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\selaginella\extras\"/>
    </mc:Choice>
  </mc:AlternateContent>
  <bookViews>
    <workbookView xWindow="0" yWindow="0" windowWidth="20490" windowHeight="7230" activeTab="1"/>
  </bookViews>
  <sheets>
    <sheet name="Metadata" sheetId="7" r:id="rId1"/>
    <sheet name="ALL raw" sheetId="4" r:id="rId2"/>
    <sheet name="ALL average" sheetId="1" r:id="rId3"/>
    <sheet name="Graphs all" sheetId="2" r:id="rId4"/>
    <sheet name="graphs w shade" sheetId="3" r:id="rId5"/>
    <sheet name="Lit Data" sheetId="5" r:id="rId6"/>
    <sheet name="Sheet1" sheetId="6" r:id="rId7"/>
  </sheets>
  <externalReferences>
    <externalReference r:id="rId8"/>
  </externalReferences>
  <definedNames>
    <definedName name="_xlnm._FilterDatabase" localSheetId="1" hidden="1">'ALL raw'!$A$1:$N$101</definedName>
  </definedNames>
  <calcPr calcId="171027"/>
</workbook>
</file>

<file path=xl/calcChain.xml><?xml version="1.0" encoding="utf-8"?>
<calcChain xmlns="http://schemas.openxmlformats.org/spreadsheetml/2006/main">
  <c r="B24" i="1" l="1"/>
  <c r="C24" i="1"/>
  <c r="F24" i="1"/>
  <c r="G24" i="1"/>
  <c r="H24" i="1"/>
  <c r="I24" i="1"/>
  <c r="L24" i="1"/>
  <c r="M24" i="1"/>
  <c r="N24" i="1"/>
  <c r="K24" i="1"/>
  <c r="E24" i="1"/>
  <c r="J24" i="1"/>
  <c r="D24" i="1"/>
  <c r="N20" i="1"/>
  <c r="N21" i="1"/>
  <c r="N22" i="1"/>
  <c r="J22" i="1"/>
  <c r="D21" i="1"/>
  <c r="D20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K22" i="1"/>
  <c r="L22" i="1"/>
  <c r="M22" i="1"/>
  <c r="B6" i="6"/>
  <c r="C6" i="6"/>
  <c r="D6" i="6"/>
  <c r="B5" i="6"/>
  <c r="C5" i="6"/>
  <c r="D5" i="6"/>
  <c r="B4" i="6"/>
  <c r="C4" i="6"/>
  <c r="D4" i="6"/>
  <c r="B3" i="6"/>
  <c r="C3" i="6"/>
  <c r="D3" i="6"/>
</calcChain>
</file>

<file path=xl/sharedStrings.xml><?xml version="1.0" encoding="utf-8"?>
<sst xmlns="http://schemas.openxmlformats.org/spreadsheetml/2006/main" count="497" uniqueCount="120">
  <si>
    <t>check units for st. den.</t>
  </si>
  <si>
    <t xml:space="preserve">Stomatal Density stomata/mm2 </t>
    <phoneticPr fontId="23" type="noConversion"/>
  </si>
  <si>
    <t>Stomatal density</t>
    <phoneticPr fontId="25" type="noConversion"/>
  </si>
  <si>
    <t>mean of 5 individuals.</t>
    <phoneticPr fontId="25" type="noConversion"/>
  </si>
  <si>
    <t>Amax (umols/m2s</t>
    <phoneticPr fontId="23" type="noConversion"/>
  </si>
  <si>
    <t>Cond (UNITS)</t>
    <phoneticPr fontId="23" type="noConversion"/>
  </si>
  <si>
    <t>Bul port</t>
    <phoneticPr fontId="23" type="noConversion"/>
  </si>
  <si>
    <t>Amax</t>
  </si>
  <si>
    <t>Cond</t>
  </si>
  <si>
    <t>Species</t>
  </si>
  <si>
    <t>Stomatal Density</t>
  </si>
  <si>
    <t>sterr</t>
  </si>
  <si>
    <t>sel art</t>
  </si>
  <si>
    <t>sel oxa</t>
  </si>
  <si>
    <t>sel umb</t>
  </si>
  <si>
    <t>sel swi</t>
  </si>
  <si>
    <t>sel att</t>
  </si>
  <si>
    <t>sel anc</t>
  </si>
  <si>
    <t>sel eur</t>
  </si>
  <si>
    <t>bulb port</t>
  </si>
  <si>
    <t>dip stri</t>
  </si>
  <si>
    <t>cyc semi</t>
  </si>
  <si>
    <t>piper p</t>
  </si>
  <si>
    <t>brochi</t>
  </si>
  <si>
    <t>thy cur</t>
  </si>
  <si>
    <t>lom hop</t>
  </si>
  <si>
    <t>Chlorophyll</t>
  </si>
  <si>
    <t>%N</t>
  </si>
  <si>
    <t>%C</t>
  </si>
  <si>
    <t>selag</t>
  </si>
  <si>
    <t>ferns</t>
  </si>
  <si>
    <t>seed pl.</t>
  </si>
  <si>
    <t>C:N</t>
  </si>
  <si>
    <t>piper uno</t>
  </si>
  <si>
    <t>seed plants</t>
  </si>
  <si>
    <t>selag w/o swim/eur</t>
  </si>
  <si>
    <t>selag all</t>
  </si>
  <si>
    <t>selag shade</t>
  </si>
  <si>
    <t>Family</t>
  </si>
  <si>
    <t>Selaginella</t>
  </si>
  <si>
    <t>Chlorophyll (mg/L)</t>
  </si>
  <si>
    <t>Sel eur</t>
  </si>
  <si>
    <t>Sel anc</t>
  </si>
  <si>
    <t>Sel ate</t>
  </si>
  <si>
    <t>Sel umb</t>
  </si>
  <si>
    <t>Sel oax</t>
  </si>
  <si>
    <t>Sel swim</t>
  </si>
  <si>
    <t>Sel art</t>
  </si>
  <si>
    <t>fern</t>
  </si>
  <si>
    <t>stomatal density</t>
  </si>
  <si>
    <t>conductance</t>
  </si>
  <si>
    <t>Habitat</t>
  </si>
  <si>
    <t>Light Conditions</t>
  </si>
  <si>
    <t>Cond.</t>
  </si>
  <si>
    <t>Source</t>
  </si>
  <si>
    <t>Piper hispidum</t>
  </si>
  <si>
    <t>Lowland TR</t>
  </si>
  <si>
    <t>Light Patch</t>
  </si>
  <si>
    <t>Mooney et al. 1983</t>
  </si>
  <si>
    <t>Psychotria marginata Sw</t>
  </si>
  <si>
    <t>Psychotria limonensis</t>
  </si>
  <si>
    <t>Tropical Moist Forest</t>
  </si>
  <si>
    <t>Deep Shade</t>
  </si>
  <si>
    <t>Allen &amp; Pearcy 2000</t>
  </si>
  <si>
    <t>Hybanthus prunifolius</t>
  </si>
  <si>
    <t>Psychotria horizontalis</t>
  </si>
  <si>
    <t>Shade (shrub)</t>
  </si>
  <si>
    <t>Kursar &amp; Coley 1993</t>
  </si>
  <si>
    <t>Kursar &amp; Coley 1994</t>
  </si>
  <si>
    <t>Location</t>
  </si>
  <si>
    <t>Mexico</t>
  </si>
  <si>
    <t>Panama</t>
  </si>
  <si>
    <t>Shade</t>
  </si>
  <si>
    <t>Piper  aequale</t>
  </si>
  <si>
    <t>Piper  lapathifolium</t>
  </si>
  <si>
    <t>Chazdon &amp; Field 1987</t>
  </si>
  <si>
    <t>Chazdon &amp; Field 1988</t>
  </si>
  <si>
    <t>Psychotria acuminata</t>
  </si>
  <si>
    <t>Wet TR</t>
  </si>
  <si>
    <t>Valladres, Allen, &amp; Pearcy 1997</t>
  </si>
  <si>
    <t>Individual</t>
  </si>
  <si>
    <t>Ferns</t>
  </si>
  <si>
    <t>Thy cur</t>
  </si>
  <si>
    <t>Dip stri</t>
  </si>
  <si>
    <t>Lom jap</t>
  </si>
  <si>
    <t>Cyc semi</t>
  </si>
  <si>
    <t>Bul port</t>
  </si>
  <si>
    <t>Indv (ferns)</t>
  </si>
  <si>
    <t>Temp</t>
  </si>
  <si>
    <t>VPD</t>
  </si>
  <si>
    <t>Light</t>
  </si>
  <si>
    <t>High</t>
  </si>
  <si>
    <t>Low</t>
  </si>
  <si>
    <t>average temperature and humidity values from 800-1100</t>
  </si>
  <si>
    <t>Anc</t>
  </si>
  <si>
    <t>Eur</t>
  </si>
  <si>
    <t>Oax</t>
  </si>
  <si>
    <t>Umb</t>
  </si>
  <si>
    <t>RH</t>
  </si>
  <si>
    <t>Gas Constant</t>
  </si>
  <si>
    <t>Units= Mpa</t>
  </si>
  <si>
    <t>Piper auritum</t>
  </si>
  <si>
    <t>Tinoco-Ojanguren &amp; Pearcy 1993</t>
  </si>
  <si>
    <t>Cotylelobium burckii</t>
  </si>
  <si>
    <t>Dipterocarpus borneensis</t>
  </si>
  <si>
    <t>Hopea pentanervia</t>
  </si>
  <si>
    <t>Shorea multiflora</t>
  </si>
  <si>
    <t>Shorea pachphylla</t>
  </si>
  <si>
    <t>Borneo</t>
  </si>
  <si>
    <t>Bornean Heath Forest</t>
  </si>
  <si>
    <t>Cao &amp; Booth 2001</t>
  </si>
  <si>
    <t>Cao &amp; Booth 2002</t>
  </si>
  <si>
    <t>Cao &amp; Booth 2003</t>
  </si>
  <si>
    <t>Cao &amp; Booth 2004</t>
  </si>
  <si>
    <t>Cao &amp; Booth 2005</t>
  </si>
  <si>
    <t>Notes</t>
  </si>
  <si>
    <t>Stomatal Density (controlled for area)</t>
  </si>
  <si>
    <t>%P</t>
  </si>
  <si>
    <t>LMA (µg/mm²)</t>
  </si>
  <si>
    <t>Stomatal Area (mm2)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</si>
</sst>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sz val="8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0" borderId="0"/>
    <xf numFmtId="0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2" fillId="0" borderId="0" xfId="0" applyFont="1"/>
    <xf numFmtId="0" fontId="21" fillId="0" borderId="0" xfId="38" applyFont="1"/>
    <xf numFmtId="0" fontId="21" fillId="0" borderId="0" xfId="38" applyFont="1" applyProtection="1">
      <protection locked="0"/>
    </xf>
    <xf numFmtId="0" fontId="22" fillId="0" borderId="0" xfId="37" applyFont="1"/>
    <xf numFmtId="0" fontId="1" fillId="0" borderId="0" xfId="0" applyFont="1"/>
    <xf numFmtId="0" fontId="24" fillId="0" borderId="0" xfId="0" applyFont="1"/>
    <xf numFmtId="0" fontId="0" fillId="0" borderId="0" xfId="0" applyProtection="1">
      <protection locked="0"/>
    </xf>
  </cellXfs>
  <cellStyles count="4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_Sheet1" xfId="38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9129483814504"/>
          <c:y val="4.2141294838145486E-2"/>
          <c:w val="0.83855314960629856"/>
          <c:h val="0.83261956838728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all'!$B$1</c:f>
              <c:strCache>
                <c:ptCount val="1"/>
                <c:pt idx="0">
                  <c:v>Stomatal Density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all'!$C$2:$C$3</c:f>
                <c:numCache>
                  <c:formatCode>General</c:formatCode>
                  <c:ptCount val="2"/>
                  <c:pt idx="0">
                    <c:v>2.3670842728849437</c:v>
                  </c:pt>
                  <c:pt idx="1">
                    <c:v>0.78767033673836961</c:v>
                  </c:pt>
                </c:numCache>
              </c:numRef>
            </c:plus>
            <c:minus>
              <c:numRef>
                <c:f>'Graphs all'!$C$2:$C$3</c:f>
                <c:numCache>
                  <c:formatCode>General</c:formatCode>
                  <c:ptCount val="2"/>
                  <c:pt idx="0">
                    <c:v>2.3670842728849437</c:v>
                  </c:pt>
                  <c:pt idx="1">
                    <c:v>0.78767033673836961</c:v>
                  </c:pt>
                </c:numCache>
              </c:numRef>
            </c:minus>
          </c:errBars>
          <c:cat>
            <c:strRef>
              <c:f>'Graphs all'!$A$2:$A$3</c:f>
              <c:strCache>
                <c:ptCount val="2"/>
                <c:pt idx="0">
                  <c:v>selag</c:v>
                </c:pt>
                <c:pt idx="1">
                  <c:v>ferns</c:v>
                </c:pt>
              </c:strCache>
            </c:strRef>
          </c:cat>
          <c:val>
            <c:numRef>
              <c:f>'Graphs all'!$B$2:$B$3</c:f>
              <c:numCache>
                <c:formatCode>General</c:formatCode>
                <c:ptCount val="2"/>
                <c:pt idx="0">
                  <c:v>66.611241676459045</c:v>
                </c:pt>
                <c:pt idx="1">
                  <c:v>19.044612476370517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6-49E5-94B1-216A3500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09888"/>
        <c:axId val="36711424"/>
      </c:barChart>
      <c:catAx>
        <c:axId val="367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11424"/>
        <c:crosses val="autoZero"/>
        <c:auto val="1"/>
        <c:lblAlgn val="ctr"/>
        <c:lblOffset val="100"/>
        <c:noMultiLvlLbl val="0"/>
      </c:catAx>
      <c:valAx>
        <c:axId val="3671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Stomata/mm</a:t>
                </a:r>
                <a:r>
                  <a:rPr lang="en-US" b="1" baseline="30000"/>
                  <a:t>2</a:t>
                </a:r>
                <a:endParaRPr lang="en-US" b="1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670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 shade'!$D$1</c:f>
              <c:strCache>
                <c:ptCount val="1"/>
                <c:pt idx="0">
                  <c:v>Amax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w shade'!$E$2:$E$4</c:f>
                <c:numCache>
                  <c:formatCode>General</c:formatCode>
                  <c:ptCount val="3"/>
                  <c:pt idx="0">
                    <c:v>0.17372605719147946</c:v>
                  </c:pt>
                  <c:pt idx="1">
                    <c:v>0.25367873053699475</c:v>
                  </c:pt>
                  <c:pt idx="2">
                    <c:v>0.23279505258644412</c:v>
                  </c:pt>
                </c:numCache>
              </c:numRef>
            </c:plus>
            <c:minus>
              <c:numRef>
                <c:f>'graphs w shade'!$E$2:$E$4</c:f>
                <c:numCache>
                  <c:formatCode>General</c:formatCode>
                  <c:ptCount val="3"/>
                  <c:pt idx="0">
                    <c:v>0.17372605719147946</c:v>
                  </c:pt>
                  <c:pt idx="1">
                    <c:v>0.25367873053699475</c:v>
                  </c:pt>
                  <c:pt idx="2">
                    <c:v>0.23279505258644412</c:v>
                  </c:pt>
                </c:numCache>
              </c:numRef>
            </c:minus>
          </c:errBars>
          <c:cat>
            <c:strRef>
              <c:f>'graphs w shade'!$A$2:$A$4</c:f>
              <c:strCache>
                <c:ptCount val="3"/>
                <c:pt idx="0">
                  <c:v>selag shade</c:v>
                </c:pt>
                <c:pt idx="1">
                  <c:v>selag all</c:v>
                </c:pt>
                <c:pt idx="2">
                  <c:v>ferns</c:v>
                </c:pt>
              </c:strCache>
            </c:strRef>
          </c:cat>
          <c:val>
            <c:numRef>
              <c:f>'graphs w shade'!$D$2:$D$4</c:f>
              <c:numCache>
                <c:formatCode>General</c:formatCode>
                <c:ptCount val="3"/>
                <c:pt idx="0">
                  <c:v>2.4030311251545502</c:v>
                </c:pt>
                <c:pt idx="1">
                  <c:v>3.1444184439798764</c:v>
                </c:pt>
                <c:pt idx="2">
                  <c:v>3.6670803010986681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7-46F8-9379-B18AE3D1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95136"/>
        <c:axId val="50001024"/>
      </c:barChart>
      <c:catAx>
        <c:axId val="499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01024"/>
        <c:crosses val="autoZero"/>
        <c:auto val="1"/>
        <c:lblAlgn val="ctr"/>
        <c:lblOffset val="100"/>
        <c:noMultiLvlLbl val="0"/>
      </c:catAx>
      <c:valAx>
        <c:axId val="5000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99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 shade'!$F$1</c:f>
              <c:strCache>
                <c:ptCount val="1"/>
                <c:pt idx="0">
                  <c:v>Cond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w shade'!$G$2:$G$4</c:f>
                <c:numCache>
                  <c:formatCode>General</c:formatCode>
                  <c:ptCount val="3"/>
                  <c:pt idx="0">
                    <c:v>5.9878855883733831E-3</c:v>
                  </c:pt>
                  <c:pt idx="1">
                    <c:v>7.8324094077622166E-3</c:v>
                  </c:pt>
                  <c:pt idx="2">
                    <c:v>9.6387788408951527E-3</c:v>
                  </c:pt>
                </c:numCache>
              </c:numRef>
            </c:plus>
            <c:minus>
              <c:numRef>
                <c:f>'graphs w shade'!$G$2:$G$4</c:f>
                <c:numCache>
                  <c:formatCode>General</c:formatCode>
                  <c:ptCount val="3"/>
                  <c:pt idx="0">
                    <c:v>5.9878855883733831E-3</c:v>
                  </c:pt>
                  <c:pt idx="1">
                    <c:v>7.8324094077622166E-3</c:v>
                  </c:pt>
                  <c:pt idx="2">
                    <c:v>9.6387788408951527E-3</c:v>
                  </c:pt>
                </c:numCache>
              </c:numRef>
            </c:minus>
          </c:errBars>
          <c:cat>
            <c:strRef>
              <c:f>'graphs w shade'!$A$2:$A$4</c:f>
              <c:strCache>
                <c:ptCount val="3"/>
                <c:pt idx="0">
                  <c:v>selag shade</c:v>
                </c:pt>
                <c:pt idx="1">
                  <c:v>selag all</c:v>
                </c:pt>
                <c:pt idx="2">
                  <c:v>ferns</c:v>
                </c:pt>
              </c:strCache>
            </c:strRef>
          </c:cat>
          <c:val>
            <c:numRef>
              <c:f>'graphs w shade'!$F$2:$F$4</c:f>
              <c:numCache>
                <c:formatCode>General</c:formatCode>
                <c:ptCount val="3"/>
                <c:pt idx="0">
                  <c:v>6.7429346465259485E-2</c:v>
                </c:pt>
                <c:pt idx="1">
                  <c:v>7.8960226849227724E-2</c:v>
                </c:pt>
                <c:pt idx="2">
                  <c:v>0.13896114451638492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D-47B4-A8DF-7FC7B5325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9696"/>
        <c:axId val="50031232"/>
      </c:barChart>
      <c:catAx>
        <c:axId val="500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31232"/>
        <c:crosses val="autoZero"/>
        <c:auto val="1"/>
        <c:lblAlgn val="ctr"/>
        <c:lblOffset val="100"/>
        <c:noMultiLvlLbl val="0"/>
      </c:catAx>
      <c:valAx>
        <c:axId val="5003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002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Selaginella all</c:v>
          </c:tx>
          <c:spPr>
            <a:ln w="2857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'graphs w shade'!$T$2</c:f>
                <c:numCache>
                  <c:formatCode>General</c:formatCode>
                  <c:ptCount val="1"/>
                  <c:pt idx="0">
                    <c:v>1.9865662498607266</c:v>
                  </c:pt>
                </c:numCache>
              </c:numRef>
            </c:plus>
            <c:minus>
              <c:numRef>
                <c:f>'graphs w shade'!$T$2</c:f>
                <c:numCache>
                  <c:formatCode>General</c:formatCode>
                  <c:ptCount val="1"/>
                  <c:pt idx="0">
                    <c:v>1.9865662498607266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'graphs w shade'!$V$2</c:f>
                <c:numCache>
                  <c:formatCode>General</c:formatCode>
                  <c:ptCount val="1"/>
                  <c:pt idx="0">
                    <c:v>5.9878855883733831E-3</c:v>
                  </c:pt>
                </c:numCache>
              </c:numRef>
            </c:plus>
            <c:minus>
              <c:numRef>
                <c:f>'graphs w shade'!$V$2</c:f>
                <c:numCache>
                  <c:formatCode>General</c:formatCode>
                  <c:ptCount val="1"/>
                  <c:pt idx="0">
                    <c:v>5.9878855883733831E-3</c:v>
                  </c:pt>
                </c:numCache>
              </c:numRef>
            </c:minus>
          </c:errBars>
          <c:xVal>
            <c:numRef>
              <c:f>'graphs w shade'!$S$2</c:f>
              <c:numCache>
                <c:formatCode>General</c:formatCode>
                <c:ptCount val="1"/>
                <c:pt idx="0">
                  <c:v>66.611241676459045</c:v>
                </c:pt>
              </c:numCache>
            </c:numRef>
          </c:xVal>
          <c:yVal>
            <c:numRef>
              <c:f>'graphs w shade'!$U$2</c:f>
              <c:numCache>
                <c:formatCode>General</c:formatCode>
                <c:ptCount val="1"/>
                <c:pt idx="0">
                  <c:v>7.8960226849227724E-2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E-4A4A-AC5E-56308ADB633A}"/>
            </c:ext>
          </c:extLst>
        </c:ser>
        <c:ser>
          <c:idx val="1"/>
          <c:order val="1"/>
          <c:tx>
            <c:v>Selaginella Shade</c:v>
          </c:tx>
          <c:spPr>
            <a:ln w="2857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'graphs w shade'!$T$3</c:f>
                <c:numCache>
                  <c:formatCode>General</c:formatCode>
                  <c:ptCount val="1"/>
                  <c:pt idx="0">
                    <c:v>2.3670842728849437</c:v>
                  </c:pt>
                </c:numCache>
              </c:numRef>
            </c:plus>
            <c:minus>
              <c:numRef>
                <c:f>'graphs w shade'!$T$3</c:f>
                <c:numCache>
                  <c:formatCode>General</c:formatCode>
                  <c:ptCount val="1"/>
                  <c:pt idx="0">
                    <c:v>2.3670842728849437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'graphs w shade'!$V$3</c:f>
                <c:numCache>
                  <c:formatCode>General</c:formatCode>
                  <c:ptCount val="1"/>
                  <c:pt idx="0">
                    <c:v>7.8324094077622166E-3</c:v>
                  </c:pt>
                </c:numCache>
              </c:numRef>
            </c:plus>
            <c:minus>
              <c:numRef>
                <c:f>'graphs w shade'!$V$3</c:f>
                <c:numCache>
                  <c:formatCode>General</c:formatCode>
                  <c:ptCount val="1"/>
                  <c:pt idx="0">
                    <c:v>7.8324094077622166E-3</c:v>
                  </c:pt>
                </c:numCache>
              </c:numRef>
            </c:minus>
          </c:errBars>
          <c:xVal>
            <c:numRef>
              <c:f>'graphs w shade'!$S$3</c:f>
              <c:numCache>
                <c:formatCode>General</c:formatCode>
                <c:ptCount val="1"/>
                <c:pt idx="0">
                  <c:v>46.782608695652179</c:v>
                </c:pt>
              </c:numCache>
            </c:numRef>
          </c:xVal>
          <c:yVal>
            <c:numRef>
              <c:f>'graphs w shade'!$U$3</c:f>
              <c:numCache>
                <c:formatCode>General</c:formatCode>
                <c:ptCount val="1"/>
                <c:pt idx="0">
                  <c:v>6.7429346465259485E-2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E-4A4A-AC5E-56308ADB633A}"/>
            </c:ext>
          </c:extLst>
        </c:ser>
        <c:ser>
          <c:idx val="2"/>
          <c:order val="2"/>
          <c:tx>
            <c:v>Ferns</c:v>
          </c:tx>
          <c:spPr>
            <a:ln w="28575">
              <a:noFill/>
            </a:ln>
          </c:spPr>
          <c:errBars>
            <c:errDir val="x"/>
            <c:errBarType val="both"/>
            <c:errValType val="cust"/>
            <c:noEndCap val="0"/>
            <c:plus>
              <c:numRef>
                <c:f>'graphs w shade'!$T$4</c:f>
                <c:numCache>
                  <c:formatCode>General</c:formatCode>
                  <c:ptCount val="1"/>
                  <c:pt idx="0">
                    <c:v>0.78767033673836961</c:v>
                  </c:pt>
                </c:numCache>
              </c:numRef>
            </c:plus>
            <c:minus>
              <c:numRef>
                <c:f>'graphs w shade'!$T$4</c:f>
                <c:numCache>
                  <c:formatCode>General</c:formatCode>
                  <c:ptCount val="1"/>
                  <c:pt idx="0">
                    <c:v>0.78767033673836961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'graphs w shade'!$V$4</c:f>
                <c:numCache>
                  <c:formatCode>General</c:formatCode>
                  <c:ptCount val="1"/>
                  <c:pt idx="0">
                    <c:v>9.6387788408951527E-3</c:v>
                  </c:pt>
                </c:numCache>
              </c:numRef>
            </c:plus>
            <c:minus>
              <c:numRef>
                <c:f>'graphs w shade'!$V$4</c:f>
                <c:numCache>
                  <c:formatCode>General</c:formatCode>
                  <c:ptCount val="1"/>
                  <c:pt idx="0">
                    <c:v>9.6387788408951527E-3</c:v>
                  </c:pt>
                </c:numCache>
              </c:numRef>
            </c:minus>
          </c:errBars>
          <c:xVal>
            <c:numRef>
              <c:f>'graphs w shade'!$S$4</c:f>
              <c:numCache>
                <c:formatCode>General</c:formatCode>
                <c:ptCount val="1"/>
                <c:pt idx="0">
                  <c:v>19.044612476370517</c:v>
                </c:pt>
              </c:numCache>
            </c:numRef>
          </c:xVal>
          <c:yVal>
            <c:numRef>
              <c:f>'graphs w shade'!$U$4</c:f>
              <c:numCache>
                <c:formatCode>General</c:formatCode>
                <c:ptCount val="1"/>
                <c:pt idx="0">
                  <c:v>0.13896114451638492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E-4A4A-AC5E-56308ADB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96"/>
        <c:axId val="50102272"/>
      </c:scatterChart>
      <c:valAx>
        <c:axId val="501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Stomatal Density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102272"/>
        <c:crosses val="autoZero"/>
        <c:crossBetween val="midCat"/>
      </c:valAx>
      <c:valAx>
        <c:axId val="5010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0100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54079458578771"/>
          <c:y val="0.36805680357802861"/>
          <c:w val="0.22792630655470611"/>
          <c:h val="0.2569453157054162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all'!$D$1</c:f>
              <c:strCache>
                <c:ptCount val="1"/>
                <c:pt idx="0">
                  <c:v>Amax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all'!$E$2:$E$4</c:f>
                <c:numCache>
                  <c:formatCode>General</c:formatCode>
                  <c:ptCount val="3"/>
                  <c:pt idx="0">
                    <c:v>0.25367873053699475</c:v>
                  </c:pt>
                  <c:pt idx="1">
                    <c:v>0.23279505258644412</c:v>
                  </c:pt>
                  <c:pt idx="2">
                    <c:v>2.4309237979646202E-2</c:v>
                  </c:pt>
                </c:numCache>
              </c:numRef>
            </c:plus>
            <c:minus>
              <c:numRef>
                <c:f>'Graphs all'!$E$2:$E$4</c:f>
                <c:numCache>
                  <c:formatCode>General</c:formatCode>
                  <c:ptCount val="3"/>
                  <c:pt idx="0">
                    <c:v>0.25367873053699475</c:v>
                  </c:pt>
                  <c:pt idx="1">
                    <c:v>0.23279505258644412</c:v>
                  </c:pt>
                  <c:pt idx="2">
                    <c:v>2.4309237979646202E-2</c:v>
                  </c:pt>
                </c:numCache>
              </c:numRef>
            </c:minus>
          </c:errBar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all'!$D$2:$D$4</c:f>
              <c:numCache>
                <c:formatCode>General</c:formatCode>
                <c:ptCount val="3"/>
                <c:pt idx="0">
                  <c:v>3.1444184439798764</c:v>
                </c:pt>
                <c:pt idx="1">
                  <c:v>3.6670803010986681</c:v>
                </c:pt>
                <c:pt idx="2">
                  <c:v>6.0574890715590382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A-446B-93C6-D2A387BC53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743808"/>
        <c:axId val="36749696"/>
      </c:barChart>
      <c:catAx>
        <c:axId val="367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49696"/>
        <c:crosses val="autoZero"/>
        <c:auto val="1"/>
        <c:lblAlgn val="ctr"/>
        <c:lblOffset val="100"/>
        <c:noMultiLvlLbl val="0"/>
      </c:catAx>
      <c:valAx>
        <c:axId val="3674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Amax 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674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all'!$F$1</c:f>
              <c:strCache>
                <c:ptCount val="1"/>
                <c:pt idx="0">
                  <c:v>Cond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all'!$G$2:$G$4</c:f>
                <c:numCache>
                  <c:formatCode>General</c:formatCode>
                  <c:ptCount val="3"/>
                  <c:pt idx="0">
                    <c:v>7.8324094077622166E-3</c:v>
                  </c:pt>
                  <c:pt idx="1">
                    <c:v>9.6387788408951527E-3</c:v>
                  </c:pt>
                  <c:pt idx="2">
                    <c:v>1.2350580329044498E-3</c:v>
                  </c:pt>
                </c:numCache>
              </c:numRef>
            </c:plus>
            <c:minus>
              <c:numRef>
                <c:f>'Graphs all'!$G$2:$G$4</c:f>
                <c:numCache>
                  <c:formatCode>General</c:formatCode>
                  <c:ptCount val="3"/>
                  <c:pt idx="0">
                    <c:v>7.8324094077622166E-3</c:v>
                  </c:pt>
                  <c:pt idx="1">
                    <c:v>9.6387788408951527E-3</c:v>
                  </c:pt>
                  <c:pt idx="2">
                    <c:v>1.2350580329044498E-3</c:v>
                  </c:pt>
                </c:numCache>
              </c:numRef>
            </c:minus>
          </c:errBar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all'!$F$2:$F$4</c:f>
              <c:numCache>
                <c:formatCode>General</c:formatCode>
                <c:ptCount val="3"/>
                <c:pt idx="0">
                  <c:v>7.8960226849227724E-2</c:v>
                </c:pt>
                <c:pt idx="1">
                  <c:v>0.13896114451638492</c:v>
                </c:pt>
                <c:pt idx="2">
                  <c:v>0.10453371871304129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42FB-BC22-4B81ADED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7520"/>
        <c:axId val="49629056"/>
      </c:barChart>
      <c:catAx>
        <c:axId val="496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9056"/>
        <c:crosses val="autoZero"/>
        <c:auto val="1"/>
        <c:lblAlgn val="ctr"/>
        <c:lblOffset val="100"/>
        <c:noMultiLvlLbl val="0"/>
      </c:catAx>
      <c:valAx>
        <c:axId val="4962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Stomatal Conductance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62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all'!$J$1</c:f>
              <c:strCache>
                <c:ptCount val="1"/>
                <c:pt idx="0">
                  <c:v>%N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all'!$K$2:$K$4</c:f>
                <c:numCache>
                  <c:formatCode>General</c:formatCode>
                  <c:ptCount val="3"/>
                  <c:pt idx="0">
                    <c:v>0.161817078137306</c:v>
                  </c:pt>
                  <c:pt idx="1">
                    <c:v>0.19351665846502622</c:v>
                  </c:pt>
                  <c:pt idx="2">
                    <c:v>0.16205899294333997</c:v>
                  </c:pt>
                </c:numCache>
              </c:numRef>
            </c:plus>
            <c:minus>
              <c:numRef>
                <c:f>'Graphs all'!$K$2:$K$4</c:f>
                <c:numCache>
                  <c:formatCode>General</c:formatCode>
                  <c:ptCount val="3"/>
                  <c:pt idx="0">
                    <c:v>0.161817078137306</c:v>
                  </c:pt>
                  <c:pt idx="1">
                    <c:v>0.19351665846502622</c:v>
                  </c:pt>
                  <c:pt idx="2">
                    <c:v>0.16205899294333997</c:v>
                  </c:pt>
                </c:numCache>
              </c:numRef>
            </c:minus>
          </c:errBar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all'!$J$2:$J$4</c:f>
              <c:numCache>
                <c:formatCode>General</c:formatCode>
                <c:ptCount val="3"/>
                <c:pt idx="0">
                  <c:v>2.3992857142857145</c:v>
                </c:pt>
                <c:pt idx="1">
                  <c:v>3.5972</c:v>
                </c:pt>
                <c:pt idx="2">
                  <c:v>3.7569999999999997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A-47F6-B917-2DE8C08BF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670016"/>
        <c:axId val="49671552"/>
      </c:barChart>
      <c:catAx>
        <c:axId val="496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71552"/>
        <c:crosses val="autoZero"/>
        <c:auto val="1"/>
        <c:lblAlgn val="ctr"/>
        <c:lblOffset val="100"/>
        <c:noMultiLvlLbl val="0"/>
      </c:catAx>
      <c:valAx>
        <c:axId val="4967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Foliar Nitrogen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67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all'!$L$1</c:f>
              <c:strCache>
                <c:ptCount val="1"/>
                <c:pt idx="0">
                  <c:v>%C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all'!$M$2:$M$5</c:f>
                <c:numCache>
                  <c:formatCode>General</c:formatCode>
                  <c:ptCount val="4"/>
                  <c:pt idx="0">
                    <c:v>0.65739694148780781</c:v>
                  </c:pt>
                  <c:pt idx="1">
                    <c:v>0.3006658149581386</c:v>
                  </c:pt>
                  <c:pt idx="2">
                    <c:v>0.5228752048610581</c:v>
                  </c:pt>
                </c:numCache>
              </c:numRef>
            </c:plus>
            <c:minus>
              <c:numRef>
                <c:f>'Graphs all'!$M$2:$M$4</c:f>
                <c:numCache>
                  <c:formatCode>General</c:formatCode>
                  <c:ptCount val="3"/>
                  <c:pt idx="0">
                    <c:v>0.65739694148780781</c:v>
                  </c:pt>
                  <c:pt idx="1">
                    <c:v>0.3006658149581386</c:v>
                  </c:pt>
                  <c:pt idx="2">
                    <c:v>0.5228752048610581</c:v>
                  </c:pt>
                </c:numCache>
              </c:numRef>
            </c:minus>
          </c:errBar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all'!$L$2:$L$4</c:f>
              <c:numCache>
                <c:formatCode>General</c:formatCode>
                <c:ptCount val="3"/>
                <c:pt idx="0">
                  <c:v>39.35557142857143</c:v>
                </c:pt>
                <c:pt idx="1">
                  <c:v>41.222000000000001</c:v>
                </c:pt>
                <c:pt idx="2">
                  <c:v>42.856999999999999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B-4A95-ABE9-CA98BF071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8416"/>
        <c:axId val="49714304"/>
      </c:barChart>
      <c:catAx>
        <c:axId val="49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14304"/>
        <c:crosses val="autoZero"/>
        <c:auto val="1"/>
        <c:lblAlgn val="ctr"/>
        <c:lblOffset val="100"/>
        <c:noMultiLvlLbl val="0"/>
      </c:catAx>
      <c:valAx>
        <c:axId val="4971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Foliar Carbon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70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all'!$N$1</c:f>
              <c:strCache>
                <c:ptCount val="1"/>
                <c:pt idx="0">
                  <c:v>C:N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all'!$A$2:$A$4</c:f>
              <c:strCache>
                <c:ptCount val="3"/>
                <c:pt idx="0">
                  <c:v>selag</c:v>
                </c:pt>
                <c:pt idx="1">
                  <c:v>ferns</c:v>
                </c:pt>
                <c:pt idx="2">
                  <c:v>seed pl.</c:v>
                </c:pt>
              </c:strCache>
            </c:strRef>
          </c:cat>
          <c:val>
            <c:numRef>
              <c:f>'Graphs all'!$N$2:$N$4</c:f>
              <c:numCache>
                <c:formatCode>General</c:formatCode>
                <c:ptCount val="3"/>
                <c:pt idx="0">
                  <c:v>14.440596320946412</c:v>
                </c:pt>
                <c:pt idx="1">
                  <c:v>11.637568199813689</c:v>
                </c:pt>
                <c:pt idx="2">
                  <c:v>11.392481411169118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F-4D9C-9497-E360E347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34400"/>
        <c:axId val="49735936"/>
      </c:barChart>
      <c:catAx>
        <c:axId val="497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35936"/>
        <c:crosses val="autoZero"/>
        <c:auto val="1"/>
        <c:lblAlgn val="ctr"/>
        <c:lblOffset val="100"/>
        <c:noMultiLvlLbl val="0"/>
      </c:catAx>
      <c:valAx>
        <c:axId val="4973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C:N ratio (mass)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73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Selaginella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'ALL average'!$D$2:$D$8</c:f>
              <c:numCache>
                <c:formatCode>General</c:formatCode>
                <c:ptCount val="7"/>
                <c:pt idx="0">
                  <c:v>3.3806677511637178</c:v>
                </c:pt>
                <c:pt idx="1">
                  <c:v>2.403558487172766</c:v>
                </c:pt>
                <c:pt idx="2">
                  <c:v>3.5278572811987474</c:v>
                </c:pt>
                <c:pt idx="3">
                  <c:v>2.0608026969042426</c:v>
                </c:pt>
                <c:pt idx="4">
                  <c:v>1.7426241493425512</c:v>
                </c:pt>
                <c:pt idx="5">
                  <c:v>3.0634381009665494</c:v>
                </c:pt>
                <c:pt idx="6">
                  <c:v>5.8319806411105599</c:v>
                </c:pt>
              </c:numCache>
            </c:numRef>
          </c:xVal>
          <c:yVal>
            <c:numRef>
              <c:f>'ALL average'!$F$2:$F$8</c:f>
              <c:numCache>
                <c:formatCode>General</c:formatCode>
                <c:ptCount val="7"/>
                <c:pt idx="0">
                  <c:v>8.2311799903162383E-2</c:v>
                </c:pt>
                <c:pt idx="1">
                  <c:v>6.3171905146035393E-2</c:v>
                </c:pt>
                <c:pt idx="2">
                  <c:v>0.10046397896930954</c:v>
                </c:pt>
                <c:pt idx="3">
                  <c:v>5.0627729660005616E-2</c:v>
                </c:pt>
                <c:pt idx="4">
                  <c:v>6.2073941907054973E-2</c:v>
                </c:pt>
                <c:pt idx="5">
                  <c:v>7.2784751023463989E-2</c:v>
                </c:pt>
                <c:pt idx="6">
                  <c:v>0.12128748133556214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8-4999-9C0E-F0A2B8E52351}"/>
            </c:ext>
          </c:extLst>
        </c:ser>
        <c:ser>
          <c:idx val="1"/>
          <c:order val="1"/>
          <c:tx>
            <c:v>Ferns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'ALL average'!$D$10:$D$13</c:f>
              <c:numCache>
                <c:formatCode>General</c:formatCode>
                <c:ptCount val="4"/>
                <c:pt idx="0">
                  <c:v>4.5042322248506839</c:v>
                </c:pt>
                <c:pt idx="1">
                  <c:v>4.1573946142139766</c:v>
                </c:pt>
                <c:pt idx="2">
                  <c:v>2.1674176834097376</c:v>
                </c:pt>
                <c:pt idx="3">
                  <c:v>3.8392766819202739</c:v>
                </c:pt>
              </c:numCache>
            </c:numRef>
          </c:xVal>
          <c:yVal>
            <c:numRef>
              <c:f>'ALL average'!$F$10:$F$14</c:f>
              <c:numCache>
                <c:formatCode>General</c:formatCode>
                <c:ptCount val="5"/>
                <c:pt idx="0">
                  <c:v>0.11332504395836036</c:v>
                </c:pt>
                <c:pt idx="1">
                  <c:v>0.19686594447619285</c:v>
                </c:pt>
                <c:pt idx="2">
                  <c:v>6.6122590465108808E-2</c:v>
                </c:pt>
                <c:pt idx="3">
                  <c:v>0.17953099916587767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8-4999-9C0E-F0A2B8E52351}"/>
            </c:ext>
          </c:extLst>
        </c:ser>
        <c:ser>
          <c:idx val="2"/>
          <c:order val="2"/>
          <c:tx>
            <c:v>Seed Plants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'ALL average'!$D$16:$D$17</c:f>
              <c:numCache>
                <c:formatCode>General</c:formatCode>
                <c:ptCount val="2"/>
                <c:pt idx="0">
                  <c:v>5.8390665554216525</c:v>
                </c:pt>
                <c:pt idx="1">
                  <c:v>6.2759115876964247</c:v>
                </c:pt>
              </c:numCache>
            </c:numRef>
          </c:xVal>
          <c:yVal>
            <c:numRef>
              <c:f>'ALL average'!$F$16:$F$17</c:f>
              <c:numCache>
                <c:formatCode>General</c:formatCode>
                <c:ptCount val="2"/>
                <c:pt idx="0">
                  <c:v>9.5179801632031436E-2</c:v>
                </c:pt>
                <c:pt idx="1">
                  <c:v>0.11388763579405116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8-4999-9C0E-F0A2B8E52351}"/>
            </c:ext>
          </c:extLst>
        </c:ser>
        <c:ser>
          <c:idx val="3"/>
          <c:order val="3"/>
          <c:tx>
            <c:v>Selaginella Average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'ALL average'!$D$20</c:f>
              <c:numCache>
                <c:formatCode>General</c:formatCode>
                <c:ptCount val="1"/>
                <c:pt idx="0">
                  <c:v>3.1444184439798764</c:v>
                </c:pt>
              </c:numCache>
            </c:numRef>
          </c:xVal>
          <c:yVal>
            <c:numRef>
              <c:f>'ALL average'!$F$20</c:f>
              <c:numCache>
                <c:formatCode>General</c:formatCode>
                <c:ptCount val="1"/>
                <c:pt idx="0">
                  <c:v>7.8960226849227724E-2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48-4999-9C0E-F0A2B8E52351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square"/>
            <c:size val="9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'ALL average'!$D$21</c:f>
              <c:numCache>
                <c:formatCode>General</c:formatCode>
                <c:ptCount val="1"/>
                <c:pt idx="0">
                  <c:v>3.6670803010986681</c:v>
                </c:pt>
              </c:numCache>
            </c:numRef>
          </c:xVal>
          <c:yVal>
            <c:numRef>
              <c:f>'ALL average'!$F$21</c:f>
              <c:numCache>
                <c:formatCode>General</c:formatCode>
                <c:ptCount val="1"/>
                <c:pt idx="0">
                  <c:v>0.13896114451638492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48-4999-9C0E-F0A2B8E52351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triangle"/>
            <c:size val="9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'ALL average'!$D$22</c:f>
              <c:numCache>
                <c:formatCode>General</c:formatCode>
                <c:ptCount val="1"/>
                <c:pt idx="0">
                  <c:v>6.0574890715590382</c:v>
                </c:pt>
              </c:numCache>
            </c:numRef>
          </c:xVal>
          <c:yVal>
            <c:numRef>
              <c:f>'ALL average'!$F$22</c:f>
              <c:numCache>
                <c:formatCode>General</c:formatCode>
                <c:ptCount val="1"/>
                <c:pt idx="0">
                  <c:v>0.10453371871304129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48-4999-9C0E-F0A2B8E5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5072"/>
        <c:axId val="49796992"/>
      </c:scatterChart>
      <c:valAx>
        <c:axId val="497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796992"/>
        <c:crosses val="autoZero"/>
        <c:crossBetween val="midCat"/>
      </c:valAx>
      <c:valAx>
        <c:axId val="497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9507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1349363973687017"/>
          <c:y val="0.39889250629288531"/>
          <c:w val="0.16865112043325356"/>
          <c:h val="0.1994462531464426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 shade'!$J$1</c:f>
              <c:strCache>
                <c:ptCount val="1"/>
                <c:pt idx="0">
                  <c:v>%N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w shade'!$K$2:$K$4</c:f>
                <c:numCache>
                  <c:formatCode>General</c:formatCode>
                  <c:ptCount val="3"/>
                  <c:pt idx="0">
                    <c:v>0.16246538944406472</c:v>
                  </c:pt>
                  <c:pt idx="1">
                    <c:v>0.161817078137306</c:v>
                  </c:pt>
                  <c:pt idx="2">
                    <c:v>0.19351665846502622</c:v>
                  </c:pt>
                </c:numCache>
              </c:numRef>
            </c:plus>
            <c:minus>
              <c:numRef>
                <c:f>'graphs w shade'!$K$2:$K$4</c:f>
                <c:numCache>
                  <c:formatCode>General</c:formatCode>
                  <c:ptCount val="3"/>
                  <c:pt idx="0">
                    <c:v>0.16246538944406472</c:v>
                  </c:pt>
                  <c:pt idx="1">
                    <c:v>0.161817078137306</c:v>
                  </c:pt>
                  <c:pt idx="2">
                    <c:v>0.19351665846502622</c:v>
                  </c:pt>
                </c:numCache>
              </c:numRef>
            </c:minus>
          </c:errBars>
          <c:cat>
            <c:strRef>
              <c:f>'graphs w shade'!$A$2:$A$4</c:f>
              <c:strCache>
                <c:ptCount val="3"/>
                <c:pt idx="0">
                  <c:v>selag shade</c:v>
                </c:pt>
                <c:pt idx="1">
                  <c:v>selag all</c:v>
                </c:pt>
                <c:pt idx="2">
                  <c:v>ferns</c:v>
                </c:pt>
              </c:strCache>
            </c:strRef>
          </c:cat>
          <c:val>
            <c:numRef>
              <c:f>'graphs w shade'!$J$2:$J$4</c:f>
              <c:numCache>
                <c:formatCode>General</c:formatCode>
                <c:ptCount val="3"/>
                <c:pt idx="0">
                  <c:v>2.5695000000000001</c:v>
                </c:pt>
                <c:pt idx="1">
                  <c:v>2.3992857142857145</c:v>
                </c:pt>
                <c:pt idx="2">
                  <c:v>3.5972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9-42EE-9401-BEC5FC53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4384"/>
        <c:axId val="49665920"/>
      </c:barChart>
      <c:catAx>
        <c:axId val="496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65920"/>
        <c:crosses val="autoZero"/>
        <c:auto val="1"/>
        <c:lblAlgn val="ctr"/>
        <c:lblOffset val="100"/>
        <c:noMultiLvlLbl val="0"/>
      </c:catAx>
      <c:valAx>
        <c:axId val="4966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66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w shade'!$B$1</c:f>
              <c:strCache>
                <c:ptCount val="1"/>
                <c:pt idx="0">
                  <c:v>Stomatal Density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'graphs w shade'!$C$2:$C$4</c:f>
                <c:numCache>
                  <c:formatCode>General</c:formatCode>
                  <c:ptCount val="3"/>
                  <c:pt idx="0">
                    <c:v>1.9865662498607266</c:v>
                  </c:pt>
                  <c:pt idx="1">
                    <c:v>2.3670842728849437</c:v>
                  </c:pt>
                  <c:pt idx="2">
                    <c:v>0.78767033673836961</c:v>
                  </c:pt>
                </c:numCache>
              </c:numRef>
            </c:plus>
            <c:minus>
              <c:numRef>
                <c:f>'graphs w shade'!$C$2:$C$4</c:f>
                <c:numCache>
                  <c:formatCode>General</c:formatCode>
                  <c:ptCount val="3"/>
                  <c:pt idx="0">
                    <c:v>1.9865662498607266</c:v>
                  </c:pt>
                  <c:pt idx="1">
                    <c:v>2.3670842728849437</c:v>
                  </c:pt>
                  <c:pt idx="2">
                    <c:v>0.78767033673836961</c:v>
                  </c:pt>
                </c:numCache>
              </c:numRef>
            </c:minus>
          </c:errBars>
          <c:cat>
            <c:strRef>
              <c:f>'graphs w shade'!$A$2:$A$4</c:f>
              <c:strCache>
                <c:ptCount val="3"/>
                <c:pt idx="0">
                  <c:v>selag shade</c:v>
                </c:pt>
                <c:pt idx="1">
                  <c:v>selag all</c:v>
                </c:pt>
                <c:pt idx="2">
                  <c:v>ferns</c:v>
                </c:pt>
              </c:strCache>
            </c:strRef>
          </c:cat>
          <c:val>
            <c:numRef>
              <c:f>'graphs w shade'!$B$2:$B$4</c:f>
              <c:numCache>
                <c:formatCode>General</c:formatCode>
                <c:ptCount val="3"/>
                <c:pt idx="0">
                  <c:v>46.782608695652179</c:v>
                </c:pt>
                <c:pt idx="1">
                  <c:v>66.611241676459045</c:v>
                </c:pt>
                <c:pt idx="2">
                  <c:v>19.044612476370517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8-4582-B9A8-7B902132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64928"/>
        <c:axId val="49966464"/>
      </c:barChart>
      <c:catAx>
        <c:axId val="499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66464"/>
        <c:crosses val="autoZero"/>
        <c:auto val="1"/>
        <c:lblAlgn val="ctr"/>
        <c:lblOffset val="100"/>
        <c:noMultiLvlLbl val="0"/>
      </c:catAx>
      <c:valAx>
        <c:axId val="4996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Stomatal Density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4996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</xdr:row>
      <xdr:rowOff>104775</xdr:rowOff>
    </xdr:from>
    <xdr:to>
      <xdr:col>7</xdr:col>
      <xdr:colOff>561975</xdr:colOff>
      <xdr:row>20</xdr:row>
      <xdr:rowOff>180975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6</xdr:row>
      <xdr:rowOff>95250</xdr:rowOff>
    </xdr:from>
    <xdr:to>
      <xdr:col>15</xdr:col>
      <xdr:colOff>457200</xdr:colOff>
      <xdr:row>20</xdr:row>
      <xdr:rowOff>171450</xdr:rowOff>
    </xdr:to>
    <xdr:graphicFrame macro="">
      <xdr:nvGraphicFramePr>
        <xdr:cNvPr id="2050" name="Chart 3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21</xdr:row>
      <xdr:rowOff>123825</xdr:rowOff>
    </xdr:from>
    <xdr:to>
      <xdr:col>7</xdr:col>
      <xdr:colOff>542925</xdr:colOff>
      <xdr:row>36</xdr:row>
      <xdr:rowOff>9525</xdr:rowOff>
    </xdr:to>
    <xdr:graphicFrame macro="">
      <xdr:nvGraphicFramePr>
        <xdr:cNvPr id="2051" name="Chart 5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142875</xdr:colOff>
      <xdr:row>21</xdr:row>
      <xdr:rowOff>133350</xdr:rowOff>
    </xdr:from>
    <xdr:to>
      <xdr:col>15</xdr:col>
      <xdr:colOff>447675</xdr:colOff>
      <xdr:row>36</xdr:row>
      <xdr:rowOff>19050</xdr:rowOff>
    </xdr:to>
    <xdr:graphicFrame macro="">
      <xdr:nvGraphicFramePr>
        <xdr:cNvPr id="2052" name="Chart 6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36</xdr:row>
      <xdr:rowOff>114300</xdr:rowOff>
    </xdr:from>
    <xdr:to>
      <xdr:col>7</xdr:col>
      <xdr:colOff>542925</xdr:colOff>
      <xdr:row>51</xdr:row>
      <xdr:rowOff>0</xdr:rowOff>
    </xdr:to>
    <xdr:graphicFrame macro="">
      <xdr:nvGraphicFramePr>
        <xdr:cNvPr id="2053" name="Chart 7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36</xdr:row>
      <xdr:rowOff>152400</xdr:rowOff>
    </xdr:from>
    <xdr:to>
      <xdr:col>15</xdr:col>
      <xdr:colOff>419100</xdr:colOff>
      <xdr:row>51</xdr:row>
      <xdr:rowOff>28575</xdr:rowOff>
    </xdr:to>
    <xdr:graphicFrame macro="">
      <xdr:nvGraphicFramePr>
        <xdr:cNvPr id="2054" name="Chart 12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52</xdr:row>
      <xdr:rowOff>19050</xdr:rowOff>
    </xdr:from>
    <xdr:to>
      <xdr:col>8</xdr:col>
      <xdr:colOff>466725</xdr:colOff>
      <xdr:row>70</xdr:row>
      <xdr:rowOff>28575</xdr:rowOff>
    </xdr:to>
    <xdr:graphicFrame macro="">
      <xdr:nvGraphicFramePr>
        <xdr:cNvPr id="2055" name="Chart 13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95250</xdr:rowOff>
    </xdr:from>
    <xdr:to>
      <xdr:col>7</xdr:col>
      <xdr:colOff>438150</xdr:colOff>
      <xdr:row>19</xdr:row>
      <xdr:rowOff>171450</xdr:rowOff>
    </xdr:to>
    <xdr:graphicFrame macro="">
      <xdr:nvGraphicFramePr>
        <xdr:cNvPr id="10241" name="Chart 2">
          <a:extLst>
            <a:ext uri="{FF2B5EF4-FFF2-40B4-BE49-F238E27FC236}">
              <a16:creationId xmlns:a16="http://schemas.microsoft.com/office/drawing/2014/main" id="{00000000-0008-0000-04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5</xdr:row>
      <xdr:rowOff>66675</xdr:rowOff>
    </xdr:from>
    <xdr:to>
      <xdr:col>15</xdr:col>
      <xdr:colOff>390525</xdr:colOff>
      <xdr:row>19</xdr:row>
      <xdr:rowOff>142875</xdr:rowOff>
    </xdr:to>
    <xdr:graphicFrame macro="">
      <xdr:nvGraphicFramePr>
        <xdr:cNvPr id="10242" name="Chart 3">
          <a:extLst>
            <a:ext uri="{FF2B5EF4-FFF2-40B4-BE49-F238E27FC236}">
              <a16:creationId xmlns:a16="http://schemas.microsoft.com/office/drawing/2014/main" id="{00000000-0008-0000-04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20</xdr:row>
      <xdr:rowOff>66675</xdr:rowOff>
    </xdr:from>
    <xdr:to>
      <xdr:col>7</xdr:col>
      <xdr:colOff>428625</xdr:colOff>
      <xdr:row>34</xdr:row>
      <xdr:rowOff>142875</xdr:rowOff>
    </xdr:to>
    <xdr:graphicFrame macro="">
      <xdr:nvGraphicFramePr>
        <xdr:cNvPr id="10243" name="Chart 4">
          <a:extLst>
            <a:ext uri="{FF2B5EF4-FFF2-40B4-BE49-F238E27FC236}">
              <a16:creationId xmlns:a16="http://schemas.microsoft.com/office/drawing/2014/main" id="{00000000-0008-0000-04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20</xdr:row>
      <xdr:rowOff>76200</xdr:rowOff>
    </xdr:from>
    <xdr:to>
      <xdr:col>15</xdr:col>
      <xdr:colOff>352425</xdr:colOff>
      <xdr:row>34</xdr:row>
      <xdr:rowOff>152400</xdr:rowOff>
    </xdr:to>
    <xdr:graphicFrame macro="">
      <xdr:nvGraphicFramePr>
        <xdr:cNvPr id="10244" name="Chart 5">
          <a:extLst>
            <a:ext uri="{FF2B5EF4-FFF2-40B4-BE49-F238E27FC236}">
              <a16:creationId xmlns:a16="http://schemas.microsoft.com/office/drawing/2014/main" id="{00000000-0008-0000-04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314325</xdr:colOff>
      <xdr:row>5</xdr:row>
      <xdr:rowOff>95250</xdr:rowOff>
    </xdr:from>
    <xdr:to>
      <xdr:col>23</xdr:col>
      <xdr:colOff>190500</xdr:colOff>
      <xdr:row>19</xdr:row>
      <xdr:rowOff>171450</xdr:rowOff>
    </xdr:to>
    <xdr:graphicFrame macro="">
      <xdr:nvGraphicFramePr>
        <xdr:cNvPr id="10245" name="Chart 6">
          <a:extLst>
            <a:ext uri="{FF2B5EF4-FFF2-40B4-BE49-F238E27FC236}">
              <a16:creationId xmlns:a16="http://schemas.microsoft.com/office/drawing/2014/main" id="{00000000-0008-0000-04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hr01\Documents%20and%20Settings\ecology\My%20Documents\Downloads\Selaginella%20Microclimate\Microclimate%20HOB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_Anc_2011"/>
      <sheetName val="Sel Eur 2011"/>
      <sheetName val="SelOxa_2011"/>
      <sheetName val="SelUmb_2011"/>
      <sheetName val="Dew Point Summary"/>
      <sheetName val="Temp Summary"/>
      <sheetName val="Humidity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0">
          <cell r="B20">
            <v>24.001999999999999</v>
          </cell>
          <cell r="C20">
            <v>24.122</v>
          </cell>
          <cell r="D20">
            <v>23.881</v>
          </cell>
          <cell r="E20">
            <v>23.785</v>
          </cell>
        </row>
        <row r="21">
          <cell r="B21">
            <v>23.905000000000001</v>
          </cell>
          <cell r="C21">
            <v>24.05</v>
          </cell>
          <cell r="D21">
            <v>23.93</v>
          </cell>
          <cell r="E21">
            <v>23.905000000000001</v>
          </cell>
        </row>
        <row r="22">
          <cell r="B22">
            <v>23.809000000000001</v>
          </cell>
          <cell r="C22">
            <v>23.978000000000002</v>
          </cell>
          <cell r="D22">
            <v>23.905000000000001</v>
          </cell>
          <cell r="E22">
            <v>23.881</v>
          </cell>
        </row>
        <row r="23">
          <cell r="B23">
            <v>23.954000000000001</v>
          </cell>
          <cell r="C23">
            <v>24.170999999999999</v>
          </cell>
          <cell r="D23">
            <v>23.93</v>
          </cell>
          <cell r="E23">
            <v>24.026</v>
          </cell>
        </row>
        <row r="24">
          <cell r="B24">
            <v>24.074000000000002</v>
          </cell>
          <cell r="C24">
            <v>24.05</v>
          </cell>
          <cell r="D24">
            <v>24.001999999999999</v>
          </cell>
          <cell r="E24">
            <v>24.097999999999999</v>
          </cell>
        </row>
        <row r="25">
          <cell r="B25">
            <v>24.05</v>
          </cell>
          <cell r="C25">
            <v>24.146000000000001</v>
          </cell>
          <cell r="D25">
            <v>24.001999999999999</v>
          </cell>
          <cell r="E25">
            <v>24.242999999999999</v>
          </cell>
        </row>
        <row r="26">
          <cell r="B26">
            <v>24.146000000000001</v>
          </cell>
          <cell r="C26">
            <v>24.363</v>
          </cell>
          <cell r="D26">
            <v>24.097999999999999</v>
          </cell>
          <cell r="E26">
            <v>24.338999999999999</v>
          </cell>
        </row>
        <row r="27">
          <cell r="B27">
            <v>24.315000000000001</v>
          </cell>
          <cell r="C27">
            <v>24.507999999999999</v>
          </cell>
          <cell r="D27">
            <v>24.266999999999999</v>
          </cell>
          <cell r="E27">
            <v>24.436</v>
          </cell>
        </row>
        <row r="28">
          <cell r="B28">
            <v>24.797999999999998</v>
          </cell>
          <cell r="C28">
            <v>25.257999999999999</v>
          </cell>
          <cell r="D28">
            <v>24.532</v>
          </cell>
          <cell r="E28">
            <v>24.895</v>
          </cell>
        </row>
        <row r="29">
          <cell r="B29">
            <v>24.992000000000001</v>
          </cell>
          <cell r="C29">
            <v>25.137</v>
          </cell>
          <cell r="D29">
            <v>24.797999999999998</v>
          </cell>
          <cell r="E29">
            <v>25.234000000000002</v>
          </cell>
        </row>
        <row r="30">
          <cell r="B30">
            <v>25.137</v>
          </cell>
          <cell r="C30">
            <v>25.38</v>
          </cell>
          <cell r="D30">
            <v>24.968</v>
          </cell>
          <cell r="E30">
            <v>25.55</v>
          </cell>
        </row>
        <row r="31">
          <cell r="B31">
            <v>25.524999999999999</v>
          </cell>
          <cell r="C31">
            <v>25.841000000000001</v>
          </cell>
          <cell r="D31">
            <v>25.355</v>
          </cell>
          <cell r="E31">
            <v>25.452999999999999</v>
          </cell>
        </row>
        <row r="32">
          <cell r="B32">
            <v>25.355</v>
          </cell>
          <cell r="C32">
            <v>25.574000000000002</v>
          </cell>
          <cell r="D32">
            <v>25.452999999999999</v>
          </cell>
          <cell r="E32">
            <v>25.574000000000002</v>
          </cell>
        </row>
        <row r="33">
          <cell r="B33">
            <v>25.55</v>
          </cell>
          <cell r="C33">
            <v>25.817</v>
          </cell>
          <cell r="D33">
            <v>25.306999999999999</v>
          </cell>
          <cell r="E33">
            <v>25.841000000000001</v>
          </cell>
        </row>
        <row r="34">
          <cell r="B34">
            <v>25.768000000000001</v>
          </cell>
          <cell r="C34">
            <v>26.109000000000002</v>
          </cell>
          <cell r="D34">
            <v>25.355</v>
          </cell>
          <cell r="E34">
            <v>25.914000000000001</v>
          </cell>
        </row>
        <row r="35">
          <cell r="B35">
            <v>25.914000000000001</v>
          </cell>
          <cell r="C35">
            <v>26.329000000000001</v>
          </cell>
          <cell r="D35">
            <v>25.38</v>
          </cell>
          <cell r="E35">
            <v>25.768000000000001</v>
          </cell>
        </row>
        <row r="36">
          <cell r="B36">
            <v>25.914000000000001</v>
          </cell>
          <cell r="C36">
            <v>26.303999999999998</v>
          </cell>
          <cell r="D36">
            <v>25.792999999999999</v>
          </cell>
          <cell r="E36">
            <v>25.817</v>
          </cell>
        </row>
        <row r="37">
          <cell r="B37">
            <v>25.986999999999998</v>
          </cell>
          <cell r="C37">
            <v>26.158000000000001</v>
          </cell>
          <cell r="D37">
            <v>26.036000000000001</v>
          </cell>
          <cell r="E37">
            <v>26.207000000000001</v>
          </cell>
        </row>
        <row r="38">
          <cell r="B38">
            <v>26.061</v>
          </cell>
          <cell r="C38">
            <v>26.622</v>
          </cell>
          <cell r="D38">
            <v>26.207000000000001</v>
          </cell>
          <cell r="E38">
            <v>26.670999999999999</v>
          </cell>
        </row>
      </sheetData>
      <sheetData sheetId="6">
        <row r="20">
          <cell r="B20">
            <v>100</v>
          </cell>
          <cell r="C20">
            <v>100</v>
          </cell>
          <cell r="E20">
            <v>99.600999999999999</v>
          </cell>
        </row>
        <row r="21">
          <cell r="B21">
            <v>100</v>
          </cell>
          <cell r="C21">
            <v>100</v>
          </cell>
          <cell r="E21">
            <v>99.606999999999999</v>
          </cell>
        </row>
        <row r="22">
          <cell r="B22">
            <v>100</v>
          </cell>
          <cell r="C22">
            <v>100</v>
          </cell>
          <cell r="E22">
            <v>99.626999999999995</v>
          </cell>
        </row>
        <row r="23">
          <cell r="B23">
            <v>100</v>
          </cell>
          <cell r="C23">
            <v>100</v>
          </cell>
          <cell r="E23">
            <v>99.665999999999997</v>
          </cell>
        </row>
        <row r="24">
          <cell r="B24">
            <v>100</v>
          </cell>
          <cell r="C24">
            <v>100</v>
          </cell>
          <cell r="E24">
            <v>99.659000000000006</v>
          </cell>
        </row>
        <row r="25">
          <cell r="B25">
            <v>100</v>
          </cell>
          <cell r="C25">
            <v>100</v>
          </cell>
          <cell r="E25">
            <v>99.671999999999997</v>
          </cell>
        </row>
        <row r="26">
          <cell r="B26">
            <v>100</v>
          </cell>
          <cell r="C26">
            <v>100</v>
          </cell>
          <cell r="E26">
            <v>99.671000000000006</v>
          </cell>
        </row>
        <row r="27">
          <cell r="B27">
            <v>100</v>
          </cell>
          <cell r="C27">
            <v>100</v>
          </cell>
          <cell r="E27">
            <v>99.671000000000006</v>
          </cell>
        </row>
        <row r="28">
          <cell r="B28">
            <v>100</v>
          </cell>
          <cell r="C28">
            <v>100</v>
          </cell>
          <cell r="E28">
            <v>99.662000000000006</v>
          </cell>
        </row>
        <row r="29">
          <cell r="B29">
            <v>100</v>
          </cell>
          <cell r="C29">
            <v>100</v>
          </cell>
          <cell r="E29">
            <v>99.567999999999998</v>
          </cell>
        </row>
        <row r="30">
          <cell r="B30">
            <v>100</v>
          </cell>
          <cell r="C30">
            <v>100</v>
          </cell>
          <cell r="E30">
            <v>99.492999999999995</v>
          </cell>
        </row>
        <row r="31">
          <cell r="B31">
            <v>100</v>
          </cell>
          <cell r="C31">
            <v>100</v>
          </cell>
          <cell r="E31">
            <v>99.52</v>
          </cell>
        </row>
        <row r="32">
          <cell r="B32">
            <v>100</v>
          </cell>
          <cell r="C32">
            <v>100</v>
          </cell>
          <cell r="E32">
            <v>99.394000000000005</v>
          </cell>
        </row>
        <row r="33">
          <cell r="B33">
            <v>100</v>
          </cell>
          <cell r="C33">
            <v>100</v>
          </cell>
          <cell r="E33">
            <v>99.465000000000003</v>
          </cell>
        </row>
        <row r="34">
          <cell r="B34">
            <v>100</v>
          </cell>
          <cell r="C34">
            <v>100</v>
          </cell>
          <cell r="E34">
            <v>99.325000000000003</v>
          </cell>
        </row>
        <row r="35">
          <cell r="B35">
            <v>100</v>
          </cell>
          <cell r="C35">
            <v>100</v>
          </cell>
          <cell r="E35">
            <v>99.286000000000001</v>
          </cell>
        </row>
        <row r="36">
          <cell r="B36">
            <v>100</v>
          </cell>
          <cell r="C36">
            <v>100</v>
          </cell>
          <cell r="E36">
            <v>99.087000000000003</v>
          </cell>
        </row>
        <row r="37">
          <cell r="B37">
            <v>100</v>
          </cell>
          <cell r="C37">
            <v>100</v>
          </cell>
          <cell r="E37">
            <v>99.164000000000001</v>
          </cell>
        </row>
        <row r="38">
          <cell r="B38">
            <v>100</v>
          </cell>
          <cell r="C38">
            <v>100</v>
          </cell>
          <cell r="E38">
            <v>99.367000000000004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C9" sqref="C9"/>
    </sheetView>
  </sheetViews>
  <sheetFormatPr defaultColWidth="11.5703125" defaultRowHeight="15" x14ac:dyDescent="0.25"/>
  <sheetData>
    <row r="2" spans="1:2" x14ac:dyDescent="0.25">
      <c r="A2" t="s">
        <v>2</v>
      </c>
      <c r="B2" t="s">
        <v>3</v>
      </c>
    </row>
  </sheetData>
  <phoneticPr fontId="2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58" zoomScale="75" workbookViewId="0">
      <selection activeCell="E88" sqref="E88"/>
    </sheetView>
  </sheetViews>
  <sheetFormatPr defaultColWidth="8.7109375" defaultRowHeight="15" x14ac:dyDescent="0.25"/>
  <cols>
    <col min="1" max="1" width="10.7109375" bestFit="1" customWidth="1"/>
    <col min="3" max="3" width="10.140625" bestFit="1" customWidth="1"/>
    <col min="4" max="4" width="29.42578125" bestFit="1" customWidth="1"/>
    <col min="5" max="5" width="37.5703125" bestFit="1" customWidth="1"/>
    <col min="6" max="6" width="11.28515625" bestFit="1" customWidth="1"/>
    <col min="7" max="7" width="15.140625" bestFit="1" customWidth="1"/>
    <col min="9" max="9" width="17.7109375" bestFit="1" customWidth="1"/>
    <col min="15" max="15" width="13.85546875" bestFit="1" customWidth="1"/>
    <col min="16" max="16" width="13.7109375" bestFit="1" customWidth="1"/>
    <col min="19" max="19" width="11.28515625" bestFit="1" customWidth="1"/>
  </cols>
  <sheetData>
    <row r="1" spans="1:16" s="7" customFormat="1" x14ac:dyDescent="0.25">
      <c r="A1" s="7" t="s">
        <v>38</v>
      </c>
      <c r="B1" s="7" t="s">
        <v>9</v>
      </c>
      <c r="C1" s="7" t="s">
        <v>80</v>
      </c>
      <c r="D1" s="2" t="s">
        <v>1</v>
      </c>
      <c r="E1" s="2" t="s">
        <v>116</v>
      </c>
      <c r="F1" s="2" t="s">
        <v>87</v>
      </c>
      <c r="G1" s="2" t="s">
        <v>4</v>
      </c>
      <c r="H1" s="2" t="s">
        <v>5</v>
      </c>
      <c r="I1" s="2" t="s">
        <v>40</v>
      </c>
      <c r="J1" s="2" t="s">
        <v>27</v>
      </c>
      <c r="K1" s="2" t="s">
        <v>28</v>
      </c>
      <c r="L1" s="7" t="s">
        <v>32</v>
      </c>
      <c r="M1" s="7" t="s">
        <v>117</v>
      </c>
      <c r="N1" s="7" t="s">
        <v>90</v>
      </c>
      <c r="O1" s="7" t="s">
        <v>118</v>
      </c>
      <c r="P1" s="7" t="s">
        <v>119</v>
      </c>
    </row>
    <row r="2" spans="1:16" x14ac:dyDescent="0.25">
      <c r="A2" t="s">
        <v>39</v>
      </c>
      <c r="B2" t="s">
        <v>41</v>
      </c>
      <c r="C2">
        <v>1</v>
      </c>
      <c r="D2">
        <v>44.130434782608702</v>
      </c>
      <c r="E2">
        <v>96.485107909962309</v>
      </c>
      <c r="G2">
        <v>7.5561662285725548</v>
      </c>
      <c r="H2">
        <v>0.16664840452713961</v>
      </c>
      <c r="I2">
        <v>11.294739999999999</v>
      </c>
      <c r="J2">
        <v>3.44</v>
      </c>
      <c r="K2">
        <v>42.07</v>
      </c>
      <c r="L2">
        <v>12.273584905660377</v>
      </c>
      <c r="M2">
        <v>0.37857013004587159</v>
      </c>
      <c r="N2" t="s">
        <v>91</v>
      </c>
      <c r="O2">
        <v>7.7446080417848613</v>
      </c>
      <c r="P2">
        <v>0.45738078900000001</v>
      </c>
    </row>
    <row r="3" spans="1:16" x14ac:dyDescent="0.25">
      <c r="A3" t="s">
        <v>39</v>
      </c>
      <c r="B3" t="s">
        <v>41</v>
      </c>
      <c r="C3">
        <v>2</v>
      </c>
      <c r="D3">
        <v>36.521739130434788</v>
      </c>
      <c r="E3">
        <v>79.611343153226272</v>
      </c>
      <c r="G3">
        <v>5.2157984691786279</v>
      </c>
      <c r="H3">
        <v>9.5986916999951793E-2</v>
      </c>
      <c r="I3">
        <v>7.3853399999999993</v>
      </c>
      <c r="J3">
        <v>3.29</v>
      </c>
      <c r="K3">
        <v>40.950000000000003</v>
      </c>
      <c r="L3">
        <v>12.421568627450981</v>
      </c>
      <c r="M3">
        <v>0.46033388731132102</v>
      </c>
      <c r="N3" t="s">
        <v>91</v>
      </c>
      <c r="O3">
        <v>7.8524895300139601</v>
      </c>
      <c r="P3">
        <v>0.45875044539999993</v>
      </c>
    </row>
    <row r="4" spans="1:16" x14ac:dyDescent="0.25">
      <c r="A4" t="s">
        <v>39</v>
      </c>
      <c r="B4" t="s">
        <v>41</v>
      </c>
      <c r="C4">
        <v>3</v>
      </c>
      <c r="D4">
        <v>53.043478260869563</v>
      </c>
      <c r="E4">
        <v>125.6553426474519</v>
      </c>
      <c r="G4">
        <v>6.2579721222680051</v>
      </c>
      <c r="H4">
        <v>0.12724967922649108</v>
      </c>
      <c r="I4">
        <v>8.3358266666666658</v>
      </c>
      <c r="J4">
        <v>3.66</v>
      </c>
      <c r="K4">
        <v>41.33</v>
      </c>
      <c r="L4">
        <v>11.267857142857142</v>
      </c>
      <c r="M4">
        <v>0.30048439039603964</v>
      </c>
      <c r="N4" t="s">
        <v>91</v>
      </c>
      <c r="O4">
        <v>7.5333780860744399</v>
      </c>
      <c r="P4">
        <v>0.42213468320000003</v>
      </c>
    </row>
    <row r="5" spans="1:16" x14ac:dyDescent="0.25">
      <c r="A5" t="s">
        <v>39</v>
      </c>
      <c r="B5" t="s">
        <v>41</v>
      </c>
      <c r="C5">
        <v>4</v>
      </c>
      <c r="D5">
        <v>53.783783783783782</v>
      </c>
      <c r="E5">
        <v>123.38257700749227</v>
      </c>
      <c r="G5">
        <v>5.3675767052532324</v>
      </c>
      <c r="H5">
        <v>0.11572089294539448</v>
      </c>
      <c r="I5">
        <v>8.340346666666667</v>
      </c>
      <c r="J5">
        <v>4.49</v>
      </c>
      <c r="K5">
        <v>41.13</v>
      </c>
      <c r="L5">
        <v>9.1857142857142851</v>
      </c>
      <c r="M5">
        <v>0.29137438194444443</v>
      </c>
      <c r="N5" t="s">
        <v>91</v>
      </c>
      <c r="O5">
        <v>6.8190549366116002</v>
      </c>
      <c r="P5">
        <v>0.43591068599999999</v>
      </c>
    </row>
    <row r="6" spans="1:16" x14ac:dyDescent="0.25">
      <c r="A6" t="s">
        <v>39</v>
      </c>
      <c r="B6" t="s">
        <v>41</v>
      </c>
      <c r="C6">
        <v>5</v>
      </c>
      <c r="D6">
        <v>40.851938895417149</v>
      </c>
      <c r="E6">
        <v>111.80587645345018</v>
      </c>
      <c r="G6">
        <v>4.7623896802803776</v>
      </c>
      <c r="H6">
        <v>0.1008315129788338</v>
      </c>
      <c r="I6">
        <v>6.9457866666666668</v>
      </c>
      <c r="J6">
        <v>2.83</v>
      </c>
      <c r="K6">
        <v>39.08</v>
      </c>
      <c r="L6">
        <v>13.844444444444445</v>
      </c>
      <c r="M6">
        <v>0.44257151023584906</v>
      </c>
      <c r="N6" t="s">
        <v>91</v>
      </c>
      <c r="O6">
        <v>5.5066921606118546</v>
      </c>
      <c r="P6">
        <v>0.36538275259999997</v>
      </c>
    </row>
    <row r="7" spans="1:16" x14ac:dyDescent="0.25">
      <c r="A7" t="s">
        <v>39</v>
      </c>
      <c r="B7" t="s">
        <v>42</v>
      </c>
      <c r="C7">
        <v>1</v>
      </c>
      <c r="D7">
        <v>75.869565217391298</v>
      </c>
      <c r="E7">
        <v>339.080602447969</v>
      </c>
      <c r="G7">
        <v>2.9309762180333538</v>
      </c>
      <c r="H7">
        <v>6.6738830581601696E-2</v>
      </c>
      <c r="I7">
        <v>10.219033333333334</v>
      </c>
      <c r="J7">
        <v>2.2000000000000002</v>
      </c>
      <c r="K7">
        <v>41.82</v>
      </c>
      <c r="L7">
        <v>19</v>
      </c>
      <c r="M7">
        <v>0.19545613828125</v>
      </c>
      <c r="N7" t="s">
        <v>92</v>
      </c>
      <c r="O7">
        <v>15.409047986951668</v>
      </c>
      <c r="P7">
        <v>0.22375082700000001</v>
      </c>
    </row>
    <row r="8" spans="1:16" x14ac:dyDescent="0.25">
      <c r="A8" t="s">
        <v>39</v>
      </c>
      <c r="B8" t="s">
        <v>42</v>
      </c>
      <c r="C8">
        <v>2</v>
      </c>
      <c r="D8">
        <v>68.695652173913047</v>
      </c>
      <c r="E8">
        <v>351.21339809532572</v>
      </c>
      <c r="G8">
        <v>3.0724326184787172</v>
      </c>
      <c r="H8">
        <v>7.4619121446455314E-2</v>
      </c>
      <c r="I8">
        <v>11.132559999999998</v>
      </c>
      <c r="J8">
        <v>2.25</v>
      </c>
      <c r="K8">
        <v>40.69</v>
      </c>
      <c r="L8">
        <v>18.171428571428571</v>
      </c>
      <c r="M8">
        <v>0.16274819749754663</v>
      </c>
      <c r="N8" t="s">
        <v>92</v>
      </c>
      <c r="O8">
        <v>11.294077075609966</v>
      </c>
      <c r="P8">
        <v>0.19559519240000006</v>
      </c>
    </row>
    <row r="9" spans="1:16" x14ac:dyDescent="0.25">
      <c r="A9" t="s">
        <v>39</v>
      </c>
      <c r="B9" t="s">
        <v>42</v>
      </c>
      <c r="C9">
        <v>3</v>
      </c>
      <c r="D9">
        <v>59.130434782608702</v>
      </c>
      <c r="E9">
        <v>284.63852098649272</v>
      </c>
      <c r="G9">
        <v>3.1849132111226144</v>
      </c>
      <c r="H9">
        <v>7.1118462925060688E-2</v>
      </c>
      <c r="I9">
        <v>15.34418</v>
      </c>
      <c r="J9">
        <v>1.9</v>
      </c>
      <c r="K9">
        <v>40.18</v>
      </c>
      <c r="L9">
        <v>21.017241379310345</v>
      </c>
      <c r="M9">
        <v>6.1200025975261661E-2</v>
      </c>
      <c r="N9" t="s">
        <v>92</v>
      </c>
      <c r="O9">
        <v>12.780656303972366</v>
      </c>
      <c r="P9">
        <v>0.2077386946</v>
      </c>
    </row>
    <row r="10" spans="1:16" x14ac:dyDescent="0.25">
      <c r="A10" t="s">
        <v>39</v>
      </c>
      <c r="B10" t="s">
        <v>42</v>
      </c>
      <c r="C10">
        <v>4</v>
      </c>
      <c r="D10">
        <v>65.217391304347828</v>
      </c>
      <c r="E10">
        <v>277.84239736438224</v>
      </c>
      <c r="G10">
        <v>3.3609334905468091</v>
      </c>
      <c r="H10">
        <v>8.3447405203852854E-2</v>
      </c>
      <c r="I10">
        <v>8.3978999999999999</v>
      </c>
      <c r="J10">
        <v>2.65</v>
      </c>
      <c r="K10">
        <v>40.4</v>
      </c>
      <c r="L10">
        <v>15.197674418604652</v>
      </c>
      <c r="M10">
        <v>0.18750658646944718</v>
      </c>
      <c r="N10" t="s">
        <v>92</v>
      </c>
      <c r="O10">
        <v>13.589442048869724</v>
      </c>
      <c r="P10">
        <v>0.2347280038</v>
      </c>
    </row>
    <row r="11" spans="1:16" x14ac:dyDescent="0.25">
      <c r="A11" t="s">
        <v>39</v>
      </c>
      <c r="B11" t="s">
        <v>42</v>
      </c>
      <c r="C11">
        <v>5</v>
      </c>
      <c r="D11">
        <v>57.826086956521735</v>
      </c>
      <c r="E11">
        <v>256.43967667834636</v>
      </c>
      <c r="G11">
        <v>2.7679349666512523</v>
      </c>
      <c r="H11">
        <v>6.7999934960349395E-2</v>
      </c>
      <c r="I11">
        <v>14.431273333333332</v>
      </c>
      <c r="J11">
        <v>2.77</v>
      </c>
      <c r="K11">
        <v>39.21</v>
      </c>
      <c r="L11">
        <v>14.224719101123597</v>
      </c>
      <c r="M11">
        <v>0.17154603822674422</v>
      </c>
      <c r="N11" t="s">
        <v>92</v>
      </c>
      <c r="O11">
        <v>10.744023636852001</v>
      </c>
      <c r="P11">
        <v>0.22549586595000001</v>
      </c>
    </row>
    <row r="12" spans="1:16" x14ac:dyDescent="0.25">
      <c r="A12" t="s">
        <v>39</v>
      </c>
      <c r="B12" t="s">
        <v>43</v>
      </c>
      <c r="C12">
        <v>1</v>
      </c>
      <c r="D12">
        <v>26.521739130434781</v>
      </c>
      <c r="E12">
        <v>61.931283704433319</v>
      </c>
      <c r="G12">
        <v>1.7150800434684426</v>
      </c>
      <c r="H12">
        <v>6.6951282870674214E-2</v>
      </c>
      <c r="I12">
        <v>11.454553333333331</v>
      </c>
      <c r="J12">
        <v>2.5099999999999998</v>
      </c>
      <c r="K12">
        <v>40.770000000000003</v>
      </c>
      <c r="L12">
        <v>16.324675324675322</v>
      </c>
      <c r="M12">
        <v>0.26629235201834861</v>
      </c>
      <c r="N12" t="s">
        <v>92</v>
      </c>
      <c r="O12">
        <v>3.5476718403547673</v>
      </c>
      <c r="P12">
        <v>0.42824462120000001</v>
      </c>
    </row>
    <row r="13" spans="1:16" x14ac:dyDescent="0.25">
      <c r="A13" t="s">
        <v>39</v>
      </c>
      <c r="B13" t="s">
        <v>43</v>
      </c>
      <c r="C13">
        <v>2</v>
      </c>
      <c r="D13">
        <v>28.695652173913043</v>
      </c>
      <c r="E13">
        <v>71.108406759855839</v>
      </c>
      <c r="G13">
        <v>2.0963072604241497</v>
      </c>
      <c r="H13">
        <v>8.7514086964005394E-2</v>
      </c>
      <c r="I13">
        <v>13.403926666666663</v>
      </c>
      <c r="J13">
        <v>2.85</v>
      </c>
      <c r="K13">
        <v>39.020000000000003</v>
      </c>
      <c r="L13">
        <v>13.571428571428569</v>
      </c>
      <c r="M13">
        <v>0.19761072277777778</v>
      </c>
      <c r="N13" t="s">
        <v>92</v>
      </c>
      <c r="O13">
        <v>4.4166359955833636</v>
      </c>
      <c r="P13">
        <v>0.40354795560000001</v>
      </c>
    </row>
    <row r="14" spans="1:16" x14ac:dyDescent="0.25">
      <c r="A14" t="s">
        <v>39</v>
      </c>
      <c r="B14" t="s">
        <v>43</v>
      </c>
      <c r="C14">
        <v>3</v>
      </c>
      <c r="D14">
        <v>25.869565217391301</v>
      </c>
      <c r="E14">
        <v>70.340145262142599</v>
      </c>
      <c r="G14">
        <v>2.3924091488026127</v>
      </c>
      <c r="H14">
        <v>6.9294735688598688E-2</v>
      </c>
      <c r="I14">
        <v>11.608313333333333</v>
      </c>
      <c r="J14">
        <v>3.23</v>
      </c>
      <c r="K14">
        <v>34.85</v>
      </c>
      <c r="L14">
        <v>10.714285714285714</v>
      </c>
      <c r="M14">
        <v>0.24449255236111112</v>
      </c>
      <c r="N14" t="s">
        <v>92</v>
      </c>
      <c r="O14">
        <v>3.1018206338503034</v>
      </c>
      <c r="P14">
        <v>0.3677781034</v>
      </c>
    </row>
    <row r="15" spans="1:16" x14ac:dyDescent="0.25">
      <c r="A15" t="s">
        <v>39</v>
      </c>
      <c r="B15" t="s">
        <v>43</v>
      </c>
      <c r="C15">
        <v>4</v>
      </c>
      <c r="D15">
        <v>19.347826086956523</v>
      </c>
      <c r="E15">
        <v>46.926883656685099</v>
      </c>
      <c r="G15">
        <v>0.95437896126223132</v>
      </c>
      <c r="H15">
        <v>5.2942026051586683E-2</v>
      </c>
      <c r="I15">
        <v>11.504893333333333</v>
      </c>
      <c r="J15">
        <v>2.5499999999999998</v>
      </c>
      <c r="K15">
        <v>41.34</v>
      </c>
      <c r="L15">
        <v>16.107142857142858</v>
      </c>
      <c r="N15" t="s">
        <v>92</v>
      </c>
      <c r="O15">
        <v>5.394082220476565</v>
      </c>
      <c r="P15">
        <v>0.41229727140000005</v>
      </c>
    </row>
    <row r="16" spans="1:16" x14ac:dyDescent="0.25">
      <c r="A16" t="s">
        <v>39</v>
      </c>
      <c r="B16" t="s">
        <v>43</v>
      </c>
      <c r="C16">
        <v>5</v>
      </c>
      <c r="D16">
        <v>29.782608695652169</v>
      </c>
      <c r="E16">
        <v>78.997090517874</v>
      </c>
      <c r="G16">
        <v>1.5549453327553207</v>
      </c>
      <c r="H16">
        <v>3.366757796040986E-2</v>
      </c>
      <c r="I16">
        <v>11.786819999999999</v>
      </c>
      <c r="N16" t="s">
        <v>92</v>
      </c>
      <c r="O16">
        <v>5.3910065326314465</v>
      </c>
      <c r="P16">
        <v>0.37700893159999999</v>
      </c>
    </row>
    <row r="17" spans="1:16" x14ac:dyDescent="0.25">
      <c r="A17" t="s">
        <v>39</v>
      </c>
      <c r="B17" t="s">
        <v>44</v>
      </c>
      <c r="C17">
        <v>1</v>
      </c>
      <c r="D17">
        <v>74.347826086956516</v>
      </c>
      <c r="E17">
        <v>162.70307288858248</v>
      </c>
      <c r="G17">
        <v>2.5032798549504296</v>
      </c>
      <c r="H17">
        <v>5.8013904094899718E-2</v>
      </c>
      <c r="I17">
        <v>5.6630733333333332</v>
      </c>
      <c r="J17">
        <v>1.24</v>
      </c>
      <c r="K17">
        <v>42.14</v>
      </c>
      <c r="L17">
        <v>33.589743589743591</v>
      </c>
      <c r="M17">
        <v>0.22001089494485296</v>
      </c>
      <c r="N17" t="s">
        <v>92</v>
      </c>
      <c r="O17">
        <v>13.052743740010651</v>
      </c>
      <c r="P17">
        <v>0.195068352</v>
      </c>
    </row>
    <row r="18" spans="1:16" x14ac:dyDescent="0.25">
      <c r="A18" t="s">
        <v>39</v>
      </c>
      <c r="B18" t="s">
        <v>44</v>
      </c>
      <c r="C18">
        <v>2</v>
      </c>
      <c r="D18">
        <v>99.130434782608702</v>
      </c>
      <c r="E18">
        <v>113.54128976718792</v>
      </c>
      <c r="G18">
        <v>3.5563407163786569</v>
      </c>
      <c r="H18">
        <v>0.10383013195287162</v>
      </c>
      <c r="I18">
        <v>7.5657466666666666</v>
      </c>
      <c r="J18">
        <v>1.4</v>
      </c>
      <c r="K18">
        <v>41.31</v>
      </c>
      <c r="L18">
        <v>29.326086956521738</v>
      </c>
      <c r="M18">
        <v>0.20559666040268459</v>
      </c>
      <c r="N18" t="s">
        <v>92</v>
      </c>
      <c r="O18">
        <v>12.353706111833551</v>
      </c>
      <c r="P18">
        <v>0.206108666</v>
      </c>
    </row>
    <row r="19" spans="1:16" x14ac:dyDescent="0.25">
      <c r="A19" t="s">
        <v>39</v>
      </c>
      <c r="B19" t="s">
        <v>44</v>
      </c>
      <c r="C19">
        <v>3</v>
      </c>
      <c r="D19">
        <v>85.65217391304347</v>
      </c>
      <c r="E19">
        <v>153.40486122188983</v>
      </c>
      <c r="G19">
        <v>4.2316905890898289</v>
      </c>
      <c r="H19">
        <v>0.11254837914874526</v>
      </c>
      <c r="I19">
        <v>8.7754600000000007</v>
      </c>
      <c r="J19">
        <v>1.74</v>
      </c>
      <c r="K19">
        <v>40.72</v>
      </c>
      <c r="L19">
        <v>23.574074074074073</v>
      </c>
      <c r="M19">
        <v>0.18797805909090912</v>
      </c>
      <c r="N19" t="s">
        <v>92</v>
      </c>
      <c r="O19">
        <v>13.932361248950301</v>
      </c>
      <c r="P19">
        <v>0.2044412276</v>
      </c>
    </row>
    <row r="20" spans="1:16" x14ac:dyDescent="0.25">
      <c r="A20" t="s">
        <v>39</v>
      </c>
      <c r="B20" t="s">
        <v>44</v>
      </c>
      <c r="C20">
        <v>4</v>
      </c>
      <c r="D20">
        <v>73.043478260869577</v>
      </c>
      <c r="E20">
        <v>133.08906276478027</v>
      </c>
      <c r="G20">
        <v>3.6976730024483841</v>
      </c>
      <c r="H20">
        <v>0.10560970200772168</v>
      </c>
      <c r="I20">
        <v>10.313419999999999</v>
      </c>
      <c r="J20">
        <v>1.69</v>
      </c>
      <c r="K20">
        <v>42.35</v>
      </c>
      <c r="L20">
        <v>25.115384615384617</v>
      </c>
      <c r="M20">
        <v>0.17885459143672691</v>
      </c>
      <c r="N20" t="s">
        <v>92</v>
      </c>
      <c r="O20">
        <v>10.17879270667375</v>
      </c>
      <c r="P20">
        <v>0.1984027538</v>
      </c>
    </row>
    <row r="21" spans="1:16" x14ac:dyDescent="0.25">
      <c r="A21" t="s">
        <v>39</v>
      </c>
      <c r="B21" t="s">
        <v>44</v>
      </c>
      <c r="C21">
        <v>5</v>
      </c>
      <c r="D21">
        <v>80.869565217391312</v>
      </c>
      <c r="E21">
        <v>129.07933485454723</v>
      </c>
      <c r="G21">
        <v>3.6503022431264371</v>
      </c>
      <c r="H21">
        <v>0.12231777764230942</v>
      </c>
      <c r="I21">
        <v>10.5068</v>
      </c>
      <c r="J21">
        <v>2.09</v>
      </c>
      <c r="K21">
        <v>40.200000000000003</v>
      </c>
      <c r="L21">
        <v>19.144927536231883</v>
      </c>
      <c r="M21">
        <v>0.15232529985875709</v>
      </c>
      <c r="N21" t="s">
        <v>92</v>
      </c>
      <c r="O21">
        <v>10.60419235511714</v>
      </c>
      <c r="P21">
        <v>0.19235712899999999</v>
      </c>
    </row>
    <row r="22" spans="1:16" x14ac:dyDescent="0.25">
      <c r="A22" t="s">
        <v>39</v>
      </c>
      <c r="B22" t="s">
        <v>45</v>
      </c>
      <c r="C22">
        <v>1</v>
      </c>
      <c r="D22">
        <v>71.739130434782595</v>
      </c>
      <c r="E22">
        <v>381.13730558894821</v>
      </c>
      <c r="G22">
        <v>2.7604673367270296</v>
      </c>
      <c r="H22">
        <v>8.0758638314664719E-2</v>
      </c>
      <c r="I22">
        <v>11.608286666666666</v>
      </c>
      <c r="J22">
        <v>2.5099999999999998</v>
      </c>
      <c r="K22">
        <v>39.409999999999997</v>
      </c>
      <c r="L22">
        <v>15.756410256410257</v>
      </c>
      <c r="M22">
        <v>0.20172176977920886</v>
      </c>
      <c r="N22" t="s">
        <v>92</v>
      </c>
      <c r="O22">
        <v>7.993684002763251</v>
      </c>
      <c r="P22">
        <v>0.44092056260000001</v>
      </c>
    </row>
    <row r="23" spans="1:16" x14ac:dyDescent="0.25">
      <c r="A23" t="s">
        <v>39</v>
      </c>
      <c r="B23" t="s">
        <v>45</v>
      </c>
      <c r="C23">
        <v>2</v>
      </c>
      <c r="D23">
        <v>54.347826086956516</v>
      </c>
      <c r="E23">
        <v>480.96199304210091</v>
      </c>
      <c r="G23">
        <v>1.9820930156845267</v>
      </c>
      <c r="H23">
        <v>5.1153805579921857E-2</v>
      </c>
      <c r="I23">
        <v>18.714346666666668</v>
      </c>
      <c r="J23">
        <v>2.21</v>
      </c>
      <c r="K23">
        <v>38.520000000000003</v>
      </c>
      <c r="L23">
        <v>17.485294117647058</v>
      </c>
      <c r="M23">
        <v>9.7355157002801118E-2</v>
      </c>
      <c r="N23" t="s">
        <v>92</v>
      </c>
      <c r="O23">
        <v>8.6604613516794817</v>
      </c>
      <c r="P23">
        <v>0.47866134159999996</v>
      </c>
    </row>
    <row r="24" spans="1:16" x14ac:dyDescent="0.25">
      <c r="A24" t="s">
        <v>39</v>
      </c>
      <c r="B24" t="s">
        <v>45</v>
      </c>
      <c r="C24">
        <v>3</v>
      </c>
      <c r="D24">
        <v>65.217391304347842</v>
      </c>
      <c r="E24">
        <v>418.95744277483232</v>
      </c>
      <c r="G24">
        <v>2.592996141316867</v>
      </c>
      <c r="H24">
        <v>6.6268983225272693E-2</v>
      </c>
      <c r="I24">
        <v>14.106639999999999</v>
      </c>
      <c r="J24">
        <v>2.04</v>
      </c>
      <c r="K24">
        <v>36.86</v>
      </c>
      <c r="L24">
        <v>18.14516129032258</v>
      </c>
      <c r="M24">
        <v>0.19944532773512477</v>
      </c>
      <c r="N24" t="s">
        <v>92</v>
      </c>
      <c r="O24">
        <v>11.63306550993247</v>
      </c>
      <c r="P24">
        <v>0.42513249439999995</v>
      </c>
    </row>
    <row r="25" spans="1:16" x14ac:dyDescent="0.25">
      <c r="A25" t="s">
        <v>39</v>
      </c>
      <c r="B25" t="s">
        <v>45</v>
      </c>
      <c r="C25">
        <v>4</v>
      </c>
      <c r="D25">
        <v>52.173913043478265</v>
      </c>
      <c r="E25">
        <v>368.15758280503047</v>
      </c>
      <c r="G25">
        <v>2.2639346178299276</v>
      </c>
      <c r="H25">
        <v>6.898155541138376E-2</v>
      </c>
      <c r="I25">
        <v>10.379513333333332</v>
      </c>
      <c r="J25">
        <v>2.75</v>
      </c>
      <c r="K25">
        <v>37.22</v>
      </c>
      <c r="L25">
        <v>13.566666666666668</v>
      </c>
      <c r="M25">
        <v>0.24000153318713455</v>
      </c>
      <c r="N25" t="s">
        <v>92</v>
      </c>
      <c r="O25">
        <v>8.4652189915347815</v>
      </c>
      <c r="P25">
        <v>0.39202254459999997</v>
      </c>
    </row>
    <row r="26" spans="1:16" x14ac:dyDescent="0.25">
      <c r="A26" t="s">
        <v>39</v>
      </c>
      <c r="B26" t="s">
        <v>45</v>
      </c>
      <c r="C26">
        <v>5</v>
      </c>
      <c r="D26">
        <v>56.739130434782602</v>
      </c>
      <c r="E26">
        <v>420.41366305374271</v>
      </c>
      <c r="G26">
        <v>2.4183013243054803</v>
      </c>
      <c r="H26">
        <v>4.8696543198933878E-2</v>
      </c>
      <c r="I26">
        <v>14.837273333333334</v>
      </c>
      <c r="J26">
        <v>2.8</v>
      </c>
      <c r="K26">
        <v>39.04</v>
      </c>
      <c r="L26">
        <v>13.941860465116282</v>
      </c>
      <c r="M26">
        <v>0.19443051791626093</v>
      </c>
      <c r="N26" t="s">
        <v>92</v>
      </c>
      <c r="O26">
        <v>7.8096621867054115</v>
      </c>
      <c r="P26">
        <v>0.43956788667000002</v>
      </c>
    </row>
    <row r="27" spans="1:16" x14ac:dyDescent="0.25">
      <c r="A27" t="s">
        <v>39</v>
      </c>
      <c r="B27" t="s">
        <v>46</v>
      </c>
      <c r="C27">
        <v>1</v>
      </c>
      <c r="D27">
        <v>90.810810810810807</v>
      </c>
      <c r="E27">
        <v>258.22627200904287</v>
      </c>
      <c r="G27">
        <v>2.4376038426420941</v>
      </c>
      <c r="H27">
        <v>5.7461651696201627E-2</v>
      </c>
      <c r="I27">
        <v>11.168279999999998</v>
      </c>
      <c r="J27">
        <v>1.71</v>
      </c>
      <c r="K27">
        <v>36.82</v>
      </c>
      <c r="L27">
        <v>21.660377358490564</v>
      </c>
      <c r="M27">
        <v>0.10902997944444444</v>
      </c>
      <c r="N27" t="s">
        <v>91</v>
      </c>
      <c r="O27">
        <v>9.8460771483766418</v>
      </c>
      <c r="P27">
        <v>0.3516714628</v>
      </c>
    </row>
    <row r="28" spans="1:16" x14ac:dyDescent="0.25">
      <c r="A28" t="s">
        <v>39</v>
      </c>
      <c r="B28" t="s">
        <v>46</v>
      </c>
      <c r="C28">
        <v>2</v>
      </c>
      <c r="D28">
        <v>121.08108108108108</v>
      </c>
      <c r="E28">
        <v>341.01232845411124</v>
      </c>
      <c r="G28">
        <v>1.0162546512147925</v>
      </c>
      <c r="H28">
        <v>2.7193417793350359E-2</v>
      </c>
      <c r="I28">
        <v>8.9153866666666666</v>
      </c>
      <c r="J28">
        <v>1.07</v>
      </c>
      <c r="K28">
        <v>36.35</v>
      </c>
      <c r="L28">
        <v>34.303030303030297</v>
      </c>
      <c r="M28">
        <v>0.1144466808173077</v>
      </c>
      <c r="N28" t="s">
        <v>91</v>
      </c>
      <c r="O28">
        <v>8.9686098654708495</v>
      </c>
      <c r="P28">
        <v>0.3550636472</v>
      </c>
    </row>
    <row r="29" spans="1:16" x14ac:dyDescent="0.25">
      <c r="A29" t="s">
        <v>39</v>
      </c>
      <c r="B29" t="s">
        <v>46</v>
      </c>
      <c r="C29">
        <v>3</v>
      </c>
      <c r="D29">
        <v>121.62162162162163</v>
      </c>
      <c r="E29">
        <v>303.34240957609325</v>
      </c>
      <c r="G29">
        <v>2.0376465321346036</v>
      </c>
      <c r="H29">
        <v>4.4804392139798789E-2</v>
      </c>
      <c r="I29">
        <v>10.217666666666666</v>
      </c>
      <c r="J29">
        <v>1.2</v>
      </c>
      <c r="K29">
        <v>39.19</v>
      </c>
      <c r="L29">
        <v>32.756756756756758</v>
      </c>
      <c r="M29">
        <v>8.4453705275229385E-2</v>
      </c>
      <c r="N29" t="s">
        <v>91</v>
      </c>
      <c r="O29">
        <v>10.918361691514715</v>
      </c>
      <c r="P29">
        <v>0.40093840419999999</v>
      </c>
    </row>
    <row r="30" spans="1:16" x14ac:dyDescent="0.25">
      <c r="A30" t="s">
        <v>39</v>
      </c>
      <c r="B30" t="s">
        <v>46</v>
      </c>
      <c r="C30">
        <v>4</v>
      </c>
      <c r="D30">
        <v>121.08108108108108</v>
      </c>
      <c r="E30">
        <v>356.24160916932749</v>
      </c>
      <c r="G30">
        <v>2.1470970442263502</v>
      </c>
      <c r="H30">
        <v>5.016636490595433E-2</v>
      </c>
      <c r="I30">
        <v>9.821793333333332</v>
      </c>
      <c r="J30">
        <v>1.55</v>
      </c>
      <c r="K30">
        <v>37.24</v>
      </c>
      <c r="L30">
        <v>24.163265306122447</v>
      </c>
      <c r="M30">
        <v>0.14059864861111115</v>
      </c>
      <c r="N30" t="s">
        <v>91</v>
      </c>
      <c r="O30">
        <v>8.7945087945087934</v>
      </c>
      <c r="P30">
        <v>0.33988472420000004</v>
      </c>
    </row>
    <row r="31" spans="1:16" x14ac:dyDescent="0.25">
      <c r="A31" t="s">
        <v>39</v>
      </c>
      <c r="B31" t="s">
        <v>46</v>
      </c>
      <c r="C31">
        <v>5</v>
      </c>
      <c r="D31">
        <v>134.32432432432432</v>
      </c>
      <c r="E31">
        <v>413.01299677442171</v>
      </c>
      <c r="G31">
        <v>2.6654114143033714</v>
      </c>
      <c r="H31">
        <v>7.3512821764722985E-2</v>
      </c>
      <c r="I31">
        <v>9.5429333333333339</v>
      </c>
      <c r="J31">
        <v>1.84</v>
      </c>
      <c r="K31">
        <v>38.39</v>
      </c>
      <c r="L31">
        <v>20.827586206896552</v>
      </c>
      <c r="M31">
        <v>0.11506376694174758</v>
      </c>
      <c r="N31" t="s">
        <v>91</v>
      </c>
      <c r="O31">
        <v>10.854150758154249</v>
      </c>
      <c r="P31">
        <v>0.32523025999999999</v>
      </c>
    </row>
    <row r="32" spans="1:16" x14ac:dyDescent="0.25">
      <c r="A32" t="s">
        <v>39</v>
      </c>
      <c r="B32" t="s">
        <v>47</v>
      </c>
      <c r="C32">
        <v>1</v>
      </c>
      <c r="D32">
        <v>34.324324324324337</v>
      </c>
      <c r="E32">
        <v>77.727034165389739</v>
      </c>
      <c r="G32">
        <v>3.1580360202913864</v>
      </c>
      <c r="H32">
        <v>6.3347249080055776E-2</v>
      </c>
      <c r="I32">
        <v>12.88048</v>
      </c>
      <c r="J32">
        <v>2.75</v>
      </c>
      <c r="K32">
        <v>37.81</v>
      </c>
      <c r="L32">
        <v>13.777777777777779</v>
      </c>
      <c r="M32">
        <v>0.24161804065985135</v>
      </c>
      <c r="N32" t="s">
        <v>92</v>
      </c>
      <c r="O32">
        <v>12.026337006181134</v>
      </c>
      <c r="P32">
        <v>0.44160084960000001</v>
      </c>
    </row>
    <row r="33" spans="1:16" x14ac:dyDescent="0.25">
      <c r="A33" t="s">
        <v>39</v>
      </c>
      <c r="B33" t="s">
        <v>47</v>
      </c>
      <c r="C33">
        <v>2</v>
      </c>
      <c r="D33">
        <v>35.67567567567567</v>
      </c>
      <c r="E33">
        <v>76.144588472814817</v>
      </c>
      <c r="G33">
        <v>4.2547650875042828</v>
      </c>
      <c r="H33">
        <v>9.3934898779429551E-2</v>
      </c>
      <c r="I33">
        <v>8.3152799999999996</v>
      </c>
      <c r="J33">
        <v>2.79</v>
      </c>
      <c r="K33">
        <v>39.94</v>
      </c>
      <c r="L33">
        <v>14.352272727272727</v>
      </c>
      <c r="M33">
        <v>0.118770114</v>
      </c>
      <c r="N33" t="s">
        <v>92</v>
      </c>
      <c r="O33">
        <v>11.201199793785444</v>
      </c>
      <c r="P33">
        <v>0.46852542500000005</v>
      </c>
    </row>
    <row r="34" spans="1:16" x14ac:dyDescent="0.25">
      <c r="A34" t="s">
        <v>39</v>
      </c>
      <c r="B34" t="s">
        <v>47</v>
      </c>
      <c r="C34">
        <v>3</v>
      </c>
      <c r="D34">
        <v>32.162162162162168</v>
      </c>
      <c r="E34">
        <v>71.240197799930755</v>
      </c>
      <c r="G34">
        <v>2.9401416978622481</v>
      </c>
      <c r="H34">
        <v>9.284251761750259E-2</v>
      </c>
      <c r="I34">
        <v>11.384453333333333</v>
      </c>
      <c r="J34">
        <v>2.39</v>
      </c>
      <c r="K34">
        <v>35.24</v>
      </c>
      <c r="L34">
        <v>14.721518987341772</v>
      </c>
      <c r="M34">
        <v>0.21846435338235298</v>
      </c>
      <c r="N34" t="s">
        <v>92</v>
      </c>
      <c r="O34">
        <v>13.772818525608104</v>
      </c>
      <c r="P34">
        <v>0.45146087680000002</v>
      </c>
    </row>
    <row r="35" spans="1:16" x14ac:dyDescent="0.25">
      <c r="A35" t="s">
        <v>39</v>
      </c>
      <c r="B35" t="s">
        <v>47</v>
      </c>
      <c r="C35">
        <v>4</v>
      </c>
      <c r="D35">
        <v>24.054054054054056</v>
      </c>
      <c r="E35">
        <v>54.508363230952433</v>
      </c>
      <c r="G35">
        <v>3.0946114067137183</v>
      </c>
      <c r="H35">
        <v>8.3563864683991421E-2</v>
      </c>
      <c r="I35">
        <v>12.630549999999999</v>
      </c>
      <c r="J35">
        <v>2.41</v>
      </c>
      <c r="K35">
        <v>37.909999999999997</v>
      </c>
      <c r="L35">
        <v>15.756410256410257</v>
      </c>
      <c r="M35">
        <v>0.14149402651588067</v>
      </c>
      <c r="N35" t="s">
        <v>92</v>
      </c>
      <c r="O35">
        <v>11.953679491968623</v>
      </c>
      <c r="P35">
        <v>0.44129107220000002</v>
      </c>
    </row>
    <row r="36" spans="1:16" x14ac:dyDescent="0.25">
      <c r="A36" t="s">
        <v>39</v>
      </c>
      <c r="B36" t="s">
        <v>47</v>
      </c>
      <c r="C36">
        <v>5</v>
      </c>
      <c r="D36">
        <v>37.297297297297305</v>
      </c>
      <c r="E36">
        <v>85.020882545105508</v>
      </c>
      <c r="G36">
        <v>3.4557845434469519</v>
      </c>
      <c r="H36">
        <v>7.7870469354832605E-2</v>
      </c>
      <c r="I36">
        <v>9.735199999999999</v>
      </c>
      <c r="J36">
        <v>2.39</v>
      </c>
      <c r="K36">
        <v>38.950000000000003</v>
      </c>
      <c r="L36">
        <v>16.301369863013697</v>
      </c>
      <c r="M36">
        <v>0.11844948492957746</v>
      </c>
      <c r="N36" t="s">
        <v>92</v>
      </c>
      <c r="O36">
        <v>13.349136048905248</v>
      </c>
      <c r="P36">
        <v>0.43868395835000001</v>
      </c>
    </row>
    <row r="37" spans="1:16" x14ac:dyDescent="0.25">
      <c r="A37" t="s">
        <v>81</v>
      </c>
      <c r="B37" t="s">
        <v>82</v>
      </c>
      <c r="C37">
        <v>1</v>
      </c>
      <c r="D37">
        <v>16.521739130434781</v>
      </c>
      <c r="E37">
        <v>33.685752649247839</v>
      </c>
      <c r="J37">
        <v>3.3</v>
      </c>
      <c r="K37">
        <v>38.99</v>
      </c>
      <c r="L37">
        <v>11.820754716981131</v>
      </c>
      <c r="M37">
        <v>0.36612458673376025</v>
      </c>
      <c r="N37" t="s">
        <v>92</v>
      </c>
      <c r="O37">
        <v>18.819537084352522</v>
      </c>
      <c r="P37">
        <v>0.49046667599999999</v>
      </c>
    </row>
    <row r="38" spans="1:16" x14ac:dyDescent="0.25">
      <c r="A38" t="s">
        <v>81</v>
      </c>
      <c r="B38" t="s">
        <v>82</v>
      </c>
      <c r="C38">
        <v>2</v>
      </c>
      <c r="D38">
        <v>6.9565217391304346</v>
      </c>
      <c r="E38">
        <v>10.492395850676719</v>
      </c>
      <c r="J38">
        <v>3.12</v>
      </c>
      <c r="K38">
        <v>39.11</v>
      </c>
      <c r="L38">
        <v>12.606382978723405</v>
      </c>
      <c r="M38">
        <v>0.26672881049440295</v>
      </c>
      <c r="N38" t="s">
        <v>92</v>
      </c>
      <c r="O38">
        <v>17.55648090419464</v>
      </c>
      <c r="P38">
        <v>0.66300603199999986</v>
      </c>
    </row>
    <row r="39" spans="1:16" x14ac:dyDescent="0.25">
      <c r="A39" t="s">
        <v>81</v>
      </c>
      <c r="B39" t="s">
        <v>82</v>
      </c>
      <c r="C39">
        <v>3</v>
      </c>
      <c r="D39">
        <v>5.2173913043478262</v>
      </c>
      <c r="E39">
        <v>6.8392525679265104</v>
      </c>
      <c r="J39">
        <v>3.23</v>
      </c>
      <c r="K39">
        <v>38.54</v>
      </c>
      <c r="L39">
        <v>11.939393939393938</v>
      </c>
      <c r="M39">
        <v>0.30477237426470588</v>
      </c>
      <c r="N39" t="s">
        <v>92</v>
      </c>
      <c r="O39">
        <v>17.55648090419464</v>
      </c>
      <c r="P39">
        <v>0.76285986699999997</v>
      </c>
    </row>
    <row r="40" spans="1:16" x14ac:dyDescent="0.25">
      <c r="A40" t="s">
        <v>81</v>
      </c>
      <c r="B40" t="s">
        <v>82</v>
      </c>
      <c r="C40">
        <v>4</v>
      </c>
      <c r="D40">
        <v>13.478260869565215</v>
      </c>
      <c r="E40">
        <v>21.247097585384431</v>
      </c>
      <c r="J40">
        <v>3.12</v>
      </c>
      <c r="K40">
        <v>36.78</v>
      </c>
      <c r="L40">
        <v>11.812499999999998</v>
      </c>
      <c r="M40">
        <v>0.24577783463345865</v>
      </c>
      <c r="N40" t="s">
        <v>92</v>
      </c>
      <c r="O40">
        <v>19.19845393839989</v>
      </c>
      <c r="P40">
        <v>0.63435774299999992</v>
      </c>
    </row>
    <row r="41" spans="1:16" x14ac:dyDescent="0.25">
      <c r="A41" t="s">
        <v>81</v>
      </c>
      <c r="B41" t="s">
        <v>82</v>
      </c>
      <c r="C41">
        <v>5</v>
      </c>
      <c r="D41">
        <v>15.652173913043478</v>
      </c>
      <c r="E41">
        <v>25.173877941652208</v>
      </c>
      <c r="J41">
        <v>3.8</v>
      </c>
      <c r="K41">
        <v>39.11</v>
      </c>
      <c r="L41">
        <v>10.330434782608695</v>
      </c>
      <c r="M41">
        <v>0.18652219154275093</v>
      </c>
      <c r="N41" t="s">
        <v>92</v>
      </c>
      <c r="O41">
        <v>15.788202251973599</v>
      </c>
      <c r="P41">
        <v>0.62176252499999995</v>
      </c>
    </row>
    <row r="42" spans="1:16" x14ac:dyDescent="0.25">
      <c r="A42" t="s">
        <v>81</v>
      </c>
      <c r="B42" t="s">
        <v>82</v>
      </c>
      <c r="C42">
        <v>6</v>
      </c>
      <c r="D42">
        <v>15.652173913043478</v>
      </c>
      <c r="E42">
        <v>18.73518858441145</v>
      </c>
      <c r="N42" t="s">
        <v>92</v>
      </c>
      <c r="O42">
        <v>17.935397758242004</v>
      </c>
      <c r="P42">
        <v>0.83544256000000006</v>
      </c>
    </row>
    <row r="43" spans="1:16" x14ac:dyDescent="0.25">
      <c r="A43" t="s">
        <v>81</v>
      </c>
      <c r="B43" t="s">
        <v>82</v>
      </c>
      <c r="C43">
        <v>7</v>
      </c>
      <c r="D43">
        <v>16.956521739130437</v>
      </c>
      <c r="E43">
        <v>22.577284628646233</v>
      </c>
      <c r="N43" t="s">
        <v>92</v>
      </c>
      <c r="O43">
        <v>19.19845393839989</v>
      </c>
      <c r="P43">
        <v>0.75104345000000006</v>
      </c>
    </row>
    <row r="44" spans="1:16" x14ac:dyDescent="0.25">
      <c r="A44" t="s">
        <v>81</v>
      </c>
      <c r="B44" t="s">
        <v>82</v>
      </c>
      <c r="C44">
        <v>8</v>
      </c>
      <c r="D44">
        <v>26.521739130434781</v>
      </c>
      <c r="E44">
        <v>33.747377764572349</v>
      </c>
      <c r="N44" t="s">
        <v>92</v>
      </c>
      <c r="O44">
        <v>18.819537084352522</v>
      </c>
      <c r="P44">
        <v>0.78589036800000001</v>
      </c>
    </row>
    <row r="45" spans="1:16" x14ac:dyDescent="0.25">
      <c r="A45" t="s">
        <v>81</v>
      </c>
      <c r="B45" t="s">
        <v>82</v>
      </c>
      <c r="C45">
        <v>9</v>
      </c>
      <c r="D45">
        <v>25.65217391304348</v>
      </c>
      <c r="E45">
        <v>27.784621676893966</v>
      </c>
      <c r="N45" t="s">
        <v>92</v>
      </c>
      <c r="O45">
        <v>18.945842702368314</v>
      </c>
      <c r="P45">
        <v>0.9232507900000001</v>
      </c>
    </row>
    <row r="46" spans="1:16" x14ac:dyDescent="0.25">
      <c r="A46" t="s">
        <v>81</v>
      </c>
      <c r="B46" t="s">
        <v>82</v>
      </c>
      <c r="C46">
        <v>10</v>
      </c>
      <c r="D46">
        <v>27.826086956521738</v>
      </c>
      <c r="E46">
        <v>31.645214799221069</v>
      </c>
      <c r="N46" t="s">
        <v>92</v>
      </c>
      <c r="O46">
        <v>18.566925848320945</v>
      </c>
      <c r="P46">
        <v>0.87931420699999996</v>
      </c>
    </row>
    <row r="47" spans="1:16" x14ac:dyDescent="0.25">
      <c r="A47" t="s">
        <v>81</v>
      </c>
      <c r="B47" t="s">
        <v>83</v>
      </c>
      <c r="C47">
        <v>1</v>
      </c>
      <c r="D47">
        <v>32.608695652173914</v>
      </c>
      <c r="E47">
        <v>40.872996507628017</v>
      </c>
      <c r="J47">
        <v>4.07</v>
      </c>
      <c r="K47">
        <v>41.19</v>
      </c>
      <c r="L47">
        <v>10.165354330708661</v>
      </c>
      <c r="M47">
        <v>0.23652256323529416</v>
      </c>
      <c r="N47" t="s">
        <v>92</v>
      </c>
      <c r="O47">
        <v>19.577370792447258</v>
      </c>
      <c r="P47">
        <v>0.79780535899999994</v>
      </c>
    </row>
    <row r="48" spans="1:16" x14ac:dyDescent="0.25">
      <c r="A48" t="s">
        <v>81</v>
      </c>
      <c r="B48" t="s">
        <v>83</v>
      </c>
      <c r="C48">
        <v>2</v>
      </c>
      <c r="D48">
        <v>28.695652173913039</v>
      </c>
      <c r="E48">
        <v>36.608351027813399</v>
      </c>
      <c r="J48">
        <v>4.0599999999999996</v>
      </c>
      <c r="K48">
        <v>41.4</v>
      </c>
      <c r="L48">
        <v>10.167999999999999</v>
      </c>
      <c r="M48">
        <v>0.40484400519230773</v>
      </c>
      <c r="N48" t="s">
        <v>92</v>
      </c>
      <c r="O48">
        <v>19.324759556415678</v>
      </c>
      <c r="P48">
        <v>0.78385536</v>
      </c>
    </row>
    <row r="49" spans="1:16" x14ac:dyDescent="0.25">
      <c r="A49" t="s">
        <v>81</v>
      </c>
      <c r="B49" t="s">
        <v>83</v>
      </c>
      <c r="C49">
        <v>3</v>
      </c>
      <c r="D49">
        <v>36.521739130434781</v>
      </c>
      <c r="E49">
        <v>40.232500447465874</v>
      </c>
      <c r="J49">
        <v>4.0599999999999996</v>
      </c>
      <c r="K49">
        <v>40.619999999999997</v>
      </c>
      <c r="L49">
        <v>9.9918699186991873</v>
      </c>
      <c r="M49">
        <v>0.26573131947472745</v>
      </c>
      <c r="N49" t="s">
        <v>92</v>
      </c>
      <c r="O49">
        <v>17.430175286178851</v>
      </c>
      <c r="P49">
        <v>0.90776707199999984</v>
      </c>
    </row>
    <row r="50" spans="1:16" x14ac:dyDescent="0.25">
      <c r="A50" t="s">
        <v>81</v>
      </c>
      <c r="B50" t="s">
        <v>83</v>
      </c>
      <c r="C50">
        <v>4</v>
      </c>
      <c r="D50">
        <v>31.304347826086957</v>
      </c>
      <c r="E50">
        <v>39.277873511133009</v>
      </c>
      <c r="J50">
        <v>4.22</v>
      </c>
      <c r="K50">
        <v>39.67</v>
      </c>
      <c r="L50">
        <v>9.3840579710144922</v>
      </c>
      <c r="M50">
        <v>0.29251390057636883</v>
      </c>
      <c r="N50" t="s">
        <v>92</v>
      </c>
      <c r="O50">
        <v>19.829982028478835</v>
      </c>
      <c r="P50">
        <v>0.79699701200000006</v>
      </c>
    </row>
    <row r="51" spans="1:16" x14ac:dyDescent="0.25">
      <c r="A51" t="s">
        <v>81</v>
      </c>
      <c r="B51" t="s">
        <v>83</v>
      </c>
      <c r="C51">
        <v>5</v>
      </c>
      <c r="D51">
        <v>39.565217391304351</v>
      </c>
      <c r="E51">
        <v>47.694641844373344</v>
      </c>
      <c r="J51">
        <v>3.77</v>
      </c>
      <c r="K51">
        <v>41.31</v>
      </c>
      <c r="L51">
        <v>10.943089430894309</v>
      </c>
      <c r="M51">
        <v>0.23570954170638708</v>
      </c>
      <c r="N51" t="s">
        <v>92</v>
      </c>
      <c r="O51">
        <v>17.55648090419464</v>
      </c>
      <c r="P51">
        <v>0.82955266800000005</v>
      </c>
    </row>
    <row r="52" spans="1:16" x14ac:dyDescent="0.25">
      <c r="A52" t="s">
        <v>81</v>
      </c>
      <c r="B52" t="s">
        <v>83</v>
      </c>
      <c r="C52">
        <v>6</v>
      </c>
      <c r="D52">
        <v>44.782608695652172</v>
      </c>
      <c r="E52">
        <v>53.995868695354424</v>
      </c>
      <c r="N52" t="s">
        <v>92</v>
      </c>
      <c r="O52">
        <v>19.45106517443147</v>
      </c>
      <c r="P52">
        <v>0.82937102000000007</v>
      </c>
    </row>
    <row r="53" spans="1:16" x14ac:dyDescent="0.25">
      <c r="A53" t="s">
        <v>81</v>
      </c>
      <c r="B53" t="s">
        <v>83</v>
      </c>
      <c r="C53">
        <v>7</v>
      </c>
      <c r="D53">
        <v>32.173913043478265</v>
      </c>
      <c r="E53">
        <v>38.280400730557574</v>
      </c>
      <c r="N53" t="s">
        <v>92</v>
      </c>
      <c r="O53">
        <v>18.314314612289365</v>
      </c>
      <c r="P53">
        <v>0.84048004799999998</v>
      </c>
    </row>
    <row r="54" spans="1:16" x14ac:dyDescent="0.25">
      <c r="A54" t="s">
        <v>81</v>
      </c>
      <c r="B54" t="s">
        <v>83</v>
      </c>
      <c r="C54">
        <v>8</v>
      </c>
      <c r="D54">
        <v>34.782608695652172</v>
      </c>
      <c r="E54">
        <v>42.88042720630721</v>
      </c>
      <c r="N54" t="s">
        <v>92</v>
      </c>
      <c r="O54">
        <v>19.703676410463</v>
      </c>
      <c r="P54">
        <v>0.81115350200000003</v>
      </c>
    </row>
    <row r="55" spans="1:16" x14ac:dyDescent="0.25">
      <c r="A55" t="s">
        <v>81</v>
      </c>
      <c r="B55" t="s">
        <v>83</v>
      </c>
      <c r="C55">
        <v>9</v>
      </c>
      <c r="D55">
        <v>19.565217391304348</v>
      </c>
      <c r="E55">
        <v>23.502738482838129</v>
      </c>
      <c r="N55" t="s">
        <v>92</v>
      </c>
      <c r="O55">
        <v>20.082593264510415</v>
      </c>
      <c r="P55">
        <v>0.83246543400000006</v>
      </c>
    </row>
    <row r="56" spans="1:16" x14ac:dyDescent="0.25">
      <c r="A56" t="s">
        <v>81</v>
      </c>
      <c r="B56" t="s">
        <v>83</v>
      </c>
      <c r="C56">
        <v>10</v>
      </c>
      <c r="D56">
        <v>32.608695652173914</v>
      </c>
      <c r="E56">
        <v>41.321960634127095</v>
      </c>
      <c r="N56" t="s">
        <v>92</v>
      </c>
      <c r="O56">
        <v>191.98453938399891</v>
      </c>
      <c r="P56">
        <v>0.7891371840000001</v>
      </c>
    </row>
    <row r="57" spans="1:16" x14ac:dyDescent="0.25">
      <c r="A57" t="s">
        <v>81</v>
      </c>
      <c r="B57" t="s">
        <v>84</v>
      </c>
      <c r="C57">
        <v>1</v>
      </c>
      <c r="D57">
        <v>13.913043478260869</v>
      </c>
      <c r="E57">
        <v>9.1593614063814464</v>
      </c>
      <c r="J57">
        <v>2.62</v>
      </c>
      <c r="K57">
        <v>42.86</v>
      </c>
      <c r="L57">
        <v>16.418604651162791</v>
      </c>
      <c r="M57">
        <v>0.23096329215116285</v>
      </c>
      <c r="N57" t="s">
        <v>92</v>
      </c>
      <c r="O57">
        <v>20.966732590620936</v>
      </c>
      <c r="P57">
        <v>1.5189971070000001</v>
      </c>
    </row>
    <row r="58" spans="1:16" x14ac:dyDescent="0.25">
      <c r="A58" t="s">
        <v>81</v>
      </c>
      <c r="B58" t="s">
        <v>84</v>
      </c>
      <c r="C58">
        <v>2</v>
      </c>
      <c r="D58">
        <v>16.956521739130434</v>
      </c>
      <c r="E58">
        <v>9.1133910350659075</v>
      </c>
      <c r="J58">
        <v>2.66</v>
      </c>
      <c r="K58">
        <v>42.31</v>
      </c>
      <c r="L58">
        <v>15.870588235294116</v>
      </c>
      <c r="M58">
        <v>0.38209257861271678</v>
      </c>
      <c r="N58" t="s">
        <v>92</v>
      </c>
      <c r="O58">
        <v>23.113928096889342</v>
      </c>
      <c r="P58">
        <v>1.8606160620000001</v>
      </c>
    </row>
    <row r="59" spans="1:16" x14ac:dyDescent="0.25">
      <c r="A59" t="s">
        <v>81</v>
      </c>
      <c r="B59" t="s">
        <v>84</v>
      </c>
      <c r="C59">
        <v>3</v>
      </c>
      <c r="D59">
        <v>14.347826086956522</v>
      </c>
      <c r="E59">
        <v>9.0329592407808494</v>
      </c>
      <c r="J59">
        <v>3.62</v>
      </c>
      <c r="K59">
        <v>42.52</v>
      </c>
      <c r="L59">
        <v>11.732142857142858</v>
      </c>
      <c r="M59">
        <v>0.25812975500490676</v>
      </c>
      <c r="N59" t="s">
        <v>92</v>
      </c>
      <c r="O59">
        <v>23.240233714905131</v>
      </c>
      <c r="P59">
        <v>1.58838601</v>
      </c>
    </row>
    <row r="60" spans="1:16" x14ac:dyDescent="0.25">
      <c r="A60" t="s">
        <v>81</v>
      </c>
      <c r="B60" t="s">
        <v>84</v>
      </c>
      <c r="C60">
        <v>4</v>
      </c>
      <c r="D60">
        <v>7.3913043478260878</v>
      </c>
      <c r="E60">
        <v>4.5759345735398442</v>
      </c>
      <c r="J60">
        <v>4.3499999999999996</v>
      </c>
      <c r="K60">
        <v>41.27</v>
      </c>
      <c r="L60">
        <v>9.492857142857142</v>
      </c>
      <c r="M60">
        <v>0.27172919313725491</v>
      </c>
      <c r="N60" t="s">
        <v>92</v>
      </c>
      <c r="O60">
        <v>21.093038208636724</v>
      </c>
      <c r="P60">
        <v>1.615255688</v>
      </c>
    </row>
    <row r="61" spans="1:16" x14ac:dyDescent="0.25">
      <c r="A61" t="s">
        <v>81</v>
      </c>
      <c r="B61" t="s">
        <v>84</v>
      </c>
      <c r="C61">
        <v>5</v>
      </c>
      <c r="D61">
        <v>11.739130434782608</v>
      </c>
      <c r="E61">
        <v>8.0749644229389332</v>
      </c>
      <c r="J61">
        <v>4.1399999999999997</v>
      </c>
      <c r="K61">
        <v>42.71</v>
      </c>
      <c r="L61">
        <v>10.280303030303029</v>
      </c>
      <c r="M61">
        <v>0.22486237500000003</v>
      </c>
      <c r="N61" t="s">
        <v>92</v>
      </c>
      <c r="O61">
        <v>21.471955062684092</v>
      </c>
      <c r="P61">
        <v>1.4537686879999998</v>
      </c>
    </row>
    <row r="62" spans="1:16" x14ac:dyDescent="0.25">
      <c r="A62" t="s">
        <v>81</v>
      </c>
      <c r="B62" t="s">
        <v>84</v>
      </c>
      <c r="C62">
        <v>6</v>
      </c>
      <c r="D62">
        <v>10.869565217391306</v>
      </c>
      <c r="E62">
        <v>6.5173034146269693</v>
      </c>
      <c r="N62" t="s">
        <v>92</v>
      </c>
      <c r="O62">
        <v>22.987622478873551</v>
      </c>
      <c r="P62">
        <v>1.6678010099999998</v>
      </c>
    </row>
    <row r="63" spans="1:16" x14ac:dyDescent="0.25">
      <c r="A63" t="s">
        <v>81</v>
      </c>
      <c r="B63" t="s">
        <v>84</v>
      </c>
      <c r="C63">
        <v>7</v>
      </c>
      <c r="D63">
        <v>10.434782608695652</v>
      </c>
      <c r="E63">
        <v>6.6854270697631044</v>
      </c>
      <c r="N63" t="s">
        <v>92</v>
      </c>
      <c r="O63">
        <v>22.608705624826186</v>
      </c>
      <c r="P63">
        <v>1.560825135</v>
      </c>
    </row>
    <row r="64" spans="1:16" x14ac:dyDescent="0.25">
      <c r="A64" t="s">
        <v>81</v>
      </c>
      <c r="B64" t="s">
        <v>84</v>
      </c>
      <c r="C64">
        <v>8</v>
      </c>
      <c r="D64">
        <v>12.608695652173912</v>
      </c>
      <c r="E64">
        <v>8.5488126851118142</v>
      </c>
      <c r="N64" t="s">
        <v>92</v>
      </c>
      <c r="O64">
        <v>22.103483152763033</v>
      </c>
      <c r="P64">
        <v>1.4749060620000001</v>
      </c>
    </row>
    <row r="65" spans="1:16" x14ac:dyDescent="0.25">
      <c r="A65" t="s">
        <v>81</v>
      </c>
      <c r="B65" t="s">
        <v>84</v>
      </c>
      <c r="C65">
        <v>9</v>
      </c>
      <c r="D65">
        <v>10.434782608695652</v>
      </c>
      <c r="E65">
        <v>6.6727420314677675</v>
      </c>
      <c r="N65" t="s">
        <v>92</v>
      </c>
      <c r="O65">
        <v>22.229788770778821</v>
      </c>
      <c r="P65">
        <v>1.5637923</v>
      </c>
    </row>
    <row r="66" spans="1:16" x14ac:dyDescent="0.25">
      <c r="A66" t="s">
        <v>81</v>
      </c>
      <c r="B66" t="s">
        <v>84</v>
      </c>
      <c r="C66">
        <v>10</v>
      </c>
      <c r="D66">
        <v>13.043478260869566</v>
      </c>
      <c r="E66">
        <v>8.5468050960354542</v>
      </c>
      <c r="N66" t="s">
        <v>92</v>
      </c>
      <c r="O66">
        <v>22.861316860857762</v>
      </c>
      <c r="P66">
        <v>1.5261232840000003</v>
      </c>
    </row>
    <row r="67" spans="1:16" x14ac:dyDescent="0.25">
      <c r="A67" t="s">
        <v>81</v>
      </c>
      <c r="B67" t="s">
        <v>85</v>
      </c>
      <c r="C67">
        <v>1</v>
      </c>
      <c r="D67">
        <v>16.086956521739133</v>
      </c>
      <c r="E67">
        <v>13.427725651656486</v>
      </c>
      <c r="J67">
        <v>2.42</v>
      </c>
      <c r="K67">
        <v>42.38</v>
      </c>
      <c r="L67">
        <v>17.532467532467535</v>
      </c>
      <c r="M67">
        <v>0.18695843940000001</v>
      </c>
      <c r="N67" t="s">
        <v>92</v>
      </c>
      <c r="O67">
        <v>21.724566298715665</v>
      </c>
      <c r="P67">
        <v>1.1980403039999998</v>
      </c>
    </row>
    <row r="68" spans="1:16" x14ac:dyDescent="0.25">
      <c r="A68" t="s">
        <v>81</v>
      </c>
      <c r="B68" t="s">
        <v>85</v>
      </c>
      <c r="C68">
        <v>2</v>
      </c>
      <c r="D68">
        <v>23.043478260869566</v>
      </c>
      <c r="E68">
        <v>19.396756328367495</v>
      </c>
      <c r="J68">
        <v>2.75</v>
      </c>
      <c r="K68">
        <v>41.92</v>
      </c>
      <c r="L68">
        <v>15.226190476190474</v>
      </c>
      <c r="M68">
        <v>0.31414215181733457</v>
      </c>
      <c r="N68" t="s">
        <v>92</v>
      </c>
      <c r="O68">
        <v>19.829982028478835</v>
      </c>
      <c r="P68">
        <v>1.1880067919999999</v>
      </c>
    </row>
    <row r="69" spans="1:16" x14ac:dyDescent="0.25">
      <c r="A69" t="s">
        <v>81</v>
      </c>
      <c r="B69" t="s">
        <v>85</v>
      </c>
      <c r="C69">
        <v>3</v>
      </c>
      <c r="D69">
        <v>18.695652173913043</v>
      </c>
      <c r="E69">
        <v>14.958451403294982</v>
      </c>
      <c r="J69">
        <v>3.06</v>
      </c>
      <c r="K69">
        <v>41.73</v>
      </c>
      <c r="L69">
        <v>13.603960396039604</v>
      </c>
      <c r="M69">
        <v>0.36212503110465116</v>
      </c>
      <c r="N69" t="s">
        <v>92</v>
      </c>
      <c r="O69">
        <v>22.103483152763033</v>
      </c>
      <c r="P69">
        <v>1.2498387479999999</v>
      </c>
    </row>
    <row r="70" spans="1:16" x14ac:dyDescent="0.25">
      <c r="A70" t="s">
        <v>81</v>
      </c>
      <c r="B70" t="s">
        <v>85</v>
      </c>
      <c r="C70">
        <v>4</v>
      </c>
      <c r="D70">
        <v>16.521739130434785</v>
      </c>
      <c r="E70">
        <v>13.876616570985936</v>
      </c>
      <c r="J70">
        <v>3.21</v>
      </c>
      <c r="K70">
        <v>42.45</v>
      </c>
      <c r="L70">
        <v>13.247619047619049</v>
      </c>
      <c r="M70">
        <v>0.34630539455307269</v>
      </c>
      <c r="N70" t="s">
        <v>92</v>
      </c>
      <c r="O70">
        <v>22.229788770778821</v>
      </c>
      <c r="P70">
        <v>1.1906172549999998</v>
      </c>
    </row>
    <row r="71" spans="1:16" x14ac:dyDescent="0.25">
      <c r="A71" t="s">
        <v>81</v>
      </c>
      <c r="B71" t="s">
        <v>85</v>
      </c>
      <c r="C71">
        <v>5</v>
      </c>
      <c r="D71">
        <v>16.521739130434785</v>
      </c>
      <c r="E71">
        <v>14.02956302195077</v>
      </c>
      <c r="J71">
        <v>3.5</v>
      </c>
      <c r="K71">
        <v>41.97</v>
      </c>
      <c r="L71">
        <v>11.955752212389379</v>
      </c>
      <c r="M71">
        <v>0.39462349945866149</v>
      </c>
      <c r="N71" t="s">
        <v>92</v>
      </c>
      <c r="O71">
        <v>22.229788770778821</v>
      </c>
      <c r="P71">
        <v>1.177637472</v>
      </c>
    </row>
    <row r="72" spans="1:16" x14ac:dyDescent="0.25">
      <c r="A72" t="s">
        <v>81</v>
      </c>
      <c r="B72" t="s">
        <v>85</v>
      </c>
      <c r="C72">
        <v>6</v>
      </c>
      <c r="D72">
        <v>18.695652173913043</v>
      </c>
      <c r="E72">
        <v>14.944957163893497</v>
      </c>
      <c r="N72" t="s">
        <v>92</v>
      </c>
      <c r="O72">
        <v>21.219343826652512</v>
      </c>
      <c r="P72">
        <v>1.2509672639999998</v>
      </c>
    </row>
    <row r="73" spans="1:16" x14ac:dyDescent="0.25">
      <c r="A73" t="s">
        <v>81</v>
      </c>
      <c r="B73" t="s">
        <v>85</v>
      </c>
      <c r="C73">
        <v>7</v>
      </c>
      <c r="D73">
        <v>12.608695652173912</v>
      </c>
      <c r="E73">
        <v>10.022960201495467</v>
      </c>
      <c r="N73" t="s">
        <v>92</v>
      </c>
      <c r="O73">
        <v>22.356094388794606</v>
      </c>
      <c r="P73">
        <v>1.257981215</v>
      </c>
    </row>
    <row r="74" spans="1:16" x14ac:dyDescent="0.25">
      <c r="A74" t="s">
        <v>81</v>
      </c>
      <c r="B74" t="s">
        <v>85</v>
      </c>
      <c r="C74">
        <v>8</v>
      </c>
      <c r="D74">
        <v>16.521739130434781</v>
      </c>
      <c r="E74">
        <v>13.697475469924809</v>
      </c>
      <c r="N74" t="s">
        <v>92</v>
      </c>
      <c r="O74">
        <v>21.977177534747241</v>
      </c>
      <c r="P74">
        <v>1.2061886269999997</v>
      </c>
    </row>
    <row r="75" spans="1:16" x14ac:dyDescent="0.25">
      <c r="A75" t="s">
        <v>81</v>
      </c>
      <c r="B75" t="s">
        <v>85</v>
      </c>
      <c r="C75">
        <v>9</v>
      </c>
      <c r="D75">
        <v>13.478260869565219</v>
      </c>
      <c r="E75">
        <v>12.651737390066687</v>
      </c>
      <c r="N75" t="s">
        <v>92</v>
      </c>
      <c r="O75">
        <v>22.229788770778821</v>
      </c>
      <c r="P75">
        <v>1.0653288519999999</v>
      </c>
    </row>
    <row r="76" spans="1:16" x14ac:dyDescent="0.25">
      <c r="A76" t="s">
        <v>81</v>
      </c>
      <c r="B76" t="s">
        <v>85</v>
      </c>
      <c r="C76">
        <v>10</v>
      </c>
      <c r="D76">
        <v>17.391304347826086</v>
      </c>
      <c r="E76">
        <v>14.244165316603105</v>
      </c>
      <c r="N76" t="s">
        <v>92</v>
      </c>
      <c r="O76">
        <v>21.59826068069988</v>
      </c>
      <c r="P76">
        <v>1.2209423269999999</v>
      </c>
    </row>
    <row r="77" spans="1:16" x14ac:dyDescent="0.25">
      <c r="A77" t="s">
        <v>81</v>
      </c>
      <c r="B77" t="s">
        <v>86</v>
      </c>
      <c r="C77">
        <v>1</v>
      </c>
      <c r="D77">
        <v>21.739130434782609</v>
      </c>
      <c r="E77">
        <v>16.585970557109185</v>
      </c>
      <c r="J77">
        <v>3.81</v>
      </c>
      <c r="K77">
        <v>42.76</v>
      </c>
      <c r="L77">
        <v>11.277310924369749</v>
      </c>
      <c r="M77">
        <v>0.1813761149712092</v>
      </c>
      <c r="N77" t="s">
        <v>92</v>
      </c>
      <c r="O77">
        <v>14.904062925863073</v>
      </c>
      <c r="P77">
        <v>1.3106939</v>
      </c>
    </row>
    <row r="78" spans="1:16" x14ac:dyDescent="0.25">
      <c r="A78" t="s">
        <v>81</v>
      </c>
      <c r="B78" t="s">
        <v>86</v>
      </c>
      <c r="C78">
        <v>2</v>
      </c>
      <c r="D78">
        <v>13.043478260869566</v>
      </c>
      <c r="E78">
        <v>8.9838084962314984</v>
      </c>
      <c r="J78">
        <v>4.5999999999999996</v>
      </c>
      <c r="K78">
        <v>42.12</v>
      </c>
      <c r="L78">
        <v>9.1928571428571413</v>
      </c>
      <c r="M78">
        <v>0.50021865164015911</v>
      </c>
      <c r="N78" t="s">
        <v>92</v>
      </c>
      <c r="O78">
        <v>20.966732590620936</v>
      </c>
      <c r="P78">
        <v>1.4518873889999999</v>
      </c>
    </row>
    <row r="79" spans="1:16" x14ac:dyDescent="0.25">
      <c r="A79" t="s">
        <v>81</v>
      </c>
      <c r="B79" t="s">
        <v>86</v>
      </c>
      <c r="C79">
        <v>3</v>
      </c>
      <c r="D79">
        <v>16.956521739130437</v>
      </c>
      <c r="E79">
        <v>12.262296902613681</v>
      </c>
      <c r="J79">
        <v>3.62</v>
      </c>
      <c r="K79">
        <v>42.25</v>
      </c>
      <c r="L79">
        <v>11.63302752293578</v>
      </c>
      <c r="M79">
        <v>0.24800601465766636</v>
      </c>
      <c r="N79" t="s">
        <v>92</v>
      </c>
      <c r="O79">
        <v>14.525146071815707</v>
      </c>
      <c r="P79">
        <v>1.382817744</v>
      </c>
    </row>
    <row r="80" spans="1:16" x14ac:dyDescent="0.25">
      <c r="A80" t="s">
        <v>81</v>
      </c>
      <c r="B80" t="s">
        <v>86</v>
      </c>
      <c r="C80">
        <v>4</v>
      </c>
      <c r="D80">
        <v>17.391304347826086</v>
      </c>
      <c r="E80">
        <v>11.844376946278292</v>
      </c>
      <c r="J80">
        <v>4.75</v>
      </c>
      <c r="K80">
        <v>41.35</v>
      </c>
      <c r="L80">
        <v>8.7086092715231782</v>
      </c>
      <c r="N80" t="s">
        <v>92</v>
      </c>
      <c r="O80">
        <v>12.756867419594665</v>
      </c>
      <c r="P80">
        <v>1.4683173649999999</v>
      </c>
    </row>
    <row r="81" spans="1:16" x14ac:dyDescent="0.25">
      <c r="A81" t="s">
        <v>81</v>
      </c>
      <c r="B81" t="s">
        <v>86</v>
      </c>
      <c r="C81">
        <v>5</v>
      </c>
      <c r="D81">
        <v>14.34782608695652</v>
      </c>
      <c r="E81">
        <v>10.812690987051097</v>
      </c>
      <c r="J81">
        <v>4.07</v>
      </c>
      <c r="K81">
        <v>43.23</v>
      </c>
      <c r="L81">
        <v>10.643939393939394</v>
      </c>
      <c r="M81">
        <v>0.33436480327635332</v>
      </c>
      <c r="N81" t="s">
        <v>92</v>
      </c>
      <c r="O81">
        <v>14.904062925863073</v>
      </c>
      <c r="P81">
        <v>1.3269431360000001</v>
      </c>
    </row>
    <row r="82" spans="1:16" x14ac:dyDescent="0.25">
      <c r="A82" t="s">
        <v>81</v>
      </c>
      <c r="B82" t="s">
        <v>86</v>
      </c>
      <c r="C82">
        <v>6</v>
      </c>
      <c r="D82">
        <v>13.043478260869566</v>
      </c>
      <c r="E82">
        <v>9.1436520248759052</v>
      </c>
      <c r="N82" t="s">
        <v>92</v>
      </c>
      <c r="O82">
        <v>14.651451689831497</v>
      </c>
      <c r="P82">
        <v>1.4265064139999999</v>
      </c>
    </row>
    <row r="83" spans="1:16" x14ac:dyDescent="0.25">
      <c r="A83" t="s">
        <v>81</v>
      </c>
      <c r="B83" t="s">
        <v>86</v>
      </c>
      <c r="C83">
        <v>7</v>
      </c>
      <c r="D83">
        <v>15.652173913043478</v>
      </c>
      <c r="E83">
        <v>11.421906435055597</v>
      </c>
      <c r="N83" t="s">
        <v>92</v>
      </c>
      <c r="O83">
        <v>14.146229217768342</v>
      </c>
      <c r="P83">
        <v>1.3703643960000003</v>
      </c>
    </row>
    <row r="84" spans="1:16" x14ac:dyDescent="0.25">
      <c r="A84" t="s">
        <v>81</v>
      </c>
      <c r="B84" t="s">
        <v>86</v>
      </c>
      <c r="C84">
        <v>8</v>
      </c>
      <c r="D84">
        <v>12.17391304347826</v>
      </c>
      <c r="E84">
        <v>8.6329845191549683</v>
      </c>
      <c r="N84" t="s">
        <v>92</v>
      </c>
      <c r="O84">
        <v>13.893617981736764</v>
      </c>
      <c r="P84">
        <v>1.4101627329999999</v>
      </c>
    </row>
    <row r="85" spans="1:16" x14ac:dyDescent="0.25">
      <c r="A85" t="s">
        <v>81</v>
      </c>
      <c r="B85" t="s">
        <v>86</v>
      </c>
      <c r="C85">
        <v>9</v>
      </c>
      <c r="D85">
        <v>13.478260869565215</v>
      </c>
      <c r="E85">
        <v>9.6341537173707419</v>
      </c>
      <c r="N85" t="s">
        <v>92</v>
      </c>
      <c r="O85">
        <v>14.777757307847285</v>
      </c>
      <c r="P85">
        <v>1.3990082849999999</v>
      </c>
    </row>
    <row r="86" spans="1:16" x14ac:dyDescent="0.25">
      <c r="A86" t="s">
        <v>81</v>
      </c>
      <c r="B86" t="s">
        <v>86</v>
      </c>
      <c r="C86">
        <v>10</v>
      </c>
      <c r="D86">
        <v>20.434782608695652</v>
      </c>
      <c r="E86">
        <v>14.864443870478437</v>
      </c>
      <c r="N86" t="s">
        <v>92</v>
      </c>
      <c r="O86">
        <v>13.767312363720974</v>
      </c>
      <c r="P86">
        <v>1.374742492</v>
      </c>
    </row>
    <row r="87" spans="1:16" x14ac:dyDescent="0.25">
      <c r="A87" t="s">
        <v>81</v>
      </c>
      <c r="B87" s="8" t="s">
        <v>6</v>
      </c>
      <c r="F87">
        <v>11</v>
      </c>
      <c r="G87">
        <v>4.4923382082747079</v>
      </c>
      <c r="H87">
        <v>0.11342464373379009</v>
      </c>
      <c r="N87" t="s">
        <v>92</v>
      </c>
    </row>
    <row r="88" spans="1:16" x14ac:dyDescent="0.25">
      <c r="A88" t="s">
        <v>81</v>
      </c>
      <c r="B88" s="8" t="s">
        <v>6</v>
      </c>
      <c r="F88">
        <v>12</v>
      </c>
      <c r="G88">
        <v>4.5161262414266599</v>
      </c>
      <c r="H88">
        <v>0.11322544418293064</v>
      </c>
      <c r="N88" t="s">
        <v>92</v>
      </c>
    </row>
    <row r="89" spans="1:16" x14ac:dyDescent="0.25">
      <c r="A89" t="s">
        <v>81</v>
      </c>
      <c r="B89" t="s">
        <v>83</v>
      </c>
      <c r="F89">
        <v>11</v>
      </c>
      <c r="G89">
        <v>4.1718244339998929</v>
      </c>
      <c r="H89">
        <v>0.19550598948092501</v>
      </c>
      <c r="N89" t="s">
        <v>92</v>
      </c>
    </row>
    <row r="90" spans="1:16" x14ac:dyDescent="0.25">
      <c r="A90" t="s">
        <v>81</v>
      </c>
      <c r="B90" t="s">
        <v>83</v>
      </c>
      <c r="F90">
        <v>12</v>
      </c>
      <c r="G90">
        <v>3.6306314169114979</v>
      </c>
      <c r="H90">
        <v>0.17754584262916848</v>
      </c>
      <c r="N90" t="s">
        <v>92</v>
      </c>
    </row>
    <row r="91" spans="1:16" x14ac:dyDescent="0.25">
      <c r="A91" t="s">
        <v>81</v>
      </c>
      <c r="B91" t="s">
        <v>83</v>
      </c>
      <c r="F91">
        <v>13</v>
      </c>
      <c r="G91">
        <v>5.2882461757630423</v>
      </c>
      <c r="H91">
        <v>0.19591372878016433</v>
      </c>
      <c r="N91" t="s">
        <v>92</v>
      </c>
    </row>
    <row r="92" spans="1:16" x14ac:dyDescent="0.25">
      <c r="A92" t="s">
        <v>81</v>
      </c>
      <c r="B92" t="s">
        <v>83</v>
      </c>
      <c r="F92">
        <v>14</v>
      </c>
      <c r="G92">
        <v>3.4234270426330693</v>
      </c>
      <c r="H92">
        <v>0.23880559470134058</v>
      </c>
      <c r="N92" t="s">
        <v>92</v>
      </c>
    </row>
    <row r="93" spans="1:16" x14ac:dyDescent="0.25">
      <c r="A93" t="s">
        <v>81</v>
      </c>
      <c r="B93" t="s">
        <v>83</v>
      </c>
      <c r="F93">
        <v>15</v>
      </c>
      <c r="G93">
        <v>4.2728440017623797</v>
      </c>
      <c r="H93">
        <v>0.17655856678936591</v>
      </c>
      <c r="N93" t="s">
        <v>92</v>
      </c>
    </row>
    <row r="94" spans="1:16" x14ac:dyDescent="0.25">
      <c r="A94" t="s">
        <v>81</v>
      </c>
      <c r="B94" t="s">
        <v>85</v>
      </c>
      <c r="F94">
        <v>11</v>
      </c>
      <c r="G94">
        <v>2.3798716770794255</v>
      </c>
      <c r="H94">
        <v>8.9491626336624996E-2</v>
      </c>
      <c r="N94" t="s">
        <v>92</v>
      </c>
    </row>
    <row r="95" spans="1:16" x14ac:dyDescent="0.25">
      <c r="A95" t="s">
        <v>81</v>
      </c>
      <c r="B95" t="s">
        <v>85</v>
      </c>
      <c r="F95">
        <v>12</v>
      </c>
      <c r="G95">
        <v>1.0700575402677361</v>
      </c>
      <c r="H95">
        <v>2.3581044252600495E-2</v>
      </c>
      <c r="N95" t="s">
        <v>92</v>
      </c>
    </row>
    <row r="96" spans="1:16" x14ac:dyDescent="0.25">
      <c r="A96" t="s">
        <v>81</v>
      </c>
      <c r="B96" t="s">
        <v>85</v>
      </c>
      <c r="F96">
        <v>13</v>
      </c>
      <c r="G96">
        <v>2.4224484845967176</v>
      </c>
      <c r="H96">
        <v>6.6635044784740652E-2</v>
      </c>
      <c r="N96" t="s">
        <v>92</v>
      </c>
    </row>
    <row r="97" spans="1:14" x14ac:dyDescent="0.25">
      <c r="A97" t="s">
        <v>81</v>
      </c>
      <c r="B97" t="s">
        <v>85</v>
      </c>
      <c r="F97">
        <v>14</v>
      </c>
      <c r="G97">
        <v>2.7972930316950717</v>
      </c>
      <c r="H97">
        <v>8.4782646486469118E-2</v>
      </c>
      <c r="N97" t="s">
        <v>92</v>
      </c>
    </row>
    <row r="98" spans="1:14" x14ac:dyDescent="0.25">
      <c r="A98" t="s">
        <v>81</v>
      </c>
      <c r="B98" t="s">
        <v>82</v>
      </c>
      <c r="F98">
        <v>11</v>
      </c>
      <c r="G98">
        <v>3.6984621451314403</v>
      </c>
      <c r="H98">
        <v>0.20643884769911797</v>
      </c>
      <c r="N98" t="s">
        <v>92</v>
      </c>
    </row>
    <row r="99" spans="1:14" x14ac:dyDescent="0.25">
      <c r="A99" t="s">
        <v>81</v>
      </c>
      <c r="B99" t="s">
        <v>82</v>
      </c>
      <c r="F99">
        <v>12</v>
      </c>
      <c r="G99">
        <v>3.4789795609209575</v>
      </c>
      <c r="H99">
        <v>0.15694119623063746</v>
      </c>
      <c r="N99" t="s">
        <v>92</v>
      </c>
    </row>
    <row r="100" spans="1:14" x14ac:dyDescent="0.25">
      <c r="A100" t="s">
        <v>81</v>
      </c>
      <c r="B100" t="s">
        <v>82</v>
      </c>
      <c r="F100">
        <v>13</v>
      </c>
      <c r="G100">
        <v>4.0295437935092204</v>
      </c>
      <c r="H100">
        <v>0.19365178752352402</v>
      </c>
      <c r="N100" t="s">
        <v>92</v>
      </c>
    </row>
    <row r="101" spans="1:14" x14ac:dyDescent="0.25">
      <c r="A101" t="s">
        <v>81</v>
      </c>
      <c r="B101" t="s">
        <v>82</v>
      </c>
      <c r="F101">
        <v>14</v>
      </c>
      <c r="G101">
        <v>4.1501212281194784</v>
      </c>
      <c r="H101">
        <v>0.16109216521023129</v>
      </c>
      <c r="N101" t="s">
        <v>92</v>
      </c>
    </row>
  </sheetData>
  <autoFilter ref="A1:N101"/>
  <phoneticPr fontId="2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80" zoomScaleNormal="80" zoomScalePageLayoutView="80" workbookViewId="0">
      <selection activeCell="E14" sqref="E14"/>
    </sheetView>
  </sheetViews>
  <sheetFormatPr defaultRowHeight="15" x14ac:dyDescent="0.25"/>
  <cols>
    <col min="1" max="1" width="21" style="1" bestFit="1" customWidth="1"/>
    <col min="2" max="2" width="16.140625" style="1" bestFit="1" customWidth="1"/>
    <col min="3" max="7" width="9.140625" style="1"/>
    <col min="8" max="8" width="11.28515625" style="1" bestFit="1" customWidth="1"/>
    <col min="9" max="16384" width="9.140625" style="1"/>
  </cols>
  <sheetData>
    <row r="1" spans="1:19" x14ac:dyDescent="0.25">
      <c r="A1" s="2" t="s">
        <v>9</v>
      </c>
      <c r="B1" s="2" t="s">
        <v>10</v>
      </c>
      <c r="C1" s="1" t="s">
        <v>11</v>
      </c>
      <c r="D1" s="2" t="s">
        <v>7</v>
      </c>
      <c r="E1" s="1" t="s">
        <v>11</v>
      </c>
      <c r="F1" s="2" t="s">
        <v>8</v>
      </c>
      <c r="G1" s="1" t="s">
        <v>11</v>
      </c>
      <c r="H1" s="2" t="s">
        <v>26</v>
      </c>
      <c r="I1" s="1" t="s">
        <v>11</v>
      </c>
      <c r="J1" s="2" t="s">
        <v>27</v>
      </c>
      <c r="K1" s="1" t="s">
        <v>11</v>
      </c>
      <c r="L1" s="2" t="s">
        <v>28</v>
      </c>
      <c r="M1" s="1" t="s">
        <v>11</v>
      </c>
      <c r="N1" s="2" t="s">
        <v>32</v>
      </c>
      <c r="R1"/>
      <c r="S1"/>
    </row>
    <row r="2" spans="1:19" x14ac:dyDescent="0.25">
      <c r="A2" s="3" t="s">
        <v>12</v>
      </c>
      <c r="D2" s="5">
        <v>3.3806677511637178</v>
      </c>
      <c r="E2" s="5">
        <v>0.2340026719194965</v>
      </c>
      <c r="F2" s="3">
        <v>8.2311799903162383E-2</v>
      </c>
      <c r="G2" s="3">
        <v>5.5988378894361625E-3</v>
      </c>
      <c r="H2">
        <v>11.1445093333333</v>
      </c>
      <c r="I2">
        <v>0.74676510462219414</v>
      </c>
      <c r="J2">
        <v>2.5460000000000003</v>
      </c>
      <c r="K2">
        <v>9.1738759529438094E-2</v>
      </c>
      <c r="L2">
        <v>37.970000000000006</v>
      </c>
      <c r="M2">
        <v>0.78496496737110499</v>
      </c>
      <c r="N2">
        <v>17.884615384615383</v>
      </c>
      <c r="R2"/>
    </row>
    <row r="3" spans="1:19" x14ac:dyDescent="0.25">
      <c r="A3" s="3" t="s">
        <v>13</v>
      </c>
      <c r="B3" s="1">
        <v>60.043478260869527</v>
      </c>
      <c r="C3" s="1">
        <v>1.4840561802155956</v>
      </c>
      <c r="D3" s="5">
        <v>2.403558487172766</v>
      </c>
      <c r="E3" s="5">
        <v>0.13427879048672661</v>
      </c>
      <c r="F3" s="3">
        <v>6.3171905146035393E-2</v>
      </c>
      <c r="G3" s="3">
        <v>5.9439378069581451E-3</v>
      </c>
      <c r="H3">
        <v>13.929212000000001</v>
      </c>
      <c r="I3">
        <v>0.87337278260185724</v>
      </c>
      <c r="J3">
        <v>2.4619999999999997</v>
      </c>
      <c r="K3">
        <v>0.14850589213899948</v>
      </c>
      <c r="L3">
        <v>38.209999999999994</v>
      </c>
      <c r="M3">
        <v>0.50137810083814272</v>
      </c>
      <c r="N3">
        <v>14.788863109048727</v>
      </c>
      <c r="R3"/>
      <c r="S3"/>
    </row>
    <row r="4" spans="1:19" x14ac:dyDescent="0.25">
      <c r="A4" s="3" t="s">
        <v>14</v>
      </c>
      <c r="B4" s="1">
        <v>82.608695652173921</v>
      </c>
      <c r="C4" s="1">
        <v>4.4642931693323096</v>
      </c>
      <c r="D4" s="5">
        <v>3.5278572811987474</v>
      </c>
      <c r="E4" s="5">
        <v>0.28193808554709077</v>
      </c>
      <c r="F4" s="3">
        <v>0.10046397896930954</v>
      </c>
      <c r="G4" s="3">
        <v>1.1098287148196655E-2</v>
      </c>
      <c r="H4">
        <v>8.564899999999998</v>
      </c>
      <c r="I4">
        <v>0.59568293887972279</v>
      </c>
      <c r="J4">
        <v>1.6320000000000001</v>
      </c>
      <c r="K4">
        <v>0.14701700581905461</v>
      </c>
      <c r="L4">
        <v>41.344000000000008</v>
      </c>
      <c r="M4">
        <v>0.40895721047548045</v>
      </c>
      <c r="N4">
        <v>14.612756264236898</v>
      </c>
      <c r="R4"/>
    </row>
    <row r="5" spans="1:19" x14ac:dyDescent="0.25">
      <c r="A5" s="3" t="s">
        <v>15</v>
      </c>
      <c r="B5" s="1">
        <v>117.78378378378375</v>
      </c>
      <c r="C5" s="1">
        <v>2.8634908089091433</v>
      </c>
      <c r="D5" s="5">
        <v>2.0608026969042426</v>
      </c>
      <c r="E5" s="5">
        <v>0.28342497655328586</v>
      </c>
      <c r="F5" s="3">
        <v>5.0627729660005616E-2</v>
      </c>
      <c r="G5" s="3">
        <v>7.5951333793831139E-3</v>
      </c>
      <c r="H5">
        <v>9.9332119999999993</v>
      </c>
      <c r="I5">
        <v>0.38018798739470611</v>
      </c>
      <c r="J5">
        <v>1.474</v>
      </c>
      <c r="K5">
        <v>0.14726167186338732</v>
      </c>
      <c r="L5">
        <v>37.597999999999999</v>
      </c>
      <c r="M5">
        <v>0.52214365839299093</v>
      </c>
      <c r="N5">
        <v>12.289827255278315</v>
      </c>
      <c r="R5"/>
    </row>
    <row r="6" spans="1:19" x14ac:dyDescent="0.25">
      <c r="A6" s="3" t="s">
        <v>16</v>
      </c>
      <c r="B6" s="1">
        <v>28.217391304347824</v>
      </c>
      <c r="C6" s="1">
        <v>2.287612295951579</v>
      </c>
      <c r="D6" s="5">
        <v>1.7426241493425512</v>
      </c>
      <c r="E6" s="5">
        <v>0.24542053511100514</v>
      </c>
      <c r="F6" s="3">
        <v>6.2073941907054973E-2</v>
      </c>
      <c r="G6" s="3">
        <v>8.9817668030579296E-3</v>
      </c>
      <c r="H6">
        <v>11.951701333333331</v>
      </c>
      <c r="I6">
        <v>0.64546191742618741</v>
      </c>
      <c r="J6">
        <v>2.7850000000000001</v>
      </c>
      <c r="K6">
        <v>0.16660832312142418</v>
      </c>
      <c r="L6">
        <v>38.995000000000005</v>
      </c>
      <c r="M6">
        <v>1.4671769945487978</v>
      </c>
      <c r="N6">
        <v>13.172839506172838</v>
      </c>
      <c r="R6"/>
    </row>
    <row r="7" spans="1:19" x14ac:dyDescent="0.25">
      <c r="A7" s="3" t="s">
        <v>17</v>
      </c>
      <c r="B7" s="1">
        <v>65.34782608695653</v>
      </c>
      <c r="C7" s="1">
        <v>1.6855202037698742</v>
      </c>
      <c r="D7" s="5">
        <v>3.0634381009665494</v>
      </c>
      <c r="E7" s="5">
        <v>0.10203157927195378</v>
      </c>
      <c r="F7" s="3">
        <v>7.2784751023463989E-2</v>
      </c>
      <c r="G7" s="3">
        <v>2.9940043736888374E-3</v>
      </c>
      <c r="H7">
        <v>11.904989333333335</v>
      </c>
      <c r="I7">
        <v>0.70890939463205294</v>
      </c>
      <c r="J7">
        <v>2.3540000000000001</v>
      </c>
      <c r="K7">
        <v>0.15832245576670526</v>
      </c>
      <c r="L7">
        <v>40.46</v>
      </c>
      <c r="M7">
        <v>0.4211294337847778</v>
      </c>
      <c r="N7">
        <v>16.768000000000001</v>
      </c>
      <c r="R7"/>
    </row>
    <row r="8" spans="1:19" x14ac:dyDescent="0.25">
      <c r="A8" s="3" t="s">
        <v>18</v>
      </c>
      <c r="B8" s="1">
        <v>45.666274970622801</v>
      </c>
      <c r="C8" s="1">
        <v>1.4175329791311608</v>
      </c>
      <c r="D8" s="5">
        <v>5.8319806411105599</v>
      </c>
      <c r="E8" s="5">
        <v>0.49465447486940434</v>
      </c>
      <c r="F8" s="3">
        <v>0.12128748133556214</v>
      </c>
      <c r="G8" s="3">
        <v>1.2614898453614682E-2</v>
      </c>
      <c r="H8">
        <v>8.4604079999999993</v>
      </c>
      <c r="I8">
        <v>0.63824167537234411</v>
      </c>
      <c r="J8">
        <v>3.5420000000000003</v>
      </c>
      <c r="K8">
        <v>0.2732654387221331</v>
      </c>
      <c r="L8">
        <v>40.911999999999999</v>
      </c>
      <c r="M8">
        <v>0.49602822500335958</v>
      </c>
      <c r="N8">
        <v>11.567272727272725</v>
      </c>
      <c r="R8"/>
    </row>
    <row r="9" spans="1:19" x14ac:dyDescent="0.25">
      <c r="R9"/>
    </row>
    <row r="10" spans="1:19" x14ac:dyDescent="0.25">
      <c r="A10" s="4" t="s">
        <v>19</v>
      </c>
      <c r="B10" s="1">
        <v>15.826086956521747</v>
      </c>
      <c r="C10" s="1">
        <v>0.56258344716641551</v>
      </c>
      <c r="D10" s="5">
        <v>4.5042322248506839</v>
      </c>
      <c r="E10" s="5">
        <v>1.1894016575975996E-2</v>
      </c>
      <c r="F10" s="5">
        <v>0.11332504395836036</v>
      </c>
      <c r="G10" s="3">
        <v>9.9599775429726201E-5</v>
      </c>
      <c r="J10">
        <v>4.17</v>
      </c>
      <c r="K10">
        <v>0.21947665023869445</v>
      </c>
      <c r="L10">
        <v>42.341999999999999</v>
      </c>
      <c r="M10">
        <v>0.31662912058122644</v>
      </c>
      <c r="N10">
        <v>10.164362519201227</v>
      </c>
      <c r="R10"/>
      <c r="S10"/>
    </row>
    <row r="11" spans="1:19" x14ac:dyDescent="0.25">
      <c r="A11" s="3" t="s">
        <v>20</v>
      </c>
      <c r="B11" s="1">
        <v>33.260869565217405</v>
      </c>
      <c r="C11" s="1">
        <v>1.1236057462810753</v>
      </c>
      <c r="D11" s="5">
        <v>4.1573946142139766</v>
      </c>
      <c r="E11" s="5">
        <v>0.32469600376406021</v>
      </c>
      <c r="F11" s="5">
        <v>0.19686594447619285</v>
      </c>
      <c r="G11" s="3">
        <v>1.128571304176991E-2</v>
      </c>
      <c r="J11">
        <v>4.0359999999999996</v>
      </c>
      <c r="K11">
        <v>7.3116345641729294E-2</v>
      </c>
      <c r="L11">
        <v>40.838000000000001</v>
      </c>
      <c r="M11">
        <v>0.32204658048168339</v>
      </c>
      <c r="N11">
        <v>10.113207547169811</v>
      </c>
      <c r="R11"/>
      <c r="S11"/>
    </row>
    <row r="12" spans="1:19" x14ac:dyDescent="0.25">
      <c r="A12" s="3" t="s">
        <v>21</v>
      </c>
      <c r="B12" s="1">
        <v>16.918714555765604</v>
      </c>
      <c r="C12" s="1">
        <v>0.52703611020114582</v>
      </c>
      <c r="D12" s="5">
        <v>2.1674176834097376</v>
      </c>
      <c r="E12" s="5">
        <v>0.37761528560984697</v>
      </c>
      <c r="F12" s="5">
        <v>6.6122590465108808E-2</v>
      </c>
      <c r="G12" s="3">
        <v>1.5012093158143124E-2</v>
      </c>
      <c r="J12">
        <v>2.9880000000000004</v>
      </c>
      <c r="K12">
        <v>0.18653149868051619</v>
      </c>
      <c r="L12">
        <v>42.09</v>
      </c>
      <c r="M12">
        <v>0.13903237033115662</v>
      </c>
      <c r="N12">
        <v>14.052083333333332</v>
      </c>
      <c r="R12"/>
      <c r="S12"/>
    </row>
    <row r="13" spans="1:19" x14ac:dyDescent="0.25">
      <c r="A13" s="1" t="s">
        <v>24</v>
      </c>
      <c r="B13" s="1">
        <v>17.043478260869566</v>
      </c>
      <c r="C13" s="1">
        <v>1.2017630400943706</v>
      </c>
      <c r="D13" s="5">
        <v>3.8392766819202739</v>
      </c>
      <c r="E13" s="5">
        <v>0.21697490439589331</v>
      </c>
      <c r="F13" s="5">
        <v>0.17953099916587767</v>
      </c>
      <c r="G13" s="3">
        <v>1.2157709388237847E-2</v>
      </c>
      <c r="J13">
        <v>3.3140000000000001</v>
      </c>
      <c r="K13">
        <v>0.12623787070447579</v>
      </c>
      <c r="L13">
        <v>38.505999999999993</v>
      </c>
      <c r="M13">
        <v>0.44407882183244957</v>
      </c>
      <c r="N13">
        <v>11.65098039215686</v>
      </c>
      <c r="R13"/>
    </row>
    <row r="14" spans="1:19" x14ac:dyDescent="0.25">
      <c r="A14" s="1" t="s">
        <v>25</v>
      </c>
      <c r="B14" s="1">
        <v>12.173913043478262</v>
      </c>
      <c r="C14" s="1">
        <v>0.52336333994884099</v>
      </c>
      <c r="J14">
        <v>3.4780000000000002</v>
      </c>
      <c r="K14">
        <v>0.36222092705971531</v>
      </c>
      <c r="L14">
        <v>42.334000000000003</v>
      </c>
      <c r="M14">
        <v>0.28154218156417687</v>
      </c>
      <c r="N14">
        <v>12.207207207207208</v>
      </c>
      <c r="R14"/>
    </row>
    <row r="15" spans="1:19" x14ac:dyDescent="0.25">
      <c r="R15"/>
    </row>
    <row r="16" spans="1:19" x14ac:dyDescent="0.25">
      <c r="A16" s="5" t="s">
        <v>22</v>
      </c>
      <c r="D16" s="5">
        <v>5.8390665554216525</v>
      </c>
      <c r="E16" s="5">
        <v>2.6556067417216594E-2</v>
      </c>
      <c r="F16" s="5">
        <v>9.5179801632031436E-2</v>
      </c>
      <c r="G16" s="3">
        <v>3.5100680631998827E-4</v>
      </c>
      <c r="J16">
        <v>3.7019999999999995</v>
      </c>
      <c r="K16">
        <v>0.23217234977490475</v>
      </c>
      <c r="L16">
        <v>43.1</v>
      </c>
      <c r="M16">
        <v>0.20873428084528833</v>
      </c>
      <c r="N16" s="1">
        <v>11.610544217687073</v>
      </c>
      <c r="R16"/>
    </row>
    <row r="17" spans="1:19" x14ac:dyDescent="0.25">
      <c r="A17" s="5" t="s">
        <v>23</v>
      </c>
      <c r="D17" s="5">
        <v>6.2759115876964247</v>
      </c>
      <c r="E17" s="5">
        <v>2.2062408542075806E-2</v>
      </c>
      <c r="F17" s="5">
        <v>0.11388763579405116</v>
      </c>
      <c r="G17" s="5">
        <v>2.1191092594889114E-3</v>
      </c>
      <c r="R17"/>
    </row>
    <row r="18" spans="1:19" x14ac:dyDescent="0.25">
      <c r="A18" s="1" t="s">
        <v>33</v>
      </c>
      <c r="J18" s="1">
        <v>3.8120000000000003</v>
      </c>
      <c r="K18" s="1">
        <v>9.1945636111775211E-2</v>
      </c>
      <c r="L18" s="1">
        <v>42.613999999999997</v>
      </c>
      <c r="M18" s="1">
        <v>0.83701612887682786</v>
      </c>
      <c r="N18" s="1">
        <v>11.174418604651162</v>
      </c>
    </row>
    <row r="19" spans="1:19" x14ac:dyDescent="0.25">
      <c r="R19"/>
      <c r="S19"/>
    </row>
    <row r="20" spans="1:19" x14ac:dyDescent="0.25">
      <c r="A20" t="s">
        <v>29</v>
      </c>
      <c r="B20" s="6">
        <v>66.611241676459045</v>
      </c>
      <c r="C20">
        <v>1.8399262921474939</v>
      </c>
      <c r="D20" s="1">
        <f t="shared" ref="D20:N20" si="0">AVERAGE(D2:D8)</f>
        <v>3.1444184439798764</v>
      </c>
      <c r="E20" s="1">
        <f t="shared" si="0"/>
        <v>0.25367873053699475</v>
      </c>
      <c r="F20" s="1">
        <f t="shared" si="0"/>
        <v>7.8960226849227724E-2</v>
      </c>
      <c r="G20" s="1">
        <f t="shared" si="0"/>
        <v>7.8324094077622166E-3</v>
      </c>
      <c r="H20" s="1">
        <f t="shared" si="0"/>
        <v>10.841275999999995</v>
      </c>
      <c r="I20" s="1">
        <f t="shared" si="0"/>
        <v>0.65551740013272364</v>
      </c>
      <c r="J20" s="1">
        <f t="shared" si="0"/>
        <v>2.3992857142857145</v>
      </c>
      <c r="K20" s="1">
        <f t="shared" si="0"/>
        <v>0.161817078137306</v>
      </c>
      <c r="L20" s="1">
        <f t="shared" si="0"/>
        <v>39.35557142857143</v>
      </c>
      <c r="M20" s="1">
        <f t="shared" si="0"/>
        <v>0.65739694148780781</v>
      </c>
      <c r="N20" s="1">
        <f t="shared" si="0"/>
        <v>14.440596320946412</v>
      </c>
      <c r="Q20"/>
      <c r="R20" s="6"/>
    </row>
    <row r="21" spans="1:19" x14ac:dyDescent="0.25">
      <c r="A21" t="s">
        <v>30</v>
      </c>
      <c r="B21">
        <v>19.044612476370517</v>
      </c>
      <c r="C21">
        <v>0.59664516599377537</v>
      </c>
      <c r="D21" s="1">
        <f t="shared" ref="D21:N21" si="1">AVERAGE(D10:D14)</f>
        <v>3.6670803010986681</v>
      </c>
      <c r="E21" s="1">
        <f t="shared" si="1"/>
        <v>0.23279505258644412</v>
      </c>
      <c r="F21" s="1">
        <f t="shared" si="1"/>
        <v>0.13896114451638492</v>
      </c>
      <c r="G21" s="1">
        <f t="shared" si="1"/>
        <v>9.6387788408951527E-3</v>
      </c>
      <c r="H21" s="1" t="e">
        <f t="shared" si="1"/>
        <v>#DIV/0!</v>
      </c>
      <c r="I21" s="1" t="e">
        <f t="shared" si="1"/>
        <v>#DIV/0!</v>
      </c>
      <c r="J21" s="1">
        <f t="shared" si="1"/>
        <v>3.5972</v>
      </c>
      <c r="K21" s="1">
        <f t="shared" si="1"/>
        <v>0.19351665846502622</v>
      </c>
      <c r="L21" s="1">
        <f t="shared" si="1"/>
        <v>41.222000000000001</v>
      </c>
      <c r="M21" s="1">
        <f t="shared" si="1"/>
        <v>0.3006658149581386</v>
      </c>
      <c r="N21" s="1">
        <f t="shared" si="1"/>
        <v>11.637568199813689</v>
      </c>
      <c r="Q21"/>
    </row>
    <row r="22" spans="1:19" x14ac:dyDescent="0.25">
      <c r="A22" t="s">
        <v>34</v>
      </c>
      <c r="B22"/>
      <c r="C22">
        <v>3.220606512548283</v>
      </c>
      <c r="D22" s="1">
        <f t="shared" ref="D22:I22" si="2">AVERAGE(D16:D17)</f>
        <v>6.0574890715590382</v>
      </c>
      <c r="E22" s="1">
        <f t="shared" si="2"/>
        <v>2.4309237979646202E-2</v>
      </c>
      <c r="F22" s="1">
        <f t="shared" si="2"/>
        <v>0.10453371871304129</v>
      </c>
      <c r="G22" s="1">
        <f t="shared" si="2"/>
        <v>1.2350580329044498E-3</v>
      </c>
      <c r="H22" s="1" t="e">
        <f t="shared" si="2"/>
        <v>#DIV/0!</v>
      </c>
      <c r="I22" s="1" t="e">
        <f t="shared" si="2"/>
        <v>#DIV/0!</v>
      </c>
      <c r="J22" s="1">
        <f>AVERAGE(J16:J18)</f>
        <v>3.7569999999999997</v>
      </c>
      <c r="K22" s="1">
        <f>AVERAGE(K16:K18)</f>
        <v>0.16205899294333997</v>
      </c>
      <c r="L22" s="1">
        <f>AVERAGE(L16:L18)</f>
        <v>42.856999999999999</v>
      </c>
      <c r="M22" s="1">
        <f>AVERAGE(M16:M18)</f>
        <v>0.5228752048610581</v>
      </c>
      <c r="N22" s="1">
        <f>AVERAGE(N16:N18)</f>
        <v>11.392481411169118</v>
      </c>
      <c r="Q22"/>
      <c r="R22"/>
    </row>
    <row r="24" spans="1:19" x14ac:dyDescent="0.25">
      <c r="A24" t="s">
        <v>35</v>
      </c>
      <c r="B24" s="1">
        <f t="shared" ref="B24:N24" si="3">AVERAGE(B6:B7)</f>
        <v>46.782608695652179</v>
      </c>
      <c r="C24" s="1">
        <f t="shared" si="3"/>
        <v>1.9865662498607266</v>
      </c>
      <c r="D24" s="1">
        <f t="shared" si="3"/>
        <v>2.4030311251545502</v>
      </c>
      <c r="E24" s="1">
        <f t="shared" si="3"/>
        <v>0.17372605719147946</v>
      </c>
      <c r="F24" s="1">
        <f t="shared" si="3"/>
        <v>6.7429346465259485E-2</v>
      </c>
      <c r="G24" s="1">
        <f t="shared" si="3"/>
        <v>5.9878855883733831E-3</v>
      </c>
      <c r="H24" s="1">
        <f t="shared" si="3"/>
        <v>11.928345333333333</v>
      </c>
      <c r="I24" s="1">
        <f t="shared" si="3"/>
        <v>0.67718565602912018</v>
      </c>
      <c r="J24" s="1">
        <f t="shared" si="3"/>
        <v>2.5695000000000001</v>
      </c>
      <c r="K24" s="1">
        <f t="shared" si="3"/>
        <v>0.16246538944406472</v>
      </c>
      <c r="L24" s="1">
        <f t="shared" si="3"/>
        <v>39.727500000000006</v>
      </c>
      <c r="M24" s="1">
        <f t="shared" si="3"/>
        <v>0.94415321416678777</v>
      </c>
      <c r="N24" s="1">
        <f t="shared" si="3"/>
        <v>14.97041975308642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defaultColWidth="8.7109375" defaultRowHeight="15" x14ac:dyDescent="0.25"/>
  <cols>
    <col min="1" max="1" width="9.140625" style="2" customWidth="1"/>
  </cols>
  <sheetData>
    <row r="1" spans="1:14" s="2" customFormat="1" x14ac:dyDescent="0.25">
      <c r="A1" s="2" t="s">
        <v>9</v>
      </c>
      <c r="B1" s="2" t="s">
        <v>10</v>
      </c>
      <c r="C1" s="2" t="s">
        <v>11</v>
      </c>
      <c r="D1" s="2" t="s">
        <v>7</v>
      </c>
      <c r="E1" s="2" t="s">
        <v>11</v>
      </c>
      <c r="F1" s="2" t="s">
        <v>8</v>
      </c>
      <c r="G1" s="2" t="s">
        <v>11</v>
      </c>
      <c r="H1" s="2" t="s">
        <v>26</v>
      </c>
      <c r="I1" s="2" t="s">
        <v>11</v>
      </c>
      <c r="J1" s="2" t="s">
        <v>27</v>
      </c>
      <c r="K1" s="2" t="s">
        <v>11</v>
      </c>
      <c r="L1" s="2" t="s">
        <v>28</v>
      </c>
      <c r="M1" s="2" t="s">
        <v>11</v>
      </c>
      <c r="N1" s="2" t="s">
        <v>32</v>
      </c>
    </row>
    <row r="2" spans="1:14" x14ac:dyDescent="0.25">
      <c r="A2" s="2" t="s">
        <v>29</v>
      </c>
      <c r="B2">
        <v>66.611241676459045</v>
      </c>
      <c r="C2">
        <v>2.3670842728849437</v>
      </c>
      <c r="D2">
        <v>3.1444184439798764</v>
      </c>
      <c r="E2">
        <v>0.25367873053699475</v>
      </c>
      <c r="F2">
        <v>7.8960226849227724E-2</v>
      </c>
      <c r="G2">
        <v>7.8324094077622166E-3</v>
      </c>
      <c r="H2">
        <v>10.841275999999999</v>
      </c>
      <c r="I2">
        <v>0.65551740013272364</v>
      </c>
      <c r="J2">
        <v>2.3992857142857145</v>
      </c>
      <c r="K2">
        <v>0.161817078137306</v>
      </c>
      <c r="L2">
        <v>39.35557142857143</v>
      </c>
      <c r="M2">
        <v>0.65739694148780781</v>
      </c>
      <c r="N2">
        <v>14.440596320946412</v>
      </c>
    </row>
    <row r="3" spans="1:14" x14ac:dyDescent="0.25">
      <c r="A3" s="2" t="s">
        <v>30</v>
      </c>
      <c r="B3">
        <v>19.044612476370517</v>
      </c>
      <c r="C3">
        <v>0.78767033673836961</v>
      </c>
      <c r="D3">
        <v>3.6670803010986681</v>
      </c>
      <c r="E3">
        <v>0.23279505258644412</v>
      </c>
      <c r="F3">
        <v>0.13896114451638492</v>
      </c>
      <c r="G3">
        <v>9.6387788408951527E-3</v>
      </c>
      <c r="H3" t="e">
        <v>#DIV/0!</v>
      </c>
      <c r="I3" t="e">
        <v>#DIV/0!</v>
      </c>
      <c r="J3">
        <v>3.5972</v>
      </c>
      <c r="K3">
        <v>0.19351665846502622</v>
      </c>
      <c r="L3">
        <v>41.222000000000001</v>
      </c>
      <c r="M3">
        <v>0.3006658149581386</v>
      </c>
      <c r="N3">
        <v>11.637568199813689</v>
      </c>
    </row>
    <row r="4" spans="1:14" x14ac:dyDescent="0.25">
      <c r="A4" s="2" t="s">
        <v>31</v>
      </c>
      <c r="B4" t="e">
        <v>#DIV/0!</v>
      </c>
      <c r="C4" t="e">
        <v>#DIV/0!</v>
      </c>
      <c r="D4">
        <v>6.0574890715590382</v>
      </c>
      <c r="E4">
        <v>2.4309237979646202E-2</v>
      </c>
      <c r="F4">
        <v>0.10453371871304129</v>
      </c>
      <c r="G4">
        <v>1.2350580329044498E-3</v>
      </c>
      <c r="H4" t="e">
        <v>#DIV/0!</v>
      </c>
      <c r="I4" t="e">
        <v>#DIV/0!</v>
      </c>
      <c r="J4">
        <v>3.7569999999999997</v>
      </c>
      <c r="K4">
        <v>0.16205899294333997</v>
      </c>
      <c r="L4">
        <v>42.856999999999999</v>
      </c>
      <c r="M4">
        <v>0.5228752048610581</v>
      </c>
      <c r="N4">
        <v>11.392481411169118</v>
      </c>
    </row>
  </sheetData>
  <phoneticPr fontId="2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opLeftCell="H1" workbookViewId="0">
      <selection activeCell="S1" sqref="S1"/>
    </sheetView>
  </sheetViews>
  <sheetFormatPr defaultColWidth="8.7109375" defaultRowHeight="15" x14ac:dyDescent="0.25"/>
  <cols>
    <col min="1" max="1" width="11.28515625" bestFit="1" customWidth="1"/>
    <col min="19" max="19" width="15.7109375" bestFit="1" customWidth="1"/>
    <col min="21" max="21" width="12.140625" bestFit="1" customWidth="1"/>
  </cols>
  <sheetData>
    <row r="1" spans="1:22" x14ac:dyDescent="0.25">
      <c r="A1" s="2" t="s">
        <v>9</v>
      </c>
      <c r="B1" s="2" t="s">
        <v>10</v>
      </c>
      <c r="C1" s="2" t="s">
        <v>11</v>
      </c>
      <c r="D1" s="2" t="s">
        <v>7</v>
      </c>
      <c r="E1" s="2" t="s">
        <v>11</v>
      </c>
      <c r="F1" s="2" t="s">
        <v>8</v>
      </c>
      <c r="G1" s="2" t="s">
        <v>11</v>
      </c>
      <c r="H1" s="2" t="s">
        <v>26</v>
      </c>
      <c r="I1" s="2" t="s">
        <v>11</v>
      </c>
      <c r="J1" s="2" t="s">
        <v>27</v>
      </c>
      <c r="K1" s="2" t="s">
        <v>11</v>
      </c>
      <c r="L1" s="2" t="s">
        <v>28</v>
      </c>
      <c r="M1" s="2" t="s">
        <v>11</v>
      </c>
      <c r="N1" s="2" t="s">
        <v>32</v>
      </c>
      <c r="S1" t="s">
        <v>49</v>
      </c>
      <c r="T1" t="s">
        <v>11</v>
      </c>
      <c r="U1" t="s">
        <v>50</v>
      </c>
      <c r="V1" t="s">
        <v>11</v>
      </c>
    </row>
    <row r="2" spans="1:22" x14ac:dyDescent="0.25">
      <c r="A2" s="2" t="s">
        <v>37</v>
      </c>
      <c r="B2" s="6">
        <v>46.782608695652179</v>
      </c>
      <c r="C2" s="6">
        <v>1.9865662498607266</v>
      </c>
      <c r="D2" s="6">
        <v>2.4030311251545502</v>
      </c>
      <c r="E2" s="6">
        <v>0.17372605719147946</v>
      </c>
      <c r="F2" s="6">
        <v>6.7429346465259485E-2</v>
      </c>
      <c r="G2" s="6">
        <v>5.9878855883733831E-3</v>
      </c>
      <c r="H2" s="6">
        <v>11.928345333333333</v>
      </c>
      <c r="I2" s="6">
        <v>0.67718565602912018</v>
      </c>
      <c r="J2" s="6">
        <v>2.5695000000000001</v>
      </c>
      <c r="K2" s="6">
        <v>0.16246538944406472</v>
      </c>
      <c r="L2" s="6">
        <v>39.727500000000006</v>
      </c>
      <c r="M2" s="6">
        <v>0.94415321416678777</v>
      </c>
      <c r="N2" s="6">
        <v>14.97041975308642</v>
      </c>
      <c r="R2" t="s">
        <v>29</v>
      </c>
      <c r="S2">
        <v>66.611241676459045</v>
      </c>
      <c r="T2" s="6">
        <v>1.9865662498607266</v>
      </c>
      <c r="U2">
        <v>7.8960226849227724E-2</v>
      </c>
      <c r="V2" s="6">
        <v>5.9878855883733831E-3</v>
      </c>
    </row>
    <row r="3" spans="1:22" x14ac:dyDescent="0.25">
      <c r="A3" s="2" t="s">
        <v>36</v>
      </c>
      <c r="B3" s="1">
        <v>66.611241676459045</v>
      </c>
      <c r="C3" s="1">
        <v>2.3670842728849437</v>
      </c>
      <c r="D3" s="1">
        <v>3.1444184439798764</v>
      </c>
      <c r="E3" s="1">
        <v>0.25367873053699475</v>
      </c>
      <c r="F3" s="1">
        <v>7.8960226849227724E-2</v>
      </c>
      <c r="G3" s="1">
        <v>7.8324094077622166E-3</v>
      </c>
      <c r="H3" s="1">
        <v>10.841275999999999</v>
      </c>
      <c r="I3" s="1">
        <v>0.65551740013272364</v>
      </c>
      <c r="J3" s="1">
        <v>2.3992857142857145</v>
      </c>
      <c r="K3" s="1">
        <v>0.161817078137306</v>
      </c>
      <c r="L3" s="1">
        <v>39.35557142857143</v>
      </c>
      <c r="M3" s="1">
        <v>0.65739694148780781</v>
      </c>
      <c r="N3" s="1">
        <v>14.440596320946412</v>
      </c>
      <c r="R3" t="s">
        <v>37</v>
      </c>
      <c r="S3">
        <v>46.782608695652179</v>
      </c>
      <c r="T3" s="1">
        <v>2.3670842728849437</v>
      </c>
      <c r="U3">
        <v>6.7429346465259485E-2</v>
      </c>
      <c r="V3" s="1">
        <v>7.8324094077622166E-3</v>
      </c>
    </row>
    <row r="4" spans="1:22" x14ac:dyDescent="0.25">
      <c r="A4" s="2" t="s">
        <v>30</v>
      </c>
      <c r="B4" s="1">
        <v>19.044612476370517</v>
      </c>
      <c r="C4" s="1">
        <v>0.78767033673836961</v>
      </c>
      <c r="D4" s="1">
        <v>3.6670803010986681</v>
      </c>
      <c r="E4" s="1">
        <v>0.23279505258644412</v>
      </c>
      <c r="F4" s="1">
        <v>0.13896114451638492</v>
      </c>
      <c r="G4" s="1">
        <v>9.6387788408951527E-3</v>
      </c>
      <c r="H4" s="1" t="e">
        <v>#DIV/0!</v>
      </c>
      <c r="I4" s="1" t="e">
        <v>#DIV/0!</v>
      </c>
      <c r="J4" s="1">
        <v>3.5972</v>
      </c>
      <c r="K4" s="1">
        <v>0.19351665846502622</v>
      </c>
      <c r="L4" s="1">
        <v>41.222000000000001</v>
      </c>
      <c r="M4" s="1">
        <v>0.3006658149581386</v>
      </c>
      <c r="N4" s="1">
        <v>11.637568199813689</v>
      </c>
      <c r="R4" t="s">
        <v>48</v>
      </c>
      <c r="S4">
        <v>19.044612476370517</v>
      </c>
      <c r="T4" s="1">
        <v>0.78767033673836961</v>
      </c>
      <c r="U4">
        <v>0.13896114451638492</v>
      </c>
      <c r="V4" s="1">
        <v>9.6387788408951527E-3</v>
      </c>
    </row>
    <row r="5" spans="1:22" x14ac:dyDescent="0.25">
      <c r="A5" s="2"/>
    </row>
  </sheetData>
  <phoneticPr fontId="2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pane ySplit="1" topLeftCell="A2" activePane="bottomLeft" state="frozen"/>
      <selection pane="bottomLeft" activeCell="C24" sqref="C24"/>
    </sheetView>
  </sheetViews>
  <sheetFormatPr defaultColWidth="8.7109375" defaultRowHeight="15" x14ac:dyDescent="0.25"/>
  <cols>
    <col min="1" max="1" width="22.7109375" bestFit="1" customWidth="1"/>
    <col min="2" max="2" width="20.42578125" bestFit="1" customWidth="1"/>
    <col min="3" max="4" width="15.42578125" bestFit="1" customWidth="1"/>
    <col min="6" max="6" width="17.7109375" bestFit="1" customWidth="1"/>
    <col min="7" max="7" width="16.140625" bestFit="1" customWidth="1"/>
    <col min="8" max="8" width="30.140625" bestFit="1" customWidth="1"/>
  </cols>
  <sheetData>
    <row r="1" spans="1:9" s="7" customFormat="1" x14ac:dyDescent="0.25">
      <c r="A1" s="7" t="s">
        <v>9</v>
      </c>
      <c r="B1" s="7" t="s">
        <v>51</v>
      </c>
      <c r="C1" s="7" t="s">
        <v>69</v>
      </c>
      <c r="D1" s="7" t="s">
        <v>52</v>
      </c>
      <c r="E1" s="7" t="s">
        <v>7</v>
      </c>
      <c r="F1" s="7" t="s">
        <v>53</v>
      </c>
      <c r="G1" s="7" t="s">
        <v>10</v>
      </c>
      <c r="H1" s="7" t="s">
        <v>54</v>
      </c>
      <c r="I1" s="7" t="s">
        <v>115</v>
      </c>
    </row>
    <row r="2" spans="1:9" x14ac:dyDescent="0.25">
      <c r="A2" t="s">
        <v>55</v>
      </c>
      <c r="B2" t="s">
        <v>56</v>
      </c>
      <c r="C2" t="s">
        <v>70</v>
      </c>
      <c r="D2" t="s">
        <v>57</v>
      </c>
      <c r="E2">
        <v>9.1</v>
      </c>
      <c r="F2">
        <v>0.9</v>
      </c>
      <c r="H2" t="s">
        <v>58</v>
      </c>
    </row>
    <row r="3" spans="1:9" x14ac:dyDescent="0.25">
      <c r="A3" t="s">
        <v>59</v>
      </c>
      <c r="B3" t="s">
        <v>61</v>
      </c>
      <c r="C3" t="s">
        <v>71</v>
      </c>
      <c r="D3" t="s">
        <v>62</v>
      </c>
      <c r="E3">
        <v>4.2</v>
      </c>
      <c r="H3" t="s">
        <v>63</v>
      </c>
    </row>
    <row r="4" spans="1:9" x14ac:dyDescent="0.25">
      <c r="A4" t="s">
        <v>59</v>
      </c>
      <c r="B4" t="s">
        <v>78</v>
      </c>
      <c r="C4" t="s">
        <v>71</v>
      </c>
      <c r="D4" t="s">
        <v>72</v>
      </c>
      <c r="E4">
        <v>4.8</v>
      </c>
      <c r="F4">
        <v>9.4799999999999995E-2</v>
      </c>
      <c r="H4" t="s">
        <v>79</v>
      </c>
    </row>
    <row r="5" spans="1:9" x14ac:dyDescent="0.25">
      <c r="A5" t="s">
        <v>64</v>
      </c>
      <c r="B5" t="s">
        <v>61</v>
      </c>
      <c r="C5" t="s">
        <v>71</v>
      </c>
      <c r="D5" t="s">
        <v>66</v>
      </c>
      <c r="E5">
        <v>3.4</v>
      </c>
      <c r="H5" t="s">
        <v>67</v>
      </c>
    </row>
    <row r="6" spans="1:9" x14ac:dyDescent="0.25">
      <c r="A6" t="s">
        <v>65</v>
      </c>
      <c r="B6" t="s">
        <v>61</v>
      </c>
      <c r="C6" t="s">
        <v>71</v>
      </c>
      <c r="D6" t="s">
        <v>66</v>
      </c>
      <c r="E6">
        <v>2.2000000000000002</v>
      </c>
      <c r="H6" t="s">
        <v>68</v>
      </c>
    </row>
    <row r="7" spans="1:9" x14ac:dyDescent="0.25">
      <c r="A7" t="s">
        <v>73</v>
      </c>
      <c r="B7" t="s">
        <v>56</v>
      </c>
      <c r="C7" t="s">
        <v>70</v>
      </c>
      <c r="D7" t="s">
        <v>72</v>
      </c>
      <c r="F7">
        <v>1.4999999999999999E-2</v>
      </c>
      <c r="H7" t="s">
        <v>102</v>
      </c>
    </row>
    <row r="8" spans="1:9" x14ac:dyDescent="0.25">
      <c r="A8" t="s">
        <v>73</v>
      </c>
      <c r="B8" t="s">
        <v>56</v>
      </c>
      <c r="C8" t="s">
        <v>70</v>
      </c>
      <c r="D8" t="s">
        <v>72</v>
      </c>
      <c r="E8">
        <v>2.61</v>
      </c>
      <c r="H8" t="s">
        <v>75</v>
      </c>
    </row>
    <row r="9" spans="1:9" x14ac:dyDescent="0.25">
      <c r="A9" t="s">
        <v>74</v>
      </c>
      <c r="B9" t="s">
        <v>56</v>
      </c>
      <c r="C9" t="s">
        <v>70</v>
      </c>
      <c r="D9" t="s">
        <v>72</v>
      </c>
      <c r="E9">
        <v>3.04</v>
      </c>
      <c r="H9" t="s">
        <v>76</v>
      </c>
    </row>
    <row r="10" spans="1:9" x14ac:dyDescent="0.25">
      <c r="A10" t="s">
        <v>60</v>
      </c>
      <c r="B10" t="s">
        <v>78</v>
      </c>
      <c r="C10" t="s">
        <v>71</v>
      </c>
      <c r="D10" t="s">
        <v>72</v>
      </c>
      <c r="E10">
        <v>4.9000000000000004</v>
      </c>
      <c r="F10">
        <v>8.8099999999999998E-2</v>
      </c>
      <c r="H10" t="s">
        <v>79</v>
      </c>
    </row>
    <row r="11" spans="1:9" x14ac:dyDescent="0.25">
      <c r="A11" t="s">
        <v>77</v>
      </c>
      <c r="B11" t="s">
        <v>78</v>
      </c>
      <c r="C11" t="s">
        <v>71</v>
      </c>
      <c r="D11" t="s">
        <v>72</v>
      </c>
      <c r="E11">
        <v>3.9</v>
      </c>
      <c r="F11">
        <v>6.6299999999999998E-2</v>
      </c>
      <c r="H11" t="s">
        <v>79</v>
      </c>
    </row>
    <row r="12" spans="1:9" x14ac:dyDescent="0.25">
      <c r="A12" t="s">
        <v>101</v>
      </c>
      <c r="B12" t="s">
        <v>78</v>
      </c>
      <c r="C12" t="s">
        <v>70</v>
      </c>
      <c r="D12" t="s">
        <v>72</v>
      </c>
      <c r="F12">
        <v>0.04</v>
      </c>
      <c r="H12" t="s">
        <v>102</v>
      </c>
    </row>
    <row r="13" spans="1:9" x14ac:dyDescent="0.25">
      <c r="A13" t="s">
        <v>103</v>
      </c>
      <c r="B13" t="s">
        <v>109</v>
      </c>
      <c r="C13" t="s">
        <v>108</v>
      </c>
      <c r="D13" t="s">
        <v>72</v>
      </c>
      <c r="E13">
        <v>4.9000000000000004</v>
      </c>
      <c r="G13">
        <v>439</v>
      </c>
      <c r="H13" t="s">
        <v>110</v>
      </c>
      <c r="I13" t="s">
        <v>0</v>
      </c>
    </row>
    <row r="14" spans="1:9" x14ac:dyDescent="0.25">
      <c r="A14" t="s">
        <v>104</v>
      </c>
      <c r="B14" t="s">
        <v>109</v>
      </c>
      <c r="C14" t="s">
        <v>108</v>
      </c>
      <c r="D14" t="s">
        <v>72</v>
      </c>
      <c r="E14">
        <v>4.8</v>
      </c>
      <c r="G14">
        <v>177</v>
      </c>
      <c r="H14" t="s">
        <v>111</v>
      </c>
      <c r="I14" t="s">
        <v>0</v>
      </c>
    </row>
    <row r="15" spans="1:9" x14ac:dyDescent="0.25">
      <c r="A15" t="s">
        <v>105</v>
      </c>
      <c r="B15" t="s">
        <v>109</v>
      </c>
      <c r="C15" t="s">
        <v>108</v>
      </c>
      <c r="D15" t="s">
        <v>72</v>
      </c>
      <c r="E15">
        <v>4.5</v>
      </c>
      <c r="G15">
        <v>201</v>
      </c>
      <c r="H15" t="s">
        <v>112</v>
      </c>
      <c r="I15" t="s">
        <v>0</v>
      </c>
    </row>
    <row r="16" spans="1:9" x14ac:dyDescent="0.25">
      <c r="A16" t="s">
        <v>106</v>
      </c>
      <c r="B16" t="s">
        <v>109</v>
      </c>
      <c r="C16" t="s">
        <v>108</v>
      </c>
      <c r="D16" t="s">
        <v>72</v>
      </c>
      <c r="E16">
        <v>3.4</v>
      </c>
      <c r="G16">
        <v>177</v>
      </c>
      <c r="H16" t="s">
        <v>113</v>
      </c>
      <c r="I16" t="s">
        <v>0</v>
      </c>
    </row>
    <row r="17" spans="1:9" x14ac:dyDescent="0.25">
      <c r="A17" t="s">
        <v>107</v>
      </c>
      <c r="B17" t="s">
        <v>109</v>
      </c>
      <c r="C17" t="s">
        <v>108</v>
      </c>
      <c r="D17" t="s">
        <v>72</v>
      </c>
      <c r="E17">
        <v>5.4</v>
      </c>
      <c r="G17">
        <v>293</v>
      </c>
      <c r="H17" t="s">
        <v>114</v>
      </c>
      <c r="I17" t="s">
        <v>0</v>
      </c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2" sqref="B12"/>
    </sheetView>
  </sheetViews>
  <sheetFormatPr defaultColWidth="8.7109375" defaultRowHeight="15" x14ac:dyDescent="0.25"/>
  <cols>
    <col min="1" max="1" width="12.42578125" bestFit="1" customWidth="1"/>
  </cols>
  <sheetData>
    <row r="1" spans="1:4" s="7" customFormat="1" x14ac:dyDescent="0.25">
      <c r="A1" s="7" t="s">
        <v>89</v>
      </c>
      <c r="B1" s="7" t="s">
        <v>93</v>
      </c>
    </row>
    <row r="2" spans="1:4" x14ac:dyDescent="0.25">
      <c r="B2" t="s">
        <v>88</v>
      </c>
      <c r="C2" t="s">
        <v>98</v>
      </c>
      <c r="D2" t="s">
        <v>89</v>
      </c>
    </row>
    <row r="3" spans="1:4" x14ac:dyDescent="0.25">
      <c r="A3" t="s">
        <v>94</v>
      </c>
      <c r="B3">
        <f>AVERAGE('[1]Temp Summary'!$B$20:$B$38)</f>
        <v>24.908210526315788</v>
      </c>
      <c r="C3">
        <f>AVERAGE('[1]Humidity Summary'!$B$20:$B$38)/100</f>
        <v>1</v>
      </c>
      <c r="D3">
        <f>B3*B8*LN(C3)/18</f>
        <v>0</v>
      </c>
    </row>
    <row r="4" spans="1:4" x14ac:dyDescent="0.25">
      <c r="A4" t="s">
        <v>95</v>
      </c>
      <c r="B4">
        <f>AVERAGE('[1]Temp Summary'!$C$20:$C$38)</f>
        <v>25.153526315789474</v>
      </c>
      <c r="C4">
        <f>AVERAGE('[1]Humidity Summary'!$C$20:$C$38)/100</f>
        <v>1</v>
      </c>
      <c r="D4">
        <f>B4*$B$8*LN(C4)/18</f>
        <v>0</v>
      </c>
    </row>
    <row r="5" spans="1:4" x14ac:dyDescent="0.25">
      <c r="A5" t="s">
        <v>96</v>
      </c>
      <c r="B5">
        <f>AVERAGE('[1]Temp Summary'!$D$20:$D$38)</f>
        <v>24.799947368421055</v>
      </c>
      <c r="C5">
        <f>AVERAGE('[1]Humidity Summary'!$C$20:$C$38)/100</f>
        <v>1</v>
      </c>
      <c r="D5">
        <f>B5*$B$8*LN(C5)/18</f>
        <v>0</v>
      </c>
    </row>
    <row r="6" spans="1:4" x14ac:dyDescent="0.25">
      <c r="A6" t="s">
        <v>97</v>
      </c>
      <c r="B6">
        <f>AVERAGE('[1]Temp Summary'!$E$20:$E$38)</f>
        <v>25.033526315789473</v>
      </c>
      <c r="C6">
        <f>AVERAGE('[1]Humidity Summary'!$E$20:$E$38)/100</f>
        <v>0.99500263157894731</v>
      </c>
      <c r="D6">
        <f>B6*$B$8*LN(C6)/18</f>
        <v>-5.7931194362677303E-2</v>
      </c>
    </row>
    <row r="8" spans="1:4" x14ac:dyDescent="0.25">
      <c r="A8" t="s">
        <v>99</v>
      </c>
      <c r="B8">
        <v>8.3144621000000001</v>
      </c>
    </row>
    <row r="10" spans="1:4" x14ac:dyDescent="0.25">
      <c r="A10" t="s">
        <v>100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ALL raw</vt:lpstr>
      <vt:lpstr>ALL average</vt:lpstr>
      <vt:lpstr>Graphs all</vt:lpstr>
      <vt:lpstr>graphs w shade</vt:lpstr>
      <vt:lpstr>Lit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Martin</dc:creator>
  <cp:lastModifiedBy>Court Campany</cp:lastModifiedBy>
  <cp:lastPrinted>2012-09-19T02:36:59Z</cp:lastPrinted>
  <dcterms:created xsi:type="dcterms:W3CDTF">2012-09-14T00:47:56Z</dcterms:created>
  <dcterms:modified xsi:type="dcterms:W3CDTF">2017-11-13T21:27:06Z</dcterms:modified>
</cp:coreProperties>
</file>