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selaginella\"/>
    </mc:Choice>
  </mc:AlternateContent>
  <bookViews>
    <workbookView xWindow="0" yWindow="0" windowWidth="17970" windowHeight="7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28" i="1" l="1"/>
  <c r="CK28" i="1"/>
  <c r="CJ28" i="1"/>
  <c r="CH28" i="1"/>
  <c r="BZ28" i="1"/>
  <c r="BW28" i="1"/>
  <c r="BX28" i="1" s="1"/>
  <c r="CA28" i="1" s="1"/>
  <c r="BR28" i="1"/>
  <c r="BQ28" i="1"/>
  <c r="BP28" i="1"/>
  <c r="BO28" i="1"/>
  <c r="BS28" i="1" s="1"/>
  <c r="AI28" i="1" s="1"/>
  <c r="BT28" i="1" s="1"/>
  <c r="BN28" i="1"/>
  <c r="AK28" i="1"/>
  <c r="AM28" i="1" s="1"/>
  <c r="AC28" i="1"/>
  <c r="AB28" i="1"/>
  <c r="AA28" i="1"/>
  <c r="Y28" i="1"/>
  <c r="CI28" i="1" s="1"/>
  <c r="T28" i="1"/>
  <c r="AF28" i="1" s="1"/>
  <c r="S28" i="1"/>
  <c r="R28" i="1"/>
  <c r="H28" i="1"/>
  <c r="CL27" i="1"/>
  <c r="CK27" i="1"/>
  <c r="CJ27" i="1"/>
  <c r="CH27" i="1"/>
  <c r="BZ27" i="1"/>
  <c r="BW27" i="1"/>
  <c r="BX27" i="1" s="1"/>
  <c r="CA27" i="1" s="1"/>
  <c r="BR27" i="1"/>
  <c r="BQ27" i="1"/>
  <c r="BS27" i="1" s="1"/>
  <c r="AI27" i="1" s="1"/>
  <c r="BT27" i="1" s="1"/>
  <c r="BP27" i="1"/>
  <c r="BO27" i="1"/>
  <c r="BN27" i="1"/>
  <c r="AM27" i="1"/>
  <c r="AK27" i="1"/>
  <c r="AG27" i="1"/>
  <c r="AC27" i="1"/>
  <c r="AB27" i="1"/>
  <c r="AA27" i="1"/>
  <c r="Y27" i="1"/>
  <c r="CI27" i="1" s="1"/>
  <c r="T27" i="1"/>
  <c r="AF27" i="1" s="1"/>
  <c r="S27" i="1"/>
  <c r="R27" i="1"/>
  <c r="H27" i="1"/>
  <c r="CF27" i="1" s="1"/>
  <c r="CL26" i="1"/>
  <c r="CK26" i="1"/>
  <c r="CJ26" i="1"/>
  <c r="CH26" i="1"/>
  <c r="BZ26" i="1"/>
  <c r="BW26" i="1"/>
  <c r="BX26" i="1" s="1"/>
  <c r="CA26" i="1" s="1"/>
  <c r="BR26" i="1"/>
  <c r="BQ26" i="1"/>
  <c r="BP26" i="1"/>
  <c r="BO26" i="1"/>
  <c r="BN26" i="1"/>
  <c r="AM26" i="1"/>
  <c r="AK26" i="1"/>
  <c r="AC26" i="1"/>
  <c r="AB26" i="1"/>
  <c r="AA26" i="1"/>
  <c r="Y26" i="1"/>
  <c r="CI26" i="1" s="1"/>
  <c r="T26" i="1"/>
  <c r="AF26" i="1" s="1"/>
  <c r="S26" i="1"/>
  <c r="R26" i="1"/>
  <c r="H26" i="1"/>
  <c r="CL25" i="1"/>
  <c r="CK25" i="1"/>
  <c r="CJ25" i="1"/>
  <c r="CH25" i="1"/>
  <c r="BZ25" i="1"/>
  <c r="BW25" i="1"/>
  <c r="BX25" i="1" s="1"/>
  <c r="CA25" i="1" s="1"/>
  <c r="BR25" i="1"/>
  <c r="BQ25" i="1"/>
  <c r="BS25" i="1" s="1"/>
  <c r="AI25" i="1" s="1"/>
  <c r="BT25" i="1" s="1"/>
  <c r="BP25" i="1"/>
  <c r="BO25" i="1"/>
  <c r="BN25" i="1"/>
  <c r="AM25" i="1"/>
  <c r="AK25" i="1"/>
  <c r="AG25" i="1"/>
  <c r="AC25" i="1"/>
  <c r="AB25" i="1"/>
  <c r="AA25" i="1"/>
  <c r="Y25" i="1"/>
  <c r="CI25" i="1" s="1"/>
  <c r="T25" i="1"/>
  <c r="AF25" i="1" s="1"/>
  <c r="S25" i="1"/>
  <c r="R25" i="1"/>
  <c r="H25" i="1"/>
  <c r="CF25" i="1" s="1"/>
  <c r="CL24" i="1"/>
  <c r="CK24" i="1"/>
  <c r="CJ24" i="1"/>
  <c r="CH24" i="1"/>
  <c r="BZ24" i="1"/>
  <c r="BW24" i="1"/>
  <c r="BX24" i="1" s="1"/>
  <c r="CA24" i="1" s="1"/>
  <c r="BR24" i="1"/>
  <c r="BQ24" i="1"/>
  <c r="BP24" i="1"/>
  <c r="BO24" i="1"/>
  <c r="AG24" i="1" s="1"/>
  <c r="BN24" i="1"/>
  <c r="AM24" i="1"/>
  <c r="AK24" i="1"/>
  <c r="AC24" i="1"/>
  <c r="AB24" i="1"/>
  <c r="AA24" i="1"/>
  <c r="Y24" i="1"/>
  <c r="CI24" i="1" s="1"/>
  <c r="T24" i="1"/>
  <c r="AF24" i="1" s="1"/>
  <c r="S24" i="1"/>
  <c r="R24" i="1"/>
  <c r="H24" i="1"/>
  <c r="CL23" i="1"/>
  <c r="CK23" i="1"/>
  <c r="CJ23" i="1"/>
  <c r="CH23" i="1"/>
  <c r="BZ23" i="1"/>
  <c r="BW23" i="1"/>
  <c r="BX23" i="1" s="1"/>
  <c r="CA23" i="1" s="1"/>
  <c r="BR23" i="1"/>
  <c r="BQ23" i="1"/>
  <c r="BS23" i="1" s="1"/>
  <c r="AI23" i="1" s="1"/>
  <c r="BT23" i="1" s="1"/>
  <c r="BP23" i="1"/>
  <c r="BO23" i="1"/>
  <c r="BN23" i="1"/>
  <c r="AM23" i="1"/>
  <c r="AK23" i="1"/>
  <c r="AG23" i="1"/>
  <c r="AC23" i="1"/>
  <c r="AB23" i="1"/>
  <c r="AA23" i="1"/>
  <c r="Y23" i="1"/>
  <c r="CI23" i="1" s="1"/>
  <c r="T23" i="1"/>
  <c r="AF23" i="1" s="1"/>
  <c r="S23" i="1"/>
  <c r="R23" i="1"/>
  <c r="H23" i="1"/>
  <c r="CF23" i="1" s="1"/>
  <c r="CL22" i="1"/>
  <c r="CK22" i="1"/>
  <c r="CJ22" i="1"/>
  <c r="CH22" i="1"/>
  <c r="BZ22" i="1"/>
  <c r="BW22" i="1"/>
  <c r="BX22" i="1" s="1"/>
  <c r="CA22" i="1" s="1"/>
  <c r="BR22" i="1"/>
  <c r="BQ22" i="1"/>
  <c r="BP22" i="1"/>
  <c r="BO22" i="1"/>
  <c r="BS22" i="1" s="1"/>
  <c r="AI22" i="1" s="1"/>
  <c r="BT22" i="1" s="1"/>
  <c r="BN22" i="1"/>
  <c r="AM22" i="1"/>
  <c r="AK22" i="1"/>
  <c r="AC22" i="1"/>
  <c r="AB22" i="1"/>
  <c r="AA22" i="1"/>
  <c r="Y22" i="1"/>
  <c r="CI22" i="1" s="1"/>
  <c r="T22" i="1"/>
  <c r="AF22" i="1" s="1"/>
  <c r="S22" i="1"/>
  <c r="R22" i="1"/>
  <c r="H22" i="1"/>
  <c r="CL21" i="1"/>
  <c r="CK21" i="1"/>
  <c r="CJ21" i="1"/>
  <c r="CH21" i="1"/>
  <c r="BZ21" i="1"/>
  <c r="BW21" i="1"/>
  <c r="BX21" i="1" s="1"/>
  <c r="CA21" i="1" s="1"/>
  <c r="BR21" i="1"/>
  <c r="BQ21" i="1"/>
  <c r="BS21" i="1" s="1"/>
  <c r="AI21" i="1" s="1"/>
  <c r="BT21" i="1" s="1"/>
  <c r="BP21" i="1"/>
  <c r="BO21" i="1"/>
  <c r="BN21" i="1"/>
  <c r="AM21" i="1"/>
  <c r="AK21" i="1"/>
  <c r="AG21" i="1"/>
  <c r="AC21" i="1"/>
  <c r="AB21" i="1"/>
  <c r="AA21" i="1"/>
  <c r="Y21" i="1"/>
  <c r="CI21" i="1" s="1"/>
  <c r="T21" i="1"/>
  <c r="AF21" i="1" s="1"/>
  <c r="S21" i="1"/>
  <c r="R21" i="1"/>
  <c r="H21" i="1"/>
  <c r="CF21" i="1" s="1"/>
  <c r="CL20" i="1"/>
  <c r="CK20" i="1"/>
  <c r="CJ20" i="1"/>
  <c r="CH20" i="1"/>
  <c r="CA20" i="1"/>
  <c r="BZ20" i="1"/>
  <c r="BW20" i="1"/>
  <c r="BX20" i="1" s="1"/>
  <c r="BR20" i="1"/>
  <c r="BQ20" i="1"/>
  <c r="BP20" i="1"/>
  <c r="BO20" i="1"/>
  <c r="BN20" i="1"/>
  <c r="AM20" i="1"/>
  <c r="AK20" i="1"/>
  <c r="AC20" i="1"/>
  <c r="AB20" i="1"/>
  <c r="AA20" i="1"/>
  <c r="Y20" i="1"/>
  <c r="CI20" i="1" s="1"/>
  <c r="T20" i="1"/>
  <c r="AF20" i="1" s="1"/>
  <c r="S20" i="1"/>
  <c r="R20" i="1"/>
  <c r="H20" i="1"/>
  <c r="CL19" i="1"/>
  <c r="CK19" i="1"/>
  <c r="CJ19" i="1"/>
  <c r="CH19" i="1"/>
  <c r="BZ19" i="1"/>
  <c r="BW19" i="1"/>
  <c r="BX19" i="1" s="1"/>
  <c r="CA19" i="1" s="1"/>
  <c r="BR19" i="1"/>
  <c r="BQ19" i="1"/>
  <c r="BS19" i="1" s="1"/>
  <c r="AI19" i="1" s="1"/>
  <c r="BT19" i="1" s="1"/>
  <c r="AH19" i="1" s="1"/>
  <c r="BP19" i="1"/>
  <c r="BO19" i="1"/>
  <c r="BN19" i="1"/>
  <c r="AM19" i="1"/>
  <c r="AK19" i="1"/>
  <c r="AG19" i="1"/>
  <c r="AC19" i="1"/>
  <c r="AB19" i="1"/>
  <c r="AA19" i="1"/>
  <c r="Y19" i="1"/>
  <c r="CI19" i="1" s="1"/>
  <c r="T19" i="1"/>
  <c r="AF19" i="1" s="1"/>
  <c r="S19" i="1"/>
  <c r="R19" i="1"/>
  <c r="H19" i="1"/>
  <c r="CL18" i="1"/>
  <c r="CK18" i="1"/>
  <c r="CJ18" i="1"/>
  <c r="CH18" i="1"/>
  <c r="BZ18" i="1"/>
  <c r="BW18" i="1"/>
  <c r="BX18" i="1" s="1"/>
  <c r="CA18" i="1" s="1"/>
  <c r="BR18" i="1"/>
  <c r="BQ18" i="1"/>
  <c r="BP18" i="1"/>
  <c r="BO18" i="1"/>
  <c r="AG18" i="1" s="1"/>
  <c r="BN18" i="1"/>
  <c r="AM18" i="1"/>
  <c r="AK18" i="1"/>
  <c r="AC18" i="1"/>
  <c r="AB18" i="1"/>
  <c r="AA18" i="1"/>
  <c r="Y18" i="1"/>
  <c r="CI18" i="1" s="1"/>
  <c r="T18" i="1"/>
  <c r="S18" i="1"/>
  <c r="R18" i="1"/>
  <c r="H18" i="1"/>
  <c r="CL17" i="1"/>
  <c r="CK17" i="1"/>
  <c r="CJ17" i="1"/>
  <c r="CH17" i="1"/>
  <c r="BZ17" i="1"/>
  <c r="BW17" i="1"/>
  <c r="BX17" i="1" s="1"/>
  <c r="CA17" i="1" s="1"/>
  <c r="BR17" i="1"/>
  <c r="BQ17" i="1"/>
  <c r="BS17" i="1" s="1"/>
  <c r="AI17" i="1" s="1"/>
  <c r="BT17" i="1" s="1"/>
  <c r="AH17" i="1" s="1"/>
  <c r="BP17" i="1"/>
  <c r="BO17" i="1"/>
  <c r="BN17" i="1"/>
  <c r="AM17" i="1"/>
  <c r="AK17" i="1"/>
  <c r="AG17" i="1"/>
  <c r="AC17" i="1"/>
  <c r="AB17" i="1"/>
  <c r="AA17" i="1"/>
  <c r="Y17" i="1"/>
  <c r="CI17" i="1" s="1"/>
  <c r="T17" i="1"/>
  <c r="AF17" i="1" s="1"/>
  <c r="S17" i="1"/>
  <c r="R17" i="1"/>
  <c r="H17" i="1"/>
  <c r="CL16" i="1"/>
  <c r="CK16" i="1"/>
  <c r="CJ16" i="1"/>
  <c r="CH16" i="1"/>
  <c r="BZ16" i="1"/>
  <c r="BW16" i="1"/>
  <c r="BX16" i="1" s="1"/>
  <c r="CA16" i="1" s="1"/>
  <c r="BR16" i="1"/>
  <c r="BQ16" i="1"/>
  <c r="BP16" i="1"/>
  <c r="BO16" i="1"/>
  <c r="AG16" i="1" s="1"/>
  <c r="BN16" i="1"/>
  <c r="AM16" i="1"/>
  <c r="AK16" i="1"/>
  <c r="AC16" i="1"/>
  <c r="AB16" i="1"/>
  <c r="AA16" i="1"/>
  <c r="Y16" i="1"/>
  <c r="CI16" i="1" s="1"/>
  <c r="T16" i="1"/>
  <c r="S16" i="1"/>
  <c r="R16" i="1"/>
  <c r="H16" i="1"/>
  <c r="CL15" i="1"/>
  <c r="CK15" i="1"/>
  <c r="CJ15" i="1"/>
  <c r="S15" i="1" s="1"/>
  <c r="CI15" i="1"/>
  <c r="Z15" i="1" s="1"/>
  <c r="CH15" i="1"/>
  <c r="BZ15" i="1"/>
  <c r="BW15" i="1"/>
  <c r="BX15" i="1" s="1"/>
  <c r="CA15" i="1" s="1"/>
  <c r="BR15" i="1"/>
  <c r="BQ15" i="1"/>
  <c r="BP15" i="1"/>
  <c r="BS15" i="1" s="1"/>
  <c r="AI15" i="1" s="1"/>
  <c r="BT15" i="1" s="1"/>
  <c r="BO15" i="1"/>
  <c r="AG15" i="1" s="1"/>
  <c r="BN15" i="1"/>
  <c r="AK15" i="1"/>
  <c r="AM15" i="1" s="1"/>
  <c r="CF15" i="1" s="1"/>
  <c r="AF15" i="1"/>
  <c r="AC15" i="1"/>
  <c r="AB15" i="1"/>
  <c r="AA15" i="1"/>
  <c r="Y15" i="1"/>
  <c r="T15" i="1"/>
  <c r="R15" i="1"/>
  <c r="H15" i="1"/>
  <c r="CL14" i="1"/>
  <c r="CK14" i="1"/>
  <c r="CJ14" i="1"/>
  <c r="CH14" i="1"/>
  <c r="R14" i="1" s="1"/>
  <c r="BZ14" i="1"/>
  <c r="BW14" i="1"/>
  <c r="BX14" i="1" s="1"/>
  <c r="CA14" i="1" s="1"/>
  <c r="BR14" i="1"/>
  <c r="BQ14" i="1"/>
  <c r="BP14" i="1"/>
  <c r="BN14" i="1"/>
  <c r="BO14" i="1" s="1"/>
  <c r="AM14" i="1"/>
  <c r="AK14" i="1"/>
  <c r="AG14" i="1"/>
  <c r="AC14" i="1"/>
  <c r="AB14" i="1"/>
  <c r="AA14" i="1"/>
  <c r="Y14" i="1"/>
  <c r="CI14" i="1" s="1"/>
  <c r="T14" i="1"/>
  <c r="AF14" i="1" s="1"/>
  <c r="S14" i="1"/>
  <c r="H14" i="1"/>
  <c r="CL13" i="1"/>
  <c r="CK13" i="1"/>
  <c r="CJ13" i="1"/>
  <c r="S13" i="1" s="1"/>
  <c r="CH13" i="1"/>
  <c r="CF13" i="1"/>
  <c r="BZ13" i="1"/>
  <c r="BW13" i="1"/>
  <c r="BX13" i="1" s="1"/>
  <c r="CA13" i="1" s="1"/>
  <c r="BR13" i="1"/>
  <c r="BQ13" i="1"/>
  <c r="BP13" i="1"/>
  <c r="BO13" i="1"/>
  <c r="AG13" i="1" s="1"/>
  <c r="BN13" i="1"/>
  <c r="AK13" i="1"/>
  <c r="AM13" i="1" s="1"/>
  <c r="AF13" i="1"/>
  <c r="AC13" i="1"/>
  <c r="AB13" i="1"/>
  <c r="AA13" i="1"/>
  <c r="Y13" i="1"/>
  <c r="CI13" i="1" s="1"/>
  <c r="Z13" i="1" s="1"/>
  <c r="T13" i="1"/>
  <c r="R13" i="1"/>
  <c r="H13" i="1"/>
  <c r="CL12" i="1"/>
  <c r="CK12" i="1"/>
  <c r="CJ12" i="1"/>
  <c r="CH12" i="1"/>
  <c r="R12" i="1" s="1"/>
  <c r="BZ12" i="1"/>
  <c r="BW12" i="1"/>
  <c r="BX12" i="1" s="1"/>
  <c r="CA12" i="1" s="1"/>
  <c r="BR12" i="1"/>
  <c r="BQ12" i="1"/>
  <c r="BP12" i="1"/>
  <c r="BN12" i="1"/>
  <c r="BO12" i="1" s="1"/>
  <c r="AM12" i="1"/>
  <c r="AK12" i="1"/>
  <c r="AG12" i="1"/>
  <c r="AC12" i="1"/>
  <c r="AB12" i="1"/>
  <c r="AA12" i="1"/>
  <c r="Y12" i="1"/>
  <c r="CI12" i="1" s="1"/>
  <c r="T12" i="1"/>
  <c r="AF12" i="1" s="1"/>
  <c r="S12" i="1"/>
  <c r="H12" i="1"/>
  <c r="CL11" i="1"/>
  <c r="CK11" i="1"/>
  <c r="CJ11" i="1"/>
  <c r="S11" i="1" s="1"/>
  <c r="CH11" i="1"/>
  <c r="CF11" i="1"/>
  <c r="BZ11" i="1"/>
  <c r="BX11" i="1"/>
  <c r="CA11" i="1" s="1"/>
  <c r="BW11" i="1"/>
  <c r="BR11" i="1"/>
  <c r="BQ11" i="1"/>
  <c r="BP11" i="1"/>
  <c r="BO11" i="1"/>
  <c r="AG11" i="1" s="1"/>
  <c r="BN11" i="1"/>
  <c r="AK11" i="1"/>
  <c r="AM11" i="1" s="1"/>
  <c r="AC11" i="1"/>
  <c r="AB11" i="1"/>
  <c r="AA11" i="1"/>
  <c r="Y11" i="1"/>
  <c r="CI11" i="1" s="1"/>
  <c r="Z11" i="1" s="1"/>
  <c r="T11" i="1"/>
  <c r="R11" i="1"/>
  <c r="H11" i="1"/>
  <c r="CL10" i="1"/>
  <c r="CK10" i="1"/>
  <c r="CJ10" i="1"/>
  <c r="CH10" i="1"/>
  <c r="R10" i="1" s="1"/>
  <c r="BZ10" i="1"/>
  <c r="BW10" i="1"/>
  <c r="BX10" i="1" s="1"/>
  <c r="BR10" i="1"/>
  <c r="BQ10" i="1"/>
  <c r="BP10" i="1"/>
  <c r="BN10" i="1"/>
  <c r="BO10" i="1" s="1"/>
  <c r="AM10" i="1"/>
  <c r="AK10" i="1"/>
  <c r="AG10" i="1"/>
  <c r="AC10" i="1"/>
  <c r="AB10" i="1"/>
  <c r="AA10" i="1"/>
  <c r="Y10" i="1"/>
  <c r="CI10" i="1" s="1"/>
  <c r="T10" i="1"/>
  <c r="AF10" i="1" s="1"/>
  <c r="S10" i="1"/>
  <c r="H10" i="1"/>
  <c r="CL9" i="1"/>
  <c r="CK9" i="1"/>
  <c r="CJ9" i="1"/>
  <c r="S9" i="1" s="1"/>
  <c r="CI9" i="1"/>
  <c r="Z9" i="1" s="1"/>
  <c r="CH9" i="1"/>
  <c r="BZ9" i="1"/>
  <c r="BW9" i="1"/>
  <c r="BX9" i="1" s="1"/>
  <c r="CA9" i="1" s="1"/>
  <c r="BR9" i="1"/>
  <c r="BQ9" i="1"/>
  <c r="BP9" i="1"/>
  <c r="BS9" i="1" s="1"/>
  <c r="AI9" i="1" s="1"/>
  <c r="BT9" i="1" s="1"/>
  <c r="BO9" i="1"/>
  <c r="AG9" i="1" s="1"/>
  <c r="BN9" i="1"/>
  <c r="AK9" i="1"/>
  <c r="AM9" i="1" s="1"/>
  <c r="CF9" i="1" s="1"/>
  <c r="AC9" i="1"/>
  <c r="AB9" i="1"/>
  <c r="AA9" i="1"/>
  <c r="Y9" i="1"/>
  <c r="AF9" i="1" s="1"/>
  <c r="T9" i="1"/>
  <c r="R9" i="1"/>
  <c r="H9" i="1"/>
  <c r="CL8" i="1"/>
  <c r="CK8" i="1"/>
  <c r="CJ8" i="1"/>
  <c r="CH8" i="1"/>
  <c r="R8" i="1" s="1"/>
  <c r="BZ8" i="1"/>
  <c r="BW8" i="1"/>
  <c r="BX8" i="1" s="1"/>
  <c r="BR8" i="1"/>
  <c r="BS8" i="1" s="1"/>
  <c r="AI8" i="1" s="1"/>
  <c r="BT8" i="1" s="1"/>
  <c r="BU8" i="1" s="1"/>
  <c r="BV8" i="1" s="1"/>
  <c r="BY8" i="1" s="1"/>
  <c r="I8" i="1" s="1"/>
  <c r="CB8" i="1" s="1"/>
  <c r="J8" i="1" s="1"/>
  <c r="BQ8" i="1"/>
  <c r="BP8" i="1"/>
  <c r="BN8" i="1"/>
  <c r="BO8" i="1" s="1"/>
  <c r="AM8" i="1"/>
  <c r="AK8" i="1"/>
  <c r="AC8" i="1"/>
  <c r="AB8" i="1"/>
  <c r="AA8" i="1"/>
  <c r="Y8" i="1"/>
  <c r="CI8" i="1" s="1"/>
  <c r="T8" i="1"/>
  <c r="AF8" i="1" s="1"/>
  <c r="S8" i="1"/>
  <c r="H8" i="1"/>
  <c r="CL7" i="1"/>
  <c r="CK7" i="1"/>
  <c r="CJ7" i="1"/>
  <c r="S7" i="1" s="1"/>
  <c r="CI7" i="1"/>
  <c r="Z7" i="1" s="1"/>
  <c r="CH7" i="1"/>
  <c r="BZ7" i="1"/>
  <c r="BW7" i="1"/>
  <c r="BX7" i="1" s="1"/>
  <c r="CA7" i="1" s="1"/>
  <c r="BR7" i="1"/>
  <c r="BQ7" i="1"/>
  <c r="BP7" i="1"/>
  <c r="BS7" i="1" s="1"/>
  <c r="AI7" i="1" s="1"/>
  <c r="BT7" i="1" s="1"/>
  <c r="BO7" i="1"/>
  <c r="AG7" i="1" s="1"/>
  <c r="BN7" i="1"/>
  <c r="AK7" i="1"/>
  <c r="AM7" i="1" s="1"/>
  <c r="CF7" i="1" s="1"/>
  <c r="AF7" i="1"/>
  <c r="AC7" i="1"/>
  <c r="AB7" i="1"/>
  <c r="AA7" i="1"/>
  <c r="Y7" i="1"/>
  <c r="T7" i="1"/>
  <c r="R7" i="1"/>
  <c r="H7" i="1"/>
  <c r="CL6" i="1"/>
  <c r="CK6" i="1"/>
  <c r="CJ6" i="1"/>
  <c r="CH6" i="1"/>
  <c r="R6" i="1" s="1"/>
  <c r="BZ6" i="1"/>
  <c r="BW6" i="1"/>
  <c r="BX6" i="1" s="1"/>
  <c r="CA6" i="1" s="1"/>
  <c r="BR6" i="1"/>
  <c r="BQ6" i="1"/>
  <c r="BP6" i="1"/>
  <c r="BN6" i="1"/>
  <c r="BO6" i="1" s="1"/>
  <c r="AM6" i="1"/>
  <c r="AK6" i="1"/>
  <c r="AG6" i="1"/>
  <c r="AC6" i="1"/>
  <c r="AB6" i="1"/>
  <c r="AA6" i="1"/>
  <c r="Y6" i="1"/>
  <c r="CI6" i="1" s="1"/>
  <c r="T6" i="1"/>
  <c r="AF6" i="1" s="1"/>
  <c r="S6" i="1"/>
  <c r="H6" i="1"/>
  <c r="CL5" i="1"/>
  <c r="CK5" i="1"/>
  <c r="CJ5" i="1"/>
  <c r="S5" i="1" s="1"/>
  <c r="CH5" i="1"/>
  <c r="CF5" i="1"/>
  <c r="CA5" i="1"/>
  <c r="BZ5" i="1"/>
  <c r="BX5" i="1"/>
  <c r="BW5" i="1"/>
  <c r="BR5" i="1"/>
  <c r="BQ5" i="1"/>
  <c r="BP5" i="1"/>
  <c r="BO5" i="1"/>
  <c r="AG5" i="1" s="1"/>
  <c r="BN5" i="1"/>
  <c r="AK5" i="1"/>
  <c r="AM5" i="1" s="1"/>
  <c r="AF5" i="1"/>
  <c r="AC5" i="1"/>
  <c r="AB5" i="1"/>
  <c r="AA5" i="1"/>
  <c r="Y5" i="1"/>
  <c r="CI5" i="1" s="1"/>
  <c r="Z5" i="1" s="1"/>
  <c r="T5" i="1"/>
  <c r="R5" i="1"/>
  <c r="H5" i="1"/>
  <c r="CL4" i="1"/>
  <c r="CK4" i="1"/>
  <c r="CJ4" i="1"/>
  <c r="CH4" i="1"/>
  <c r="R4" i="1" s="1"/>
  <c r="BZ4" i="1"/>
  <c r="BW4" i="1"/>
  <c r="BX4" i="1" s="1"/>
  <c r="CA4" i="1" s="1"/>
  <c r="BR4" i="1"/>
  <c r="BQ4" i="1"/>
  <c r="BP4" i="1"/>
  <c r="BN4" i="1"/>
  <c r="BO4" i="1" s="1"/>
  <c r="AM4" i="1"/>
  <c r="AK4" i="1"/>
  <c r="AG4" i="1"/>
  <c r="AC4" i="1"/>
  <c r="AB4" i="1"/>
  <c r="AA4" i="1"/>
  <c r="Y4" i="1"/>
  <c r="CI4" i="1" s="1"/>
  <c r="T4" i="1"/>
  <c r="AF4" i="1" s="1"/>
  <c r="S4" i="1"/>
  <c r="H4" i="1"/>
  <c r="CL3" i="1"/>
  <c r="CK3" i="1"/>
  <c r="CJ3" i="1"/>
  <c r="CI3" i="1"/>
  <c r="CH3" i="1"/>
  <c r="BZ3" i="1"/>
  <c r="BW3" i="1"/>
  <c r="BX3" i="1" s="1"/>
  <c r="CA3" i="1" s="1"/>
  <c r="BR3" i="1"/>
  <c r="BS3" i="1" s="1"/>
  <c r="AI3" i="1" s="1"/>
  <c r="BT3" i="1" s="1"/>
  <c r="BQ3" i="1"/>
  <c r="BP3" i="1"/>
  <c r="BN3" i="1"/>
  <c r="BO3" i="1" s="1"/>
  <c r="AM3" i="1"/>
  <c r="AK3" i="1"/>
  <c r="AC3" i="1"/>
  <c r="AB3" i="1"/>
  <c r="AA3" i="1"/>
  <c r="Y3" i="1"/>
  <c r="T3" i="1"/>
  <c r="AF3" i="1" s="1"/>
  <c r="S3" i="1"/>
  <c r="R3" i="1"/>
  <c r="H3" i="1"/>
  <c r="Z3" i="1" s="1"/>
  <c r="CL2" i="1"/>
  <c r="CK2" i="1"/>
  <c r="CJ2" i="1"/>
  <c r="S2" i="1" s="1"/>
  <c r="CH2" i="1"/>
  <c r="BZ2" i="1"/>
  <c r="BW2" i="1"/>
  <c r="BX2" i="1" s="1"/>
  <c r="CA2" i="1" s="1"/>
  <c r="BR2" i="1"/>
  <c r="BQ2" i="1"/>
  <c r="BP2" i="1"/>
  <c r="BO2" i="1"/>
  <c r="BN2" i="1"/>
  <c r="H2" i="1" s="1"/>
  <c r="AK2" i="1"/>
  <c r="AM2" i="1" s="1"/>
  <c r="AC2" i="1"/>
  <c r="AB2" i="1"/>
  <c r="AA2" i="1"/>
  <c r="Y2" i="1"/>
  <c r="CI2" i="1" s="1"/>
  <c r="T2" i="1"/>
  <c r="R2" i="1"/>
  <c r="BS18" i="1" l="1"/>
  <c r="AI18" i="1" s="1"/>
  <c r="BT18" i="1" s="1"/>
  <c r="AH27" i="1"/>
  <c r="BU27" i="1"/>
  <c r="BV27" i="1" s="1"/>
  <c r="BY27" i="1" s="1"/>
  <c r="I27" i="1" s="1"/>
  <c r="CB27" i="1" s="1"/>
  <c r="J27" i="1" s="1"/>
  <c r="CG28" i="1"/>
  <c r="CF17" i="1"/>
  <c r="Z17" i="1"/>
  <c r="BU17" i="1"/>
  <c r="BV17" i="1" s="1"/>
  <c r="BY17" i="1" s="1"/>
  <c r="I17" i="1" s="1"/>
  <c r="CB17" i="1" s="1"/>
  <c r="J17" i="1" s="1"/>
  <c r="AG20" i="1"/>
  <c r="BS20" i="1"/>
  <c r="AI20" i="1" s="1"/>
  <c r="BT20" i="1" s="1"/>
  <c r="CE21" i="1"/>
  <c r="CG21" i="1" s="1"/>
  <c r="BU25" i="1"/>
  <c r="BV25" i="1" s="1"/>
  <c r="BY25" i="1" s="1"/>
  <c r="I25" i="1" s="1"/>
  <c r="CB25" i="1" s="1"/>
  <c r="J25" i="1" s="1"/>
  <c r="AH25" i="1"/>
  <c r="AF16" i="1"/>
  <c r="CF19" i="1"/>
  <c r="Z19" i="1"/>
  <c r="CE19" i="1"/>
  <c r="CG19" i="1" s="1"/>
  <c r="BU19" i="1"/>
  <c r="BV19" i="1" s="1"/>
  <c r="BY19" i="1" s="1"/>
  <c r="I19" i="1" s="1"/>
  <c r="CB19" i="1" s="1"/>
  <c r="J19" i="1" s="1"/>
  <c r="AH22" i="1"/>
  <c r="BU22" i="1"/>
  <c r="BV22" i="1" s="1"/>
  <c r="BY22" i="1" s="1"/>
  <c r="I22" i="1" s="1"/>
  <c r="CB22" i="1" s="1"/>
  <c r="J22" i="1" s="1"/>
  <c r="BU23" i="1"/>
  <c r="BV23" i="1" s="1"/>
  <c r="BY23" i="1" s="1"/>
  <c r="I23" i="1" s="1"/>
  <c r="CB23" i="1" s="1"/>
  <c r="J23" i="1" s="1"/>
  <c r="AH23" i="1"/>
  <c r="CE27" i="1"/>
  <c r="CG27" i="1" s="1"/>
  <c r="AH28" i="1"/>
  <c r="BU28" i="1"/>
  <c r="BV28" i="1" s="1"/>
  <c r="BY28" i="1" s="1"/>
  <c r="I28" i="1" s="1"/>
  <c r="CB28" i="1" s="1"/>
  <c r="J28" i="1" s="1"/>
  <c r="CE23" i="1"/>
  <c r="CG23" i="1" s="1"/>
  <c r="BS16" i="1"/>
  <c r="AI16" i="1" s="1"/>
  <c r="BT16" i="1" s="1"/>
  <c r="AF18" i="1"/>
  <c r="BU21" i="1"/>
  <c r="BV21" i="1" s="1"/>
  <c r="BY21" i="1" s="1"/>
  <c r="I21" i="1" s="1"/>
  <c r="CB21" i="1" s="1"/>
  <c r="J21" i="1" s="1"/>
  <c r="AH21" i="1"/>
  <c r="CE25" i="1"/>
  <c r="CE22" i="1"/>
  <c r="CG22" i="1" s="1"/>
  <c r="BS24" i="1"/>
  <c r="AI24" i="1" s="1"/>
  <c r="BT24" i="1" s="1"/>
  <c r="Z16" i="1"/>
  <c r="CF16" i="1"/>
  <c r="Z18" i="1"/>
  <c r="CF18" i="1"/>
  <c r="Z20" i="1"/>
  <c r="CF20" i="1"/>
  <c r="Z22" i="1"/>
  <c r="CF22" i="1"/>
  <c r="Z24" i="1"/>
  <c r="CF24" i="1"/>
  <c r="Z26" i="1"/>
  <c r="CF26" i="1"/>
  <c r="Z28" i="1"/>
  <c r="CF28" i="1"/>
  <c r="CE28" i="1"/>
  <c r="AG22" i="1"/>
  <c r="AG26" i="1"/>
  <c r="AG28" i="1"/>
  <c r="CG25" i="1"/>
  <c r="BS26" i="1"/>
  <c r="AI26" i="1" s="1"/>
  <c r="BT26" i="1" s="1"/>
  <c r="Z21" i="1"/>
  <c r="Z23" i="1"/>
  <c r="Z25" i="1"/>
  <c r="Z27" i="1"/>
  <c r="AH7" i="1"/>
  <c r="BU7" i="1"/>
  <c r="BV7" i="1" s="1"/>
  <c r="BY7" i="1" s="1"/>
  <c r="I7" i="1" s="1"/>
  <c r="CB7" i="1" s="1"/>
  <c r="J7" i="1" s="1"/>
  <c r="CF2" i="1"/>
  <c r="Z2" i="1"/>
  <c r="BU3" i="1"/>
  <c r="BV3" i="1" s="1"/>
  <c r="BY3" i="1" s="1"/>
  <c r="I3" i="1" s="1"/>
  <c r="CB3" i="1" s="1"/>
  <c r="J3" i="1" s="1"/>
  <c r="AH3" i="1"/>
  <c r="CD8" i="1"/>
  <c r="CC8" i="1"/>
  <c r="AH15" i="1"/>
  <c r="BU15" i="1"/>
  <c r="BV15" i="1" s="1"/>
  <c r="BY15" i="1" s="1"/>
  <c r="I15" i="1" s="1"/>
  <c r="CB15" i="1" s="1"/>
  <c r="J15" i="1" s="1"/>
  <c r="AG3" i="1"/>
  <c r="AH9" i="1"/>
  <c r="BU9" i="1"/>
  <c r="BV9" i="1" s="1"/>
  <c r="BY9" i="1" s="1"/>
  <c r="I9" i="1" s="1"/>
  <c r="CB9" i="1" s="1"/>
  <c r="J9" i="1" s="1"/>
  <c r="AF2" i="1"/>
  <c r="BS6" i="1"/>
  <c r="AI6" i="1" s="1"/>
  <c r="BT6" i="1" s="1"/>
  <c r="CE8" i="1"/>
  <c r="BS11" i="1"/>
  <c r="AI11" i="1" s="1"/>
  <c r="BT11" i="1" s="1"/>
  <c r="BS14" i="1"/>
  <c r="AI14" i="1" s="1"/>
  <c r="BT14" i="1" s="1"/>
  <c r="AG2" i="1"/>
  <c r="BS4" i="1"/>
  <c r="AI4" i="1" s="1"/>
  <c r="BT4" i="1" s="1"/>
  <c r="CF6" i="1"/>
  <c r="Z6" i="1"/>
  <c r="CE7" i="1"/>
  <c r="CG7" i="1" s="1"/>
  <c r="AH8" i="1"/>
  <c r="CA10" i="1"/>
  <c r="BS12" i="1"/>
  <c r="AI12" i="1" s="1"/>
  <c r="BT12" i="1" s="1"/>
  <c r="CF14" i="1"/>
  <c r="Z14" i="1"/>
  <c r="CE15" i="1"/>
  <c r="CG15" i="1" s="1"/>
  <c r="CF3" i="1"/>
  <c r="CF8" i="1"/>
  <c r="Z8" i="1"/>
  <c r="AG8" i="1"/>
  <c r="AF11" i="1"/>
  <c r="CF4" i="1"/>
  <c r="Z4" i="1"/>
  <c r="CA8" i="1"/>
  <c r="BS10" i="1"/>
  <c r="AI10" i="1" s="1"/>
  <c r="BT10" i="1" s="1"/>
  <c r="CF12" i="1"/>
  <c r="Z12" i="1"/>
  <c r="BS2" i="1"/>
  <c r="AI2" i="1" s="1"/>
  <c r="BT2" i="1" s="1"/>
  <c r="BS5" i="1"/>
  <c r="AI5" i="1" s="1"/>
  <c r="BT5" i="1" s="1"/>
  <c r="CF10" i="1"/>
  <c r="Z10" i="1"/>
  <c r="BS13" i="1"/>
  <c r="AI13" i="1" s="1"/>
  <c r="BT13" i="1" s="1"/>
  <c r="CD21" i="1" l="1"/>
  <c r="CC21" i="1"/>
  <c r="AH20" i="1"/>
  <c r="BU20" i="1"/>
  <c r="BV20" i="1" s="1"/>
  <c r="BY20" i="1" s="1"/>
  <c r="I20" i="1" s="1"/>
  <c r="CB20" i="1" s="1"/>
  <c r="J20" i="1" s="1"/>
  <c r="CE17" i="1"/>
  <c r="CG17" i="1" s="1"/>
  <c r="CC27" i="1"/>
  <c r="CD27" i="1"/>
  <c r="CD17" i="1"/>
  <c r="CC17" i="1"/>
  <c r="AH16" i="1"/>
  <c r="BU16" i="1"/>
  <c r="BV16" i="1" s="1"/>
  <c r="BY16" i="1" s="1"/>
  <c r="I16" i="1" s="1"/>
  <c r="CD28" i="1"/>
  <c r="CC28" i="1"/>
  <c r="CD19" i="1"/>
  <c r="CC19" i="1"/>
  <c r="AH26" i="1"/>
  <c r="BU26" i="1"/>
  <c r="BV26" i="1" s="1"/>
  <c r="BY26" i="1" s="1"/>
  <c r="I26" i="1" s="1"/>
  <c r="CB26" i="1" s="1"/>
  <c r="J26" i="1" s="1"/>
  <c r="CD22" i="1"/>
  <c r="CC22" i="1"/>
  <c r="AH24" i="1"/>
  <c r="BU24" i="1"/>
  <c r="BV24" i="1" s="1"/>
  <c r="BY24" i="1" s="1"/>
  <c r="I24" i="1" s="1"/>
  <c r="CE26" i="1"/>
  <c r="CG26" i="1" s="1"/>
  <c r="CC23" i="1"/>
  <c r="CD23" i="1"/>
  <c r="CD25" i="1"/>
  <c r="CC25" i="1"/>
  <c r="AH18" i="1"/>
  <c r="BU18" i="1"/>
  <c r="BV18" i="1" s="1"/>
  <c r="BY18" i="1" s="1"/>
  <c r="I18" i="1" s="1"/>
  <c r="CE5" i="1"/>
  <c r="CG5" i="1" s="1"/>
  <c r="CE14" i="1"/>
  <c r="CG14" i="1" s="1"/>
  <c r="AH12" i="1"/>
  <c r="BU12" i="1"/>
  <c r="BV12" i="1" s="1"/>
  <c r="BY12" i="1" s="1"/>
  <c r="I12" i="1" s="1"/>
  <c r="AH4" i="1"/>
  <c r="BU4" i="1"/>
  <c r="BV4" i="1" s="1"/>
  <c r="BY4" i="1" s="1"/>
  <c r="I4" i="1" s="1"/>
  <c r="CE9" i="1"/>
  <c r="CG9" i="1" s="1"/>
  <c r="CE3" i="1"/>
  <c r="CG3" i="1" s="1"/>
  <c r="AH2" i="1"/>
  <c r="BU2" i="1"/>
  <c r="BV2" i="1" s="1"/>
  <c r="BY2" i="1" s="1"/>
  <c r="I2" i="1" s="1"/>
  <c r="CB2" i="1" s="1"/>
  <c r="J2" i="1" s="1"/>
  <c r="CG8" i="1"/>
  <c r="CD9" i="1"/>
  <c r="CC9" i="1"/>
  <c r="CD3" i="1"/>
  <c r="CC3" i="1"/>
  <c r="AH13" i="1"/>
  <c r="BU13" i="1"/>
  <c r="BV13" i="1" s="1"/>
  <c r="BY13" i="1" s="1"/>
  <c r="I13" i="1" s="1"/>
  <c r="CB13" i="1" s="1"/>
  <c r="J13" i="1" s="1"/>
  <c r="AH14" i="1"/>
  <c r="BU14" i="1"/>
  <c r="BV14" i="1" s="1"/>
  <c r="BY14" i="1" s="1"/>
  <c r="I14" i="1" s="1"/>
  <c r="CB14" i="1" s="1"/>
  <c r="J14" i="1" s="1"/>
  <c r="AH6" i="1"/>
  <c r="BU6" i="1"/>
  <c r="BV6" i="1" s="1"/>
  <c r="BY6" i="1" s="1"/>
  <c r="I6" i="1" s="1"/>
  <c r="CB6" i="1" s="1"/>
  <c r="J6" i="1" s="1"/>
  <c r="CD15" i="1"/>
  <c r="CC15" i="1"/>
  <c r="CD7" i="1"/>
  <c r="CC7" i="1"/>
  <c r="AH5" i="1"/>
  <c r="BU5" i="1"/>
  <c r="BV5" i="1" s="1"/>
  <c r="BY5" i="1" s="1"/>
  <c r="I5" i="1" s="1"/>
  <c r="CB5" i="1" s="1"/>
  <c r="J5" i="1" s="1"/>
  <c r="BU10" i="1"/>
  <c r="BV10" i="1" s="1"/>
  <c r="BY10" i="1" s="1"/>
  <c r="I10" i="1" s="1"/>
  <c r="CB10" i="1" s="1"/>
  <c r="J10" i="1" s="1"/>
  <c r="AH10" i="1"/>
  <c r="AH11" i="1"/>
  <c r="BU11" i="1"/>
  <c r="BV11" i="1" s="1"/>
  <c r="BY11" i="1" s="1"/>
  <c r="I11" i="1" s="1"/>
  <c r="CB11" i="1" s="1"/>
  <c r="J11" i="1" s="1"/>
  <c r="CE11" i="1"/>
  <c r="CG11" i="1" s="1"/>
  <c r="CD20" i="1" l="1"/>
  <c r="CC20" i="1"/>
  <c r="CE20" i="1"/>
  <c r="CG20" i="1" s="1"/>
  <c r="CB16" i="1"/>
  <c r="J16" i="1" s="1"/>
  <c r="CE16" i="1"/>
  <c r="CG16" i="1" s="1"/>
  <c r="CB18" i="1"/>
  <c r="J18" i="1" s="1"/>
  <c r="CE18" i="1"/>
  <c r="CG18" i="1" s="1"/>
  <c r="CB24" i="1"/>
  <c r="J24" i="1" s="1"/>
  <c r="CE24" i="1"/>
  <c r="CG24" i="1" s="1"/>
  <c r="CD26" i="1"/>
  <c r="CC26" i="1"/>
  <c r="CC10" i="1"/>
  <c r="CD10" i="1"/>
  <c r="CD13" i="1"/>
  <c r="CC13" i="1"/>
  <c r="CE2" i="1"/>
  <c r="CG2" i="1" s="1"/>
  <c r="CD11" i="1"/>
  <c r="CC11" i="1"/>
  <c r="CD5" i="1"/>
  <c r="CC5" i="1"/>
  <c r="CD14" i="1"/>
  <c r="CC14" i="1"/>
  <c r="CE10" i="1"/>
  <c r="CG10" i="1" s="1"/>
  <c r="CB4" i="1"/>
  <c r="J4" i="1" s="1"/>
  <c r="CE4" i="1"/>
  <c r="CG4" i="1" s="1"/>
  <c r="CB12" i="1"/>
  <c r="J12" i="1" s="1"/>
  <c r="CE12" i="1"/>
  <c r="CG12" i="1" s="1"/>
  <c r="CD2" i="1"/>
  <c r="CC2" i="1"/>
  <c r="CD6" i="1"/>
  <c r="CC6" i="1"/>
  <c r="CE13" i="1"/>
  <c r="CG13" i="1" s="1"/>
  <c r="CE6" i="1"/>
  <c r="CG6" i="1" s="1"/>
  <c r="CD24" i="1" l="1"/>
  <c r="CC24" i="1"/>
  <c r="CD16" i="1"/>
  <c r="CC16" i="1"/>
  <c r="CD18" i="1"/>
  <c r="CC18" i="1"/>
  <c r="CC12" i="1"/>
  <c r="CD12" i="1"/>
  <c r="CC4" i="1"/>
  <c r="CD4" i="1"/>
</calcChain>
</file>

<file path=xl/sharedStrings.xml><?xml version="1.0" encoding="utf-8"?>
<sst xmlns="http://schemas.openxmlformats.org/spreadsheetml/2006/main" count="171" uniqueCount="121">
  <si>
    <t>Species</t>
  </si>
  <si>
    <t>Site</t>
  </si>
  <si>
    <t>Rep</t>
  </si>
  <si>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</si>
  <si>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</si>
  <si>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</si>
  <si>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</si>
  <si>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</si>
  <si>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</si>
  <si>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</si>
  <si>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</si>
  <si>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</si>
  <si>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</si>
  <si>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</si>
  <si>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</si>
  <si>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</si>
  <si>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</si>
  <si>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</si>
  <si>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</si>
  <si>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</si>
  <si>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</si>
  <si>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</si>
  <si>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</si>
  <si>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</si>
  <si>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</si>
  <si>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</si>
  <si>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</si>
  <si>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</si>
  <si>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</si>
  <si>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</si>
  <si>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</si>
  <si>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</si>
  <si>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</si>
  <si>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</si>
  <si>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</si>
  <si>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</si>
  <si>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</si>
  <si>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</si>
  <si>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</si>
  <si>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</si>
  <si>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</si>
  <si>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</si>
  <si>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</si>
  <si>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</si>
  <si>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</si>
  <si>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</si>
  <si>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</si>
  <si>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</si>
  <si>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</si>
  <si>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</si>
  <si>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</si>
  <si>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</si>
  <si>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</si>
  <si>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</si>
  <si>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</si>
  <si>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</si>
  <si>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</si>
  <si>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</si>
  <si>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</si>
  <si>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</si>
  <si>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</si>
  <si>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</si>
  <si>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</si>
  <si>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</si>
  <si>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</si>
  <si>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</si>
  <si>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</si>
  <si>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</si>
  <si>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</si>
  <si>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</si>
  <si>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</si>
  <si>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</si>
  <si>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</si>
  <si>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</si>
  <si>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</si>
  <si>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</si>
  <si>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</si>
  <si>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</si>
  <si>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</si>
  <si>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</si>
  <si>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</si>
  <si>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</si>
  <si>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</si>
  <si>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</si>
  <si>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</si>
  <si>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</si>
  <si>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</si>
  <si>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</si>
  <si>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</si>
  <si>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</si>
  <si>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 xml:space="preserve">I </t>
  </si>
  <si>
    <t>CT</t>
  </si>
  <si>
    <t>10:21:20</t>
  </si>
  <si>
    <t>10:23:40</t>
  </si>
  <si>
    <t>10:26:01</t>
  </si>
  <si>
    <t>10:28:25</t>
  </si>
  <si>
    <t>10:32:06</t>
  </si>
  <si>
    <t>10:34:38</t>
  </si>
  <si>
    <t>10:36:59</t>
  </si>
  <si>
    <t>10:39:20</t>
  </si>
  <si>
    <t>10:41:42</t>
  </si>
  <si>
    <t>10:44:08</t>
  </si>
  <si>
    <t>10:46:37</t>
  </si>
  <si>
    <t>10:48:58</t>
  </si>
  <si>
    <t>10:51:19</t>
  </si>
  <si>
    <t>10:53:49</t>
  </si>
  <si>
    <t>L</t>
  </si>
  <si>
    <t>BL</t>
  </si>
  <si>
    <t>10:04:38</t>
  </si>
  <si>
    <t>10:07:02</t>
  </si>
  <si>
    <t>10:09:51</t>
  </si>
  <si>
    <t>10:12:43</t>
  </si>
  <si>
    <t>10:16:25</t>
  </si>
  <si>
    <t>10:18:55</t>
  </si>
  <si>
    <t>10:21:17</t>
  </si>
  <si>
    <t>10:23:39</t>
  </si>
  <si>
    <t>10:26:04</t>
  </si>
  <si>
    <t>10:28:26</t>
  </si>
  <si>
    <t>10:30:48</t>
  </si>
  <si>
    <t>10:33:10</t>
  </si>
  <si>
    <t>10:35:41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</si>
</sst>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8"/>
  <sheetViews>
    <sheetView tabSelected="1" workbookViewId="0">
      <selection activeCell="Q17" sqref="Q17"/>
    </sheetView>
  </sheetViews>
  <sheetFormatPr defaultRowHeight="15" x14ac:dyDescent="0.25"/>
  <sheetData>
    <row r="1" spans="1:90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</row>
    <row r="2" spans="1:90" x14ac:dyDescent="0.25">
      <c r="A2" s="5" t="s">
        <v>90</v>
      </c>
      <c r="B2" s="6" t="s">
        <v>91</v>
      </c>
      <c r="C2" s="6">
        <v>1</v>
      </c>
      <c r="D2" s="7">
        <v>1</v>
      </c>
      <c r="E2" s="8" t="s">
        <v>92</v>
      </c>
      <c r="F2" s="8">
        <v>4057.4999988628551</v>
      </c>
      <c r="G2" s="8">
        <v>0</v>
      </c>
      <c r="H2">
        <f t="shared" ref="H2:H28" si="0">(AQ2-AR2*(1000-AS2)/(1000-AT2))*BN2</f>
        <v>3.6474013726135146</v>
      </c>
      <c r="I2">
        <f t="shared" ref="I2:I28" si="1">IF(BY2&lt;&gt;0,1/(1/BY2-1/AM2),0)</f>
        <v>4.9880384284676567E-2</v>
      </c>
      <c r="J2">
        <f t="shared" ref="J2:J28" si="2">((CB2-BO2/2)*AR2-H2)/(CB2+BO2/2)</f>
        <v>274.56204977357049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t="e">
        <f t="shared" ref="R2:R28" si="3">CH2/N2</f>
        <v>#DIV/0!</v>
      </c>
      <c r="S2" t="e">
        <f t="shared" ref="S2:S28" si="4">CJ2/P2</f>
        <v>#DIV/0!</v>
      </c>
      <c r="T2" t="e">
        <f t="shared" ref="T2:T28" si="5">(P2-Q2)/P2</f>
        <v>#DIV/0!</v>
      </c>
      <c r="U2" s="8">
        <v>-1</v>
      </c>
      <c r="V2" s="8">
        <v>0.87</v>
      </c>
      <c r="W2" s="8">
        <v>0.92</v>
      </c>
      <c r="X2" s="8">
        <v>9.9790019989013672</v>
      </c>
      <c r="Y2">
        <f t="shared" ref="Y2:Y28" si="6">(X2*W2+(100-X2)*V2)/100</f>
        <v>0.87498950099945061</v>
      </c>
      <c r="Z2">
        <f t="shared" ref="Z2:Z28" si="7">(H2-U2)/CI2</f>
        <v>3.5374510751567498E-3</v>
      </c>
      <c r="AA2" t="e">
        <f t="shared" ref="AA2:AA28" si="8">(P2-Q2)/(P2-O2)</f>
        <v>#DIV/0!</v>
      </c>
      <c r="AB2" t="e">
        <f t="shared" ref="AB2:AB28" si="9">(N2-P2)/(N2-O2)</f>
        <v>#DIV/0!</v>
      </c>
      <c r="AC2" t="e">
        <f t="shared" ref="AC2:AC28" si="10">(N2-P2)/P2</f>
        <v>#DIV/0!</v>
      </c>
      <c r="AD2" s="8">
        <v>0</v>
      </c>
      <c r="AE2" s="8">
        <v>0.5</v>
      </c>
      <c r="AF2" t="e">
        <f t="shared" ref="AF2:AF28" si="11">T2*AE2*Y2*AD2</f>
        <v>#DIV/0!</v>
      </c>
      <c r="AG2">
        <f t="shared" ref="AG2:AG28" si="12">BO2*1000</f>
        <v>0.4803533771338615</v>
      </c>
      <c r="AH2">
        <f t="shared" ref="AH2:AH28" si="13">(BT2-BZ2)</f>
        <v>0.8956762062480581</v>
      </c>
      <c r="AI2">
        <f t="shared" ref="AI2:AI28" si="14">(AO2+BS2*G2)</f>
        <v>20.796514511108398</v>
      </c>
      <c r="AJ2" s="8">
        <v>2</v>
      </c>
      <c r="AK2">
        <f t="shared" ref="AK2:AK28" si="15">(AJ2*BH2+BI2)</f>
        <v>4.644859790802002</v>
      </c>
      <c r="AL2" s="8">
        <v>1</v>
      </c>
      <c r="AM2">
        <f t="shared" ref="AM2:AM28" si="16">AK2*(AL2+1)*(AL2+1)/(AL2*AL2+1)</f>
        <v>9.2897195816040039</v>
      </c>
      <c r="AN2" s="8">
        <v>19.451030731201172</v>
      </c>
      <c r="AO2" s="8">
        <v>20.796514511108398</v>
      </c>
      <c r="AP2" s="8">
        <v>19.219369888305664</v>
      </c>
      <c r="AQ2" s="8">
        <v>399.85940551757813</v>
      </c>
      <c r="AR2" s="8">
        <v>397.29653930664063</v>
      </c>
      <c r="AS2" s="8">
        <v>16.285066604614258</v>
      </c>
      <c r="AT2" s="8">
        <v>16.600482940673828</v>
      </c>
      <c r="AU2" s="8">
        <v>67.874198913574219</v>
      </c>
      <c r="AV2" s="8">
        <v>69.188812255859375</v>
      </c>
      <c r="AW2" s="8">
        <v>299.5274658203125</v>
      </c>
      <c r="AX2" s="8">
        <v>1501.4708251953125</v>
      </c>
      <c r="AY2" s="8">
        <v>11.342620849609375</v>
      </c>
      <c r="AZ2" s="8">
        <v>94.528251647949219</v>
      </c>
      <c r="BA2" s="8">
        <v>4.8034601211547852</v>
      </c>
      <c r="BB2" s="8">
        <v>8.2431189715862274E-2</v>
      </c>
      <c r="BC2" s="8">
        <v>2.624443918466568E-2</v>
      </c>
      <c r="BD2" s="8">
        <v>2.7482679579406977E-3</v>
      </c>
      <c r="BE2" s="8">
        <v>2.2489510476589203E-2</v>
      </c>
      <c r="BF2" s="8">
        <v>2.1659864578396082E-3</v>
      </c>
      <c r="BG2" s="8">
        <v>1</v>
      </c>
      <c r="BH2" s="8">
        <v>-1.355140209197998</v>
      </c>
      <c r="BI2" s="8">
        <v>7.355140209197998</v>
      </c>
      <c r="BJ2" s="8">
        <v>1</v>
      </c>
      <c r="BK2" s="8">
        <v>0</v>
      </c>
      <c r="BL2" s="8">
        <v>0.15999999642372131</v>
      </c>
      <c r="BM2" s="8">
        <v>111115</v>
      </c>
      <c r="BN2">
        <f t="shared" ref="BN2:BN28" si="17">AW2*0.000001/(AJ2*0.0001)</f>
        <v>1.4976373291015626</v>
      </c>
      <c r="BO2">
        <f t="shared" ref="BO2:BO28" si="18">(AT2-AS2)/(1000-AT2)*BN2</f>
        <v>4.8035337713386151E-4</v>
      </c>
      <c r="BP2">
        <f t="shared" ref="BP2:BP28" si="19">(AO2+273.15)</f>
        <v>293.94651451110838</v>
      </c>
      <c r="BQ2">
        <f t="shared" ref="BQ2:BQ28" si="20">(AN2+273.15)</f>
        <v>292.60103073120115</v>
      </c>
      <c r="BR2">
        <f t="shared" ref="BR2:BR28" si="21">(AX2*BJ2+AY2*BK2)*BL2</f>
        <v>240.23532666157189</v>
      </c>
      <c r="BS2">
        <f t="shared" ref="BS2:BS28" si="22">((BR2+0.00000010773*(BQ2^4-BP2^4))-BO2*44100)/(AK2*0.92*2*29.3+0.00000043092*BP2^3)</f>
        <v>0.78217023678099273</v>
      </c>
      <c r="BT2">
        <f t="shared" ref="BT2:BT28" si="23">0.61365*EXP(17.502*AI2/(240.97+AI2))</f>
        <v>2.4648908351415617</v>
      </c>
      <c r="BU2">
        <f t="shared" ref="BU2:BU28" si="24">BT2*1000/AZ2</f>
        <v>26.075705327985268</v>
      </c>
      <c r="BV2">
        <f t="shared" ref="BV2:BV28" si="25">(BU2-AT2)</f>
        <v>9.4752223873114403</v>
      </c>
      <c r="BW2">
        <f t="shared" ref="BW2:BW28" si="26">IF(G2,AO2,(AN2+AO2)/2)</f>
        <v>20.123772621154785</v>
      </c>
      <c r="BX2">
        <f t="shared" ref="BX2:BX28" si="27">0.61365*EXP(17.502*BW2/(240.97+BW2))</f>
        <v>2.3646596479611368</v>
      </c>
      <c r="BY2">
        <f t="shared" ref="BY2:BY28" si="28">IF(BV2&lt;&gt;0,(1000-(BU2+AT2)/2)/BV2*BO2,0)</f>
        <v>4.9613986072175584E-2</v>
      </c>
      <c r="BZ2">
        <f t="shared" ref="BZ2:BZ28" si="29">AT2*AZ2/1000</f>
        <v>1.5692146288935036</v>
      </c>
      <c r="CA2">
        <f t="shared" ref="CA2:CA28" si="30">(BX2-BZ2)</f>
        <v>0.79544501906763321</v>
      </c>
      <c r="CB2">
        <f t="shared" ref="CB2:CB28" si="31">1/(1.6/I2+1.37/AM2)</f>
        <v>3.1032565974031263E-2</v>
      </c>
      <c r="CC2">
        <f t="shared" ref="CC2:CC28" si="32">J2*AZ2*0.001</f>
        <v>25.953870533972829</v>
      </c>
      <c r="CD2">
        <f t="shared" ref="CD2:CD28" si="33">J2/AR2</f>
        <v>0.69107586553040312</v>
      </c>
      <c r="CE2">
        <f t="shared" ref="CE2:CE28" si="34">(1-BO2*AZ2/BT2/I2)*100</f>
        <v>63.06866617265301</v>
      </c>
      <c r="CF2">
        <f t="shared" ref="CF2:CF28" si="35">(AR2-H2/(AM2/1.35))</f>
        <v>396.76649189134736</v>
      </c>
      <c r="CG2">
        <f t="shared" ref="CG2:CG28" si="36">H2*CE2/100/CF2</f>
        <v>5.7977864630270395E-3</v>
      </c>
      <c r="CH2">
        <f t="shared" ref="CH2:CH28" si="37">(N2-M2)</f>
        <v>0</v>
      </c>
      <c r="CI2">
        <f t="shared" ref="CI2:CI28" si="38">AX2*Y2</f>
        <v>1313.7712081028799</v>
      </c>
      <c r="CJ2">
        <f t="shared" ref="CJ2:CJ28" si="39">(P2-O2)</f>
        <v>0</v>
      </c>
      <c r="CK2" t="e">
        <f t="shared" ref="CK2:CK28" si="40">(P2-Q2)/(P2-M2)</f>
        <v>#DIV/0!</v>
      </c>
      <c r="CL2" t="e">
        <f t="shared" ref="CL2:CL28" si="41">(N2-P2)/(N2-M2)</f>
        <v>#DIV/0!</v>
      </c>
    </row>
    <row r="3" spans="1:90" x14ac:dyDescent="0.25">
      <c r="A3" s="5" t="s">
        <v>90</v>
      </c>
      <c r="B3" s="6" t="s">
        <v>91</v>
      </c>
      <c r="C3" s="6">
        <v>1</v>
      </c>
      <c r="D3" s="7">
        <v>2</v>
      </c>
      <c r="E3" s="8" t="s">
        <v>93</v>
      </c>
      <c r="F3" s="8">
        <v>4197.9999988283962</v>
      </c>
      <c r="G3" s="8">
        <v>0</v>
      </c>
      <c r="H3">
        <f t="shared" si="0"/>
        <v>2.460005644911929</v>
      </c>
      <c r="I3">
        <f t="shared" si="1"/>
        <v>6.9790595002691205E-2</v>
      </c>
      <c r="J3">
        <f t="shared" si="2"/>
        <v>236.91974198081567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t="e">
        <f t="shared" si="3"/>
        <v>#DIV/0!</v>
      </c>
      <c r="S3" t="e">
        <f t="shared" si="4"/>
        <v>#DIV/0!</v>
      </c>
      <c r="T3" t="e">
        <f t="shared" si="5"/>
        <v>#DIV/0!</v>
      </c>
      <c r="U3" s="8">
        <v>-1</v>
      </c>
      <c r="V3" s="8">
        <v>0.87</v>
      </c>
      <c r="W3" s="8">
        <v>0.92</v>
      </c>
      <c r="X3" s="8">
        <v>9.9790019989013672</v>
      </c>
      <c r="Y3">
        <f t="shared" si="6"/>
        <v>0.87498950099945061</v>
      </c>
      <c r="Z3">
        <f t="shared" si="7"/>
        <v>2.6350197635821308E-3</v>
      </c>
      <c r="AA3" t="e">
        <f t="shared" si="8"/>
        <v>#DIV/0!</v>
      </c>
      <c r="AB3" t="e">
        <f t="shared" si="9"/>
        <v>#DIV/0!</v>
      </c>
      <c r="AC3" t="e">
        <f t="shared" si="10"/>
        <v>#DIV/0!</v>
      </c>
      <c r="AD3" s="8">
        <v>0</v>
      </c>
      <c r="AE3" s="8">
        <v>0.5</v>
      </c>
      <c r="AF3" t="e">
        <f t="shared" si="11"/>
        <v>#DIV/0!</v>
      </c>
      <c r="AG3">
        <f t="shared" si="12"/>
        <v>0.71633713972349122</v>
      </c>
      <c r="AH3">
        <f t="shared" si="13"/>
        <v>0.9565925677340843</v>
      </c>
      <c r="AI3">
        <f t="shared" si="14"/>
        <v>21.06883430480957</v>
      </c>
      <c r="AJ3" s="8">
        <v>2</v>
      </c>
      <c r="AK3">
        <f t="shared" si="15"/>
        <v>4.644859790802002</v>
      </c>
      <c r="AL3" s="8">
        <v>1</v>
      </c>
      <c r="AM3">
        <f t="shared" si="16"/>
        <v>9.2897195816040039</v>
      </c>
      <c r="AN3" s="8">
        <v>19.694293975830078</v>
      </c>
      <c r="AO3" s="8">
        <v>21.06883430480957</v>
      </c>
      <c r="AP3" s="8">
        <v>19.461637496948242</v>
      </c>
      <c r="AQ3" s="8">
        <v>299.88662719726563</v>
      </c>
      <c r="AR3" s="8">
        <v>298.10140991210938</v>
      </c>
      <c r="AS3" s="8">
        <v>15.925338745117188</v>
      </c>
      <c r="AT3" s="8">
        <v>16.395818710327148</v>
      </c>
      <c r="AU3" s="8">
        <v>65.381340026855469</v>
      </c>
      <c r="AV3" s="8">
        <v>67.312889099121094</v>
      </c>
      <c r="AW3" s="8">
        <v>299.52059936523438</v>
      </c>
      <c r="AX3" s="8">
        <v>1500.6868896484375</v>
      </c>
      <c r="AY3" s="8">
        <v>14.075483322143555</v>
      </c>
      <c r="AZ3" s="8">
        <v>94.531234741210938</v>
      </c>
      <c r="BA3" s="8">
        <v>4.960547924041748</v>
      </c>
      <c r="BB3" s="8">
        <v>8.6100645363330841E-2</v>
      </c>
      <c r="BC3" s="8">
        <v>2.9289506375789642E-2</v>
      </c>
      <c r="BD3" s="8">
        <v>5.4683270864188671E-3</v>
      </c>
      <c r="BE3" s="8">
        <v>2.5760143995285034E-2</v>
      </c>
      <c r="BF3" s="8">
        <v>5.4917461238801479E-3</v>
      </c>
      <c r="BG3" s="8">
        <v>1</v>
      </c>
      <c r="BH3" s="8">
        <v>-1.355140209197998</v>
      </c>
      <c r="BI3" s="8">
        <v>7.355140209197998</v>
      </c>
      <c r="BJ3" s="8">
        <v>1</v>
      </c>
      <c r="BK3" s="8">
        <v>0</v>
      </c>
      <c r="BL3" s="8">
        <v>0.15999999642372131</v>
      </c>
      <c r="BM3" s="8">
        <v>111115</v>
      </c>
      <c r="BN3">
        <f t="shared" si="17"/>
        <v>1.4976029968261717</v>
      </c>
      <c r="BO3">
        <f t="shared" si="18"/>
        <v>7.1633713972349118E-4</v>
      </c>
      <c r="BP3">
        <f t="shared" si="19"/>
        <v>294.21883430480955</v>
      </c>
      <c r="BQ3">
        <f t="shared" si="20"/>
        <v>292.84429397583006</v>
      </c>
      <c r="BR3">
        <f t="shared" si="21"/>
        <v>240.10989697687546</v>
      </c>
      <c r="BS3">
        <f t="shared" si="22"/>
        <v>0.7404262772461756</v>
      </c>
      <c r="BT3">
        <f t="shared" si="23"/>
        <v>2.5065095550143583</v>
      </c>
      <c r="BU3">
        <f t="shared" si="24"/>
        <v>26.51514668010196</v>
      </c>
      <c r="BV3">
        <f t="shared" si="25"/>
        <v>10.119327969774812</v>
      </c>
      <c r="BW3">
        <f t="shared" si="26"/>
        <v>20.381564140319824</v>
      </c>
      <c r="BX3">
        <f t="shared" si="27"/>
        <v>2.4026375270777303</v>
      </c>
      <c r="BY3">
        <f t="shared" si="28"/>
        <v>6.9270190936781467E-2</v>
      </c>
      <c r="BZ3">
        <f t="shared" si="29"/>
        <v>1.549916987280274</v>
      </c>
      <c r="CA3">
        <f t="shared" si="30"/>
        <v>0.85272053979745621</v>
      </c>
      <c r="CB3">
        <f t="shared" si="31"/>
        <v>4.3340325548315475E-2</v>
      </c>
      <c r="CC3">
        <f t="shared" si="32"/>
        <v>22.396315744015613</v>
      </c>
      <c r="CD3">
        <f t="shared" si="33"/>
        <v>0.79476223225736442</v>
      </c>
      <c r="CE3">
        <f t="shared" si="34"/>
        <v>61.289700308973217</v>
      </c>
      <c r="CF3">
        <f t="shared" si="35"/>
        <v>297.74391713835467</v>
      </c>
      <c r="CG3">
        <f t="shared" si="36"/>
        <v>5.0638484971961264E-3</v>
      </c>
      <c r="CH3">
        <f t="shared" si="37"/>
        <v>0</v>
      </c>
      <c r="CI3">
        <f t="shared" si="38"/>
        <v>1313.0852727299039</v>
      </c>
      <c r="CJ3">
        <f t="shared" si="39"/>
        <v>0</v>
      </c>
      <c r="CK3" t="e">
        <f t="shared" si="40"/>
        <v>#DIV/0!</v>
      </c>
      <c r="CL3" t="e">
        <f t="shared" si="41"/>
        <v>#DIV/0!</v>
      </c>
    </row>
    <row r="4" spans="1:90" x14ac:dyDescent="0.25">
      <c r="A4" s="5" t="s">
        <v>90</v>
      </c>
      <c r="B4" s="6" t="s">
        <v>91</v>
      </c>
      <c r="C4" s="6">
        <v>1</v>
      </c>
      <c r="D4" s="7">
        <v>3</v>
      </c>
      <c r="E4" s="8" t="s">
        <v>94</v>
      </c>
      <c r="F4" s="8">
        <v>4338.9999988283962</v>
      </c>
      <c r="G4" s="8">
        <v>0</v>
      </c>
      <c r="H4">
        <f t="shared" si="0"/>
        <v>1.1865109849010809</v>
      </c>
      <c r="I4">
        <f t="shared" si="1"/>
        <v>6.7641909338819653E-2</v>
      </c>
      <c r="J4">
        <f t="shared" si="2"/>
        <v>167.55221464281885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t="e">
        <f t="shared" si="3"/>
        <v>#DIV/0!</v>
      </c>
      <c r="S4" t="e">
        <f t="shared" si="4"/>
        <v>#DIV/0!</v>
      </c>
      <c r="T4" t="e">
        <f t="shared" si="5"/>
        <v>#DIV/0!</v>
      </c>
      <c r="U4" s="8">
        <v>-1</v>
      </c>
      <c r="V4" s="8">
        <v>0.87</v>
      </c>
      <c r="W4" s="8">
        <v>0.92</v>
      </c>
      <c r="X4" s="8">
        <v>9.9790019989013672</v>
      </c>
      <c r="Y4">
        <f t="shared" si="6"/>
        <v>0.87498950099945061</v>
      </c>
      <c r="Z4">
        <f t="shared" si="7"/>
        <v>1.6661173860715759E-3</v>
      </c>
      <c r="AA4" t="e">
        <f t="shared" si="8"/>
        <v>#DIV/0!</v>
      </c>
      <c r="AB4" t="e">
        <f t="shared" si="9"/>
        <v>#DIV/0!</v>
      </c>
      <c r="AC4" t="e">
        <f t="shared" si="10"/>
        <v>#DIV/0!</v>
      </c>
      <c r="AD4" s="8">
        <v>0</v>
      </c>
      <c r="AE4" s="8">
        <v>0.5</v>
      </c>
      <c r="AF4" t="e">
        <f t="shared" si="11"/>
        <v>#DIV/0!</v>
      </c>
      <c r="AG4">
        <f t="shared" si="12"/>
        <v>0.74136159864982232</v>
      </c>
      <c r="AH4">
        <f t="shared" si="13"/>
        <v>1.0210678649151292</v>
      </c>
      <c r="AI4">
        <f t="shared" si="14"/>
        <v>21.350376129150391</v>
      </c>
      <c r="AJ4" s="8">
        <v>2</v>
      </c>
      <c r="AK4">
        <f t="shared" si="15"/>
        <v>4.644859790802002</v>
      </c>
      <c r="AL4" s="8">
        <v>1</v>
      </c>
      <c r="AM4">
        <f t="shared" si="16"/>
        <v>9.2897195816040039</v>
      </c>
      <c r="AN4" s="8">
        <v>19.979377746582031</v>
      </c>
      <c r="AO4" s="8">
        <v>21.350376129150391</v>
      </c>
      <c r="AP4" s="8">
        <v>19.743358612060547</v>
      </c>
      <c r="AQ4" s="8">
        <v>199.91792297363281</v>
      </c>
      <c r="AR4" s="8">
        <v>199.02713012695313</v>
      </c>
      <c r="AS4" s="8">
        <v>15.689209938049316</v>
      </c>
      <c r="AT4" s="8">
        <v>16.176231384277344</v>
      </c>
      <c r="AU4" s="8">
        <v>63.281558990478516</v>
      </c>
      <c r="AV4" s="8">
        <v>65.245933532714844</v>
      </c>
      <c r="AW4" s="8">
        <v>299.52239990234375</v>
      </c>
      <c r="AX4" s="8">
        <v>1499.8341064453125</v>
      </c>
      <c r="AY4" s="8">
        <v>15.425788879394531</v>
      </c>
      <c r="AZ4" s="8">
        <v>94.528541564941406</v>
      </c>
      <c r="BA4" s="8">
        <v>4.8345432281494141</v>
      </c>
      <c r="BB4" s="8">
        <v>8.4871359169483185E-2</v>
      </c>
      <c r="BC4" s="8">
        <v>1.1845184490084648E-2</v>
      </c>
      <c r="BD4" s="8">
        <v>3.8245362229645252E-3</v>
      </c>
      <c r="BE4" s="8">
        <v>1.825433224439621E-2</v>
      </c>
      <c r="BF4" s="8">
        <v>3.5145410802215338E-3</v>
      </c>
      <c r="BG4" s="8">
        <v>1</v>
      </c>
      <c r="BH4" s="8">
        <v>-1.355140209197998</v>
      </c>
      <c r="BI4" s="8">
        <v>7.355140209197998</v>
      </c>
      <c r="BJ4" s="8">
        <v>1</v>
      </c>
      <c r="BK4" s="8">
        <v>0</v>
      </c>
      <c r="BL4" s="8">
        <v>0.15999999642372131</v>
      </c>
      <c r="BM4" s="8">
        <v>111115</v>
      </c>
      <c r="BN4">
        <f t="shared" si="17"/>
        <v>1.4976119995117188</v>
      </c>
      <c r="BO4">
        <f t="shared" si="18"/>
        <v>7.4136159864982227E-4</v>
      </c>
      <c r="BP4">
        <f t="shared" si="19"/>
        <v>294.50037612915037</v>
      </c>
      <c r="BQ4">
        <f t="shared" si="20"/>
        <v>293.12937774658201</v>
      </c>
      <c r="BR4">
        <f t="shared" si="21"/>
        <v>239.97345166742525</v>
      </c>
      <c r="BS4">
        <f t="shared" si="22"/>
        <v>0.73557554918709567</v>
      </c>
      <c r="BT4">
        <f t="shared" si="23"/>
        <v>2.5501834256878997</v>
      </c>
      <c r="BU4">
        <f t="shared" si="24"/>
        <v>26.977919932636595</v>
      </c>
      <c r="BV4">
        <f t="shared" si="25"/>
        <v>10.801688548359252</v>
      </c>
      <c r="BW4">
        <f t="shared" si="26"/>
        <v>20.664876937866211</v>
      </c>
      <c r="BX4">
        <f t="shared" si="27"/>
        <v>2.4449905442976485</v>
      </c>
      <c r="BY4">
        <f t="shared" si="28"/>
        <v>6.7152943736344034E-2</v>
      </c>
      <c r="BZ4">
        <f t="shared" si="29"/>
        <v>1.5291155607727704</v>
      </c>
      <c r="CA4">
        <f t="shared" si="30"/>
        <v>0.91587498352487806</v>
      </c>
      <c r="CB4">
        <f t="shared" si="31"/>
        <v>4.20142481431897E-2</v>
      </c>
      <c r="CC4">
        <f t="shared" si="32"/>
        <v>15.838466486161686</v>
      </c>
      <c r="CD4">
        <f t="shared" si="33"/>
        <v>0.84185615567054894</v>
      </c>
      <c r="CE4">
        <f t="shared" si="34"/>
        <v>59.373840698880507</v>
      </c>
      <c r="CF4">
        <f t="shared" si="35"/>
        <v>198.85470405794794</v>
      </c>
      <c r="CG4">
        <f t="shared" si="36"/>
        <v>3.5426727538946995E-3</v>
      </c>
      <c r="CH4">
        <f t="shared" si="37"/>
        <v>0</v>
      </c>
      <c r="CI4">
        <f t="shared" si="38"/>
        <v>1312.3390963805409</v>
      </c>
      <c r="CJ4">
        <f t="shared" si="39"/>
        <v>0</v>
      </c>
      <c r="CK4" t="e">
        <f t="shared" si="40"/>
        <v>#DIV/0!</v>
      </c>
      <c r="CL4" t="e">
        <f t="shared" si="41"/>
        <v>#DIV/0!</v>
      </c>
    </row>
    <row r="5" spans="1:90" x14ac:dyDescent="0.25">
      <c r="A5" s="5" t="s">
        <v>90</v>
      </c>
      <c r="B5" s="6" t="s">
        <v>91</v>
      </c>
      <c r="C5" s="6">
        <v>1</v>
      </c>
      <c r="D5" s="7">
        <v>4</v>
      </c>
      <c r="E5" s="8" t="s">
        <v>95</v>
      </c>
      <c r="F5" s="8">
        <v>4482.9999988283962</v>
      </c>
      <c r="G5" s="8">
        <v>0</v>
      </c>
      <c r="H5">
        <f t="shared" si="0"/>
        <v>0.18872312685852746</v>
      </c>
      <c r="I5">
        <f t="shared" si="1"/>
        <v>5.8201292887313405E-2</v>
      </c>
      <c r="J5">
        <f t="shared" si="2"/>
        <v>92.884649952638526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t="e">
        <f t="shared" si="3"/>
        <v>#DIV/0!</v>
      </c>
      <c r="S5" t="e">
        <f t="shared" si="4"/>
        <v>#DIV/0!</v>
      </c>
      <c r="T5" t="e">
        <f t="shared" si="5"/>
        <v>#DIV/0!</v>
      </c>
      <c r="U5" s="8">
        <v>-1</v>
      </c>
      <c r="V5" s="8">
        <v>0.87</v>
      </c>
      <c r="W5" s="8">
        <v>0.92</v>
      </c>
      <c r="X5" s="8">
        <v>9.9790019989013672</v>
      </c>
      <c r="Y5">
        <f t="shared" si="6"/>
        <v>0.87498950099945061</v>
      </c>
      <c r="Z5">
        <f t="shared" si="7"/>
        <v>9.063222431516428E-4</v>
      </c>
      <c r="AA5" t="e">
        <f t="shared" si="8"/>
        <v>#DIV/0!</v>
      </c>
      <c r="AB5" t="e">
        <f t="shared" si="9"/>
        <v>#DIV/0!</v>
      </c>
      <c r="AC5" t="e">
        <f t="shared" si="10"/>
        <v>#DIV/0!</v>
      </c>
      <c r="AD5" s="8">
        <v>0</v>
      </c>
      <c r="AE5" s="8">
        <v>0.5</v>
      </c>
      <c r="AF5" t="e">
        <f t="shared" si="11"/>
        <v>#DIV/0!</v>
      </c>
      <c r="AG5">
        <f t="shared" si="12"/>
        <v>0.66955056574456917</v>
      </c>
      <c r="AH5">
        <f t="shared" si="13"/>
        <v>1.0705209118205488</v>
      </c>
      <c r="AI5">
        <f t="shared" si="14"/>
        <v>21.606895446777344</v>
      </c>
      <c r="AJ5" s="8">
        <v>2</v>
      </c>
      <c r="AK5">
        <f t="shared" si="15"/>
        <v>4.644859790802002</v>
      </c>
      <c r="AL5" s="8">
        <v>1</v>
      </c>
      <c r="AM5">
        <f t="shared" si="16"/>
        <v>9.2897195816040039</v>
      </c>
      <c r="AN5" s="8">
        <v>20.268587112426758</v>
      </c>
      <c r="AO5" s="8">
        <v>21.606895446777344</v>
      </c>
      <c r="AP5" s="8">
        <v>20.039054870605469</v>
      </c>
      <c r="AQ5" s="8">
        <v>100.05491638183594</v>
      </c>
      <c r="AR5" s="8">
        <v>99.884246826171875</v>
      </c>
      <c r="AS5" s="8">
        <v>15.639695167541504</v>
      </c>
      <c r="AT5" s="8">
        <v>16.079578399658203</v>
      </c>
      <c r="AU5" s="8">
        <v>61.965415954589844</v>
      </c>
      <c r="AV5" s="8">
        <v>63.708259582519531</v>
      </c>
      <c r="AW5" s="8">
        <v>299.5269775390625</v>
      </c>
      <c r="AX5" s="8">
        <v>1498.9779052734375</v>
      </c>
      <c r="AY5" s="8">
        <v>18.113548278808594</v>
      </c>
      <c r="AZ5" s="8">
        <v>94.53192138671875</v>
      </c>
      <c r="BA5" s="8">
        <v>4.3215155601501465</v>
      </c>
      <c r="BB5" s="8">
        <v>8.0061309039592743E-2</v>
      </c>
      <c r="BC5" s="8">
        <v>2.0949210971593857E-2</v>
      </c>
      <c r="BD5" s="8">
        <v>3.7373211234807968E-3</v>
      </c>
      <c r="BE5" s="8">
        <v>7.0758596993982792E-3</v>
      </c>
      <c r="BF5" s="8">
        <v>3.7436592392623425E-3</v>
      </c>
      <c r="BG5" s="8">
        <v>1</v>
      </c>
      <c r="BH5" s="8">
        <v>-1.355140209197998</v>
      </c>
      <c r="BI5" s="8">
        <v>7.355140209197998</v>
      </c>
      <c r="BJ5" s="8">
        <v>1</v>
      </c>
      <c r="BK5" s="8">
        <v>0</v>
      </c>
      <c r="BL5" s="8">
        <v>0.15999999642372131</v>
      </c>
      <c r="BM5" s="8">
        <v>111115</v>
      </c>
      <c r="BN5">
        <f t="shared" si="17"/>
        <v>1.4976348876953123</v>
      </c>
      <c r="BO5">
        <f t="shared" si="18"/>
        <v>6.6955056574456912E-4</v>
      </c>
      <c r="BP5">
        <f t="shared" si="19"/>
        <v>294.75689544677732</v>
      </c>
      <c r="BQ5">
        <f t="shared" si="20"/>
        <v>293.41858711242674</v>
      </c>
      <c r="BR5">
        <f t="shared" si="21"/>
        <v>239.83645948298727</v>
      </c>
      <c r="BS5">
        <f t="shared" si="22"/>
        <v>0.74829394917791114</v>
      </c>
      <c r="BT5">
        <f t="shared" si="23"/>
        <v>2.5905543530286188</v>
      </c>
      <c r="BU5">
        <f t="shared" si="24"/>
        <v>27.404016707022926</v>
      </c>
      <c r="BV5">
        <f t="shared" si="25"/>
        <v>11.324438307364723</v>
      </c>
      <c r="BW5">
        <f t="shared" si="26"/>
        <v>20.937741279602051</v>
      </c>
      <c r="BX5">
        <f t="shared" si="27"/>
        <v>2.4863983792059083</v>
      </c>
      <c r="BY5">
        <f t="shared" si="28"/>
        <v>5.7838924555442046E-2</v>
      </c>
      <c r="BZ5">
        <f t="shared" si="29"/>
        <v>1.52003344120807</v>
      </c>
      <c r="CA5">
        <f t="shared" si="30"/>
        <v>0.96636493799783829</v>
      </c>
      <c r="CB5">
        <f t="shared" si="31"/>
        <v>3.6181710658829622E-2</v>
      </c>
      <c r="CC5">
        <f t="shared" si="32"/>
        <v>8.7805644273557153</v>
      </c>
      <c r="CD5">
        <f t="shared" si="33"/>
        <v>0.92992291481443801</v>
      </c>
      <c r="CE5">
        <f t="shared" si="34"/>
        <v>58.020571148578192</v>
      </c>
      <c r="CF5">
        <f t="shared" si="35"/>
        <v>99.856821216709605</v>
      </c>
      <c r="CG5">
        <f t="shared" si="36"/>
        <v>1.0965523912997387E-3</v>
      </c>
      <c r="CH5">
        <f t="shared" si="37"/>
        <v>0</v>
      </c>
      <c r="CI5">
        <f t="shared" si="38"/>
        <v>1311.5899293444068</v>
      </c>
      <c r="CJ5">
        <f t="shared" si="39"/>
        <v>0</v>
      </c>
      <c r="CK5" t="e">
        <f t="shared" si="40"/>
        <v>#DIV/0!</v>
      </c>
      <c r="CL5" t="e">
        <f t="shared" si="41"/>
        <v>#DIV/0!</v>
      </c>
    </row>
    <row r="6" spans="1:90" x14ac:dyDescent="0.25">
      <c r="A6" s="5" t="s">
        <v>90</v>
      </c>
      <c r="B6" s="6" t="s">
        <v>91</v>
      </c>
      <c r="C6" s="6">
        <v>1</v>
      </c>
      <c r="D6" s="7">
        <v>5</v>
      </c>
      <c r="E6" s="8" t="s">
        <v>96</v>
      </c>
      <c r="F6" s="8">
        <v>4703.9999988283962</v>
      </c>
      <c r="G6" s="8">
        <v>0</v>
      </c>
      <c r="H6">
        <f t="shared" si="0"/>
        <v>13.728256344115907</v>
      </c>
      <c r="I6">
        <f t="shared" si="1"/>
        <v>5.3294388631069167E-2</v>
      </c>
      <c r="J6">
        <f t="shared" si="2"/>
        <v>1886.7723750856446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s="8">
        <v>-1</v>
      </c>
      <c r="V6" s="8">
        <v>0.87</v>
      </c>
      <c r="W6" s="8">
        <v>0.92</v>
      </c>
      <c r="X6" s="8">
        <v>9.9790019989013672</v>
      </c>
      <c r="Y6">
        <f t="shared" si="6"/>
        <v>0.87498950099945061</v>
      </c>
      <c r="Z6">
        <f t="shared" si="7"/>
        <v>1.1237446745142154E-2</v>
      </c>
      <c r="AA6" t="e">
        <f t="shared" si="8"/>
        <v>#DIV/0!</v>
      </c>
      <c r="AB6" t="e">
        <f t="shared" si="9"/>
        <v>#DIV/0!</v>
      </c>
      <c r="AC6" t="e">
        <f t="shared" si="10"/>
        <v>#DIV/0!</v>
      </c>
      <c r="AD6" s="8">
        <v>0</v>
      </c>
      <c r="AE6" s="8">
        <v>0.5</v>
      </c>
      <c r="AF6" t="e">
        <f t="shared" si="11"/>
        <v>#DIV/0!</v>
      </c>
      <c r="AG6">
        <f t="shared" si="12"/>
        <v>0.63270230012398798</v>
      </c>
      <c r="AH6">
        <f t="shared" si="13"/>
        <v>1.1033609461061842</v>
      </c>
      <c r="AI6">
        <f t="shared" si="14"/>
        <v>22.100696563720703</v>
      </c>
      <c r="AJ6" s="8">
        <v>2</v>
      </c>
      <c r="AK6">
        <f t="shared" si="15"/>
        <v>4.644859790802002</v>
      </c>
      <c r="AL6" s="8">
        <v>1</v>
      </c>
      <c r="AM6">
        <f t="shared" si="16"/>
        <v>9.2897195816040039</v>
      </c>
      <c r="AN6" s="8">
        <v>20.785470962524414</v>
      </c>
      <c r="AO6" s="8">
        <v>22.100696563720703</v>
      </c>
      <c r="AP6" s="8">
        <v>20.554920196533203</v>
      </c>
      <c r="AQ6" s="8">
        <v>2351.4541015625</v>
      </c>
      <c r="AR6" s="8">
        <v>2341.298828125</v>
      </c>
      <c r="AS6" s="8">
        <v>16.156316757202148</v>
      </c>
      <c r="AT6" s="8">
        <v>16.57176399230957</v>
      </c>
      <c r="AU6" s="8">
        <v>62.000831604003906</v>
      </c>
      <c r="AV6" s="8">
        <v>63.595134735107422</v>
      </c>
      <c r="AW6" s="8">
        <v>299.54095458984375</v>
      </c>
      <c r="AX6" s="8">
        <v>1497.8931884765625</v>
      </c>
      <c r="AY6" s="8">
        <v>20.19610595703125</v>
      </c>
      <c r="AZ6" s="8">
        <v>94.527381896972656</v>
      </c>
      <c r="BA6" s="8">
        <v>-16.167694091796875</v>
      </c>
      <c r="BB6" s="8">
        <v>8.6791485548019409E-2</v>
      </c>
      <c r="BC6" s="8">
        <v>0.14444610476493835</v>
      </c>
      <c r="BD6" s="8">
        <v>1.9339211285114288E-3</v>
      </c>
      <c r="BE6" s="8">
        <v>0.16992676258087158</v>
      </c>
      <c r="BF6" s="8">
        <v>2.9974665958434343E-3</v>
      </c>
      <c r="BG6" s="8">
        <v>0.3333333432674408</v>
      </c>
      <c r="BH6" s="8">
        <v>-1.355140209197998</v>
      </c>
      <c r="BI6" s="8">
        <v>7.355140209197998</v>
      </c>
      <c r="BJ6" s="8">
        <v>1</v>
      </c>
      <c r="BK6" s="8">
        <v>0</v>
      </c>
      <c r="BL6" s="8">
        <v>0.15999999642372131</v>
      </c>
      <c r="BM6" s="8">
        <v>111115</v>
      </c>
      <c r="BN6">
        <f t="shared" si="17"/>
        <v>1.4977047729492186</v>
      </c>
      <c r="BO6">
        <f t="shared" si="18"/>
        <v>6.3270230012398801E-4</v>
      </c>
      <c r="BP6">
        <f t="shared" si="19"/>
        <v>295.25069656372068</v>
      </c>
      <c r="BQ6">
        <f t="shared" si="20"/>
        <v>293.93547096252439</v>
      </c>
      <c r="BR6">
        <f t="shared" si="21"/>
        <v>239.66290479936652</v>
      </c>
      <c r="BS6">
        <f t="shared" si="22"/>
        <v>0.75436819262967281</v>
      </c>
      <c r="BT6">
        <f t="shared" si="23"/>
        <v>2.6698464097137311</v>
      </c>
      <c r="BU6">
        <f t="shared" si="24"/>
        <v>28.244159058839184</v>
      </c>
      <c r="BV6">
        <f t="shared" si="25"/>
        <v>11.672395066529614</v>
      </c>
      <c r="BW6">
        <f t="shared" si="26"/>
        <v>21.443083763122559</v>
      </c>
      <c r="BX6">
        <f t="shared" si="27"/>
        <v>2.5647096933795868</v>
      </c>
      <c r="BY6">
        <f t="shared" si="28"/>
        <v>5.2990386960022964E-2</v>
      </c>
      <c r="BZ6">
        <f t="shared" si="29"/>
        <v>1.5664854636075469</v>
      </c>
      <c r="CA6">
        <f t="shared" si="30"/>
        <v>0.99822422977203984</v>
      </c>
      <c r="CB6">
        <f t="shared" si="31"/>
        <v>3.3146170989724832E-2</v>
      </c>
      <c r="CC6">
        <f t="shared" si="32"/>
        <v>178.35165285237889</v>
      </c>
      <c r="CD6">
        <f t="shared" si="33"/>
        <v>0.80586568122815949</v>
      </c>
      <c r="CE6">
        <f t="shared" si="34"/>
        <v>57.967107201299271</v>
      </c>
      <c r="CF6">
        <f t="shared" si="35"/>
        <v>2339.3038113861462</v>
      </c>
      <c r="CG6">
        <f t="shared" si="36"/>
        <v>3.4018125534311969E-3</v>
      </c>
      <c r="CH6">
        <f t="shared" si="37"/>
        <v>0</v>
      </c>
      <c r="CI6">
        <f t="shared" si="38"/>
        <v>1310.6408135355834</v>
      </c>
      <c r="CJ6">
        <f t="shared" si="39"/>
        <v>0</v>
      </c>
      <c r="CK6" t="e">
        <f t="shared" si="40"/>
        <v>#DIV/0!</v>
      </c>
      <c r="CL6" t="e">
        <f t="shared" si="41"/>
        <v>#DIV/0!</v>
      </c>
    </row>
    <row r="7" spans="1:90" x14ac:dyDescent="0.25">
      <c r="A7" s="5" t="s">
        <v>90</v>
      </c>
      <c r="B7" s="6" t="s">
        <v>91</v>
      </c>
      <c r="C7" s="6">
        <v>1</v>
      </c>
      <c r="D7" s="7">
        <v>6</v>
      </c>
      <c r="E7" s="8" t="s">
        <v>97</v>
      </c>
      <c r="F7" s="8">
        <v>4855.9999988283962</v>
      </c>
      <c r="G7" s="8">
        <v>0</v>
      </c>
      <c r="H7">
        <f t="shared" si="0"/>
        <v>2.8375617388830938</v>
      </c>
      <c r="I7">
        <f t="shared" si="1"/>
        <v>4.2916470360273601E-2</v>
      </c>
      <c r="J7">
        <f t="shared" si="2"/>
        <v>285.14919280081938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t="e">
        <f t="shared" si="3"/>
        <v>#DIV/0!</v>
      </c>
      <c r="S7" t="e">
        <f t="shared" si="4"/>
        <v>#DIV/0!</v>
      </c>
      <c r="T7" t="e">
        <f t="shared" si="5"/>
        <v>#DIV/0!</v>
      </c>
      <c r="U7" s="8">
        <v>-1</v>
      </c>
      <c r="V7" s="8">
        <v>0.87</v>
      </c>
      <c r="W7" s="8">
        <v>0.92</v>
      </c>
      <c r="X7" s="8">
        <v>9.9462299346923828</v>
      </c>
      <c r="Y7">
        <f t="shared" si="6"/>
        <v>0.8749731149673462</v>
      </c>
      <c r="Z7">
        <f t="shared" si="7"/>
        <v>2.9208755382500477E-3</v>
      </c>
      <c r="AA7" t="e">
        <f t="shared" si="8"/>
        <v>#DIV/0!</v>
      </c>
      <c r="AB7" t="e">
        <f t="shared" si="9"/>
        <v>#DIV/0!</v>
      </c>
      <c r="AC7" t="e">
        <f t="shared" si="10"/>
        <v>#DIV/0!</v>
      </c>
      <c r="AD7" s="8">
        <v>0</v>
      </c>
      <c r="AE7" s="8">
        <v>0.5</v>
      </c>
      <c r="AF7" t="e">
        <f t="shared" si="11"/>
        <v>#DIV/0!</v>
      </c>
      <c r="AG7">
        <f t="shared" si="12"/>
        <v>0.52110402743017425</v>
      </c>
      <c r="AH7">
        <f t="shared" si="13"/>
        <v>1.1265154878087922</v>
      </c>
      <c r="AI7">
        <f t="shared" si="14"/>
        <v>22.491050720214844</v>
      </c>
      <c r="AJ7" s="8">
        <v>2</v>
      </c>
      <c r="AK7">
        <f t="shared" si="15"/>
        <v>4.644859790802002</v>
      </c>
      <c r="AL7" s="8">
        <v>1</v>
      </c>
      <c r="AM7">
        <f t="shared" si="16"/>
        <v>9.2897195816040039</v>
      </c>
      <c r="AN7" s="8">
        <v>21.147916793823242</v>
      </c>
      <c r="AO7" s="8">
        <v>22.491050720214844</v>
      </c>
      <c r="AP7" s="8">
        <v>20.923992156982422</v>
      </c>
      <c r="AQ7" s="8">
        <v>400.05294799804688</v>
      </c>
      <c r="AR7" s="8">
        <v>398.019287109375</v>
      </c>
      <c r="AS7" s="8">
        <v>16.664880752563477</v>
      </c>
      <c r="AT7" s="8">
        <v>17.006994247436523</v>
      </c>
      <c r="AU7" s="8">
        <v>62.538772583007813</v>
      </c>
      <c r="AV7" s="8">
        <v>63.8226318359375</v>
      </c>
      <c r="AW7" s="8">
        <v>299.45712280273438</v>
      </c>
      <c r="AX7" s="8">
        <v>1501.5770263671875</v>
      </c>
      <c r="AY7" s="8">
        <v>19.995498657226563</v>
      </c>
      <c r="AZ7" s="8">
        <v>94.520362854003906</v>
      </c>
      <c r="BA7" s="8">
        <v>5.1609830856323242</v>
      </c>
      <c r="BB7" s="8">
        <v>7.6914280652999878E-2</v>
      </c>
      <c r="BC7" s="8">
        <v>3.2697975635528564E-2</v>
      </c>
      <c r="BD7" s="8">
        <v>6.8570272997021675E-3</v>
      </c>
      <c r="BE7" s="8">
        <v>1.825416274368763E-2</v>
      </c>
      <c r="BF7" s="8">
        <v>6.7104860208928585E-3</v>
      </c>
      <c r="BG7" s="8">
        <v>1</v>
      </c>
      <c r="BH7" s="8">
        <v>-1.355140209197998</v>
      </c>
      <c r="BI7" s="8">
        <v>7.355140209197998</v>
      </c>
      <c r="BJ7" s="8">
        <v>1</v>
      </c>
      <c r="BK7" s="8">
        <v>0</v>
      </c>
      <c r="BL7" s="8">
        <v>0.15999999642372131</v>
      </c>
      <c r="BM7" s="8">
        <v>111115</v>
      </c>
      <c r="BN7">
        <f t="shared" si="17"/>
        <v>1.4972856140136719</v>
      </c>
      <c r="BO7">
        <f t="shared" si="18"/>
        <v>5.2110402743017422E-4</v>
      </c>
      <c r="BP7">
        <f t="shared" si="19"/>
        <v>295.64105072021482</v>
      </c>
      <c r="BQ7">
        <f t="shared" si="20"/>
        <v>294.29791679382322</v>
      </c>
      <c r="BR7">
        <f t="shared" si="21"/>
        <v>240.25231884869208</v>
      </c>
      <c r="BS7">
        <f t="shared" si="22"/>
        <v>0.77391868400472341</v>
      </c>
      <c r="BT7">
        <f t="shared" si="23"/>
        <v>2.7340227551324494</v>
      </c>
      <c r="BU7">
        <f t="shared" si="24"/>
        <v>28.92522492063873</v>
      </c>
      <c r="BV7">
        <f t="shared" si="25"/>
        <v>11.918230673202206</v>
      </c>
      <c r="BW7">
        <f t="shared" si="26"/>
        <v>21.819483757019043</v>
      </c>
      <c r="BX7">
        <f t="shared" si="27"/>
        <v>2.6244343067768421</v>
      </c>
      <c r="BY7">
        <f t="shared" si="28"/>
        <v>4.2719117391838E-2</v>
      </c>
      <c r="BZ7">
        <f t="shared" si="29"/>
        <v>1.6075072673236572</v>
      </c>
      <c r="CA7">
        <f t="shared" si="30"/>
        <v>1.0169270394531849</v>
      </c>
      <c r="CB7">
        <f t="shared" si="31"/>
        <v>2.6717109438986184E-2</v>
      </c>
      <c r="CC7">
        <f t="shared" si="32"/>
        <v>26.952405171059766</v>
      </c>
      <c r="CD7">
        <f t="shared" si="33"/>
        <v>0.71642054050124682</v>
      </c>
      <c r="CE7">
        <f t="shared" si="34"/>
        <v>58.021811968398886</v>
      </c>
      <c r="CF7">
        <f t="shared" si="35"/>
        <v>397.60692715449778</v>
      </c>
      <c r="CG7">
        <f t="shared" si="36"/>
        <v>4.1407848409598666E-3</v>
      </c>
      <c r="CH7">
        <f t="shared" si="37"/>
        <v>0</v>
      </c>
      <c r="CI7">
        <f t="shared" si="38"/>
        <v>1313.8395281239029</v>
      </c>
      <c r="CJ7">
        <f t="shared" si="39"/>
        <v>0</v>
      </c>
      <c r="CK7" t="e">
        <f t="shared" si="40"/>
        <v>#DIV/0!</v>
      </c>
      <c r="CL7" t="e">
        <f t="shared" si="41"/>
        <v>#DIV/0!</v>
      </c>
    </row>
    <row r="8" spans="1:90" x14ac:dyDescent="0.25">
      <c r="A8" s="5" t="s">
        <v>90</v>
      </c>
      <c r="B8" s="6" t="s">
        <v>91</v>
      </c>
      <c r="C8" s="6">
        <v>1</v>
      </c>
      <c r="D8" s="7">
        <v>7</v>
      </c>
      <c r="E8" s="8" t="s">
        <v>98</v>
      </c>
      <c r="F8" s="8">
        <v>4996.9999988283962</v>
      </c>
      <c r="G8" s="8">
        <v>0</v>
      </c>
      <c r="H8">
        <f t="shared" si="0"/>
        <v>4.7735668536369182</v>
      </c>
      <c r="I8">
        <f t="shared" si="1"/>
        <v>4.8955317982341581E-2</v>
      </c>
      <c r="J8">
        <f t="shared" si="2"/>
        <v>331.47785807855371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t="e">
        <f t="shared" si="3"/>
        <v>#DIV/0!</v>
      </c>
      <c r="S8" t="e">
        <f t="shared" si="4"/>
        <v>#DIV/0!</v>
      </c>
      <c r="T8" t="e">
        <f t="shared" si="5"/>
        <v>#DIV/0!</v>
      </c>
      <c r="U8" s="8">
        <v>-1</v>
      </c>
      <c r="V8" s="8">
        <v>0.87</v>
      </c>
      <c r="W8" s="8">
        <v>0.92</v>
      </c>
      <c r="X8" s="8">
        <v>9.9462299346923828</v>
      </c>
      <c r="Y8">
        <f t="shared" si="6"/>
        <v>0.8749731149673462</v>
      </c>
      <c r="Z8">
        <f t="shared" si="7"/>
        <v>4.3961303771869447E-3</v>
      </c>
      <c r="AA8" t="e">
        <f t="shared" si="8"/>
        <v>#DIV/0!</v>
      </c>
      <c r="AB8" t="e">
        <f t="shared" si="9"/>
        <v>#DIV/0!</v>
      </c>
      <c r="AC8" t="e">
        <f t="shared" si="10"/>
        <v>#DIV/0!</v>
      </c>
      <c r="AD8" s="8">
        <v>0</v>
      </c>
      <c r="AE8" s="8">
        <v>0.5</v>
      </c>
      <c r="AF8" t="e">
        <f t="shared" si="11"/>
        <v>#DIV/0!</v>
      </c>
      <c r="AG8">
        <f t="shared" si="12"/>
        <v>0.61688633756739841</v>
      </c>
      <c r="AH8">
        <f t="shared" si="13"/>
        <v>1.1694400714732898</v>
      </c>
      <c r="AI8">
        <f t="shared" si="14"/>
        <v>22.800605773925781</v>
      </c>
      <c r="AJ8" s="8">
        <v>2</v>
      </c>
      <c r="AK8">
        <f t="shared" si="15"/>
        <v>4.644859790802002</v>
      </c>
      <c r="AL8" s="8">
        <v>1</v>
      </c>
      <c r="AM8">
        <f t="shared" si="16"/>
        <v>9.2897195816040039</v>
      </c>
      <c r="AN8" s="8">
        <v>21.510339736938477</v>
      </c>
      <c r="AO8" s="8">
        <v>22.800605773925781</v>
      </c>
      <c r="AP8" s="8">
        <v>21.304452896118164</v>
      </c>
      <c r="AQ8" s="8">
        <v>499.97311401367188</v>
      </c>
      <c r="AR8" s="8">
        <v>496.58084106445313</v>
      </c>
      <c r="AS8" s="8">
        <v>16.69658088684082</v>
      </c>
      <c r="AT8" s="8">
        <v>17.101482391357422</v>
      </c>
      <c r="AU8" s="8">
        <v>61.280769348144531</v>
      </c>
      <c r="AV8" s="8">
        <v>62.766864776611328</v>
      </c>
      <c r="AW8" s="8">
        <v>299.49835205078125</v>
      </c>
      <c r="AX8" s="8">
        <v>1500.993896484375</v>
      </c>
      <c r="AY8" s="8">
        <v>20.348878860473633</v>
      </c>
      <c r="AZ8" s="8">
        <v>94.519927978515625</v>
      </c>
      <c r="BA8" s="8">
        <v>5.078944206237793</v>
      </c>
      <c r="BB8" s="8">
        <v>7.3673121631145477E-2</v>
      </c>
      <c r="BC8" s="8">
        <v>2.1268773823976517E-2</v>
      </c>
      <c r="BD8" s="8">
        <v>1.2760545127093792E-2</v>
      </c>
      <c r="BE8" s="8">
        <v>1.2680076994001865E-2</v>
      </c>
      <c r="BF8" s="8">
        <v>1.1617782525718212E-2</v>
      </c>
      <c r="BG8" s="8">
        <v>1</v>
      </c>
      <c r="BH8" s="8">
        <v>-1.355140209197998</v>
      </c>
      <c r="BI8" s="8">
        <v>7.355140209197998</v>
      </c>
      <c r="BJ8" s="8">
        <v>1</v>
      </c>
      <c r="BK8" s="8">
        <v>0</v>
      </c>
      <c r="BL8" s="8">
        <v>0.15999999642372131</v>
      </c>
      <c r="BM8" s="8">
        <v>111115</v>
      </c>
      <c r="BN8">
        <f t="shared" si="17"/>
        <v>1.4974917602539062</v>
      </c>
      <c r="BO8">
        <f t="shared" si="18"/>
        <v>6.1688633756739838E-4</v>
      </c>
      <c r="BP8">
        <f t="shared" si="19"/>
        <v>295.95060577392576</v>
      </c>
      <c r="BQ8">
        <f t="shared" si="20"/>
        <v>294.66033973693845</v>
      </c>
      <c r="BR8">
        <f t="shared" si="21"/>
        <v>240.15901806952752</v>
      </c>
      <c r="BS8">
        <f t="shared" si="22"/>
        <v>0.75935919701944177</v>
      </c>
      <c r="BT8">
        <f t="shared" si="23"/>
        <v>2.7858709554302465</v>
      </c>
      <c r="BU8">
        <f t="shared" si="24"/>
        <v>29.473900530938561</v>
      </c>
      <c r="BV8">
        <f t="shared" si="25"/>
        <v>12.372418139581139</v>
      </c>
      <c r="BW8">
        <f t="shared" si="26"/>
        <v>22.155472755432129</v>
      </c>
      <c r="BX8">
        <f t="shared" si="27"/>
        <v>2.6787716169475289</v>
      </c>
      <c r="BY8">
        <f t="shared" si="28"/>
        <v>4.8698683804096615E-2</v>
      </c>
      <c r="BZ8">
        <f t="shared" si="29"/>
        <v>1.6164308839569568</v>
      </c>
      <c r="CA8">
        <f t="shared" si="30"/>
        <v>1.0623407329905721</v>
      </c>
      <c r="CB8">
        <f t="shared" si="31"/>
        <v>3.0459630781892021E-2</v>
      </c>
      <c r="CC8">
        <f t="shared" si="32"/>
        <v>31.331263272057519</v>
      </c>
      <c r="CD8">
        <f t="shared" si="33"/>
        <v>0.66752043306384812</v>
      </c>
      <c r="CE8">
        <f t="shared" si="34"/>
        <v>57.246894890806658</v>
      </c>
      <c r="CF8">
        <f t="shared" si="35"/>
        <v>495.88713710538303</v>
      </c>
      <c r="CG8">
        <f t="shared" si="36"/>
        <v>5.5107676621649736E-3</v>
      </c>
      <c r="CH8">
        <f t="shared" si="37"/>
        <v>0</v>
      </c>
      <c r="CI8">
        <f t="shared" si="38"/>
        <v>1313.3293051539081</v>
      </c>
      <c r="CJ8">
        <f t="shared" si="39"/>
        <v>0</v>
      </c>
      <c r="CK8" t="e">
        <f t="shared" si="40"/>
        <v>#DIV/0!</v>
      </c>
      <c r="CL8" t="e">
        <f t="shared" si="41"/>
        <v>#DIV/0!</v>
      </c>
    </row>
    <row r="9" spans="1:90" x14ac:dyDescent="0.25">
      <c r="A9" s="5" t="s">
        <v>90</v>
      </c>
      <c r="B9" s="6" t="s">
        <v>91</v>
      </c>
      <c r="C9" s="6">
        <v>1</v>
      </c>
      <c r="D9" s="7">
        <v>8</v>
      </c>
      <c r="E9" s="8" t="s">
        <v>99</v>
      </c>
      <c r="F9" s="8">
        <v>5137.9999988283962</v>
      </c>
      <c r="G9" s="8">
        <v>0</v>
      </c>
      <c r="H9">
        <f t="shared" si="0"/>
        <v>5.8863164066736875</v>
      </c>
      <c r="I9">
        <f t="shared" si="1"/>
        <v>3.4967717120405035E-2</v>
      </c>
      <c r="J9">
        <f t="shared" si="2"/>
        <v>316.3453288321121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t="e">
        <f t="shared" si="3"/>
        <v>#DIV/0!</v>
      </c>
      <c r="S9" t="e">
        <f t="shared" si="4"/>
        <v>#DIV/0!</v>
      </c>
      <c r="T9" t="e">
        <f t="shared" si="5"/>
        <v>#DIV/0!</v>
      </c>
      <c r="U9" s="8">
        <v>-1</v>
      </c>
      <c r="V9" s="8">
        <v>0.87</v>
      </c>
      <c r="W9" s="8">
        <v>0.92</v>
      </c>
      <c r="X9" s="8">
        <v>9.9462299346923828</v>
      </c>
      <c r="Y9">
        <f t="shared" si="6"/>
        <v>0.8749731149673462</v>
      </c>
      <c r="Z9">
        <f t="shared" si="7"/>
        <v>5.2470975325860873E-3</v>
      </c>
      <c r="AA9" t="e">
        <f t="shared" si="8"/>
        <v>#DIV/0!</v>
      </c>
      <c r="AB9" t="e">
        <f t="shared" si="9"/>
        <v>#DIV/0!</v>
      </c>
      <c r="AC9" t="e">
        <f t="shared" si="10"/>
        <v>#DIV/0!</v>
      </c>
      <c r="AD9" s="8">
        <v>0</v>
      </c>
      <c r="AE9" s="8">
        <v>0.5</v>
      </c>
      <c r="AF9" t="e">
        <f t="shared" si="11"/>
        <v>#DIV/0!</v>
      </c>
      <c r="AG9">
        <f t="shared" si="12"/>
        <v>0.44747344275991874</v>
      </c>
      <c r="AH9">
        <f t="shared" si="13"/>
        <v>1.1852155600957555</v>
      </c>
      <c r="AI9">
        <f t="shared" si="14"/>
        <v>23.151002883911133</v>
      </c>
      <c r="AJ9" s="8">
        <v>2</v>
      </c>
      <c r="AK9">
        <f t="shared" si="15"/>
        <v>4.644859790802002</v>
      </c>
      <c r="AL9" s="8">
        <v>1</v>
      </c>
      <c r="AM9">
        <f t="shared" si="16"/>
        <v>9.2897195816040039</v>
      </c>
      <c r="AN9" s="8">
        <v>21.870105743408203</v>
      </c>
      <c r="AO9" s="8">
        <v>23.151002883911133</v>
      </c>
      <c r="AP9" s="8">
        <v>21.678142547607422</v>
      </c>
      <c r="AQ9" s="8">
        <v>600.0286865234375</v>
      </c>
      <c r="AR9" s="8">
        <v>595.919921875</v>
      </c>
      <c r="AS9" s="8">
        <v>17.272127151489258</v>
      </c>
      <c r="AT9" s="8">
        <v>17.56568717956543</v>
      </c>
      <c r="AU9" s="8">
        <v>62.016925811767578</v>
      </c>
      <c r="AV9" s="8">
        <v>63.070972442626953</v>
      </c>
      <c r="AW9" s="8">
        <v>299.50485229492188</v>
      </c>
      <c r="AX9" s="8">
        <v>1499.9373779296875</v>
      </c>
      <c r="AY9" s="8">
        <v>21.584535598754883</v>
      </c>
      <c r="AZ9" s="8">
        <v>94.524085998535156</v>
      </c>
      <c r="BA9" s="8">
        <v>4.6976299285888672</v>
      </c>
      <c r="BB9" s="8">
        <v>6.968323141336441E-2</v>
      </c>
      <c r="BC9" s="8">
        <v>3.0325859785079956E-2</v>
      </c>
      <c r="BD9" s="8">
        <v>1.7133727669715881E-2</v>
      </c>
      <c r="BE9" s="8">
        <v>2.4475878104567528E-2</v>
      </c>
      <c r="BF9" s="8">
        <v>1.6256093978881836E-2</v>
      </c>
      <c r="BG9" s="8">
        <v>1</v>
      </c>
      <c r="BH9" s="8">
        <v>-1.355140209197998</v>
      </c>
      <c r="BI9" s="8">
        <v>7.355140209197998</v>
      </c>
      <c r="BJ9" s="8">
        <v>1</v>
      </c>
      <c r="BK9" s="8">
        <v>0</v>
      </c>
      <c r="BL9" s="8">
        <v>0.15999999642372131</v>
      </c>
      <c r="BM9" s="8">
        <v>111115</v>
      </c>
      <c r="BN9">
        <f t="shared" si="17"/>
        <v>1.4975242614746092</v>
      </c>
      <c r="BO9">
        <f t="shared" si="18"/>
        <v>4.4747344275991872E-4</v>
      </c>
      <c r="BP9">
        <f t="shared" si="19"/>
        <v>296.30100288391111</v>
      </c>
      <c r="BQ9">
        <f t="shared" si="20"/>
        <v>295.02010574340818</v>
      </c>
      <c r="BR9">
        <f t="shared" si="21"/>
        <v>239.98997510455592</v>
      </c>
      <c r="BS9">
        <f t="shared" si="22"/>
        <v>0.78735567776805393</v>
      </c>
      <c r="BT9">
        <f t="shared" si="23"/>
        <v>2.8455960856803646</v>
      </c>
      <c r="BU9">
        <f t="shared" si="24"/>
        <v>30.104454918764969</v>
      </c>
      <c r="BV9">
        <f t="shared" si="25"/>
        <v>12.538767739199539</v>
      </c>
      <c r="BW9">
        <f t="shared" si="26"/>
        <v>22.510554313659668</v>
      </c>
      <c r="BX9">
        <f t="shared" si="27"/>
        <v>2.737264357670306</v>
      </c>
      <c r="BY9">
        <f t="shared" si="28"/>
        <v>3.4836587657138214E-2</v>
      </c>
      <c r="BZ9">
        <f t="shared" si="29"/>
        <v>1.6603805255846091</v>
      </c>
      <c r="CA9">
        <f t="shared" si="30"/>
        <v>1.0768838320856968</v>
      </c>
      <c r="CB9">
        <f t="shared" si="31"/>
        <v>2.178461059929529E-2</v>
      </c>
      <c r="CC9">
        <f t="shared" si="32"/>
        <v>29.90225306776145</v>
      </c>
      <c r="CD9">
        <f t="shared" si="33"/>
        <v>0.53085207797175915</v>
      </c>
      <c r="CE9">
        <f t="shared" si="34"/>
        <v>57.492142399999558</v>
      </c>
      <c r="CF9">
        <f t="shared" si="35"/>
        <v>595.0645110007315</v>
      </c>
      <c r="CG9">
        <f t="shared" si="36"/>
        <v>5.6870630798468392E-3</v>
      </c>
      <c r="CH9">
        <f t="shared" si="37"/>
        <v>0</v>
      </c>
      <c r="CI9">
        <f t="shared" si="38"/>
        <v>1312.4048798230922</v>
      </c>
      <c r="CJ9">
        <f t="shared" si="39"/>
        <v>0</v>
      </c>
      <c r="CK9" t="e">
        <f t="shared" si="40"/>
        <v>#DIV/0!</v>
      </c>
      <c r="CL9" t="e">
        <f t="shared" si="41"/>
        <v>#DIV/0!</v>
      </c>
    </row>
    <row r="10" spans="1:90" x14ac:dyDescent="0.25">
      <c r="A10" s="5" t="s">
        <v>90</v>
      </c>
      <c r="B10" s="6" t="s">
        <v>91</v>
      </c>
      <c r="C10" s="6">
        <v>1</v>
      </c>
      <c r="D10" s="7">
        <v>9</v>
      </c>
      <c r="E10" s="8" t="s">
        <v>100</v>
      </c>
      <c r="F10" s="8">
        <v>5279.9999988283962</v>
      </c>
      <c r="G10" s="8">
        <v>0</v>
      </c>
      <c r="H10">
        <f t="shared" si="0"/>
        <v>6.5642233647565229</v>
      </c>
      <c r="I10">
        <f t="shared" si="1"/>
        <v>4.6542813869642118E-2</v>
      </c>
      <c r="J10">
        <f t="shared" si="2"/>
        <v>456.61144971258875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  <c r="U10" s="8">
        <v>-1</v>
      </c>
      <c r="V10" s="8">
        <v>0.87</v>
      </c>
      <c r="W10" s="8">
        <v>0.92</v>
      </c>
      <c r="X10" s="8">
        <v>9.9462299346923828</v>
      </c>
      <c r="Y10">
        <f t="shared" si="6"/>
        <v>0.8749731149673462</v>
      </c>
      <c r="Z10">
        <f t="shared" si="7"/>
        <v>5.7657996489892272E-3</v>
      </c>
      <c r="AA10" t="e">
        <f t="shared" si="8"/>
        <v>#DIV/0!</v>
      </c>
      <c r="AB10" t="e">
        <f t="shared" si="9"/>
        <v>#DIV/0!</v>
      </c>
      <c r="AC10" t="e">
        <f t="shared" si="10"/>
        <v>#DIV/0!</v>
      </c>
      <c r="AD10" s="8">
        <v>0</v>
      </c>
      <c r="AE10" s="8">
        <v>0.5</v>
      </c>
      <c r="AF10" t="e">
        <f t="shared" si="11"/>
        <v>#DIV/0!</v>
      </c>
      <c r="AG10">
        <f t="shared" si="12"/>
        <v>0.60028438435138409</v>
      </c>
      <c r="AH10">
        <f t="shared" si="13"/>
        <v>1.1954789864413549</v>
      </c>
      <c r="AI10">
        <f t="shared" si="14"/>
        <v>23.40477180480957</v>
      </c>
      <c r="AJ10" s="8">
        <v>2</v>
      </c>
      <c r="AK10">
        <f t="shared" si="15"/>
        <v>4.644859790802002</v>
      </c>
      <c r="AL10" s="8">
        <v>1</v>
      </c>
      <c r="AM10">
        <f t="shared" si="16"/>
        <v>9.2897195816040039</v>
      </c>
      <c r="AN10" s="8">
        <v>22.166923522949219</v>
      </c>
      <c r="AO10" s="8">
        <v>23.40477180480957</v>
      </c>
      <c r="AP10" s="8">
        <v>21.988557815551758</v>
      </c>
      <c r="AQ10" s="8">
        <v>699.835205078125</v>
      </c>
      <c r="AR10" s="8">
        <v>695.17254638671875</v>
      </c>
      <c r="AS10" s="8">
        <v>17.529001235961914</v>
      </c>
      <c r="AT10" s="8">
        <v>17.922719955444336</v>
      </c>
      <c r="AU10" s="8">
        <v>61.808128356933594</v>
      </c>
      <c r="AV10" s="8">
        <v>63.196395874023438</v>
      </c>
      <c r="AW10" s="8">
        <v>299.46539306640625</v>
      </c>
      <c r="AX10" s="8">
        <v>1499.3743896484375</v>
      </c>
      <c r="AY10" s="8">
        <v>21.0303955078125</v>
      </c>
      <c r="AZ10" s="8">
        <v>94.520721435546875</v>
      </c>
      <c r="BA10" s="8">
        <v>4.365973949432373</v>
      </c>
      <c r="BB10" s="8">
        <v>7.4704326689243317E-2</v>
      </c>
      <c r="BC10" s="8">
        <v>5.2536815404891968E-2</v>
      </c>
      <c r="BD10" s="8">
        <v>5.5097239091992378E-3</v>
      </c>
      <c r="BE10" s="8">
        <v>3.0699413269758224E-2</v>
      </c>
      <c r="BF10" s="8">
        <v>6.3529876060783863E-3</v>
      </c>
      <c r="BG10" s="8">
        <v>1</v>
      </c>
      <c r="BH10" s="8">
        <v>-1.355140209197998</v>
      </c>
      <c r="BI10" s="8">
        <v>7.355140209197998</v>
      </c>
      <c r="BJ10" s="8">
        <v>1</v>
      </c>
      <c r="BK10" s="8">
        <v>0</v>
      </c>
      <c r="BL10" s="8">
        <v>0.15999999642372131</v>
      </c>
      <c r="BM10" s="8">
        <v>111115</v>
      </c>
      <c r="BN10">
        <f t="shared" si="17"/>
        <v>1.4973269653320311</v>
      </c>
      <c r="BO10">
        <f t="shared" si="18"/>
        <v>6.0028438435138414E-4</v>
      </c>
      <c r="BP10">
        <f t="shared" si="19"/>
        <v>296.55477180480955</v>
      </c>
      <c r="BQ10">
        <f t="shared" si="20"/>
        <v>295.3169235229492</v>
      </c>
      <c r="BR10">
        <f t="shared" si="21"/>
        <v>239.89989698156933</v>
      </c>
      <c r="BS10">
        <f t="shared" si="22"/>
        <v>0.76285433480198872</v>
      </c>
      <c r="BT10">
        <f t="shared" si="23"/>
        <v>2.889547406717226</v>
      </c>
      <c r="BU10">
        <f t="shared" si="24"/>
        <v>30.570517901596755</v>
      </c>
      <c r="BV10">
        <f t="shared" si="25"/>
        <v>12.647797946152419</v>
      </c>
      <c r="BW10">
        <f t="shared" si="26"/>
        <v>22.785847663879395</v>
      </c>
      <c r="BX10">
        <f t="shared" si="27"/>
        <v>2.7833796920332605</v>
      </c>
      <c r="BY10">
        <f t="shared" si="28"/>
        <v>4.63107902362924E-2</v>
      </c>
      <c r="BZ10">
        <f t="shared" si="29"/>
        <v>1.6940684202758711</v>
      </c>
      <c r="CA10">
        <f t="shared" si="30"/>
        <v>1.0893112717573894</v>
      </c>
      <c r="CB10">
        <f t="shared" si="31"/>
        <v>2.8965000725568731E-2</v>
      </c>
      <c r="CC10">
        <f t="shared" si="32"/>
        <v>43.159243642564817</v>
      </c>
      <c r="CD10">
        <f t="shared" si="33"/>
        <v>0.65683182123043671</v>
      </c>
      <c r="CE10">
        <f t="shared" si="34"/>
        <v>57.810768607164341</v>
      </c>
      <c r="CF10">
        <f t="shared" si="35"/>
        <v>694.21862076339107</v>
      </c>
      <c r="CG10">
        <f t="shared" si="36"/>
        <v>5.4663298660641846E-3</v>
      </c>
      <c r="CH10">
        <f t="shared" si="37"/>
        <v>0</v>
      </c>
      <c r="CI10">
        <f t="shared" si="38"/>
        <v>1311.9122802129568</v>
      </c>
      <c r="CJ10">
        <f t="shared" si="39"/>
        <v>0</v>
      </c>
      <c r="CK10" t="e">
        <f t="shared" si="40"/>
        <v>#DIV/0!</v>
      </c>
      <c r="CL10" t="e">
        <f t="shared" si="41"/>
        <v>#DIV/0!</v>
      </c>
    </row>
    <row r="11" spans="1:90" x14ac:dyDescent="0.25">
      <c r="A11" s="5" t="s">
        <v>90</v>
      </c>
      <c r="B11" s="6" t="s">
        <v>91</v>
      </c>
      <c r="C11" s="6">
        <v>1</v>
      </c>
      <c r="D11" s="7">
        <v>10</v>
      </c>
      <c r="E11" s="8" t="s">
        <v>101</v>
      </c>
      <c r="F11" s="8">
        <v>5425.9999988283962</v>
      </c>
      <c r="G11" s="8">
        <v>0</v>
      </c>
      <c r="H11">
        <f t="shared" si="0"/>
        <v>7.638099670103788</v>
      </c>
      <c r="I11">
        <f t="shared" si="1"/>
        <v>3.0773297040931614E-2</v>
      </c>
      <c r="J11">
        <f t="shared" si="2"/>
        <v>383.97157096601143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t="e">
        <f t="shared" si="3"/>
        <v>#DIV/0!</v>
      </c>
      <c r="S11" t="e">
        <f t="shared" si="4"/>
        <v>#DIV/0!</v>
      </c>
      <c r="T11" t="e">
        <f t="shared" si="5"/>
        <v>#DIV/0!</v>
      </c>
      <c r="U11" s="8">
        <v>-1</v>
      </c>
      <c r="V11" s="8">
        <v>0.87</v>
      </c>
      <c r="W11" s="8">
        <v>0.92</v>
      </c>
      <c r="X11" s="8">
        <v>9.9462299346923828</v>
      </c>
      <c r="Y11">
        <f t="shared" si="6"/>
        <v>0.8749731149673462</v>
      </c>
      <c r="Z11">
        <f t="shared" si="7"/>
        <v>6.5862649766296171E-3</v>
      </c>
      <c r="AA11" t="e">
        <f t="shared" si="8"/>
        <v>#DIV/0!</v>
      </c>
      <c r="AB11" t="e">
        <f t="shared" si="9"/>
        <v>#DIV/0!</v>
      </c>
      <c r="AC11" t="e">
        <f t="shared" si="10"/>
        <v>#DIV/0!</v>
      </c>
      <c r="AD11" s="8">
        <v>0</v>
      </c>
      <c r="AE11" s="8">
        <v>0.5</v>
      </c>
      <c r="AF11" t="e">
        <f t="shared" si="11"/>
        <v>#DIV/0!</v>
      </c>
      <c r="AG11">
        <f t="shared" si="12"/>
        <v>0.40066255633797293</v>
      </c>
      <c r="AH11">
        <f t="shared" si="13"/>
        <v>1.2043830023331248</v>
      </c>
      <c r="AI11">
        <f t="shared" si="14"/>
        <v>23.654617309570313</v>
      </c>
      <c r="AJ11" s="8">
        <v>2</v>
      </c>
      <c r="AK11">
        <f t="shared" si="15"/>
        <v>4.644859790802002</v>
      </c>
      <c r="AL11" s="8">
        <v>1</v>
      </c>
      <c r="AM11">
        <f t="shared" si="16"/>
        <v>9.2897195816040039</v>
      </c>
      <c r="AN11" s="8">
        <v>22.487586975097656</v>
      </c>
      <c r="AO11" s="8">
        <v>23.654617309570313</v>
      </c>
      <c r="AP11" s="8">
        <v>22.325492858886719</v>
      </c>
      <c r="AQ11" s="8">
        <v>799.850341796875</v>
      </c>
      <c r="AR11" s="8">
        <v>794.53668212890625</v>
      </c>
      <c r="AS11" s="8">
        <v>18.028030395507813</v>
      </c>
      <c r="AT11" s="8">
        <v>18.290716171264648</v>
      </c>
      <c r="AU11" s="8">
        <v>62.3455810546875</v>
      </c>
      <c r="AV11" s="8">
        <v>63.254013061523438</v>
      </c>
      <c r="AW11" s="8">
        <v>299.47122192382813</v>
      </c>
      <c r="AX11" s="8">
        <v>1498.940185546875</v>
      </c>
      <c r="AY11" s="8">
        <v>20.246732711791992</v>
      </c>
      <c r="AZ11" s="8">
        <v>94.529655456542969</v>
      </c>
      <c r="BA11" s="8">
        <v>3.8849527835845947</v>
      </c>
      <c r="BB11" s="8">
        <v>6.9276966154575348E-2</v>
      </c>
      <c r="BC11" s="8">
        <v>4.2172692716121674E-2</v>
      </c>
      <c r="BD11" s="8">
        <v>2.2920092567801476E-2</v>
      </c>
      <c r="BE11" s="8">
        <v>7.6409749686717987E-2</v>
      </c>
      <c r="BF11" s="8">
        <v>2.1737847477197647E-2</v>
      </c>
      <c r="BG11" s="8">
        <v>1</v>
      </c>
      <c r="BH11" s="8">
        <v>-1.355140209197998</v>
      </c>
      <c r="BI11" s="8">
        <v>7.355140209197998</v>
      </c>
      <c r="BJ11" s="8">
        <v>1</v>
      </c>
      <c r="BK11" s="8">
        <v>0</v>
      </c>
      <c r="BL11" s="8">
        <v>0.15999999642372131</v>
      </c>
      <c r="BM11" s="8">
        <v>111115</v>
      </c>
      <c r="BN11">
        <f t="shared" si="17"/>
        <v>1.4973561096191403</v>
      </c>
      <c r="BO11">
        <f t="shared" si="18"/>
        <v>4.0066255633797296E-4</v>
      </c>
      <c r="BP11">
        <f t="shared" si="19"/>
        <v>296.80461730957029</v>
      </c>
      <c r="BQ11">
        <f t="shared" si="20"/>
        <v>295.63758697509763</v>
      </c>
      <c r="BR11">
        <f t="shared" si="21"/>
        <v>239.83042432687216</v>
      </c>
      <c r="BS11">
        <f t="shared" si="22"/>
        <v>0.79902577023579757</v>
      </c>
      <c r="BT11">
        <f t="shared" si="23"/>
        <v>2.9333981000561908</v>
      </c>
      <c r="BU11">
        <f t="shared" si="24"/>
        <v>31.031511602247701</v>
      </c>
      <c r="BV11">
        <f t="shared" si="25"/>
        <v>12.740795430983052</v>
      </c>
      <c r="BW11">
        <f t="shared" si="26"/>
        <v>23.071102142333984</v>
      </c>
      <c r="BX11">
        <f t="shared" si="27"/>
        <v>2.8318793296450346</v>
      </c>
      <c r="BY11">
        <f t="shared" si="28"/>
        <v>3.0671693421563038E-2</v>
      </c>
      <c r="BZ11">
        <f t="shared" si="29"/>
        <v>1.7290150977230661</v>
      </c>
      <c r="CA11">
        <f t="shared" si="30"/>
        <v>1.1028642319219686</v>
      </c>
      <c r="CB11">
        <f t="shared" si="31"/>
        <v>1.9178911019681957E-2</v>
      </c>
      <c r="CC11">
        <f t="shared" si="32"/>
        <v>36.296700308524599</v>
      </c>
      <c r="CD11">
        <f t="shared" si="33"/>
        <v>0.48326474988818147</v>
      </c>
      <c r="CE11">
        <f t="shared" si="34"/>
        <v>58.043254128959056</v>
      </c>
      <c r="CF11">
        <f t="shared" si="35"/>
        <v>793.42669872584861</v>
      </c>
      <c r="CG11">
        <f t="shared" si="36"/>
        <v>5.5876637492298341E-3</v>
      </c>
      <c r="CH11">
        <f t="shared" si="37"/>
        <v>0</v>
      </c>
      <c r="CI11">
        <f t="shared" si="38"/>
        <v>1311.5323632976811</v>
      </c>
      <c r="CJ11">
        <f t="shared" si="39"/>
        <v>0</v>
      </c>
      <c r="CK11" t="e">
        <f t="shared" si="40"/>
        <v>#DIV/0!</v>
      </c>
      <c r="CL11" t="e">
        <f t="shared" si="41"/>
        <v>#DIV/0!</v>
      </c>
    </row>
    <row r="12" spans="1:90" x14ac:dyDescent="0.25">
      <c r="A12" s="5" t="s">
        <v>90</v>
      </c>
      <c r="B12" s="6" t="s">
        <v>91</v>
      </c>
      <c r="C12" s="6">
        <v>1</v>
      </c>
      <c r="D12" s="7">
        <v>11</v>
      </c>
      <c r="E12" s="8" t="s">
        <v>102</v>
      </c>
      <c r="F12" s="8">
        <v>5574.9999988283962</v>
      </c>
      <c r="G12" s="8">
        <v>0</v>
      </c>
      <c r="H12">
        <f t="shared" si="0"/>
        <v>7.6161685891786073</v>
      </c>
      <c r="I12">
        <f t="shared" si="1"/>
        <v>4.6598074752298095E-2</v>
      </c>
      <c r="J12">
        <f t="shared" si="2"/>
        <v>615.79457277408994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t="e">
        <f t="shared" si="3"/>
        <v>#DIV/0!</v>
      </c>
      <c r="S12" t="e">
        <f t="shared" si="4"/>
        <v>#DIV/0!</v>
      </c>
      <c r="T12" t="e">
        <f t="shared" si="5"/>
        <v>#DIV/0!</v>
      </c>
      <c r="U12" s="8">
        <v>-1</v>
      </c>
      <c r="V12" s="8">
        <v>0.87</v>
      </c>
      <c r="W12" s="8">
        <v>0.92</v>
      </c>
      <c r="X12" s="8">
        <v>9.9136734008789063</v>
      </c>
      <c r="Y12">
        <f t="shared" si="6"/>
        <v>0.87495683670043944</v>
      </c>
      <c r="Z12">
        <f t="shared" si="7"/>
        <v>6.5586497524797796E-3</v>
      </c>
      <c r="AA12" t="e">
        <f t="shared" si="8"/>
        <v>#DIV/0!</v>
      </c>
      <c r="AB12" t="e">
        <f t="shared" si="9"/>
        <v>#DIV/0!</v>
      </c>
      <c r="AC12" t="e">
        <f t="shared" si="10"/>
        <v>#DIV/0!</v>
      </c>
      <c r="AD12" s="8">
        <v>0</v>
      </c>
      <c r="AE12" s="8">
        <v>0.5</v>
      </c>
      <c r="AF12" t="e">
        <f t="shared" si="11"/>
        <v>#DIV/0!</v>
      </c>
      <c r="AG12">
        <f t="shared" si="12"/>
        <v>0.62177190086728817</v>
      </c>
      <c r="AH12">
        <f t="shared" si="13"/>
        <v>1.2353744854861506</v>
      </c>
      <c r="AI12">
        <f t="shared" si="14"/>
        <v>24.12188720703125</v>
      </c>
      <c r="AJ12" s="8">
        <v>2</v>
      </c>
      <c r="AK12">
        <f t="shared" si="15"/>
        <v>4.644859790802002</v>
      </c>
      <c r="AL12" s="8">
        <v>1</v>
      </c>
      <c r="AM12">
        <f t="shared" si="16"/>
        <v>9.2897195816040039</v>
      </c>
      <c r="AN12" s="8">
        <v>22.858058929443359</v>
      </c>
      <c r="AO12" s="8">
        <v>24.12188720703125</v>
      </c>
      <c r="AP12" s="8">
        <v>22.690587997436523</v>
      </c>
      <c r="AQ12" s="8">
        <v>900.0777587890625</v>
      </c>
      <c r="AR12" s="8">
        <v>894.62030029296875</v>
      </c>
      <c r="AS12" s="8">
        <v>18.441301345825195</v>
      </c>
      <c r="AT12" s="8">
        <v>18.848688125610352</v>
      </c>
      <c r="AU12" s="8">
        <v>62.351539611816406</v>
      </c>
      <c r="AV12" s="8">
        <v>63.728946685791016</v>
      </c>
      <c r="AW12" s="8">
        <v>299.49539184570313</v>
      </c>
      <c r="AX12" s="8">
        <v>1501.457763671875</v>
      </c>
      <c r="AY12" s="8">
        <v>21.471708297729492</v>
      </c>
      <c r="AZ12" s="8">
        <v>94.521102905273438</v>
      </c>
      <c r="BA12" s="8">
        <v>3.4482524394989014</v>
      </c>
      <c r="BB12" s="8">
        <v>7.2274744510650635E-2</v>
      </c>
      <c r="BC12" s="8">
        <v>8.1104539334774017E-2</v>
      </c>
      <c r="BD12" s="8">
        <v>7.9335756599903107E-3</v>
      </c>
      <c r="BE12" s="8">
        <v>3.5636164247989655E-2</v>
      </c>
      <c r="BF12" s="8">
        <v>8.3469096571207047E-3</v>
      </c>
      <c r="BG12" s="8">
        <v>1</v>
      </c>
      <c r="BH12" s="8">
        <v>-1.355140209197998</v>
      </c>
      <c r="BI12" s="8">
        <v>7.355140209197998</v>
      </c>
      <c r="BJ12" s="8">
        <v>1</v>
      </c>
      <c r="BK12" s="8">
        <v>0</v>
      </c>
      <c r="BL12" s="8">
        <v>0.15999999642372131</v>
      </c>
      <c r="BM12" s="8">
        <v>111115</v>
      </c>
      <c r="BN12">
        <f t="shared" si="17"/>
        <v>1.4974769592285155</v>
      </c>
      <c r="BO12">
        <f t="shared" si="18"/>
        <v>6.2177190086728812E-4</v>
      </c>
      <c r="BP12">
        <f t="shared" si="19"/>
        <v>297.27188720703123</v>
      </c>
      <c r="BQ12">
        <f t="shared" si="20"/>
        <v>296.00805892944334</v>
      </c>
      <c r="BR12">
        <f t="shared" si="21"/>
        <v>240.2332368178686</v>
      </c>
      <c r="BS12">
        <f t="shared" si="22"/>
        <v>0.75877479250219648</v>
      </c>
      <c r="BT12">
        <f t="shared" si="23"/>
        <v>3.0169732754363721</v>
      </c>
      <c r="BU12">
        <f t="shared" si="24"/>
        <v>31.918515365398385</v>
      </c>
      <c r="BV12">
        <f t="shared" si="25"/>
        <v>13.069827239788033</v>
      </c>
      <c r="BW12">
        <f t="shared" si="26"/>
        <v>23.489973068237305</v>
      </c>
      <c r="BX12">
        <f t="shared" si="27"/>
        <v>2.9044363217800186</v>
      </c>
      <c r="BY12">
        <f t="shared" si="28"/>
        <v>4.6365501199153995E-2</v>
      </c>
      <c r="BZ12">
        <f t="shared" si="29"/>
        <v>1.7815987899502215</v>
      </c>
      <c r="CA12">
        <f t="shared" si="30"/>
        <v>1.1228375318297972</v>
      </c>
      <c r="CB12">
        <f t="shared" si="31"/>
        <v>2.8999244167644836E-2</v>
      </c>
      <c r="CC12">
        <f t="shared" si="32"/>
        <v>58.205582181688648</v>
      </c>
      <c r="CD12">
        <f t="shared" si="33"/>
        <v>0.68833064996672955</v>
      </c>
      <c r="CE12">
        <f t="shared" si="34"/>
        <v>58.195750114434588</v>
      </c>
      <c r="CF12">
        <f t="shared" si="35"/>
        <v>893.51350395696829</v>
      </c>
      <c r="CG12">
        <f t="shared" si="36"/>
        <v>4.9605142181106867E-3</v>
      </c>
      <c r="CH12">
        <f t="shared" si="37"/>
        <v>0</v>
      </c>
      <c r="CI12">
        <f t="shared" si="38"/>
        <v>1313.7107353416598</v>
      </c>
      <c r="CJ12">
        <f t="shared" si="39"/>
        <v>0</v>
      </c>
      <c r="CK12" t="e">
        <f t="shared" si="40"/>
        <v>#DIV/0!</v>
      </c>
      <c r="CL12" t="e">
        <f t="shared" si="41"/>
        <v>#DIV/0!</v>
      </c>
    </row>
    <row r="13" spans="1:90" x14ac:dyDescent="0.25">
      <c r="A13" s="5" t="s">
        <v>90</v>
      </c>
      <c r="B13" s="6" t="s">
        <v>91</v>
      </c>
      <c r="C13" s="6">
        <v>1</v>
      </c>
      <c r="D13" s="7">
        <v>12</v>
      </c>
      <c r="E13" s="8" t="s">
        <v>103</v>
      </c>
      <c r="F13" s="8">
        <v>5715.9999988283962</v>
      </c>
      <c r="G13" s="8">
        <v>0</v>
      </c>
      <c r="H13">
        <f t="shared" si="0"/>
        <v>8.4005843376149922</v>
      </c>
      <c r="I13">
        <f t="shared" si="1"/>
        <v>2.5583529619945745E-2</v>
      </c>
      <c r="J13">
        <f t="shared" si="2"/>
        <v>451.73874762069931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t="e">
        <f t="shared" si="3"/>
        <v>#DIV/0!</v>
      </c>
      <c r="S13" t="e">
        <f t="shared" si="4"/>
        <v>#DIV/0!</v>
      </c>
      <c r="T13" t="e">
        <f t="shared" si="5"/>
        <v>#DIV/0!</v>
      </c>
      <c r="U13" s="8">
        <v>-1</v>
      </c>
      <c r="V13" s="8">
        <v>0.87</v>
      </c>
      <c r="W13" s="8">
        <v>0.92</v>
      </c>
      <c r="X13" s="8">
        <v>9.9136734008789063</v>
      </c>
      <c r="Y13">
        <f t="shared" si="6"/>
        <v>0.87495683670043944</v>
      </c>
      <c r="Z13">
        <f t="shared" si="7"/>
        <v>7.1602862412120192E-3</v>
      </c>
      <c r="AA13" t="e">
        <f t="shared" si="8"/>
        <v>#DIV/0!</v>
      </c>
      <c r="AB13" t="e">
        <f t="shared" si="9"/>
        <v>#DIV/0!</v>
      </c>
      <c r="AC13" t="e">
        <f t="shared" si="10"/>
        <v>#DIV/0!</v>
      </c>
      <c r="AD13" s="8">
        <v>0</v>
      </c>
      <c r="AE13" s="8">
        <v>0.5</v>
      </c>
      <c r="AF13" t="e">
        <f t="shared" si="11"/>
        <v>#DIV/0!</v>
      </c>
      <c r="AG13">
        <f t="shared" si="12"/>
        <v>0.347182951607931</v>
      </c>
      <c r="AH13">
        <f t="shared" si="13"/>
        <v>1.2525590124426673</v>
      </c>
      <c r="AI13">
        <f t="shared" si="14"/>
        <v>24.552186965942383</v>
      </c>
      <c r="AJ13" s="8">
        <v>2</v>
      </c>
      <c r="AK13">
        <f t="shared" si="15"/>
        <v>4.644859790802002</v>
      </c>
      <c r="AL13" s="8">
        <v>1</v>
      </c>
      <c r="AM13">
        <f t="shared" si="16"/>
        <v>9.2897195816040039</v>
      </c>
      <c r="AN13" s="8">
        <v>23.275493621826172</v>
      </c>
      <c r="AO13" s="8">
        <v>24.552186965942383</v>
      </c>
      <c r="AP13" s="8">
        <v>23.107372283935547</v>
      </c>
      <c r="AQ13" s="8">
        <v>999.92755126953125</v>
      </c>
      <c r="AR13" s="8">
        <v>994.085693359375</v>
      </c>
      <c r="AS13" s="8">
        <v>19.274251937866211</v>
      </c>
      <c r="AT13" s="8">
        <v>19.501636505126953</v>
      </c>
      <c r="AU13" s="8">
        <v>63.539108276367188</v>
      </c>
      <c r="AV13" s="8">
        <v>64.2886962890625</v>
      </c>
      <c r="AW13" s="8">
        <v>299.41549682617188</v>
      </c>
      <c r="AX13" s="8">
        <v>1500.50634765625</v>
      </c>
      <c r="AY13" s="8">
        <v>21.179573059082031</v>
      </c>
      <c r="AZ13" s="8">
        <v>94.515693664550781</v>
      </c>
      <c r="BA13" s="8">
        <v>2.7825603485107422</v>
      </c>
      <c r="BB13" s="8">
        <v>6.8252816796302795E-2</v>
      </c>
      <c r="BC13" s="8">
        <v>7.3589034378528595E-2</v>
      </c>
      <c r="BD13" s="8">
        <v>2.1846648305654526E-2</v>
      </c>
      <c r="BE13" s="8">
        <v>6.1949301511049271E-2</v>
      </c>
      <c r="BF13" s="8">
        <v>2.403225377202034E-2</v>
      </c>
      <c r="BG13" s="8">
        <v>1</v>
      </c>
      <c r="BH13" s="8">
        <v>-1.355140209197998</v>
      </c>
      <c r="BI13" s="8">
        <v>7.355140209197998</v>
      </c>
      <c r="BJ13" s="8">
        <v>1</v>
      </c>
      <c r="BK13" s="8">
        <v>0</v>
      </c>
      <c r="BL13" s="8">
        <v>0.15999999642372131</v>
      </c>
      <c r="BM13" s="8">
        <v>111115</v>
      </c>
      <c r="BN13">
        <f t="shared" si="17"/>
        <v>1.4970774841308592</v>
      </c>
      <c r="BO13">
        <f t="shared" si="18"/>
        <v>3.4718295160793099E-4</v>
      </c>
      <c r="BP13">
        <f t="shared" si="19"/>
        <v>297.70218696594236</v>
      </c>
      <c r="BQ13">
        <f t="shared" si="20"/>
        <v>296.42549362182615</v>
      </c>
      <c r="BR13">
        <f t="shared" si="21"/>
        <v>240.08101025877113</v>
      </c>
      <c r="BS13">
        <f t="shared" si="22"/>
        <v>0.80351957430730803</v>
      </c>
      <c r="BT13">
        <f t="shared" si="23"/>
        <v>3.0957697143186671</v>
      </c>
      <c r="BU13">
        <f t="shared" si="24"/>
        <v>32.754028397717526</v>
      </c>
      <c r="BV13">
        <f t="shared" si="25"/>
        <v>13.252391892590573</v>
      </c>
      <c r="BW13">
        <f t="shared" si="26"/>
        <v>23.913840293884277</v>
      </c>
      <c r="BX13">
        <f t="shared" si="27"/>
        <v>2.9795086911606599</v>
      </c>
      <c r="BY13">
        <f t="shared" si="28"/>
        <v>2.5513267065952628E-2</v>
      </c>
      <c r="BZ13">
        <f t="shared" si="29"/>
        <v>1.8432107018759998</v>
      </c>
      <c r="CA13">
        <f t="shared" si="30"/>
        <v>1.1362979892846601</v>
      </c>
      <c r="CB13">
        <f t="shared" si="31"/>
        <v>1.5952089716841214E-2</v>
      </c>
      <c r="CC13">
        <f t="shared" si="32"/>
        <v>42.696401086525832</v>
      </c>
      <c r="CD13">
        <f t="shared" si="33"/>
        <v>0.45442636448585305</v>
      </c>
      <c r="CE13">
        <f t="shared" si="34"/>
        <v>58.568256600115262</v>
      </c>
      <c r="CF13">
        <f t="shared" si="35"/>
        <v>992.86490421109568</v>
      </c>
      <c r="CG13">
        <f t="shared" si="36"/>
        <v>4.9554332819053606E-3</v>
      </c>
      <c r="CH13">
        <f t="shared" si="37"/>
        <v>0</v>
      </c>
      <c r="CI13">
        <f t="shared" si="38"/>
        <v>1312.8782873942423</v>
      </c>
      <c r="CJ13">
        <f t="shared" si="39"/>
        <v>0</v>
      </c>
      <c r="CK13" t="e">
        <f t="shared" si="40"/>
        <v>#DIV/0!</v>
      </c>
      <c r="CL13" t="e">
        <f t="shared" si="41"/>
        <v>#DIV/0!</v>
      </c>
    </row>
    <row r="14" spans="1:90" x14ac:dyDescent="0.25">
      <c r="A14" s="5" t="s">
        <v>90</v>
      </c>
      <c r="B14" s="6" t="s">
        <v>91</v>
      </c>
      <c r="C14" s="6">
        <v>1</v>
      </c>
      <c r="D14" s="7">
        <v>13</v>
      </c>
      <c r="E14" s="8" t="s">
        <v>104</v>
      </c>
      <c r="F14" s="8">
        <v>5856.9999988283962</v>
      </c>
      <c r="G14" s="8">
        <v>0</v>
      </c>
      <c r="H14">
        <f t="shared" si="0"/>
        <v>8.9803124060158126</v>
      </c>
      <c r="I14">
        <f t="shared" si="1"/>
        <v>3.6518615318584732E-2</v>
      </c>
      <c r="J14">
        <f t="shared" si="2"/>
        <v>777.0599670539998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t="e">
        <f t="shared" si="3"/>
        <v>#DIV/0!</v>
      </c>
      <c r="S14" t="e">
        <f t="shared" si="4"/>
        <v>#DIV/0!</v>
      </c>
      <c r="T14" t="e">
        <f t="shared" si="5"/>
        <v>#DIV/0!</v>
      </c>
      <c r="U14" s="8">
        <v>-1</v>
      </c>
      <c r="V14" s="8">
        <v>0.87</v>
      </c>
      <c r="W14" s="8">
        <v>0.92</v>
      </c>
      <c r="X14" s="8">
        <v>9.9136734008789063</v>
      </c>
      <c r="Y14">
        <f t="shared" si="6"/>
        <v>0.87495683670043944</v>
      </c>
      <c r="Z14">
        <f t="shared" si="7"/>
        <v>7.6077479638298551E-3</v>
      </c>
      <c r="AA14" t="e">
        <f t="shared" si="8"/>
        <v>#DIV/0!</v>
      </c>
      <c r="AB14" t="e">
        <f t="shared" si="9"/>
        <v>#DIV/0!</v>
      </c>
      <c r="AC14" t="e">
        <f t="shared" si="10"/>
        <v>#DIV/0!</v>
      </c>
      <c r="AD14" s="8">
        <v>0</v>
      </c>
      <c r="AE14" s="8">
        <v>0.5</v>
      </c>
      <c r="AF14" t="e">
        <f t="shared" si="11"/>
        <v>#DIV/0!</v>
      </c>
      <c r="AG14">
        <f t="shared" si="12"/>
        <v>0.49757595990433062</v>
      </c>
      <c r="AH14">
        <f t="shared" si="13"/>
        <v>1.257807628416785</v>
      </c>
      <c r="AI14">
        <f t="shared" si="14"/>
        <v>25.051959991455078</v>
      </c>
      <c r="AJ14" s="8">
        <v>2</v>
      </c>
      <c r="AK14">
        <f t="shared" si="15"/>
        <v>4.644859790802002</v>
      </c>
      <c r="AL14" s="8">
        <v>1</v>
      </c>
      <c r="AM14">
        <f t="shared" si="16"/>
        <v>9.2897195816040039</v>
      </c>
      <c r="AN14" s="8">
        <v>23.736259460449219</v>
      </c>
      <c r="AO14" s="8">
        <v>25.051959991455078</v>
      </c>
      <c r="AP14" s="8">
        <v>23.561111450195313</v>
      </c>
      <c r="AQ14" s="8">
        <v>1199.78759765625</v>
      </c>
      <c r="AR14" s="8">
        <v>1193.391845703125</v>
      </c>
      <c r="AS14" s="8">
        <v>20.113103866577148</v>
      </c>
      <c r="AT14" s="8">
        <v>20.438703536987305</v>
      </c>
      <c r="AU14" s="8">
        <v>64.486251831054688</v>
      </c>
      <c r="AV14" s="8">
        <v>65.530181884765625</v>
      </c>
      <c r="AW14" s="8">
        <v>299.38983154296875</v>
      </c>
      <c r="AX14" s="8">
        <v>1499.3443603515625</v>
      </c>
      <c r="AY14" s="8">
        <v>22.38603401184082</v>
      </c>
      <c r="AZ14" s="8">
        <v>94.513496398925781</v>
      </c>
      <c r="BA14" s="8">
        <v>1.1098613739013672</v>
      </c>
      <c r="BB14" s="8">
        <v>7.1783699095249176E-2</v>
      </c>
      <c r="BC14" s="8">
        <v>3.425796702504158E-2</v>
      </c>
      <c r="BD14" s="8">
        <v>3.495881799608469E-3</v>
      </c>
      <c r="BE14" s="8">
        <v>3.6037009209394455E-2</v>
      </c>
      <c r="BF14" s="8">
        <v>4.15469566360116E-3</v>
      </c>
      <c r="BG14" s="8">
        <v>1</v>
      </c>
      <c r="BH14" s="8">
        <v>-1.355140209197998</v>
      </c>
      <c r="BI14" s="8">
        <v>7.355140209197998</v>
      </c>
      <c r="BJ14" s="8">
        <v>1</v>
      </c>
      <c r="BK14" s="8">
        <v>0</v>
      </c>
      <c r="BL14" s="8">
        <v>0.15999999642372131</v>
      </c>
      <c r="BM14" s="8">
        <v>111115</v>
      </c>
      <c r="BN14">
        <f t="shared" si="17"/>
        <v>1.4969491577148437</v>
      </c>
      <c r="BO14">
        <f t="shared" si="18"/>
        <v>4.975759599043306E-4</v>
      </c>
      <c r="BP14">
        <f t="shared" si="19"/>
        <v>298.20195999145506</v>
      </c>
      <c r="BQ14">
        <f t="shared" si="20"/>
        <v>296.8862594604492</v>
      </c>
      <c r="BR14">
        <f t="shared" si="21"/>
        <v>239.89509229417672</v>
      </c>
      <c r="BS14">
        <f t="shared" si="22"/>
        <v>0.77534520091350412</v>
      </c>
      <c r="BT14">
        <f t="shared" si="23"/>
        <v>3.1895409615585462</v>
      </c>
      <c r="BU14">
        <f t="shared" si="24"/>
        <v>33.746936502021079</v>
      </c>
      <c r="BV14">
        <f t="shared" si="25"/>
        <v>13.308232965033774</v>
      </c>
      <c r="BW14">
        <f t="shared" si="26"/>
        <v>24.394109725952148</v>
      </c>
      <c r="BX14">
        <f t="shared" si="27"/>
        <v>3.0666160835616467</v>
      </c>
      <c r="BY14">
        <f t="shared" si="28"/>
        <v>3.6375619907506034E-2</v>
      </c>
      <c r="BZ14">
        <f t="shared" si="29"/>
        <v>1.9317333331417612</v>
      </c>
      <c r="CA14">
        <f t="shared" si="30"/>
        <v>1.1348827504198855</v>
      </c>
      <c r="CB14">
        <f t="shared" si="31"/>
        <v>2.2747566587583569E-2</v>
      </c>
      <c r="CC14">
        <f t="shared" si="32"/>
        <v>73.442654397907589</v>
      </c>
      <c r="CD14">
        <f t="shared" si="33"/>
        <v>0.65113564321044115</v>
      </c>
      <c r="CE14">
        <f t="shared" si="34"/>
        <v>59.625167538981948</v>
      </c>
      <c r="CF14">
        <f t="shared" si="35"/>
        <v>1192.0868093517449</v>
      </c>
      <c r="CG14">
        <f t="shared" si="36"/>
        <v>4.4917251626353386E-3</v>
      </c>
      <c r="CH14">
        <f t="shared" si="37"/>
        <v>0</v>
      </c>
      <c r="CI14">
        <f t="shared" si="38"/>
        <v>1311.8615986578468</v>
      </c>
      <c r="CJ14">
        <f t="shared" si="39"/>
        <v>0</v>
      </c>
      <c r="CK14" t="e">
        <f t="shared" si="40"/>
        <v>#DIV/0!</v>
      </c>
      <c r="CL14" t="e">
        <f t="shared" si="41"/>
        <v>#DIV/0!</v>
      </c>
    </row>
    <row r="15" spans="1:90" x14ac:dyDescent="0.25">
      <c r="A15" s="5" t="s">
        <v>90</v>
      </c>
      <c r="B15" s="6" t="s">
        <v>91</v>
      </c>
      <c r="C15" s="6">
        <v>1</v>
      </c>
      <c r="D15" s="7">
        <v>14</v>
      </c>
      <c r="E15" s="8" t="s">
        <v>105</v>
      </c>
      <c r="F15" s="8">
        <v>6006.9999988283962</v>
      </c>
      <c r="G15" s="8">
        <v>0</v>
      </c>
      <c r="H15">
        <f t="shared" si="0"/>
        <v>9.6380986118342324</v>
      </c>
      <c r="I15">
        <f t="shared" si="1"/>
        <v>3.7199359861710343E-2</v>
      </c>
      <c r="J15">
        <f t="shared" si="2"/>
        <v>951.03135348967214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t="e">
        <f t="shared" si="3"/>
        <v>#DIV/0!</v>
      </c>
      <c r="S15" t="e">
        <f t="shared" si="4"/>
        <v>#DIV/0!</v>
      </c>
      <c r="T15" t="e">
        <f t="shared" si="5"/>
        <v>#DIV/0!</v>
      </c>
      <c r="U15" s="8">
        <v>-1</v>
      </c>
      <c r="V15" s="8">
        <v>0.87</v>
      </c>
      <c r="W15" s="8">
        <v>0.92</v>
      </c>
      <c r="X15" s="8">
        <v>9.9136734008789063</v>
      </c>
      <c r="Y15">
        <f t="shared" si="6"/>
        <v>0.87495683670043944</v>
      </c>
      <c r="Z15">
        <f t="shared" si="7"/>
        <v>8.1112345754262519E-3</v>
      </c>
      <c r="AA15" t="e">
        <f t="shared" si="8"/>
        <v>#DIV/0!</v>
      </c>
      <c r="AB15" t="e">
        <f t="shared" si="9"/>
        <v>#DIV/0!</v>
      </c>
      <c r="AC15" t="e">
        <f t="shared" si="10"/>
        <v>#DIV/0!</v>
      </c>
      <c r="AD15" s="8">
        <v>0</v>
      </c>
      <c r="AE15" s="8">
        <v>0.5</v>
      </c>
      <c r="AF15" t="e">
        <f t="shared" si="11"/>
        <v>#DIV/0!</v>
      </c>
      <c r="AG15">
        <f t="shared" si="12"/>
        <v>0.51450221590040279</v>
      </c>
      <c r="AH15">
        <f t="shared" si="13"/>
        <v>1.2765577906078001</v>
      </c>
      <c r="AI15">
        <f t="shared" si="14"/>
        <v>25.254283905029297</v>
      </c>
      <c r="AJ15" s="8">
        <v>2</v>
      </c>
      <c r="AK15">
        <f t="shared" si="15"/>
        <v>4.644859790802002</v>
      </c>
      <c r="AL15" s="8">
        <v>1</v>
      </c>
      <c r="AM15">
        <f t="shared" si="16"/>
        <v>9.2897195816040039</v>
      </c>
      <c r="AN15" s="8">
        <v>24.039882659912109</v>
      </c>
      <c r="AO15" s="8">
        <v>25.254283905029297</v>
      </c>
      <c r="AP15" s="8">
        <v>23.897956848144531</v>
      </c>
      <c r="AQ15" s="8">
        <v>1399.944091796875</v>
      </c>
      <c r="AR15" s="8">
        <v>1393.027099609375</v>
      </c>
      <c r="AS15" s="8">
        <v>20.311574935913086</v>
      </c>
      <c r="AT15" s="8">
        <v>20.648164749145508</v>
      </c>
      <c r="AU15" s="8">
        <v>63.948368072509766</v>
      </c>
      <c r="AV15" s="8">
        <v>65.008079528808594</v>
      </c>
      <c r="AW15" s="8">
        <v>299.4022216796875</v>
      </c>
      <c r="AX15" s="8">
        <v>1498.9613037109375</v>
      </c>
      <c r="AY15" s="8">
        <v>28.215063095092773</v>
      </c>
      <c r="AZ15" s="8">
        <v>94.51904296875</v>
      </c>
      <c r="BA15" s="8">
        <v>-0.9178851842880249</v>
      </c>
      <c r="BB15" s="8">
        <v>6.4245760440826416E-2</v>
      </c>
      <c r="BC15" s="8">
        <v>6.3090160489082336E-2</v>
      </c>
      <c r="BD15" s="8">
        <v>4.3620243668556213E-3</v>
      </c>
      <c r="BE15" s="8">
        <v>5.8384984731674194E-2</v>
      </c>
      <c r="BF15" s="8">
        <v>4.236957523971796E-3</v>
      </c>
      <c r="BG15" s="8">
        <v>1</v>
      </c>
      <c r="BH15" s="8">
        <v>-1.355140209197998</v>
      </c>
      <c r="BI15" s="8">
        <v>7.355140209197998</v>
      </c>
      <c r="BJ15" s="8">
        <v>1</v>
      </c>
      <c r="BK15" s="8">
        <v>0</v>
      </c>
      <c r="BL15" s="8">
        <v>0.15999999642372131</v>
      </c>
      <c r="BM15" s="8">
        <v>111115</v>
      </c>
      <c r="BN15">
        <f t="shared" si="17"/>
        <v>1.4970111083984374</v>
      </c>
      <c r="BO15">
        <f t="shared" si="18"/>
        <v>5.1450221590040282E-4</v>
      </c>
      <c r="BP15">
        <f t="shared" si="19"/>
        <v>298.40428390502927</v>
      </c>
      <c r="BQ15">
        <f t="shared" si="20"/>
        <v>297.18988265991209</v>
      </c>
      <c r="BR15">
        <f t="shared" si="21"/>
        <v>239.83380323304664</v>
      </c>
      <c r="BS15">
        <f t="shared" si="22"/>
        <v>0.77644857703491399</v>
      </c>
      <c r="BT15">
        <f t="shared" si="23"/>
        <v>3.2282025617581134</v>
      </c>
      <c r="BU15">
        <f t="shared" si="24"/>
        <v>34.153991199693223</v>
      </c>
      <c r="BV15">
        <f t="shared" si="25"/>
        <v>13.505826450547715</v>
      </c>
      <c r="BW15">
        <f t="shared" si="26"/>
        <v>24.647083282470703</v>
      </c>
      <c r="BX15">
        <f t="shared" si="27"/>
        <v>3.1133872300827616</v>
      </c>
      <c r="BY15">
        <f t="shared" si="28"/>
        <v>3.7050994427979704E-2</v>
      </c>
      <c r="BZ15">
        <f t="shared" si="29"/>
        <v>1.9516447711503133</v>
      </c>
      <c r="CA15">
        <f t="shared" si="30"/>
        <v>1.1617424589324483</v>
      </c>
      <c r="CB15">
        <f t="shared" si="31"/>
        <v>2.3170155676612462E-2</v>
      </c>
      <c r="CC15">
        <f t="shared" si="32"/>
        <v>89.890573365118797</v>
      </c>
      <c r="CD15">
        <f t="shared" si="33"/>
        <v>0.68270843672485271</v>
      </c>
      <c r="CE15">
        <f t="shared" si="34"/>
        <v>59.504168485735796</v>
      </c>
      <c r="CF15">
        <f t="shared" si="35"/>
        <v>1391.6264724955338</v>
      </c>
      <c r="CG15">
        <f t="shared" si="36"/>
        <v>4.1211277236791796E-3</v>
      </c>
      <c r="CH15">
        <f t="shared" si="37"/>
        <v>0</v>
      </c>
      <c r="CI15">
        <f t="shared" si="38"/>
        <v>1311.5264406312886</v>
      </c>
      <c r="CJ15">
        <f t="shared" si="39"/>
        <v>0</v>
      </c>
      <c r="CK15" t="e">
        <f t="shared" si="40"/>
        <v>#DIV/0!</v>
      </c>
      <c r="CL15" t="e">
        <f t="shared" si="41"/>
        <v>#DIV/0!</v>
      </c>
    </row>
    <row r="16" spans="1:90" x14ac:dyDescent="0.25">
      <c r="A16" s="9" t="s">
        <v>106</v>
      </c>
      <c r="B16" s="6" t="s">
        <v>107</v>
      </c>
      <c r="C16" s="6">
        <v>1</v>
      </c>
      <c r="D16" s="7">
        <v>1</v>
      </c>
      <c r="E16" s="8" t="s">
        <v>108</v>
      </c>
      <c r="F16" s="8">
        <v>284.00006623007357</v>
      </c>
      <c r="G16" s="8">
        <v>0</v>
      </c>
      <c r="H16">
        <f t="shared" si="0"/>
        <v>9.4611424415455403</v>
      </c>
      <c r="I16">
        <f t="shared" si="1"/>
        <v>0.15834779851261593</v>
      </c>
      <c r="J16">
        <f t="shared" si="2"/>
        <v>289.79173431252519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t="e">
        <f t="shared" si="3"/>
        <v>#DIV/0!</v>
      </c>
      <c r="S16" t="e">
        <f t="shared" si="4"/>
        <v>#DIV/0!</v>
      </c>
      <c r="T16" t="e">
        <f t="shared" si="5"/>
        <v>#DIV/0!</v>
      </c>
      <c r="U16" s="8">
        <v>-1</v>
      </c>
      <c r="V16" s="8">
        <v>0.87</v>
      </c>
      <c r="W16" s="8">
        <v>0.92</v>
      </c>
      <c r="X16" s="8">
        <v>10.045197486877441</v>
      </c>
      <c r="Y16">
        <f t="shared" si="6"/>
        <v>0.8750225987434388</v>
      </c>
      <c r="Z16">
        <f t="shared" si="7"/>
        <v>7.9772035031784316E-3</v>
      </c>
      <c r="AA16" t="e">
        <f t="shared" si="8"/>
        <v>#DIV/0!</v>
      </c>
      <c r="AB16" t="e">
        <f t="shared" si="9"/>
        <v>#DIV/0!</v>
      </c>
      <c r="AC16" t="e">
        <f t="shared" si="10"/>
        <v>#DIV/0!</v>
      </c>
      <c r="AD16" s="8">
        <v>0</v>
      </c>
      <c r="AE16" s="8">
        <v>0.5</v>
      </c>
      <c r="AF16" t="e">
        <f t="shared" si="11"/>
        <v>#DIV/0!</v>
      </c>
      <c r="AG16">
        <f t="shared" si="12"/>
        <v>1.863509203356825</v>
      </c>
      <c r="AH16">
        <f t="shared" si="13"/>
        <v>0.96527421451504369</v>
      </c>
      <c r="AI16">
        <f t="shared" si="14"/>
        <v>18.67426872253418</v>
      </c>
      <c r="AJ16" s="8">
        <v>2</v>
      </c>
      <c r="AK16">
        <f t="shared" si="15"/>
        <v>4.644859790802002</v>
      </c>
      <c r="AL16" s="8">
        <v>1</v>
      </c>
      <c r="AM16">
        <f t="shared" si="16"/>
        <v>9.2897195816040039</v>
      </c>
      <c r="AN16" s="8">
        <v>18.645971298217773</v>
      </c>
      <c r="AO16" s="8">
        <v>18.67426872253418</v>
      </c>
      <c r="AP16" s="8">
        <v>18.512683868408203</v>
      </c>
      <c r="AQ16" s="8">
        <v>400.1175537109375</v>
      </c>
      <c r="AR16" s="8">
        <v>393.31072998046875</v>
      </c>
      <c r="AS16" s="8">
        <v>13.295124053955078</v>
      </c>
      <c r="AT16" s="8">
        <v>14.521363258361816</v>
      </c>
      <c r="AU16" s="8">
        <v>50.744712829589844</v>
      </c>
      <c r="AV16" s="8">
        <v>55.425018310546875</v>
      </c>
      <c r="AW16" s="8">
        <v>299.52532958984375</v>
      </c>
      <c r="AX16" s="8">
        <v>1498.680908203125</v>
      </c>
      <c r="AY16" s="8">
        <v>3.0062634497880936E-2</v>
      </c>
      <c r="AZ16" s="8">
        <v>82.325599670410156</v>
      </c>
      <c r="BA16" s="8">
        <v>6.8517694473266602</v>
      </c>
      <c r="BB16" s="8">
        <v>5.5438019335269928E-2</v>
      </c>
      <c r="BC16" s="8">
        <v>2.8049619868397713E-2</v>
      </c>
      <c r="BD16" s="8">
        <v>5.3320843726396561E-3</v>
      </c>
      <c r="BE16" s="8">
        <v>2.1829515695571899E-2</v>
      </c>
      <c r="BF16" s="8">
        <v>3.9602378383278847E-3</v>
      </c>
      <c r="BG16" s="8">
        <v>1</v>
      </c>
      <c r="BH16" s="8">
        <v>-1.355140209197998</v>
      </c>
      <c r="BI16" s="8">
        <v>7.355140209197998</v>
      </c>
      <c r="BJ16" s="8">
        <v>1</v>
      </c>
      <c r="BK16" s="8">
        <v>0</v>
      </c>
      <c r="BL16" s="8">
        <v>0.15999999642372131</v>
      </c>
      <c r="BM16" s="8">
        <v>111115</v>
      </c>
      <c r="BN16">
        <f t="shared" si="17"/>
        <v>1.4976266479492186</v>
      </c>
      <c r="BO16">
        <f t="shared" si="18"/>
        <v>1.863509203356825E-3</v>
      </c>
      <c r="BP16">
        <f t="shared" si="19"/>
        <v>291.82426872253416</v>
      </c>
      <c r="BQ16">
        <f t="shared" si="20"/>
        <v>291.79597129821775</v>
      </c>
      <c r="BR16">
        <f t="shared" si="21"/>
        <v>239.78893995279941</v>
      </c>
      <c r="BS16">
        <f t="shared" si="22"/>
        <v>0.60241800733884787</v>
      </c>
      <c r="BT16">
        <f t="shared" si="23"/>
        <v>2.1607541527915415</v>
      </c>
      <c r="BU16">
        <f t="shared" si="24"/>
        <v>26.246442922275726</v>
      </c>
      <c r="BV16">
        <f t="shared" si="25"/>
        <v>11.72507966391391</v>
      </c>
      <c r="BW16">
        <f t="shared" si="26"/>
        <v>18.660120010375977</v>
      </c>
      <c r="BX16">
        <f t="shared" si="27"/>
        <v>2.1588423331944626</v>
      </c>
      <c r="BY16">
        <f t="shared" si="28"/>
        <v>0.15569391975783903</v>
      </c>
      <c r="BZ16">
        <f t="shared" si="29"/>
        <v>1.1954799382764978</v>
      </c>
      <c r="CA16">
        <f t="shared" si="30"/>
        <v>0.96336239491796483</v>
      </c>
      <c r="CB16">
        <f t="shared" si="31"/>
        <v>9.7543704330926961E-2</v>
      </c>
      <c r="CC16">
        <f t="shared" si="32"/>
        <v>23.857278306806812</v>
      </c>
      <c r="CD16">
        <f t="shared" si="33"/>
        <v>0.73680098767434044</v>
      </c>
      <c r="CE16">
        <f t="shared" si="34"/>
        <v>55.161708233092831</v>
      </c>
      <c r="CF16">
        <f t="shared" si="35"/>
        <v>391.93581847922394</v>
      </c>
      <c r="CG16">
        <f t="shared" si="36"/>
        <v>1.3315771468331149E-2</v>
      </c>
      <c r="CH16">
        <f t="shared" si="37"/>
        <v>0</v>
      </c>
      <c r="CI16">
        <f t="shared" si="38"/>
        <v>1311.3796629830754</v>
      </c>
      <c r="CJ16">
        <f t="shared" si="39"/>
        <v>0</v>
      </c>
      <c r="CK16" t="e">
        <f t="shared" si="40"/>
        <v>#DIV/0!</v>
      </c>
      <c r="CL16" t="e">
        <f t="shared" si="41"/>
        <v>#DIV/0!</v>
      </c>
    </row>
    <row r="17" spans="1:90" x14ac:dyDescent="0.25">
      <c r="A17" s="9" t="s">
        <v>106</v>
      </c>
      <c r="B17" s="6" t="s">
        <v>107</v>
      </c>
      <c r="C17" s="6">
        <v>1</v>
      </c>
      <c r="D17" s="7">
        <v>2</v>
      </c>
      <c r="E17" s="8" t="s">
        <v>109</v>
      </c>
      <c r="F17" s="8">
        <v>428.00006623007357</v>
      </c>
      <c r="G17" s="8">
        <v>0</v>
      </c>
      <c r="H17">
        <f t="shared" si="0"/>
        <v>7.1625579581606686</v>
      </c>
      <c r="I17">
        <f t="shared" si="1"/>
        <v>0.15670024685157619</v>
      </c>
      <c r="J17">
        <f t="shared" si="2"/>
        <v>215.82289173623124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t="e">
        <f t="shared" si="3"/>
        <v>#DIV/0!</v>
      </c>
      <c r="S17" t="e">
        <f t="shared" si="4"/>
        <v>#DIV/0!</v>
      </c>
      <c r="T17" t="e">
        <f t="shared" si="5"/>
        <v>#DIV/0!</v>
      </c>
      <c r="U17" s="8">
        <v>-1</v>
      </c>
      <c r="V17" s="8">
        <v>0.87</v>
      </c>
      <c r="W17" s="8">
        <v>0.92</v>
      </c>
      <c r="X17" s="8">
        <v>10.045197486877441</v>
      </c>
      <c r="Y17">
        <f t="shared" si="6"/>
        <v>0.8750225987434388</v>
      </c>
      <c r="Z17">
        <f t="shared" si="7"/>
        <v>6.2256299950880943E-3</v>
      </c>
      <c r="AA17" t="e">
        <f t="shared" si="8"/>
        <v>#DIV/0!</v>
      </c>
      <c r="AB17" t="e">
        <f t="shared" si="9"/>
        <v>#DIV/0!</v>
      </c>
      <c r="AC17" t="e">
        <f t="shared" si="10"/>
        <v>#DIV/0!</v>
      </c>
      <c r="AD17" s="8">
        <v>0</v>
      </c>
      <c r="AE17" s="8">
        <v>0.5</v>
      </c>
      <c r="AF17" t="e">
        <f t="shared" si="11"/>
        <v>#DIV/0!</v>
      </c>
      <c r="AG17">
        <f t="shared" si="12"/>
        <v>1.8656851820012901</v>
      </c>
      <c r="AH17">
        <f t="shared" si="13"/>
        <v>0.97654014258418265</v>
      </c>
      <c r="AI17">
        <f t="shared" si="14"/>
        <v>18.652618408203125</v>
      </c>
      <c r="AJ17" s="8">
        <v>2</v>
      </c>
      <c r="AK17">
        <f t="shared" si="15"/>
        <v>4.644859790802002</v>
      </c>
      <c r="AL17" s="8">
        <v>1</v>
      </c>
      <c r="AM17">
        <f t="shared" si="16"/>
        <v>9.2897195816040039</v>
      </c>
      <c r="AN17" s="8">
        <v>18.607955932617188</v>
      </c>
      <c r="AO17" s="8">
        <v>18.652618408203125</v>
      </c>
      <c r="AP17" s="8">
        <v>18.469596862792969</v>
      </c>
      <c r="AQ17" s="8">
        <v>300.09829711914063</v>
      </c>
      <c r="AR17" s="8">
        <v>294.94833374023438</v>
      </c>
      <c r="AS17" s="8">
        <v>13.120477676391602</v>
      </c>
      <c r="AT17" s="8">
        <v>14.348345756530762</v>
      </c>
      <c r="AU17" s="8">
        <v>50.199665069580078</v>
      </c>
      <c r="AV17" s="8">
        <v>54.897556304931641</v>
      </c>
      <c r="AW17" s="8">
        <v>299.52984619140625</v>
      </c>
      <c r="AX17" s="8">
        <v>1498.385986328125</v>
      </c>
      <c r="AY17" s="8">
        <v>3.607526421546936E-2</v>
      </c>
      <c r="AZ17" s="8">
        <v>82.329292297363281</v>
      </c>
      <c r="BA17" s="8">
        <v>6.6657648086547852</v>
      </c>
      <c r="BB17" s="8">
        <v>5.200507864356041E-2</v>
      </c>
      <c r="BC17" s="8">
        <v>1.7581624910235405E-2</v>
      </c>
      <c r="BD17" s="8">
        <v>5.3255087696015835E-3</v>
      </c>
      <c r="BE17" s="8">
        <v>2.0676678046584129E-2</v>
      </c>
      <c r="BF17" s="8">
        <v>4.0337997488677502E-3</v>
      </c>
      <c r="BG17" s="8">
        <v>1</v>
      </c>
      <c r="BH17" s="8">
        <v>-1.355140209197998</v>
      </c>
      <c r="BI17" s="8">
        <v>7.355140209197998</v>
      </c>
      <c r="BJ17" s="8">
        <v>1</v>
      </c>
      <c r="BK17" s="8">
        <v>0</v>
      </c>
      <c r="BL17" s="8">
        <v>0.15999999642372131</v>
      </c>
      <c r="BM17" s="8">
        <v>111115</v>
      </c>
      <c r="BN17">
        <f t="shared" si="17"/>
        <v>1.4976492309570313</v>
      </c>
      <c r="BO17">
        <f t="shared" si="18"/>
        <v>1.8656851820012901E-3</v>
      </c>
      <c r="BP17">
        <f t="shared" si="19"/>
        <v>291.8026184082031</v>
      </c>
      <c r="BQ17">
        <f t="shared" si="20"/>
        <v>291.75795593261716</v>
      </c>
      <c r="BR17">
        <f t="shared" si="21"/>
        <v>239.74175245385413</v>
      </c>
      <c r="BS17">
        <f t="shared" si="22"/>
        <v>0.6012047810145521</v>
      </c>
      <c r="BT17">
        <f t="shared" si="23"/>
        <v>2.1578292943572359</v>
      </c>
      <c r="BU17">
        <f t="shared" si="24"/>
        <v>26.209739378827912</v>
      </c>
      <c r="BV17">
        <f t="shared" si="25"/>
        <v>11.86139362229715</v>
      </c>
      <c r="BW17">
        <f t="shared" si="26"/>
        <v>18.630287170410156</v>
      </c>
      <c r="BX17">
        <f t="shared" si="27"/>
        <v>2.1548160840726491</v>
      </c>
      <c r="BY17">
        <f t="shared" si="28"/>
        <v>0.15410085281560737</v>
      </c>
      <c r="BZ17">
        <f t="shared" si="29"/>
        <v>1.1812891517730533</v>
      </c>
      <c r="CA17">
        <f t="shared" si="30"/>
        <v>0.97352693229959586</v>
      </c>
      <c r="CB17">
        <f t="shared" si="31"/>
        <v>9.6543247254861866E-2</v>
      </c>
      <c r="CC17">
        <f t="shared" si="32"/>
        <v>17.76854593821437</v>
      </c>
      <c r="CD17">
        <f t="shared" si="33"/>
        <v>0.73173117813342137</v>
      </c>
      <c r="CE17">
        <f t="shared" si="34"/>
        <v>54.57384493006122</v>
      </c>
      <c r="CF17">
        <f t="shared" si="35"/>
        <v>293.90745697763919</v>
      </c>
      <c r="CG17">
        <f t="shared" si="36"/>
        <v>1.3299707715172925E-2</v>
      </c>
      <c r="CH17">
        <f t="shared" si="37"/>
        <v>0</v>
      </c>
      <c r="CI17">
        <f t="shared" si="38"/>
        <v>1311.1215996775868</v>
      </c>
      <c r="CJ17">
        <f t="shared" si="39"/>
        <v>0</v>
      </c>
      <c r="CK17" t="e">
        <f t="shared" si="40"/>
        <v>#DIV/0!</v>
      </c>
      <c r="CL17" t="e">
        <f t="shared" si="41"/>
        <v>#DIV/0!</v>
      </c>
    </row>
    <row r="18" spans="1:90" x14ac:dyDescent="0.25">
      <c r="A18" s="9" t="s">
        <v>106</v>
      </c>
      <c r="B18" s="6" t="s">
        <v>107</v>
      </c>
      <c r="C18" s="6">
        <v>1</v>
      </c>
      <c r="D18" s="7">
        <v>3</v>
      </c>
      <c r="E18" s="8" t="s">
        <v>110</v>
      </c>
      <c r="F18" s="8">
        <v>597.00006623007357</v>
      </c>
      <c r="G18" s="8">
        <v>0</v>
      </c>
      <c r="H18">
        <f t="shared" si="0"/>
        <v>4.5653317743293345</v>
      </c>
      <c r="I18">
        <f t="shared" si="1"/>
        <v>0.15566357745524104</v>
      </c>
      <c r="J18">
        <f t="shared" si="2"/>
        <v>145.91693882528688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t="e">
        <f t="shared" si="3"/>
        <v>#DIV/0!</v>
      </c>
      <c r="S18" t="e">
        <f t="shared" si="4"/>
        <v>#DIV/0!</v>
      </c>
      <c r="T18" t="e">
        <f t="shared" si="5"/>
        <v>#DIV/0!</v>
      </c>
      <c r="U18" s="8">
        <v>-1</v>
      </c>
      <c r="V18" s="8">
        <v>0.87</v>
      </c>
      <c r="W18" s="8">
        <v>0.92</v>
      </c>
      <c r="X18" s="8">
        <v>10.045197486877441</v>
      </c>
      <c r="Y18">
        <f t="shared" si="6"/>
        <v>0.8750225987434388</v>
      </c>
      <c r="Z18">
        <f t="shared" si="7"/>
        <v>4.2467636313508186E-3</v>
      </c>
      <c r="AA18" t="e">
        <f t="shared" si="8"/>
        <v>#DIV/0!</v>
      </c>
      <c r="AB18" t="e">
        <f t="shared" si="9"/>
        <v>#DIV/0!</v>
      </c>
      <c r="AC18" t="e">
        <f t="shared" si="10"/>
        <v>#DIV/0!</v>
      </c>
      <c r="AD18" s="8">
        <v>0</v>
      </c>
      <c r="AE18" s="8">
        <v>0.5</v>
      </c>
      <c r="AF18" t="e">
        <f t="shared" si="11"/>
        <v>#DIV/0!</v>
      </c>
      <c r="AG18">
        <f t="shared" si="12"/>
        <v>1.812874835155813</v>
      </c>
      <c r="AH18">
        <f t="shared" si="13"/>
        <v>0.95490123277494621</v>
      </c>
      <c r="AI18">
        <f t="shared" si="14"/>
        <v>18.727359771728516</v>
      </c>
      <c r="AJ18" s="8">
        <v>2</v>
      </c>
      <c r="AK18">
        <f t="shared" si="15"/>
        <v>4.644859790802002</v>
      </c>
      <c r="AL18" s="8">
        <v>1</v>
      </c>
      <c r="AM18">
        <f t="shared" si="16"/>
        <v>9.2897195816040039</v>
      </c>
      <c r="AN18" s="8">
        <v>18.642906188964844</v>
      </c>
      <c r="AO18" s="8">
        <v>18.727359771728516</v>
      </c>
      <c r="AP18" s="8">
        <v>18.489500045776367</v>
      </c>
      <c r="AQ18" s="8">
        <v>200.03993225097656</v>
      </c>
      <c r="AR18" s="8">
        <v>196.75375366210938</v>
      </c>
      <c r="AS18" s="8">
        <v>13.540921211242676</v>
      </c>
      <c r="AT18" s="8">
        <v>14.733450889587402</v>
      </c>
      <c r="AU18" s="8">
        <v>51.697036743164063</v>
      </c>
      <c r="AV18" s="8">
        <v>56.249923706054688</v>
      </c>
      <c r="AW18" s="8">
        <v>299.55899047851563</v>
      </c>
      <c r="AX18" s="8">
        <v>1497.66162109375</v>
      </c>
      <c r="AY18" s="8">
        <v>8.4174545481801033E-3</v>
      </c>
      <c r="AZ18" s="8">
        <v>82.332374572753906</v>
      </c>
      <c r="BA18" s="8">
        <v>6.1922364234924316</v>
      </c>
      <c r="BB18" s="8">
        <v>5.1499918103218079E-2</v>
      </c>
      <c r="BC18" s="8">
        <v>1.9516834989190102E-2</v>
      </c>
      <c r="BD18" s="8">
        <v>8.377482183277607E-3</v>
      </c>
      <c r="BE18" s="8">
        <v>1.5302727930247784E-2</v>
      </c>
      <c r="BF18" s="8">
        <v>7.4885063804686069E-3</v>
      </c>
      <c r="BG18" s="8">
        <v>1</v>
      </c>
      <c r="BH18" s="8">
        <v>-1.355140209197998</v>
      </c>
      <c r="BI18" s="8">
        <v>7.355140209197998</v>
      </c>
      <c r="BJ18" s="8">
        <v>1</v>
      </c>
      <c r="BK18" s="8">
        <v>0</v>
      </c>
      <c r="BL18" s="8">
        <v>0.15999999642372131</v>
      </c>
      <c r="BM18" s="8">
        <v>111115</v>
      </c>
      <c r="BN18">
        <f t="shared" si="17"/>
        <v>1.497794952392578</v>
      </c>
      <c r="BO18">
        <f t="shared" si="18"/>
        <v>1.8128748351558131E-3</v>
      </c>
      <c r="BP18">
        <f t="shared" si="19"/>
        <v>291.87735977172849</v>
      </c>
      <c r="BQ18">
        <f t="shared" si="20"/>
        <v>291.79290618896482</v>
      </c>
      <c r="BR18">
        <f t="shared" si="21"/>
        <v>239.62585401894466</v>
      </c>
      <c r="BS18">
        <f t="shared" si="22"/>
        <v>0.60802761404525707</v>
      </c>
      <c r="BT18">
        <f t="shared" si="23"/>
        <v>2.1679412301657304</v>
      </c>
      <c r="BU18">
        <f t="shared" si="24"/>
        <v>26.331576629676885</v>
      </c>
      <c r="BV18">
        <f t="shared" si="25"/>
        <v>11.598125740089483</v>
      </c>
      <c r="BW18">
        <f t="shared" si="26"/>
        <v>18.68513298034668</v>
      </c>
      <c r="BX18">
        <f t="shared" si="27"/>
        <v>2.1622231738199376</v>
      </c>
      <c r="BY18">
        <f t="shared" si="28"/>
        <v>0.15309818133121791</v>
      </c>
      <c r="BZ18">
        <f t="shared" si="29"/>
        <v>1.2130399973907842</v>
      </c>
      <c r="CA18">
        <f t="shared" si="30"/>
        <v>0.9491831764291534</v>
      </c>
      <c r="CB18">
        <f t="shared" si="31"/>
        <v>9.5913587968840766E-2</v>
      </c>
      <c r="CC18">
        <f t="shared" si="32"/>
        <v>12.013688063873136</v>
      </c>
      <c r="CD18">
        <f t="shared" si="33"/>
        <v>0.74162213482276962</v>
      </c>
      <c r="CE18">
        <f t="shared" si="34"/>
        <v>55.771322900059083</v>
      </c>
      <c r="CF18">
        <f t="shared" si="35"/>
        <v>196.09031082713412</v>
      </c>
      <c r="CG18">
        <f t="shared" si="36"/>
        <v>1.298455754687847E-2</v>
      </c>
      <c r="CH18">
        <f t="shared" si="37"/>
        <v>0</v>
      </c>
      <c r="CI18">
        <f t="shared" si="38"/>
        <v>1310.4877637277646</v>
      </c>
      <c r="CJ18">
        <f t="shared" si="39"/>
        <v>0</v>
      </c>
      <c r="CK18" t="e">
        <f t="shared" si="40"/>
        <v>#DIV/0!</v>
      </c>
      <c r="CL18" t="e">
        <f t="shared" si="41"/>
        <v>#DIV/0!</v>
      </c>
    </row>
    <row r="19" spans="1:90" x14ac:dyDescent="0.25">
      <c r="A19" s="9" t="s">
        <v>106</v>
      </c>
      <c r="B19" s="6" t="s">
        <v>107</v>
      </c>
      <c r="C19" s="6">
        <v>1</v>
      </c>
      <c r="D19" s="7">
        <v>4</v>
      </c>
      <c r="E19" s="8" t="s">
        <v>111</v>
      </c>
      <c r="F19" s="8">
        <v>769.00006623007357</v>
      </c>
      <c r="G19" s="8">
        <v>0</v>
      </c>
      <c r="H19">
        <f t="shared" si="0"/>
        <v>1.3641012225108045</v>
      </c>
      <c r="I19">
        <f t="shared" si="1"/>
        <v>0.16141893372944621</v>
      </c>
      <c r="J19">
        <f t="shared" si="2"/>
        <v>83.558856774485335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t="e">
        <f t="shared" si="3"/>
        <v>#DIV/0!</v>
      </c>
      <c r="S19" t="e">
        <f t="shared" si="4"/>
        <v>#DIV/0!</v>
      </c>
      <c r="T19" t="e">
        <f t="shared" si="5"/>
        <v>#DIV/0!</v>
      </c>
      <c r="U19" s="8">
        <v>-1</v>
      </c>
      <c r="V19" s="8">
        <v>0.87</v>
      </c>
      <c r="W19" s="8">
        <v>0.92</v>
      </c>
      <c r="X19" s="8">
        <v>10.011989593505859</v>
      </c>
      <c r="Y19">
        <f t="shared" si="6"/>
        <v>0.8750059947967529</v>
      </c>
      <c r="Z19">
        <f t="shared" si="7"/>
        <v>1.7986782473434345E-3</v>
      </c>
      <c r="AA19" t="e">
        <f t="shared" si="8"/>
        <v>#DIV/0!</v>
      </c>
      <c r="AB19" t="e">
        <f t="shared" si="9"/>
        <v>#DIV/0!</v>
      </c>
      <c r="AC19" t="e">
        <f t="shared" si="10"/>
        <v>#DIV/0!</v>
      </c>
      <c r="AD19" s="8">
        <v>0</v>
      </c>
      <c r="AE19" s="8">
        <v>0.5</v>
      </c>
      <c r="AF19" t="e">
        <f t="shared" si="11"/>
        <v>#DIV/0!</v>
      </c>
      <c r="AG19">
        <f t="shared" si="12"/>
        <v>1.834404336797296</v>
      </c>
      <c r="AH19">
        <f t="shared" si="13"/>
        <v>0.93206183604936998</v>
      </c>
      <c r="AI19">
        <f t="shared" si="14"/>
        <v>18.81895637512207</v>
      </c>
      <c r="AJ19" s="8">
        <v>2</v>
      </c>
      <c r="AK19">
        <f t="shared" si="15"/>
        <v>4.644859790802002</v>
      </c>
      <c r="AL19" s="8">
        <v>1</v>
      </c>
      <c r="AM19">
        <f t="shared" si="16"/>
        <v>9.2897195816040039</v>
      </c>
      <c r="AN19" s="8">
        <v>18.690177917480469</v>
      </c>
      <c r="AO19" s="8">
        <v>18.81895637512207</v>
      </c>
      <c r="AP19" s="8">
        <v>18.525751113891602</v>
      </c>
      <c r="AQ19" s="8">
        <v>99.997283935546875</v>
      </c>
      <c r="AR19" s="8">
        <v>98.965217590332031</v>
      </c>
      <c r="AS19" s="8">
        <v>13.956076622009277</v>
      </c>
      <c r="AT19" s="8">
        <v>15.162384033203125</v>
      </c>
      <c r="AU19" s="8">
        <v>53.123550415039063</v>
      </c>
      <c r="AV19" s="8">
        <v>57.715343475341797</v>
      </c>
      <c r="AW19" s="8">
        <v>299.5240478515625</v>
      </c>
      <c r="AX19" s="8">
        <v>1502.109375</v>
      </c>
      <c r="AY19" s="8">
        <v>5.1707413047552109E-2</v>
      </c>
      <c r="AZ19" s="8">
        <v>82.330612182617188</v>
      </c>
      <c r="BA19" s="8">
        <v>5.4838242530822754</v>
      </c>
      <c r="BB19" s="8">
        <v>5.4792191833257675E-2</v>
      </c>
      <c r="BC19" s="8">
        <v>1.3386315666139126E-2</v>
      </c>
      <c r="BD19" s="8">
        <v>6.8970141001045704E-3</v>
      </c>
      <c r="BE19" s="8">
        <v>2.3466158658266068E-2</v>
      </c>
      <c r="BF19" s="8">
        <v>6.9296266883611679E-3</v>
      </c>
      <c r="BG19" s="8">
        <v>1</v>
      </c>
      <c r="BH19" s="8">
        <v>-1.355140209197998</v>
      </c>
      <c r="BI19" s="8">
        <v>7.355140209197998</v>
      </c>
      <c r="BJ19" s="8">
        <v>1</v>
      </c>
      <c r="BK19" s="8">
        <v>0</v>
      </c>
      <c r="BL19" s="8">
        <v>0.15999999642372131</v>
      </c>
      <c r="BM19" s="8">
        <v>111115</v>
      </c>
      <c r="BN19">
        <f t="shared" si="17"/>
        <v>1.4976202392578122</v>
      </c>
      <c r="BO19">
        <f t="shared" si="18"/>
        <v>1.834404336797296E-3</v>
      </c>
      <c r="BP19">
        <f t="shared" si="19"/>
        <v>291.96895637512205</v>
      </c>
      <c r="BQ19">
        <f t="shared" si="20"/>
        <v>291.84017791748045</v>
      </c>
      <c r="BR19">
        <f t="shared" si="21"/>
        <v>240.33749462803826</v>
      </c>
      <c r="BS19">
        <f t="shared" si="22"/>
        <v>0.60527171700959381</v>
      </c>
      <c r="BT19">
        <f t="shared" si="23"/>
        <v>2.1803901956509235</v>
      </c>
      <c r="BU19">
        <f t="shared" si="24"/>
        <v>26.483347297535079</v>
      </c>
      <c r="BV19">
        <f t="shared" si="25"/>
        <v>11.320963264331954</v>
      </c>
      <c r="BW19">
        <f t="shared" si="26"/>
        <v>18.75456714630127</v>
      </c>
      <c r="BX19">
        <f t="shared" si="27"/>
        <v>2.1716324821776944</v>
      </c>
      <c r="BY19">
        <f t="shared" si="28"/>
        <v>0.15866200956374085</v>
      </c>
      <c r="BZ19">
        <f t="shared" si="29"/>
        <v>1.2483283596015535</v>
      </c>
      <c r="CA19">
        <f t="shared" si="30"/>
        <v>0.92330412257614092</v>
      </c>
      <c r="CB19">
        <f t="shared" si="31"/>
        <v>9.9407817174311922E-2</v>
      </c>
      <c r="CC19">
        <f t="shared" si="32"/>
        <v>6.8794518315230073</v>
      </c>
      <c r="CD19">
        <f t="shared" si="33"/>
        <v>0.84432549949395808</v>
      </c>
      <c r="CE19">
        <f t="shared" si="34"/>
        <v>57.089090608564931</v>
      </c>
      <c r="CF19">
        <f t="shared" si="35"/>
        <v>98.766983764842152</v>
      </c>
      <c r="CG19">
        <f t="shared" si="36"/>
        <v>7.8847500776767256E-3</v>
      </c>
      <c r="CH19">
        <f t="shared" si="37"/>
        <v>0</v>
      </c>
      <c r="CI19">
        <f t="shared" si="38"/>
        <v>1314.3547079654038</v>
      </c>
      <c r="CJ19">
        <f t="shared" si="39"/>
        <v>0</v>
      </c>
      <c r="CK19" t="e">
        <f t="shared" si="40"/>
        <v>#DIV/0!</v>
      </c>
      <c r="CL19" t="e">
        <f t="shared" si="41"/>
        <v>#DIV/0!</v>
      </c>
    </row>
    <row r="20" spans="1:90" x14ac:dyDescent="0.25">
      <c r="A20" s="9" t="s">
        <v>106</v>
      </c>
      <c r="B20" s="6" t="s">
        <v>107</v>
      </c>
      <c r="C20" s="6">
        <v>1</v>
      </c>
      <c r="D20" s="7">
        <v>5</v>
      </c>
      <c r="E20" s="8" t="s">
        <v>112</v>
      </c>
      <c r="F20" s="8">
        <v>991.00006623007357</v>
      </c>
      <c r="G20" s="8">
        <v>0</v>
      </c>
      <c r="H20">
        <f t="shared" si="0"/>
        <v>22.837606205812829</v>
      </c>
      <c r="I20">
        <f t="shared" si="1"/>
        <v>0.16566710631983494</v>
      </c>
      <c r="J20">
        <f t="shared" si="2"/>
        <v>2356.7344648545632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t="e">
        <f t="shared" si="3"/>
        <v>#DIV/0!</v>
      </c>
      <c r="S20" t="e">
        <f t="shared" si="4"/>
        <v>#DIV/0!</v>
      </c>
      <c r="T20" t="e">
        <f t="shared" si="5"/>
        <v>#DIV/0!</v>
      </c>
      <c r="U20" s="8">
        <v>-1</v>
      </c>
      <c r="V20" s="8">
        <v>0.87</v>
      </c>
      <c r="W20" s="8">
        <v>0.92</v>
      </c>
      <c r="X20" s="8">
        <v>10.011989593505859</v>
      </c>
      <c r="Y20">
        <f t="shared" si="6"/>
        <v>0.8750059947967529</v>
      </c>
      <c r="Z20">
        <f t="shared" si="7"/>
        <v>1.8138426544753537E-2</v>
      </c>
      <c r="AA20" t="e">
        <f t="shared" si="8"/>
        <v>#DIV/0!</v>
      </c>
      <c r="AB20" t="e">
        <f t="shared" si="9"/>
        <v>#DIV/0!</v>
      </c>
      <c r="AC20" t="e">
        <f t="shared" si="10"/>
        <v>#DIV/0!</v>
      </c>
      <c r="AD20" s="8">
        <v>0</v>
      </c>
      <c r="AE20" s="8">
        <v>0.5</v>
      </c>
      <c r="AF20" t="e">
        <f t="shared" si="11"/>
        <v>#DIV/0!</v>
      </c>
      <c r="AG20">
        <f t="shared" si="12"/>
        <v>1.8319962273317854</v>
      </c>
      <c r="AH20">
        <f t="shared" si="13"/>
        <v>0.9072214043567457</v>
      </c>
      <c r="AI20">
        <f t="shared" si="14"/>
        <v>18.862613677978516</v>
      </c>
      <c r="AJ20" s="8">
        <v>2</v>
      </c>
      <c r="AK20">
        <f t="shared" si="15"/>
        <v>4.644859790802002</v>
      </c>
      <c r="AL20" s="8">
        <v>1</v>
      </c>
      <c r="AM20">
        <f t="shared" si="16"/>
        <v>9.2897195816040039</v>
      </c>
      <c r="AN20" s="8">
        <v>18.763980865478516</v>
      </c>
      <c r="AO20" s="8">
        <v>18.862613677978516</v>
      </c>
      <c r="AP20" s="8">
        <v>18.595453262329102</v>
      </c>
      <c r="AQ20" s="8">
        <v>2643.8740234375</v>
      </c>
      <c r="AR20" s="8">
        <v>2625.41455078125</v>
      </c>
      <c r="AS20" s="8">
        <v>14.331394195556641</v>
      </c>
      <c r="AT20" s="8">
        <v>15.535571098327637</v>
      </c>
      <c r="AU20" s="8">
        <v>54.304027557373047</v>
      </c>
      <c r="AV20" s="8">
        <v>58.866851806640625</v>
      </c>
      <c r="AW20" s="8">
        <v>299.54653930664063</v>
      </c>
      <c r="AX20" s="8">
        <v>1501.93798828125</v>
      </c>
      <c r="AY20" s="8">
        <v>0.10101038962602615</v>
      </c>
      <c r="AZ20" s="8">
        <v>82.335197448730469</v>
      </c>
      <c r="BA20" s="8">
        <v>-13.643946647644043</v>
      </c>
      <c r="BB20" s="8">
        <v>5.7135321199893951E-2</v>
      </c>
      <c r="BC20" s="8">
        <v>0.22416041791439056</v>
      </c>
      <c r="BD20" s="8">
        <v>6.9193891249597073E-3</v>
      </c>
      <c r="BE20" s="8">
        <v>0.15047314763069153</v>
      </c>
      <c r="BF20" s="8">
        <v>6.7795603536069393E-3</v>
      </c>
      <c r="BG20" s="8">
        <v>0.66666668653488159</v>
      </c>
      <c r="BH20" s="8">
        <v>-1.355140209197998</v>
      </c>
      <c r="BI20" s="8">
        <v>7.355140209197998</v>
      </c>
      <c r="BJ20" s="8">
        <v>1</v>
      </c>
      <c r="BK20" s="8">
        <v>0</v>
      </c>
      <c r="BL20" s="8">
        <v>0.15999999642372131</v>
      </c>
      <c r="BM20" s="8">
        <v>111115</v>
      </c>
      <c r="BN20">
        <f t="shared" si="17"/>
        <v>1.497732696533203</v>
      </c>
      <c r="BO20">
        <f t="shared" si="18"/>
        <v>1.8319962273317854E-3</v>
      </c>
      <c r="BP20">
        <f t="shared" si="19"/>
        <v>292.01261367797849</v>
      </c>
      <c r="BQ20">
        <f t="shared" si="20"/>
        <v>291.91398086547849</v>
      </c>
      <c r="BR20">
        <f t="shared" si="21"/>
        <v>240.31007275365118</v>
      </c>
      <c r="BS20">
        <f t="shared" si="22"/>
        <v>0.60679704661879241</v>
      </c>
      <c r="BT20">
        <f t="shared" si="23"/>
        <v>2.1863457182163422</v>
      </c>
      <c r="BU20">
        <f t="shared" si="24"/>
        <v>26.554205078305223</v>
      </c>
      <c r="BV20">
        <f t="shared" si="25"/>
        <v>11.018633979977587</v>
      </c>
      <c r="BW20">
        <f t="shared" si="26"/>
        <v>18.813297271728516</v>
      </c>
      <c r="BX20">
        <f t="shared" si="27"/>
        <v>2.1796192499237383</v>
      </c>
      <c r="BY20">
        <f t="shared" si="28"/>
        <v>0.16276446563233771</v>
      </c>
      <c r="BZ20">
        <f t="shared" si="29"/>
        <v>1.2791243138595965</v>
      </c>
      <c r="CA20">
        <f t="shared" si="30"/>
        <v>0.90049493606414188</v>
      </c>
      <c r="CB20">
        <f t="shared" si="31"/>
        <v>0.10198465290655896</v>
      </c>
      <c r="CC20">
        <f t="shared" si="32"/>
        <v>194.0421974980286</v>
      </c>
      <c r="CD20">
        <f t="shared" si="33"/>
        <v>0.8976618432137754</v>
      </c>
      <c r="CE20">
        <f t="shared" si="34"/>
        <v>58.355755902417236</v>
      </c>
      <c r="CF20">
        <f t="shared" si="35"/>
        <v>2622.0957457186191</v>
      </c>
      <c r="CG20">
        <f t="shared" si="36"/>
        <v>5.0825976714160654E-3</v>
      </c>
      <c r="CH20">
        <f t="shared" si="37"/>
        <v>0</v>
      </c>
      <c r="CI20">
        <f t="shared" si="38"/>
        <v>1314.2047435590689</v>
      </c>
      <c r="CJ20">
        <f t="shared" si="39"/>
        <v>0</v>
      </c>
      <c r="CK20" t="e">
        <f t="shared" si="40"/>
        <v>#DIV/0!</v>
      </c>
      <c r="CL20" t="e">
        <f t="shared" si="41"/>
        <v>#DIV/0!</v>
      </c>
    </row>
    <row r="21" spans="1:90" x14ac:dyDescent="0.25">
      <c r="A21" s="9" t="s">
        <v>106</v>
      </c>
      <c r="B21" s="6" t="s">
        <v>107</v>
      </c>
      <c r="C21" s="6">
        <v>1</v>
      </c>
      <c r="D21" s="7">
        <v>6</v>
      </c>
      <c r="E21" s="8" t="s">
        <v>113</v>
      </c>
      <c r="F21" s="8">
        <v>1141.0000662300736</v>
      </c>
      <c r="G21" s="8">
        <v>0</v>
      </c>
      <c r="H21">
        <f t="shared" si="0"/>
        <v>9.2155019198231312</v>
      </c>
      <c r="I21">
        <f t="shared" si="1"/>
        <v>0.17704850487043802</v>
      </c>
      <c r="J21">
        <f t="shared" si="2"/>
        <v>302.41900299083613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t="e">
        <f t="shared" si="3"/>
        <v>#DIV/0!</v>
      </c>
      <c r="S21" t="e">
        <f t="shared" si="4"/>
        <v>#DIV/0!</v>
      </c>
      <c r="T21" t="e">
        <f t="shared" si="5"/>
        <v>#DIV/0!</v>
      </c>
      <c r="U21" s="8">
        <v>-1</v>
      </c>
      <c r="V21" s="8">
        <v>0.87</v>
      </c>
      <c r="W21" s="8">
        <v>0.92</v>
      </c>
      <c r="X21" s="8">
        <v>10.011989593505859</v>
      </c>
      <c r="Y21">
        <f t="shared" si="6"/>
        <v>0.8750059947967529</v>
      </c>
      <c r="Z21">
        <f t="shared" si="7"/>
        <v>7.7775056419344861E-3</v>
      </c>
      <c r="AA21" t="e">
        <f t="shared" si="8"/>
        <v>#DIV/0!</v>
      </c>
      <c r="AB21" t="e">
        <f t="shared" si="9"/>
        <v>#DIV/0!</v>
      </c>
      <c r="AC21" t="e">
        <f t="shared" si="10"/>
        <v>#DIV/0!</v>
      </c>
      <c r="AD21" s="8">
        <v>0</v>
      </c>
      <c r="AE21" s="8">
        <v>0.5</v>
      </c>
      <c r="AF21" t="e">
        <f t="shared" si="11"/>
        <v>#DIV/0!</v>
      </c>
      <c r="AG21">
        <f t="shared" si="12"/>
        <v>1.9419775762329001</v>
      </c>
      <c r="AH21">
        <f t="shared" si="13"/>
        <v>0.90067572675562757</v>
      </c>
      <c r="AI21">
        <f t="shared" si="14"/>
        <v>19.025259017944336</v>
      </c>
      <c r="AJ21" s="8">
        <v>2</v>
      </c>
      <c r="AK21">
        <f t="shared" si="15"/>
        <v>4.644859790802002</v>
      </c>
      <c r="AL21" s="8">
        <v>1</v>
      </c>
      <c r="AM21">
        <f t="shared" si="16"/>
        <v>9.2897195816040039</v>
      </c>
      <c r="AN21" s="8">
        <v>18.862543106079102</v>
      </c>
      <c r="AO21" s="8">
        <v>19.025259017944336</v>
      </c>
      <c r="AP21" s="8">
        <v>18.681821823120117</v>
      </c>
      <c r="AQ21" s="8">
        <v>399.92568969726563</v>
      </c>
      <c r="AR21" s="8">
        <v>393.26336669921875</v>
      </c>
      <c r="AS21" s="8">
        <v>14.609917640686035</v>
      </c>
      <c r="AT21" s="8">
        <v>15.885825157165527</v>
      </c>
      <c r="AU21" s="8">
        <v>55.020328521728516</v>
      </c>
      <c r="AV21" s="8">
        <v>59.825344085693359</v>
      </c>
      <c r="AW21" s="8">
        <v>299.57150268554688</v>
      </c>
      <c r="AX21" s="8">
        <v>1501.0955810546875</v>
      </c>
      <c r="AY21" s="8">
        <v>5.0504639744758606E-2</v>
      </c>
      <c r="AZ21" s="8">
        <v>82.33648681640625</v>
      </c>
      <c r="BA21" s="8">
        <v>6.7452731132507324</v>
      </c>
      <c r="BB21" s="8">
        <v>5.703599750995636E-2</v>
      </c>
      <c r="BC21" s="8">
        <v>2.2089088335633278E-2</v>
      </c>
      <c r="BD21" s="8">
        <v>6.5051810815930367E-3</v>
      </c>
      <c r="BE21" s="8">
        <v>3.2810978591442108E-2</v>
      </c>
      <c r="BF21" s="8">
        <v>6.0643497854471207E-3</v>
      </c>
      <c r="BG21" s="8">
        <v>1</v>
      </c>
      <c r="BH21" s="8">
        <v>-1.355140209197998</v>
      </c>
      <c r="BI21" s="8">
        <v>7.355140209197998</v>
      </c>
      <c r="BJ21" s="8">
        <v>1</v>
      </c>
      <c r="BK21" s="8">
        <v>0</v>
      </c>
      <c r="BL21" s="8">
        <v>0.15999999642372131</v>
      </c>
      <c r="BM21" s="8">
        <v>111115</v>
      </c>
      <c r="BN21">
        <f t="shared" si="17"/>
        <v>1.4978575134277343</v>
      </c>
      <c r="BO21">
        <f t="shared" si="18"/>
        <v>1.9419775762329001E-3</v>
      </c>
      <c r="BP21">
        <f t="shared" si="19"/>
        <v>292.17525901794431</v>
      </c>
      <c r="BQ21">
        <f t="shared" si="20"/>
        <v>292.01254310607908</v>
      </c>
      <c r="BR21">
        <f t="shared" si="21"/>
        <v>240.17528760041387</v>
      </c>
      <c r="BS21">
        <f t="shared" si="22"/>
        <v>0.58502716974519053</v>
      </c>
      <c r="BT21">
        <f t="shared" si="23"/>
        <v>2.2086587603763217</v>
      </c>
      <c r="BU21">
        <f t="shared" si="24"/>
        <v>26.824787476069815</v>
      </c>
      <c r="BV21">
        <f t="shared" si="25"/>
        <v>10.938962318904288</v>
      </c>
      <c r="BW21">
        <f t="shared" si="26"/>
        <v>18.943901062011719</v>
      </c>
      <c r="BX21">
        <f t="shared" si="27"/>
        <v>2.1974725686593155</v>
      </c>
      <c r="BY21">
        <f t="shared" si="28"/>
        <v>0.17373732487843599</v>
      </c>
      <c r="BZ21">
        <f t="shared" si="29"/>
        <v>1.3079830336206941</v>
      </c>
      <c r="CA21">
        <f t="shared" si="30"/>
        <v>0.88948953503862138</v>
      </c>
      <c r="CB21">
        <f t="shared" si="31"/>
        <v>0.1088785401440351</v>
      </c>
      <c r="CC21">
        <f t="shared" si="32"/>
        <v>24.900118252785703</v>
      </c>
      <c r="CD21">
        <f t="shared" si="33"/>
        <v>0.76899866247174886</v>
      </c>
      <c r="CE21">
        <f t="shared" si="34"/>
        <v>59.110136820548597</v>
      </c>
      <c r="CF21">
        <f t="shared" si="35"/>
        <v>391.92415215323854</v>
      </c>
      <c r="CG21">
        <f t="shared" si="36"/>
        <v>1.3898852019147562E-2</v>
      </c>
      <c r="CH21">
        <f t="shared" si="37"/>
        <v>0</v>
      </c>
      <c r="CI21">
        <f t="shared" si="38"/>
        <v>1313.4676321857667</v>
      </c>
      <c r="CJ21">
        <f t="shared" si="39"/>
        <v>0</v>
      </c>
      <c r="CK21" t="e">
        <f t="shared" si="40"/>
        <v>#DIV/0!</v>
      </c>
      <c r="CL21" t="e">
        <f t="shared" si="41"/>
        <v>#DIV/0!</v>
      </c>
    </row>
    <row r="22" spans="1:90" x14ac:dyDescent="0.25">
      <c r="A22" s="9" t="s">
        <v>106</v>
      </c>
      <c r="B22" s="6" t="s">
        <v>107</v>
      </c>
      <c r="C22" s="6">
        <v>1</v>
      </c>
      <c r="D22" s="7">
        <v>7</v>
      </c>
      <c r="E22" s="8" t="s">
        <v>114</v>
      </c>
      <c r="F22" s="8">
        <v>1283.0000662300736</v>
      </c>
      <c r="G22" s="8">
        <v>0</v>
      </c>
      <c r="H22">
        <f t="shared" si="0"/>
        <v>11.979869140819536</v>
      </c>
      <c r="I22">
        <f t="shared" si="1"/>
        <v>0.17031305542116756</v>
      </c>
      <c r="J22">
        <f t="shared" si="2"/>
        <v>369.53059036233753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t="e">
        <f t="shared" si="3"/>
        <v>#DIV/0!</v>
      </c>
      <c r="S22" t="e">
        <f t="shared" si="4"/>
        <v>#DIV/0!</v>
      </c>
      <c r="T22" t="e">
        <f t="shared" si="5"/>
        <v>#DIV/0!</v>
      </c>
      <c r="U22" s="8">
        <v>-1</v>
      </c>
      <c r="V22" s="8">
        <v>0.87</v>
      </c>
      <c r="W22" s="8">
        <v>0.92</v>
      </c>
      <c r="X22" s="8">
        <v>10.011989593505859</v>
      </c>
      <c r="Y22">
        <f t="shared" si="6"/>
        <v>0.8750059947967529</v>
      </c>
      <c r="Z22">
        <f t="shared" si="7"/>
        <v>9.8857650402884838E-3</v>
      </c>
      <c r="AA22" t="e">
        <f t="shared" si="8"/>
        <v>#DIV/0!</v>
      </c>
      <c r="AB22" t="e">
        <f t="shared" si="9"/>
        <v>#DIV/0!</v>
      </c>
      <c r="AC22" t="e">
        <f t="shared" si="10"/>
        <v>#DIV/0!</v>
      </c>
      <c r="AD22" s="8">
        <v>0</v>
      </c>
      <c r="AE22" s="8">
        <v>0.5</v>
      </c>
      <c r="AF22" t="e">
        <f t="shared" si="11"/>
        <v>#DIV/0!</v>
      </c>
      <c r="AG22">
        <f t="shared" si="12"/>
        <v>1.8571530246842962</v>
      </c>
      <c r="AH22">
        <f t="shared" si="13"/>
        <v>0.89454633692854291</v>
      </c>
      <c r="AI22">
        <f t="shared" si="14"/>
        <v>19.14885139465332</v>
      </c>
      <c r="AJ22" s="8">
        <v>2</v>
      </c>
      <c r="AK22">
        <f t="shared" si="15"/>
        <v>4.644859790802002</v>
      </c>
      <c r="AL22" s="8">
        <v>1</v>
      </c>
      <c r="AM22">
        <f t="shared" si="16"/>
        <v>9.2897195816040039</v>
      </c>
      <c r="AN22" s="8">
        <v>18.991226196289063</v>
      </c>
      <c r="AO22" s="8">
        <v>19.14885139465332</v>
      </c>
      <c r="AP22" s="8">
        <v>18.80021858215332</v>
      </c>
      <c r="AQ22" s="8">
        <v>500.079345703125</v>
      </c>
      <c r="AR22" s="8">
        <v>491.47061157226563</v>
      </c>
      <c r="AS22" s="8">
        <v>14.947636604309082</v>
      </c>
      <c r="AT22" s="8">
        <v>16.167657852172852</v>
      </c>
      <c r="AU22" s="8">
        <v>55.842235565185547</v>
      </c>
      <c r="AV22" s="8">
        <v>60.400054931640625</v>
      </c>
      <c r="AW22" s="8">
        <v>299.52383422851563</v>
      </c>
      <c r="AX22" s="8">
        <v>1500.544921875</v>
      </c>
      <c r="AY22" s="8">
        <v>0.11423955112695694</v>
      </c>
      <c r="AZ22" s="8">
        <v>82.337287902832031</v>
      </c>
      <c r="BA22" s="8">
        <v>6.8202595710754395</v>
      </c>
      <c r="BB22" s="8">
        <v>5.7533241808414459E-2</v>
      </c>
      <c r="BC22" s="8">
        <v>2.392100915312767E-2</v>
      </c>
      <c r="BD22" s="8">
        <v>7.1715377271175385E-3</v>
      </c>
      <c r="BE22" s="8">
        <v>2.0364565774798393E-2</v>
      </c>
      <c r="BF22" s="8">
        <v>6.6493586637079716E-3</v>
      </c>
      <c r="BG22" s="8">
        <v>1</v>
      </c>
      <c r="BH22" s="8">
        <v>-1.355140209197998</v>
      </c>
      <c r="BI22" s="8">
        <v>7.355140209197998</v>
      </c>
      <c r="BJ22" s="8">
        <v>1</v>
      </c>
      <c r="BK22" s="8">
        <v>0</v>
      </c>
      <c r="BL22" s="8">
        <v>0.15999999642372131</v>
      </c>
      <c r="BM22" s="8">
        <v>111115</v>
      </c>
      <c r="BN22">
        <f t="shared" si="17"/>
        <v>1.4976191711425781</v>
      </c>
      <c r="BO22">
        <f t="shared" si="18"/>
        <v>1.8571530246842961E-3</v>
      </c>
      <c r="BP22">
        <f t="shared" si="19"/>
        <v>292.2988513946533</v>
      </c>
      <c r="BQ22">
        <f t="shared" si="20"/>
        <v>292.14122619628904</v>
      </c>
      <c r="BR22">
        <f t="shared" si="21"/>
        <v>240.08718213363318</v>
      </c>
      <c r="BS22">
        <f t="shared" si="22"/>
        <v>0.59918298619554622</v>
      </c>
      <c r="BT22">
        <f t="shared" si="23"/>
        <v>2.2257474362173819</v>
      </c>
      <c r="BU22">
        <f t="shared" si="24"/>
        <v>27.032071287604634</v>
      </c>
      <c r="BV22">
        <f t="shared" si="25"/>
        <v>10.864413435431782</v>
      </c>
      <c r="BW22">
        <f t="shared" si="26"/>
        <v>19.070038795471191</v>
      </c>
      <c r="BX22">
        <f t="shared" si="27"/>
        <v>2.2148369647662904</v>
      </c>
      <c r="BY22">
        <f t="shared" si="28"/>
        <v>0.1672468358889678</v>
      </c>
      <c r="BZ22">
        <f t="shared" si="29"/>
        <v>1.331201099288839</v>
      </c>
      <c r="CA22">
        <f t="shared" si="30"/>
        <v>0.88363586547745143</v>
      </c>
      <c r="CB22">
        <f t="shared" si="31"/>
        <v>0.10480049541761026</v>
      </c>
      <c r="CC22">
        <f t="shared" si="32"/>
        <v>30.426146607567272</v>
      </c>
      <c r="CD22">
        <f t="shared" si="33"/>
        <v>0.75188746114476857</v>
      </c>
      <c r="CE22">
        <f t="shared" si="34"/>
        <v>59.661436761772656</v>
      </c>
      <c r="CF22">
        <f t="shared" si="35"/>
        <v>489.72967384018028</v>
      </c>
      <c r="CG22">
        <f t="shared" si="36"/>
        <v>1.4594504751055077E-2</v>
      </c>
      <c r="CH22">
        <f t="shared" si="37"/>
        <v>0</v>
      </c>
      <c r="CI22">
        <f t="shared" si="38"/>
        <v>1312.9858021024502</v>
      </c>
      <c r="CJ22">
        <f t="shared" si="39"/>
        <v>0</v>
      </c>
      <c r="CK22" t="e">
        <f t="shared" si="40"/>
        <v>#DIV/0!</v>
      </c>
      <c r="CL22" t="e">
        <f t="shared" si="41"/>
        <v>#DIV/0!</v>
      </c>
    </row>
    <row r="23" spans="1:90" x14ac:dyDescent="0.25">
      <c r="A23" s="9" t="s">
        <v>106</v>
      </c>
      <c r="B23" s="6" t="s">
        <v>107</v>
      </c>
      <c r="C23" s="6">
        <v>1</v>
      </c>
      <c r="D23" s="7">
        <v>8</v>
      </c>
      <c r="E23" s="8" t="s">
        <v>115</v>
      </c>
      <c r="F23" s="8">
        <v>1425.0000662300736</v>
      </c>
      <c r="G23" s="8">
        <v>0</v>
      </c>
      <c r="H23">
        <f t="shared" si="0"/>
        <v>13.395188029446526</v>
      </c>
      <c r="I23">
        <f t="shared" si="1"/>
        <v>0.17160273113893751</v>
      </c>
      <c r="J23">
        <f t="shared" si="2"/>
        <v>454.23820486177215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t="e">
        <f t="shared" si="3"/>
        <v>#DIV/0!</v>
      </c>
      <c r="S23" t="e">
        <f t="shared" si="4"/>
        <v>#DIV/0!</v>
      </c>
      <c r="T23" t="e">
        <f t="shared" si="5"/>
        <v>#DIV/0!</v>
      </c>
      <c r="U23" s="8">
        <v>-1</v>
      </c>
      <c r="V23" s="8">
        <v>0.87</v>
      </c>
      <c r="W23" s="8">
        <v>0.92</v>
      </c>
      <c r="X23" s="8">
        <v>10.011989593505859</v>
      </c>
      <c r="Y23">
        <f t="shared" si="6"/>
        <v>0.8750059947967529</v>
      </c>
      <c r="Z23">
        <f t="shared" si="7"/>
        <v>1.0966200375207969E-2</v>
      </c>
      <c r="AA23" t="e">
        <f t="shared" si="8"/>
        <v>#DIV/0!</v>
      </c>
      <c r="AB23" t="e">
        <f t="shared" si="9"/>
        <v>#DIV/0!</v>
      </c>
      <c r="AC23" t="e">
        <f t="shared" si="10"/>
        <v>#DIV/0!</v>
      </c>
      <c r="AD23" s="8">
        <v>0</v>
      </c>
      <c r="AE23" s="8">
        <v>0.5</v>
      </c>
      <c r="AF23" t="e">
        <f t="shared" si="11"/>
        <v>#DIV/0!</v>
      </c>
      <c r="AG23">
        <f t="shared" si="12"/>
        <v>1.8486631401682725</v>
      </c>
      <c r="AH23">
        <f t="shared" si="13"/>
        <v>0.8837182483513657</v>
      </c>
      <c r="AI23">
        <f t="shared" si="14"/>
        <v>19.2425537109375</v>
      </c>
      <c r="AJ23" s="8">
        <v>2</v>
      </c>
      <c r="AK23">
        <f t="shared" si="15"/>
        <v>4.644859790802002</v>
      </c>
      <c r="AL23" s="8">
        <v>1</v>
      </c>
      <c r="AM23">
        <f t="shared" si="16"/>
        <v>9.2897195816040039</v>
      </c>
      <c r="AN23" s="8">
        <v>19.095539093017578</v>
      </c>
      <c r="AO23" s="8">
        <v>19.2425537109375</v>
      </c>
      <c r="AP23" s="8">
        <v>18.904891967773438</v>
      </c>
      <c r="AQ23" s="8">
        <v>599.92529296875</v>
      </c>
      <c r="AR23" s="8">
        <v>590.252685546875</v>
      </c>
      <c r="AS23" s="8">
        <v>15.242763519287109</v>
      </c>
      <c r="AT23" s="8">
        <v>16.456809997558594</v>
      </c>
      <c r="AU23" s="8">
        <v>56.577651977539063</v>
      </c>
      <c r="AV23" s="8">
        <v>61.083915710449219</v>
      </c>
      <c r="AW23" s="8">
        <v>299.53384399414063</v>
      </c>
      <c r="AX23" s="8">
        <v>1500.203369140625</v>
      </c>
      <c r="AY23" s="8">
        <v>2.7657177299261093E-2</v>
      </c>
      <c r="AZ23" s="8">
        <v>82.34051513671875</v>
      </c>
      <c r="BA23" s="8">
        <v>6.8201708793640137</v>
      </c>
      <c r="BB23" s="8">
        <v>6.3793733716011047E-2</v>
      </c>
      <c r="BC23" s="8">
        <v>4.1602164506912231E-2</v>
      </c>
      <c r="BD23" s="8">
        <v>4.9399700947105885E-3</v>
      </c>
      <c r="BE23" s="8">
        <v>3.8916461169719696E-2</v>
      </c>
      <c r="BF23" s="8">
        <v>5.4723313078284264E-3</v>
      </c>
      <c r="BG23" s="8">
        <v>1</v>
      </c>
      <c r="BH23" s="8">
        <v>-1.355140209197998</v>
      </c>
      <c r="BI23" s="8">
        <v>7.355140209197998</v>
      </c>
      <c r="BJ23" s="8">
        <v>1</v>
      </c>
      <c r="BK23" s="8">
        <v>0</v>
      </c>
      <c r="BL23" s="8">
        <v>0.15999999642372131</v>
      </c>
      <c r="BM23" s="8">
        <v>111115</v>
      </c>
      <c r="BN23">
        <f t="shared" si="17"/>
        <v>1.4976692199707031</v>
      </c>
      <c r="BO23">
        <f t="shared" si="18"/>
        <v>1.8486631401682726E-3</v>
      </c>
      <c r="BP23">
        <f t="shared" si="19"/>
        <v>292.39255371093748</v>
      </c>
      <c r="BQ23">
        <f t="shared" si="20"/>
        <v>292.24553909301756</v>
      </c>
      <c r="BR23">
        <f t="shared" si="21"/>
        <v>240.03253369735467</v>
      </c>
      <c r="BS23">
        <f t="shared" si="22"/>
        <v>0.60081416162449497</v>
      </c>
      <c r="BT23">
        <f t="shared" si="23"/>
        <v>2.2387804610574435</v>
      </c>
      <c r="BU23">
        <f t="shared" si="24"/>
        <v>27.189293840828629</v>
      </c>
      <c r="BV23">
        <f t="shared" si="25"/>
        <v>10.732483843270035</v>
      </c>
      <c r="BW23">
        <f t="shared" si="26"/>
        <v>19.169046401977539</v>
      </c>
      <c r="BX23">
        <f t="shared" si="27"/>
        <v>2.228550716557367</v>
      </c>
      <c r="BY23">
        <f t="shared" si="28"/>
        <v>0.16849032291935057</v>
      </c>
      <c r="BZ23">
        <f t="shared" si="29"/>
        <v>1.3550622127060779</v>
      </c>
      <c r="CA23">
        <f t="shared" si="30"/>
        <v>0.87348850385128918</v>
      </c>
      <c r="CB23">
        <f t="shared" si="31"/>
        <v>0.10558172822321693</v>
      </c>
      <c r="CC23">
        <f t="shared" si="32"/>
        <v>37.402207783096706</v>
      </c>
      <c r="CD23">
        <f t="shared" si="33"/>
        <v>0.76956567243894181</v>
      </c>
      <c r="CE23">
        <f t="shared" si="34"/>
        <v>60.378067092998357</v>
      </c>
      <c r="CF23">
        <f t="shared" si="35"/>
        <v>588.30607093909259</v>
      </c>
      <c r="CG23">
        <f t="shared" si="36"/>
        <v>1.3747530435547443E-2</v>
      </c>
      <c r="CH23">
        <f t="shared" si="37"/>
        <v>0</v>
      </c>
      <c r="CI23">
        <f t="shared" si="38"/>
        <v>1312.6869414123328</v>
      </c>
      <c r="CJ23">
        <f t="shared" si="39"/>
        <v>0</v>
      </c>
      <c r="CK23" t="e">
        <f t="shared" si="40"/>
        <v>#DIV/0!</v>
      </c>
      <c r="CL23" t="e">
        <f t="shared" si="41"/>
        <v>#DIV/0!</v>
      </c>
    </row>
    <row r="24" spans="1:90" x14ac:dyDescent="0.25">
      <c r="A24" s="9" t="s">
        <v>106</v>
      </c>
      <c r="B24" s="6" t="s">
        <v>107</v>
      </c>
      <c r="C24" s="6">
        <v>1</v>
      </c>
      <c r="D24" s="7">
        <v>9</v>
      </c>
      <c r="E24" s="8" t="s">
        <v>116</v>
      </c>
      <c r="F24" s="8">
        <v>1570.0000662300736</v>
      </c>
      <c r="G24" s="8">
        <v>0</v>
      </c>
      <c r="H24">
        <f t="shared" si="0"/>
        <v>14.789950068847885</v>
      </c>
      <c r="I24">
        <f t="shared" si="1"/>
        <v>0.17311397631112929</v>
      </c>
      <c r="J24">
        <f t="shared" si="2"/>
        <v>539.81211330841882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t="e">
        <f t="shared" si="3"/>
        <v>#DIV/0!</v>
      </c>
      <c r="S24" t="e">
        <f t="shared" si="4"/>
        <v>#DIV/0!</v>
      </c>
      <c r="T24" t="e">
        <f t="shared" si="5"/>
        <v>#DIV/0!</v>
      </c>
      <c r="U24" s="8">
        <v>-1</v>
      </c>
      <c r="V24" s="8">
        <v>0.87</v>
      </c>
      <c r="W24" s="8">
        <v>0.92</v>
      </c>
      <c r="X24" s="8">
        <v>10.011989593505859</v>
      </c>
      <c r="Y24">
        <f t="shared" si="6"/>
        <v>0.8750059947967529</v>
      </c>
      <c r="Z24">
        <f t="shared" si="7"/>
        <v>1.202751817855526E-2</v>
      </c>
      <c r="AA24" t="e">
        <f t="shared" si="8"/>
        <v>#DIV/0!</v>
      </c>
      <c r="AB24" t="e">
        <f t="shared" si="9"/>
        <v>#DIV/0!</v>
      </c>
      <c r="AC24" t="e">
        <f t="shared" si="10"/>
        <v>#DIV/0!</v>
      </c>
      <c r="AD24" s="8">
        <v>0</v>
      </c>
      <c r="AE24" s="8">
        <v>0.5</v>
      </c>
      <c r="AF24" t="e">
        <f t="shared" si="11"/>
        <v>#DIV/0!</v>
      </c>
      <c r="AG24">
        <f t="shared" si="12"/>
        <v>1.8396072773338066</v>
      </c>
      <c r="AH24">
        <f t="shared" si="13"/>
        <v>0.87172037241549316</v>
      </c>
      <c r="AI24">
        <f t="shared" si="14"/>
        <v>19.302265167236328</v>
      </c>
      <c r="AJ24" s="8">
        <v>2</v>
      </c>
      <c r="AK24">
        <f t="shared" si="15"/>
        <v>4.644859790802002</v>
      </c>
      <c r="AL24" s="8">
        <v>1</v>
      </c>
      <c r="AM24">
        <f t="shared" si="16"/>
        <v>9.2897195816040039</v>
      </c>
      <c r="AN24" s="8">
        <v>19.168926239013672</v>
      </c>
      <c r="AO24" s="8">
        <v>19.302265167236328</v>
      </c>
      <c r="AP24" s="8">
        <v>18.985164642333984</v>
      </c>
      <c r="AQ24" s="8">
        <v>700.0279541015625</v>
      </c>
      <c r="AR24" s="8">
        <v>689.30462646484375</v>
      </c>
      <c r="AS24" s="8">
        <v>15.495412826538086</v>
      </c>
      <c r="AT24" s="8">
        <v>16.703359603881836</v>
      </c>
      <c r="AU24" s="8">
        <v>57.254436492919922</v>
      </c>
      <c r="AV24" s="8">
        <v>61.71771240234375</v>
      </c>
      <c r="AW24" s="8">
        <v>299.49658203125</v>
      </c>
      <c r="AX24" s="8">
        <v>1500.3538818359375</v>
      </c>
      <c r="AY24" s="8">
        <v>9.9807418882846832E-2</v>
      </c>
      <c r="AZ24" s="8">
        <v>82.342727661132813</v>
      </c>
      <c r="BA24" s="8">
        <v>6.6516590118408203</v>
      </c>
      <c r="BB24" s="8">
        <v>6.6847875714302063E-2</v>
      </c>
      <c r="BC24" s="8">
        <v>4.0843930095434189E-2</v>
      </c>
      <c r="BD24" s="8">
        <v>5.0876582972705364E-3</v>
      </c>
      <c r="BE24" s="8">
        <v>4.9998760223388672E-2</v>
      </c>
      <c r="BF24" s="8">
        <v>6.4332080073654652E-3</v>
      </c>
      <c r="BG24" s="8">
        <v>1</v>
      </c>
      <c r="BH24" s="8">
        <v>-1.355140209197998</v>
      </c>
      <c r="BI24" s="8">
        <v>7.355140209197998</v>
      </c>
      <c r="BJ24" s="8">
        <v>1</v>
      </c>
      <c r="BK24" s="8">
        <v>0</v>
      </c>
      <c r="BL24" s="8">
        <v>0.15999999642372131</v>
      </c>
      <c r="BM24" s="8">
        <v>111115</v>
      </c>
      <c r="BN24">
        <f t="shared" si="17"/>
        <v>1.4974829101562497</v>
      </c>
      <c r="BO24">
        <f t="shared" si="18"/>
        <v>1.8396072773338066E-3</v>
      </c>
      <c r="BP24">
        <f t="shared" si="19"/>
        <v>292.45226516723631</v>
      </c>
      <c r="BQ24">
        <f t="shared" si="20"/>
        <v>292.31892623901365</v>
      </c>
      <c r="BR24">
        <f t="shared" si="21"/>
        <v>240.05661572806639</v>
      </c>
      <c r="BS24">
        <f t="shared" si="22"/>
        <v>0.60298000862615475</v>
      </c>
      <c r="BT24">
        <f t="shared" si="23"/>
        <v>2.2471205633039024</v>
      </c>
      <c r="BU24">
        <f t="shared" si="24"/>
        <v>27.28984850430917</v>
      </c>
      <c r="BV24">
        <f t="shared" si="25"/>
        <v>10.586488900427334</v>
      </c>
      <c r="BW24">
        <f t="shared" si="26"/>
        <v>19.235595703125</v>
      </c>
      <c r="BX24">
        <f t="shared" si="27"/>
        <v>2.2378103798490203</v>
      </c>
      <c r="BY24">
        <f t="shared" si="28"/>
        <v>0.16994701277839513</v>
      </c>
      <c r="BZ24">
        <f t="shared" si="29"/>
        <v>1.3754001908884093</v>
      </c>
      <c r="CA24">
        <f t="shared" si="30"/>
        <v>0.86241018896061106</v>
      </c>
      <c r="CB24">
        <f t="shared" si="31"/>
        <v>0.10649694611648519</v>
      </c>
      <c r="CC24">
        <f t="shared" si="32"/>
        <v>44.449601834335702</v>
      </c>
      <c r="CD24">
        <f t="shared" si="33"/>
        <v>0.78312562049219114</v>
      </c>
      <c r="CE24">
        <f t="shared" si="34"/>
        <v>61.060366264845655</v>
      </c>
      <c r="CF24">
        <f t="shared" si="35"/>
        <v>687.15532234241539</v>
      </c>
      <c r="CG24">
        <f t="shared" si="36"/>
        <v>1.3142294600355561E-2</v>
      </c>
      <c r="CH24">
        <f t="shared" si="37"/>
        <v>0</v>
      </c>
      <c r="CI24">
        <f t="shared" si="38"/>
        <v>1312.8186409230243</v>
      </c>
      <c r="CJ24">
        <f t="shared" si="39"/>
        <v>0</v>
      </c>
      <c r="CK24" t="e">
        <f t="shared" si="40"/>
        <v>#DIV/0!</v>
      </c>
      <c r="CL24" t="e">
        <f t="shared" si="41"/>
        <v>#DIV/0!</v>
      </c>
    </row>
    <row r="25" spans="1:90" x14ac:dyDescent="0.25">
      <c r="A25" s="9" t="s">
        <v>106</v>
      </c>
      <c r="B25" s="6" t="s">
        <v>107</v>
      </c>
      <c r="C25" s="6">
        <v>1</v>
      </c>
      <c r="D25" s="7">
        <v>10</v>
      </c>
      <c r="E25" s="8" t="s">
        <v>117</v>
      </c>
      <c r="F25" s="8">
        <v>1712.0000662300736</v>
      </c>
      <c r="G25" s="8">
        <v>0</v>
      </c>
      <c r="H25">
        <f t="shared" si="0"/>
        <v>15.413676827650603</v>
      </c>
      <c r="I25">
        <f t="shared" si="1"/>
        <v>0.17634909384463165</v>
      </c>
      <c r="J25">
        <f t="shared" si="2"/>
        <v>634.29428368007314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t="e">
        <f t="shared" si="3"/>
        <v>#DIV/0!</v>
      </c>
      <c r="S25" t="e">
        <f t="shared" si="4"/>
        <v>#DIV/0!</v>
      </c>
      <c r="T25" t="e">
        <f t="shared" si="5"/>
        <v>#DIV/0!</v>
      </c>
      <c r="U25" s="8">
        <v>-1</v>
      </c>
      <c r="V25" s="8">
        <v>0.87</v>
      </c>
      <c r="W25" s="8">
        <v>0.92</v>
      </c>
      <c r="X25" s="8">
        <v>10.011989593505859</v>
      </c>
      <c r="Y25">
        <f t="shared" si="6"/>
        <v>0.8750059947967529</v>
      </c>
      <c r="Z25">
        <f t="shared" si="7"/>
        <v>1.2505880212021878E-2</v>
      </c>
      <c r="AA25" t="e">
        <f t="shared" si="8"/>
        <v>#DIV/0!</v>
      </c>
      <c r="AB25" t="e">
        <f t="shared" si="9"/>
        <v>#DIV/0!</v>
      </c>
      <c r="AC25" t="e">
        <f t="shared" si="10"/>
        <v>#DIV/0!</v>
      </c>
      <c r="AD25" s="8">
        <v>0</v>
      </c>
      <c r="AE25" s="8">
        <v>0.5</v>
      </c>
      <c r="AF25" t="e">
        <f t="shared" si="11"/>
        <v>#DIV/0!</v>
      </c>
      <c r="AG25">
        <f t="shared" si="12"/>
        <v>1.8717732203563291</v>
      </c>
      <c r="AH25">
        <f t="shared" si="13"/>
        <v>0.87083813229560647</v>
      </c>
      <c r="AI25">
        <f t="shared" si="14"/>
        <v>19.395345687866211</v>
      </c>
      <c r="AJ25" s="8">
        <v>2</v>
      </c>
      <c r="AK25">
        <f t="shared" si="15"/>
        <v>4.644859790802002</v>
      </c>
      <c r="AL25" s="8">
        <v>1</v>
      </c>
      <c r="AM25">
        <f t="shared" si="16"/>
        <v>9.2897195816040039</v>
      </c>
      <c r="AN25" s="8">
        <v>19.241378784179688</v>
      </c>
      <c r="AO25" s="8">
        <v>19.395345687866211</v>
      </c>
      <c r="AP25" s="8">
        <v>19.059690475463867</v>
      </c>
      <c r="AQ25" s="8">
        <v>799.97222900390625</v>
      </c>
      <c r="AR25" s="8">
        <v>788.69366455078125</v>
      </c>
      <c r="AS25" s="8">
        <v>15.643891334533691</v>
      </c>
      <c r="AT25" s="8">
        <v>16.872713088989258</v>
      </c>
      <c r="AU25" s="8">
        <v>57.542392730712891</v>
      </c>
      <c r="AV25" s="8">
        <v>62.062324523925781</v>
      </c>
      <c r="AW25" s="8">
        <v>299.5050048828125</v>
      </c>
      <c r="AX25" s="8">
        <v>1499.963134765625</v>
      </c>
      <c r="AY25" s="8">
        <v>8.0565817654132843E-2</v>
      </c>
      <c r="AZ25" s="8">
        <v>82.342277526855469</v>
      </c>
      <c r="BA25" s="8">
        <v>6.1690082550048828</v>
      </c>
      <c r="BB25" s="8">
        <v>6.6790752112865448E-2</v>
      </c>
      <c r="BC25" s="8">
        <v>2.8050579130649567E-2</v>
      </c>
      <c r="BD25" s="8">
        <v>3.3890593331307173E-3</v>
      </c>
      <c r="BE25" s="8">
        <v>3.8087289780378342E-2</v>
      </c>
      <c r="BF25" s="8">
        <v>1.7531081102788448E-3</v>
      </c>
      <c r="BG25" s="8">
        <v>1</v>
      </c>
      <c r="BH25" s="8">
        <v>-1.355140209197998</v>
      </c>
      <c r="BI25" s="8">
        <v>7.355140209197998</v>
      </c>
      <c r="BJ25" s="8">
        <v>1</v>
      </c>
      <c r="BK25" s="8">
        <v>0</v>
      </c>
      <c r="BL25" s="8">
        <v>0.15999999642372131</v>
      </c>
      <c r="BM25" s="8">
        <v>111115</v>
      </c>
      <c r="BN25">
        <f t="shared" si="17"/>
        <v>1.4975250244140625</v>
      </c>
      <c r="BO25">
        <f t="shared" si="18"/>
        <v>1.8717732203563291E-3</v>
      </c>
      <c r="BP25">
        <f t="shared" si="19"/>
        <v>292.54534568786619</v>
      </c>
      <c r="BQ25">
        <f t="shared" si="20"/>
        <v>292.39137878417966</v>
      </c>
      <c r="BR25">
        <f t="shared" si="21"/>
        <v>239.99409619821381</v>
      </c>
      <c r="BS25">
        <f t="shared" si="22"/>
        <v>0.59643014028026853</v>
      </c>
      <c r="BT25">
        <f t="shared" si="23"/>
        <v>2.2601757561001667</v>
      </c>
      <c r="BU25">
        <f t="shared" si="24"/>
        <v>27.448545558665455</v>
      </c>
      <c r="BV25">
        <f t="shared" si="25"/>
        <v>10.575832469676197</v>
      </c>
      <c r="BW25">
        <f t="shared" si="26"/>
        <v>19.318362236022949</v>
      </c>
      <c r="BX25">
        <f t="shared" si="27"/>
        <v>2.2493735509573325</v>
      </c>
      <c r="BY25">
        <f t="shared" si="28"/>
        <v>0.17306378037754455</v>
      </c>
      <c r="BZ25">
        <f t="shared" si="29"/>
        <v>1.3893376238045603</v>
      </c>
      <c r="CA25">
        <f t="shared" si="30"/>
        <v>0.86003592715277222</v>
      </c>
      <c r="CB25">
        <f t="shared" si="31"/>
        <v>0.10845530662371732</v>
      </c>
      <c r="CC25">
        <f t="shared" si="32"/>
        <v>52.229235940482575</v>
      </c>
      <c r="CD25">
        <f t="shared" si="33"/>
        <v>0.80423402924296361</v>
      </c>
      <c r="CE25">
        <f t="shared" si="34"/>
        <v>61.331203106324153</v>
      </c>
      <c r="CF25">
        <f t="shared" si="35"/>
        <v>786.45371925054485</v>
      </c>
      <c r="CG25">
        <f t="shared" si="36"/>
        <v>1.2020279400963953E-2</v>
      </c>
      <c r="CH25">
        <f t="shared" si="37"/>
        <v>0</v>
      </c>
      <c r="CI25">
        <f t="shared" si="38"/>
        <v>1312.4767348940516</v>
      </c>
      <c r="CJ25">
        <f t="shared" si="39"/>
        <v>0</v>
      </c>
      <c r="CK25" t="e">
        <f t="shared" si="40"/>
        <v>#DIV/0!</v>
      </c>
      <c r="CL25" t="e">
        <f t="shared" si="41"/>
        <v>#DIV/0!</v>
      </c>
    </row>
    <row r="26" spans="1:90" x14ac:dyDescent="0.25">
      <c r="A26" s="9" t="s">
        <v>106</v>
      </c>
      <c r="B26" s="6" t="s">
        <v>107</v>
      </c>
      <c r="C26" s="6">
        <v>1</v>
      </c>
      <c r="D26" s="7">
        <v>11</v>
      </c>
      <c r="E26" s="8" t="s">
        <v>118</v>
      </c>
      <c r="F26" s="8">
        <v>1854.0000662300736</v>
      </c>
      <c r="G26" s="8">
        <v>0</v>
      </c>
      <c r="H26">
        <f t="shared" si="0"/>
        <v>16.190224585238159</v>
      </c>
      <c r="I26">
        <f t="shared" si="1"/>
        <v>0.17669850784512958</v>
      </c>
      <c r="J26">
        <f t="shared" si="2"/>
        <v>725.25405351281029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t="e">
        <f t="shared" si="3"/>
        <v>#DIV/0!</v>
      </c>
      <c r="S26" t="e">
        <f t="shared" si="4"/>
        <v>#DIV/0!</v>
      </c>
      <c r="T26" t="e">
        <f t="shared" si="5"/>
        <v>#DIV/0!</v>
      </c>
      <c r="U26" s="8">
        <v>-1</v>
      </c>
      <c r="V26" s="8">
        <v>0.87</v>
      </c>
      <c r="W26" s="8">
        <v>0.92</v>
      </c>
      <c r="X26" s="8">
        <v>10.011989593505859</v>
      </c>
      <c r="Y26">
        <f t="shared" si="6"/>
        <v>0.8750059947967529</v>
      </c>
      <c r="Z26">
        <f t="shared" si="7"/>
        <v>1.3095180247514488E-2</v>
      </c>
      <c r="AA26" t="e">
        <f t="shared" si="8"/>
        <v>#DIV/0!</v>
      </c>
      <c r="AB26" t="e">
        <f t="shared" si="9"/>
        <v>#DIV/0!</v>
      </c>
      <c r="AC26" t="e">
        <f t="shared" si="10"/>
        <v>#DIV/0!</v>
      </c>
      <c r="AD26" s="8">
        <v>0</v>
      </c>
      <c r="AE26" s="8">
        <v>0.5</v>
      </c>
      <c r="AF26" t="e">
        <f t="shared" si="11"/>
        <v>#DIV/0!</v>
      </c>
      <c r="AG26">
        <f t="shared" si="12"/>
        <v>1.8709968249114044</v>
      </c>
      <c r="AH26">
        <f t="shared" si="13"/>
        <v>0.86874540636691688</v>
      </c>
      <c r="AI26">
        <f t="shared" si="14"/>
        <v>19.429010391235352</v>
      </c>
      <c r="AJ26" s="8">
        <v>2</v>
      </c>
      <c r="AK26">
        <f t="shared" si="15"/>
        <v>4.644859790802002</v>
      </c>
      <c r="AL26" s="8">
        <v>1</v>
      </c>
      <c r="AM26">
        <f t="shared" si="16"/>
        <v>9.2897195816040039</v>
      </c>
      <c r="AN26" s="8">
        <v>19.299139022827148</v>
      </c>
      <c r="AO26" s="8">
        <v>19.429010391235352</v>
      </c>
      <c r="AP26" s="8">
        <v>19.122627258300781</v>
      </c>
      <c r="AQ26" s="8">
        <v>900.055419921875</v>
      </c>
      <c r="AR26" s="8">
        <v>888.1331787109375</v>
      </c>
      <c r="AS26" s="8">
        <v>15.72694206237793</v>
      </c>
      <c r="AT26" s="8">
        <v>16.955284118652344</v>
      </c>
      <c r="AU26" s="8">
        <v>57.6414794921875</v>
      </c>
      <c r="AV26" s="8">
        <v>62.143531799316406</v>
      </c>
      <c r="AW26" s="8">
        <v>299.4725341796875</v>
      </c>
      <c r="AX26" s="8">
        <v>1500.234130859375</v>
      </c>
      <c r="AY26" s="8">
        <v>8.537658303976059E-2</v>
      </c>
      <c r="AZ26" s="8">
        <v>82.344146728515625</v>
      </c>
      <c r="BA26" s="8">
        <v>5.6302938461303711</v>
      </c>
      <c r="BB26" s="8">
        <v>6.7121870815753937E-2</v>
      </c>
      <c r="BC26" s="8">
        <v>3.8389906287193298E-2</v>
      </c>
      <c r="BD26" s="8">
        <v>3.4498062450438738E-3</v>
      </c>
      <c r="BE26" s="8">
        <v>4.2782347649335861E-2</v>
      </c>
      <c r="BF26" s="8">
        <v>3.9583444595336914E-3</v>
      </c>
      <c r="BG26" s="8">
        <v>1</v>
      </c>
      <c r="BH26" s="8">
        <v>-1.355140209197998</v>
      </c>
      <c r="BI26" s="8">
        <v>7.355140209197998</v>
      </c>
      <c r="BJ26" s="8">
        <v>1</v>
      </c>
      <c r="BK26" s="8">
        <v>0</v>
      </c>
      <c r="BL26" s="8">
        <v>0.15999999642372131</v>
      </c>
      <c r="BM26" s="8">
        <v>111115</v>
      </c>
      <c r="BN26">
        <f t="shared" si="17"/>
        <v>1.4973626708984373</v>
      </c>
      <c r="BO26">
        <f t="shared" si="18"/>
        <v>1.8709968249114044E-3</v>
      </c>
      <c r="BP26">
        <f t="shared" si="19"/>
        <v>292.57901039123533</v>
      </c>
      <c r="BQ26">
        <f t="shared" si="20"/>
        <v>292.44913902282713</v>
      </c>
      <c r="BR26">
        <f t="shared" si="21"/>
        <v>240.03745557224465</v>
      </c>
      <c r="BS26">
        <f t="shared" si="22"/>
        <v>0.59771065596138273</v>
      </c>
      <c r="BT26">
        <f t="shared" si="23"/>
        <v>2.2649138096568961</v>
      </c>
      <c r="BU26">
        <f t="shared" si="24"/>
        <v>27.505462132289736</v>
      </c>
      <c r="BV26">
        <f t="shared" si="25"/>
        <v>10.550178013637392</v>
      </c>
      <c r="BW26">
        <f t="shared" si="26"/>
        <v>19.36407470703125</v>
      </c>
      <c r="BX26">
        <f t="shared" si="27"/>
        <v>2.2557823865045425</v>
      </c>
      <c r="BY26">
        <f t="shared" si="28"/>
        <v>0.17340028433760307</v>
      </c>
      <c r="BZ26">
        <f t="shared" si="29"/>
        <v>1.3961684032899793</v>
      </c>
      <c r="CA26">
        <f t="shared" si="30"/>
        <v>0.85961398321456328</v>
      </c>
      <c r="CB26">
        <f t="shared" si="31"/>
        <v>0.10866675369314474</v>
      </c>
      <c r="CC26">
        <f t="shared" si="32"/>
        <v>59.720426197909575</v>
      </c>
      <c r="CD26">
        <f t="shared" si="33"/>
        <v>0.81660506655709597</v>
      </c>
      <c r="CE26">
        <f t="shared" si="34"/>
        <v>61.503502135634449</v>
      </c>
      <c r="CF26">
        <f t="shared" si="35"/>
        <v>885.78038399005561</v>
      </c>
      <c r="CG26">
        <f t="shared" si="36"/>
        <v>1.1241562020928379E-2</v>
      </c>
      <c r="CH26">
        <f t="shared" si="37"/>
        <v>0</v>
      </c>
      <c r="CI26">
        <f t="shared" si="38"/>
        <v>1312.7138581006493</v>
      </c>
      <c r="CJ26">
        <f t="shared" si="39"/>
        <v>0</v>
      </c>
      <c r="CK26" t="e">
        <f t="shared" si="40"/>
        <v>#DIV/0!</v>
      </c>
      <c r="CL26" t="e">
        <f t="shared" si="41"/>
        <v>#DIV/0!</v>
      </c>
    </row>
    <row r="27" spans="1:90" x14ac:dyDescent="0.25">
      <c r="A27" s="9" t="s">
        <v>106</v>
      </c>
      <c r="B27" s="6" t="s">
        <v>107</v>
      </c>
      <c r="C27" s="6">
        <v>1</v>
      </c>
      <c r="D27" s="7">
        <v>12</v>
      </c>
      <c r="E27" s="8" t="s">
        <v>119</v>
      </c>
      <c r="F27" s="8">
        <v>1996.0000662300736</v>
      </c>
      <c r="G27" s="8">
        <v>0</v>
      </c>
      <c r="H27">
        <f t="shared" si="0"/>
        <v>16.883865278879735</v>
      </c>
      <c r="I27">
        <f t="shared" si="1"/>
        <v>0.17581693964173001</v>
      </c>
      <c r="J27">
        <f t="shared" si="2"/>
        <v>815.91048477816707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t="e">
        <f t="shared" si="3"/>
        <v>#DIV/0!</v>
      </c>
      <c r="S27" t="e">
        <f t="shared" si="4"/>
        <v>#DIV/0!</v>
      </c>
      <c r="T27" t="e">
        <f t="shared" si="5"/>
        <v>#DIV/0!</v>
      </c>
      <c r="U27" s="8">
        <v>-1</v>
      </c>
      <c r="V27" s="8">
        <v>0.87</v>
      </c>
      <c r="W27" s="8">
        <v>0.92</v>
      </c>
      <c r="X27" s="8">
        <v>10.011989593505859</v>
      </c>
      <c r="Y27">
        <f t="shared" si="6"/>
        <v>0.8750059947967529</v>
      </c>
      <c r="Z27">
        <f t="shared" si="7"/>
        <v>1.362716929396725E-2</v>
      </c>
      <c r="AA27" t="e">
        <f t="shared" si="8"/>
        <v>#DIV/0!</v>
      </c>
      <c r="AB27" t="e">
        <f t="shared" si="9"/>
        <v>#DIV/0!</v>
      </c>
      <c r="AC27" t="e">
        <f t="shared" si="10"/>
        <v>#DIV/0!</v>
      </c>
      <c r="AD27" s="8">
        <v>0</v>
      </c>
      <c r="AE27" s="8">
        <v>0.5</v>
      </c>
      <c r="AF27" t="e">
        <f t="shared" si="11"/>
        <v>#DIV/0!</v>
      </c>
      <c r="AG27">
        <f t="shared" si="12"/>
        <v>1.865549349875262</v>
      </c>
      <c r="AH27">
        <f t="shared" si="13"/>
        <v>0.87035155272436304</v>
      </c>
      <c r="AI27">
        <f t="shared" si="14"/>
        <v>19.517694473266602</v>
      </c>
      <c r="AJ27" s="8">
        <v>2</v>
      </c>
      <c r="AK27">
        <f t="shared" si="15"/>
        <v>4.644859790802002</v>
      </c>
      <c r="AL27" s="8">
        <v>1</v>
      </c>
      <c r="AM27">
        <f t="shared" si="16"/>
        <v>9.2897195816040039</v>
      </c>
      <c r="AN27" s="8">
        <v>19.370574951171875</v>
      </c>
      <c r="AO27" s="8">
        <v>19.517694473266602</v>
      </c>
      <c r="AP27" s="8">
        <v>19.191669464111328</v>
      </c>
      <c r="AQ27" s="8">
        <v>1000.1106567382813</v>
      </c>
      <c r="AR27" s="8">
        <v>987.60736083984375</v>
      </c>
      <c r="AS27" s="8">
        <v>15.863546371459961</v>
      </c>
      <c r="AT27" s="8">
        <v>17.087863922119141</v>
      </c>
      <c r="AU27" s="8">
        <v>57.884212493896484</v>
      </c>
      <c r="AV27" s="8">
        <v>62.351604461669922</v>
      </c>
      <c r="AW27" s="8">
        <v>299.541748046875</v>
      </c>
      <c r="AX27" s="8">
        <v>1499.8392333984375</v>
      </c>
      <c r="AY27" s="8">
        <v>4.5695800334215164E-2</v>
      </c>
      <c r="AZ27" s="8">
        <v>82.344146728515625</v>
      </c>
      <c r="BA27" s="8">
        <v>5.2455101013183594</v>
      </c>
      <c r="BB27" s="8">
        <v>7.0528775453567505E-2</v>
      </c>
      <c r="BC27" s="8">
        <v>3.6682028323411942E-2</v>
      </c>
      <c r="BD27" s="8">
        <v>4.5730401761829853E-3</v>
      </c>
      <c r="BE27" s="8">
        <v>3.837566077709198E-2</v>
      </c>
      <c r="BF27" s="8">
        <v>2.9707630164921284E-3</v>
      </c>
      <c r="BG27" s="8">
        <v>1</v>
      </c>
      <c r="BH27" s="8">
        <v>-1.355140209197998</v>
      </c>
      <c r="BI27" s="8">
        <v>7.355140209197998</v>
      </c>
      <c r="BJ27" s="8">
        <v>1</v>
      </c>
      <c r="BK27" s="8">
        <v>0</v>
      </c>
      <c r="BL27" s="8">
        <v>0.15999999642372131</v>
      </c>
      <c r="BM27" s="8">
        <v>111115</v>
      </c>
      <c r="BN27">
        <f t="shared" si="17"/>
        <v>1.4977087402343749</v>
      </c>
      <c r="BO27">
        <f t="shared" si="18"/>
        <v>1.865549349875262E-3</v>
      </c>
      <c r="BP27">
        <f t="shared" si="19"/>
        <v>292.66769447326658</v>
      </c>
      <c r="BQ27">
        <f t="shared" si="20"/>
        <v>292.52057495117185</v>
      </c>
      <c r="BR27">
        <f t="shared" si="21"/>
        <v>239.97427197990692</v>
      </c>
      <c r="BS27">
        <f t="shared" si="22"/>
        <v>0.59764883171583316</v>
      </c>
      <c r="BT27">
        <f t="shared" si="23"/>
        <v>2.2774371268042501</v>
      </c>
      <c r="BU27">
        <f t="shared" si="24"/>
        <v>27.657547224489946</v>
      </c>
      <c r="BV27">
        <f t="shared" si="25"/>
        <v>10.569683302370805</v>
      </c>
      <c r="BW27">
        <f t="shared" si="26"/>
        <v>19.444134712219238</v>
      </c>
      <c r="BX27">
        <f t="shared" si="27"/>
        <v>2.2670452766574156</v>
      </c>
      <c r="BY27">
        <f t="shared" si="28"/>
        <v>0.17255124031284338</v>
      </c>
      <c r="BZ27">
        <f t="shared" si="29"/>
        <v>1.4070855740798871</v>
      </c>
      <c r="CA27">
        <f t="shared" si="30"/>
        <v>0.85995970257752852</v>
      </c>
      <c r="CB27">
        <f t="shared" si="31"/>
        <v>0.10813324899633583</v>
      </c>
      <c r="CC27">
        <f t="shared" si="32"/>
        <v>67.185452675907698</v>
      </c>
      <c r="CD27">
        <f t="shared" si="33"/>
        <v>0.82614864685124589</v>
      </c>
      <c r="CE27">
        <f t="shared" si="34"/>
        <v>61.635250823192244</v>
      </c>
      <c r="CF27">
        <f t="shared" si="35"/>
        <v>985.15376491304914</v>
      </c>
      <c r="CG27">
        <f t="shared" si="36"/>
        <v>1.0563237013265512E-2</v>
      </c>
      <c r="CH27">
        <f t="shared" si="37"/>
        <v>0</v>
      </c>
      <c r="CI27">
        <f t="shared" si="38"/>
        <v>1312.3683204549991</v>
      </c>
      <c r="CJ27">
        <f t="shared" si="39"/>
        <v>0</v>
      </c>
      <c r="CK27" t="e">
        <f t="shared" si="40"/>
        <v>#DIV/0!</v>
      </c>
      <c r="CL27" t="e">
        <f t="shared" si="41"/>
        <v>#DIV/0!</v>
      </c>
    </row>
    <row r="28" spans="1:90" x14ac:dyDescent="0.25">
      <c r="A28" s="9" t="s">
        <v>106</v>
      </c>
      <c r="B28" s="6" t="s">
        <v>107</v>
      </c>
      <c r="C28" s="6">
        <v>1</v>
      </c>
      <c r="D28" s="7">
        <v>13</v>
      </c>
      <c r="E28" s="8" t="s">
        <v>120</v>
      </c>
      <c r="F28" s="8">
        <v>2147.0000662300736</v>
      </c>
      <c r="G28" s="8">
        <v>0</v>
      </c>
      <c r="H28">
        <f t="shared" si="0"/>
        <v>17.461230145979393</v>
      </c>
      <c r="I28">
        <f t="shared" si="1"/>
        <v>0.1782389939326324</v>
      </c>
      <c r="J28">
        <f t="shared" si="2"/>
        <v>1008.6061450501566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t="e">
        <f t="shared" si="3"/>
        <v>#DIV/0!</v>
      </c>
      <c r="S28" t="e">
        <f t="shared" si="4"/>
        <v>#DIV/0!</v>
      </c>
      <c r="T28" t="e">
        <f t="shared" si="5"/>
        <v>#DIV/0!</v>
      </c>
      <c r="U28" s="8">
        <v>-1</v>
      </c>
      <c r="V28" s="8">
        <v>0.87</v>
      </c>
      <c r="W28" s="8">
        <v>0.92</v>
      </c>
      <c r="X28" s="8">
        <v>10.011989593505859</v>
      </c>
      <c r="Y28">
        <f t="shared" si="6"/>
        <v>0.8750059947967529</v>
      </c>
      <c r="Z28">
        <f t="shared" si="7"/>
        <v>1.4069061665950632E-2</v>
      </c>
      <c r="AA28" t="e">
        <f t="shared" si="8"/>
        <v>#DIV/0!</v>
      </c>
      <c r="AB28" t="e">
        <f t="shared" si="9"/>
        <v>#DIV/0!</v>
      </c>
      <c r="AC28" t="e">
        <f t="shared" si="10"/>
        <v>#DIV/0!</v>
      </c>
      <c r="AD28" s="8">
        <v>0</v>
      </c>
      <c r="AE28" s="8">
        <v>0.5</v>
      </c>
      <c r="AF28" t="e">
        <f t="shared" si="11"/>
        <v>#DIV/0!</v>
      </c>
      <c r="AG28">
        <f t="shared" si="12"/>
        <v>1.8918726876817626</v>
      </c>
      <c r="AH28">
        <f t="shared" si="13"/>
        <v>0.87072696623744328</v>
      </c>
      <c r="AI28">
        <f t="shared" si="14"/>
        <v>19.607213973999023</v>
      </c>
      <c r="AJ28" s="8">
        <v>2</v>
      </c>
      <c r="AK28">
        <f t="shared" si="15"/>
        <v>4.644859790802002</v>
      </c>
      <c r="AL28" s="8">
        <v>1</v>
      </c>
      <c r="AM28">
        <f t="shared" si="16"/>
        <v>9.2897195816040039</v>
      </c>
      <c r="AN28" s="8">
        <v>19.459577560424805</v>
      </c>
      <c r="AO28" s="8">
        <v>19.607213973999023</v>
      </c>
      <c r="AP28" s="8">
        <v>19.282882690429688</v>
      </c>
      <c r="AQ28" s="8">
        <v>1200.0328369140625</v>
      </c>
      <c r="AR28" s="8">
        <v>1186.8746337890625</v>
      </c>
      <c r="AS28" s="8">
        <v>15.996112823486328</v>
      </c>
      <c r="AT28" s="8">
        <v>17.237548828125</v>
      </c>
      <c r="AU28" s="8">
        <v>58.045757293701172</v>
      </c>
      <c r="AV28" s="8">
        <v>62.550601959228516</v>
      </c>
      <c r="AW28" s="8">
        <v>299.53399658203125</v>
      </c>
      <c r="AX28" s="8">
        <v>1499.6312255859375</v>
      </c>
      <c r="AY28" s="8">
        <v>1.2024765834212303E-2</v>
      </c>
      <c r="AZ28" s="8">
        <v>82.344245910644531</v>
      </c>
      <c r="BA28" s="8">
        <v>3.9752159118652344</v>
      </c>
      <c r="BB28" s="8">
        <v>7.1412734687328339E-2</v>
      </c>
      <c r="BC28" s="8">
        <v>4.7058321535587311E-2</v>
      </c>
      <c r="BD28" s="8">
        <v>2.0666990894824266E-3</v>
      </c>
      <c r="BE28" s="8">
        <v>3.3369407057762146E-2</v>
      </c>
      <c r="BF28" s="8">
        <v>1.5394485089927912E-3</v>
      </c>
      <c r="BG28" s="8">
        <v>1</v>
      </c>
      <c r="BH28" s="8">
        <v>-1.355140209197998</v>
      </c>
      <c r="BI28" s="8">
        <v>7.355140209197998</v>
      </c>
      <c r="BJ28" s="8">
        <v>1</v>
      </c>
      <c r="BK28" s="8">
        <v>0</v>
      </c>
      <c r="BL28" s="8">
        <v>0.15999999642372131</v>
      </c>
      <c r="BM28" s="8">
        <v>111115</v>
      </c>
      <c r="BN28">
        <f t="shared" si="17"/>
        <v>1.4976699829101561</v>
      </c>
      <c r="BO28">
        <f t="shared" si="18"/>
        <v>1.8918726876817626E-3</v>
      </c>
      <c r="BP28">
        <f t="shared" si="19"/>
        <v>292.757213973999</v>
      </c>
      <c r="BQ28">
        <f t="shared" si="20"/>
        <v>292.60957756042478</v>
      </c>
      <c r="BR28">
        <f t="shared" si="21"/>
        <v>239.94099073065081</v>
      </c>
      <c r="BS28">
        <f t="shared" si="22"/>
        <v>0.59302791030287483</v>
      </c>
      <c r="BT28">
        <f t="shared" si="23"/>
        <v>2.2901399258373107</v>
      </c>
      <c r="BU28">
        <f t="shared" si="24"/>
        <v>27.811778473537121</v>
      </c>
      <c r="BV28">
        <f t="shared" si="25"/>
        <v>10.574229645412121</v>
      </c>
      <c r="BW28">
        <f t="shared" si="26"/>
        <v>19.533395767211914</v>
      </c>
      <c r="BX28">
        <f t="shared" si="27"/>
        <v>2.2796606610279886</v>
      </c>
      <c r="BY28">
        <f t="shared" si="28"/>
        <v>0.17488355688623441</v>
      </c>
      <c r="BZ28">
        <f t="shared" si="29"/>
        <v>1.4194129595998675</v>
      </c>
      <c r="CA28">
        <f t="shared" si="30"/>
        <v>0.86024770142812113</v>
      </c>
      <c r="CB28">
        <f t="shared" si="31"/>
        <v>0.10959881550071975</v>
      </c>
      <c r="CC28">
        <f t="shared" si="32"/>
        <v>83.052912434997296</v>
      </c>
      <c r="CD28">
        <f t="shared" si="33"/>
        <v>0.84980006846233702</v>
      </c>
      <c r="CE28">
        <f t="shared" si="34"/>
        <v>61.835425577772384</v>
      </c>
      <c r="CF28">
        <f t="shared" si="35"/>
        <v>1184.3371340841466</v>
      </c>
      <c r="CG28">
        <f t="shared" si="36"/>
        <v>9.1166827933924308E-3</v>
      </c>
      <c r="CH28">
        <f t="shared" si="37"/>
        <v>0</v>
      </c>
      <c r="CI28">
        <f t="shared" si="38"/>
        <v>1312.1863123720971</v>
      </c>
      <c r="CJ28">
        <f t="shared" si="39"/>
        <v>0</v>
      </c>
      <c r="CK28" t="e">
        <f t="shared" si="40"/>
        <v>#DIV/0!</v>
      </c>
      <c r="CL28" t="e">
        <f t="shared" si="4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Krieg</dc:creator>
  <cp:lastModifiedBy>Court Campany</cp:lastModifiedBy>
  <dcterms:created xsi:type="dcterms:W3CDTF">2017-10-06T00:07:44Z</dcterms:created>
  <dcterms:modified xsi:type="dcterms:W3CDTF">2017-10-06T19:07:52Z</dcterms:modified>
</cp:coreProperties>
</file>