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690617f72e169e/Desktop/Class_Requirements/Homework/Module 1/"/>
    </mc:Choice>
  </mc:AlternateContent>
  <xr:revisionPtr revIDLastSave="1089" documentId="8_{331864F1-6257-44BE-B488-BACCE6EAB668}" xr6:coauthVersionLast="47" xr6:coauthVersionMax="47" xr10:uidLastSave="{9EF31DF4-F2F6-4B45-8A9B-A5EC7BF9F796}"/>
  <bookViews>
    <workbookView xWindow="-108" yWindow="-108" windowWidth="23256" windowHeight="13896" activeTab="1" xr2:uid="{00000000-000D-0000-FFFF-FFFF00000000}"/>
  </bookViews>
  <sheets>
    <sheet name="Other" sheetId="12" r:id="rId1"/>
    <sheet name="Crowdfunding" sheetId="1" r:id="rId2"/>
    <sheet name="Statistical Analysis" sheetId="9" r:id="rId3"/>
    <sheet name="Crowdfunding Goal Analysis" sheetId="7" r:id="rId4"/>
    <sheet name="Campaign Outcome_Parent Cat" sheetId="2" r:id="rId5"/>
    <sheet name="Campaign Outcome_Sub-cat" sheetId="3" r:id="rId6"/>
    <sheet name="Campaign Outcome_Date" sheetId="6" r:id="rId7"/>
  </sheets>
  <definedNames>
    <definedName name="_xlnm._FilterDatabase" localSheetId="1" hidden="1">Crowdfunding!$A$1:$T$1001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Analysis'!$I$2:$I$365</definedName>
    <definedName name="_xlchart.v1.4" hidden="1">'Statistical Analysis'!$J$1</definedName>
    <definedName name="_xlchart.v1.5" hidden="1">'Statistical Analysis'!$J$2:$J$365</definedName>
    <definedName name="_xlchart.v1.6" hidden="1">'Statistical Analysis'!$A$2:$A$566</definedName>
    <definedName name="_xlchart.v1.7" hidden="1">'Statistical Analysis'!$B$1</definedName>
    <definedName name="_xlchart.v1.8" hidden="1">'Statistical Analysis'!$B$2:$B$566</definedName>
  </definedNames>
  <calcPr calcId="191029"/>
  <pivotCaches>
    <pivotCache cacheId="2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8" i="1"/>
  <c r="F11" i="1"/>
  <c r="F13" i="1"/>
  <c r="F14" i="1"/>
  <c r="F16" i="1"/>
  <c r="F17" i="1"/>
  <c r="F2" i="1"/>
  <c r="F21" i="1"/>
  <c r="F23" i="1"/>
  <c r="F29" i="1"/>
  <c r="F34" i="1"/>
  <c r="F41" i="1"/>
  <c r="F47" i="1"/>
  <c r="F52" i="1"/>
  <c r="F53" i="1"/>
  <c r="F54" i="1"/>
  <c r="F56" i="1"/>
  <c r="F63" i="1"/>
  <c r="F65" i="1"/>
  <c r="F66" i="1"/>
  <c r="F68" i="1"/>
  <c r="F78" i="1"/>
  <c r="F79" i="1"/>
  <c r="F81" i="1"/>
  <c r="F85" i="1"/>
  <c r="F89" i="1"/>
  <c r="F92" i="1"/>
  <c r="F93" i="1"/>
  <c r="F100" i="1"/>
  <c r="F102" i="1"/>
  <c r="F105" i="1"/>
  <c r="F111" i="1"/>
  <c r="F112" i="1"/>
  <c r="F117" i="1"/>
  <c r="F118" i="1"/>
  <c r="F124" i="1"/>
  <c r="F125" i="1"/>
  <c r="F128" i="1"/>
  <c r="F129" i="1"/>
  <c r="F136" i="1"/>
  <c r="F137" i="1"/>
  <c r="F140" i="1"/>
  <c r="F141" i="1"/>
  <c r="F152" i="1"/>
  <c r="F153" i="1"/>
  <c r="F155" i="1"/>
  <c r="F156" i="1"/>
  <c r="F157" i="1"/>
  <c r="F159" i="1"/>
  <c r="F163" i="1"/>
  <c r="F170" i="1"/>
  <c r="F172" i="1"/>
  <c r="F173" i="1"/>
  <c r="F174" i="1"/>
  <c r="F177" i="1"/>
  <c r="F178" i="1"/>
  <c r="F180" i="1"/>
  <c r="F183" i="1"/>
  <c r="F185" i="1"/>
  <c r="F187" i="1"/>
  <c r="F188" i="1"/>
  <c r="F190" i="1"/>
  <c r="F192" i="1"/>
  <c r="F193" i="1"/>
  <c r="F194" i="1"/>
  <c r="F195" i="1"/>
  <c r="F198" i="1"/>
  <c r="F200" i="1"/>
  <c r="F201" i="1"/>
  <c r="F202" i="1"/>
  <c r="F206" i="1"/>
  <c r="F212" i="1"/>
  <c r="F213" i="1"/>
  <c r="F217" i="1"/>
  <c r="F219" i="1"/>
  <c r="F222" i="1"/>
  <c r="F223" i="1"/>
  <c r="F225" i="1"/>
  <c r="F237" i="1"/>
  <c r="F238" i="1"/>
  <c r="F241" i="1"/>
  <c r="F252" i="1"/>
  <c r="F253" i="1"/>
  <c r="F255" i="1"/>
  <c r="F258" i="1"/>
  <c r="F263" i="1"/>
  <c r="F268" i="1"/>
  <c r="F276" i="1"/>
  <c r="F278" i="1"/>
  <c r="F283" i="1"/>
  <c r="F285" i="1"/>
  <c r="F286" i="1"/>
  <c r="F290" i="1"/>
  <c r="F292" i="1"/>
  <c r="F294" i="1"/>
  <c r="F297" i="1"/>
  <c r="F298" i="1"/>
  <c r="F299" i="1"/>
  <c r="F301" i="1"/>
  <c r="F302" i="1"/>
  <c r="F304" i="1"/>
  <c r="F305" i="1"/>
  <c r="F308" i="1"/>
  <c r="F310" i="1"/>
  <c r="F312" i="1"/>
  <c r="F317" i="1"/>
  <c r="F318" i="1"/>
  <c r="F319" i="1"/>
  <c r="F320" i="1"/>
  <c r="F322" i="1"/>
  <c r="F323" i="1"/>
  <c r="F325" i="1"/>
  <c r="F327" i="1"/>
  <c r="F328" i="1"/>
  <c r="F329" i="1"/>
  <c r="F338" i="1"/>
  <c r="F342" i="1"/>
  <c r="F343" i="1"/>
  <c r="F344" i="1"/>
  <c r="F345" i="1"/>
  <c r="F346" i="1"/>
  <c r="F347" i="1"/>
  <c r="F348" i="1"/>
  <c r="F350" i="1"/>
  <c r="F351" i="1"/>
  <c r="F352" i="1"/>
  <c r="F354" i="1"/>
  <c r="F358" i="1"/>
  <c r="F360" i="1"/>
  <c r="F369" i="1"/>
  <c r="F373" i="1"/>
  <c r="F376" i="1"/>
  <c r="F377" i="1"/>
  <c r="F379" i="1"/>
  <c r="F380" i="1"/>
  <c r="F381" i="1"/>
  <c r="F384" i="1"/>
  <c r="F388" i="1"/>
  <c r="F389" i="1"/>
  <c r="F393" i="1"/>
  <c r="F394" i="1"/>
  <c r="F401" i="1"/>
  <c r="F402" i="1"/>
  <c r="F404" i="1"/>
  <c r="F405" i="1"/>
  <c r="F407" i="1"/>
  <c r="F411" i="1"/>
  <c r="F416" i="1"/>
  <c r="F417" i="1"/>
  <c r="F418" i="1"/>
  <c r="F419" i="1"/>
  <c r="F420" i="1"/>
  <c r="F423" i="1"/>
  <c r="F425" i="1"/>
  <c r="F426" i="1"/>
  <c r="F430" i="1"/>
  <c r="F432" i="1"/>
  <c r="F434" i="1"/>
  <c r="F435" i="1"/>
  <c r="F443" i="1"/>
  <c r="F448" i="1"/>
  <c r="F450" i="1"/>
  <c r="F452" i="1"/>
  <c r="F454" i="1"/>
  <c r="F455" i="1"/>
  <c r="F456" i="1"/>
  <c r="F459" i="1"/>
  <c r="F461" i="1"/>
  <c r="F464" i="1"/>
  <c r="F470" i="1"/>
  <c r="F474" i="1"/>
  <c r="F478" i="1"/>
  <c r="F479" i="1"/>
  <c r="F483" i="1"/>
  <c r="F484" i="1"/>
  <c r="F485" i="1"/>
  <c r="F487" i="1"/>
  <c r="F488" i="1"/>
  <c r="F498" i="1"/>
  <c r="F499" i="1"/>
  <c r="F500" i="1"/>
  <c r="F501" i="1"/>
  <c r="F502" i="1"/>
  <c r="F503" i="1"/>
  <c r="F506" i="1"/>
  <c r="F507" i="1"/>
  <c r="F509" i="1"/>
  <c r="F511" i="1"/>
  <c r="F513" i="1"/>
  <c r="F517" i="1"/>
  <c r="F518" i="1"/>
  <c r="F520" i="1"/>
  <c r="F524" i="1"/>
  <c r="F526" i="1"/>
  <c r="F527" i="1"/>
  <c r="F529" i="1"/>
  <c r="F530" i="1"/>
  <c r="F531" i="1"/>
  <c r="F532" i="1"/>
  <c r="F536" i="1"/>
  <c r="F540" i="1"/>
  <c r="F541" i="1"/>
  <c r="F543" i="1"/>
  <c r="F544" i="1"/>
  <c r="F545" i="1"/>
  <c r="F547" i="1"/>
  <c r="F553" i="1"/>
  <c r="F554" i="1"/>
  <c r="F555" i="1"/>
  <c r="F564" i="1"/>
  <c r="F566" i="1"/>
  <c r="F568" i="1"/>
  <c r="F573" i="1"/>
  <c r="F577" i="1"/>
  <c r="F578" i="1"/>
  <c r="F580" i="1"/>
  <c r="F583" i="1"/>
  <c r="F584" i="1"/>
  <c r="F589" i="1"/>
  <c r="F590" i="1"/>
  <c r="F591" i="1"/>
  <c r="F592" i="1"/>
  <c r="F594" i="1"/>
  <c r="F596" i="1"/>
  <c r="F598" i="1"/>
  <c r="F601" i="1"/>
  <c r="F602" i="1"/>
  <c r="F620" i="1"/>
  <c r="F621" i="1"/>
  <c r="F624" i="1"/>
  <c r="F627" i="1"/>
  <c r="F631" i="1"/>
  <c r="F635" i="1"/>
  <c r="F638" i="1"/>
  <c r="F639" i="1"/>
  <c r="F640" i="1"/>
  <c r="F642" i="1"/>
  <c r="F646" i="1"/>
  <c r="F647" i="1"/>
  <c r="F648" i="1"/>
  <c r="F649" i="1"/>
  <c r="F651" i="1"/>
  <c r="F652" i="1"/>
  <c r="F653" i="1"/>
  <c r="F658" i="1"/>
  <c r="F659" i="1"/>
  <c r="F661" i="1"/>
  <c r="F662" i="1"/>
  <c r="F663" i="1"/>
  <c r="F664" i="1"/>
  <c r="F665" i="1"/>
  <c r="F666" i="1"/>
  <c r="F670" i="1"/>
  <c r="F674" i="1"/>
  <c r="F675" i="1"/>
  <c r="F679" i="1"/>
  <c r="F682" i="1"/>
  <c r="F683" i="1"/>
  <c r="F687" i="1"/>
  <c r="F694" i="1"/>
  <c r="F695" i="1"/>
  <c r="F696" i="1"/>
  <c r="F698" i="1"/>
  <c r="F701" i="1"/>
  <c r="F702" i="1"/>
  <c r="F704" i="1"/>
  <c r="F707" i="1"/>
  <c r="F713" i="1"/>
  <c r="F717" i="1"/>
  <c r="F727" i="1"/>
  <c r="F730" i="1"/>
  <c r="F734" i="1"/>
  <c r="F740" i="1"/>
  <c r="F741" i="1"/>
  <c r="F742" i="1"/>
  <c r="F745" i="1"/>
  <c r="F747" i="1"/>
  <c r="F752" i="1"/>
  <c r="F761" i="1"/>
  <c r="F762" i="1"/>
  <c r="F768" i="1"/>
  <c r="F769" i="1"/>
  <c r="F771" i="1"/>
  <c r="F777" i="1"/>
  <c r="F778" i="1"/>
  <c r="F779" i="1"/>
  <c r="F781" i="1"/>
  <c r="F789" i="1"/>
  <c r="F791" i="1"/>
  <c r="F793" i="1"/>
  <c r="F794" i="1"/>
  <c r="F797" i="1"/>
  <c r="F798" i="1"/>
  <c r="F801" i="1"/>
  <c r="F802" i="1"/>
  <c r="F807" i="1"/>
  <c r="F810" i="1"/>
  <c r="F811" i="1"/>
  <c r="F813" i="1"/>
  <c r="F816" i="1"/>
  <c r="F821" i="1"/>
  <c r="F830" i="1"/>
  <c r="F831" i="1"/>
  <c r="F832" i="1"/>
  <c r="F837" i="1"/>
  <c r="F838" i="1"/>
  <c r="F845" i="1"/>
  <c r="F852" i="1"/>
  <c r="F854" i="1"/>
  <c r="F860" i="1"/>
  <c r="F861" i="1"/>
  <c r="F871" i="1"/>
  <c r="F872" i="1"/>
  <c r="F877" i="1"/>
  <c r="F878" i="1"/>
  <c r="F879" i="1"/>
  <c r="F880" i="1"/>
  <c r="F883" i="1"/>
  <c r="F886" i="1"/>
  <c r="F888" i="1"/>
  <c r="F889" i="1"/>
  <c r="F897" i="1"/>
  <c r="F899" i="1"/>
  <c r="F900" i="1"/>
  <c r="F902" i="1"/>
  <c r="F906" i="1"/>
  <c r="F909" i="1"/>
  <c r="F915" i="1"/>
  <c r="F916" i="1"/>
  <c r="F918" i="1"/>
  <c r="F921" i="1"/>
  <c r="F923" i="1"/>
  <c r="F928" i="1"/>
  <c r="F929" i="1"/>
  <c r="F933" i="1"/>
  <c r="F938" i="1"/>
  <c r="F941" i="1"/>
  <c r="F943" i="1"/>
  <c r="F944" i="1"/>
  <c r="F946" i="1"/>
  <c r="F947" i="1"/>
  <c r="F948" i="1"/>
  <c r="F949" i="1"/>
  <c r="F952" i="1"/>
  <c r="F955" i="1"/>
  <c r="F958" i="1"/>
  <c r="F961" i="1"/>
  <c r="F962" i="1"/>
  <c r="F965" i="1"/>
  <c r="F972" i="1"/>
  <c r="F973" i="1"/>
  <c r="F975" i="1"/>
  <c r="F979" i="1"/>
  <c r="F982" i="1"/>
  <c r="F984" i="1"/>
  <c r="F987" i="1"/>
  <c r="F988" i="1"/>
  <c r="F990" i="1"/>
  <c r="F992" i="1"/>
  <c r="F996" i="1"/>
  <c r="F998" i="1"/>
  <c r="F1000" i="1"/>
  <c r="M12" i="9"/>
  <c r="M11" i="9"/>
  <c r="E12" i="9"/>
  <c r="E11" i="9"/>
  <c r="E7" i="9"/>
  <c r="E6" i="9"/>
  <c r="M7" i="9" l="1"/>
  <c r="M6" i="9"/>
  <c r="M5" i="9"/>
  <c r="M4" i="9"/>
  <c r="M3" i="9"/>
  <c r="M2" i="9"/>
  <c r="E5" i="9"/>
  <c r="E4" i="9"/>
  <c r="E3" i="9"/>
  <c r="E2" i="9"/>
  <c r="E9" i="9" s="1"/>
  <c r="D8" i="7"/>
  <c r="E8" i="7"/>
  <c r="D7" i="7"/>
  <c r="E7" i="7"/>
  <c r="C8" i="7"/>
  <c r="D3" i="7"/>
  <c r="E3" i="7"/>
  <c r="D4" i="7"/>
  <c r="E4" i="7"/>
  <c r="D5" i="7"/>
  <c r="E5" i="7"/>
  <c r="D6" i="7"/>
  <c r="E6" i="7"/>
  <c r="D9" i="7"/>
  <c r="E9" i="7"/>
  <c r="D10" i="7"/>
  <c r="E10" i="7"/>
  <c r="D11" i="7"/>
  <c r="E11" i="7"/>
  <c r="D12" i="7"/>
  <c r="E12" i="7"/>
  <c r="D13" i="7"/>
  <c r="E13" i="7"/>
  <c r="D14" i="7"/>
  <c r="E14" i="7"/>
  <c r="C13" i="7"/>
  <c r="C12" i="7"/>
  <c r="C10" i="7"/>
  <c r="C9" i="7"/>
  <c r="C7" i="7"/>
  <c r="C6" i="7"/>
  <c r="C5" i="7"/>
  <c r="C4" i="7"/>
  <c r="C3" i="7"/>
  <c r="C14" i="7"/>
  <c r="C11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7" i="1"/>
  <c r="F9" i="1"/>
  <c r="F10" i="1"/>
  <c r="F12" i="1"/>
  <c r="F15" i="1"/>
  <c r="F18" i="1"/>
  <c r="F19" i="1"/>
  <c r="F20" i="1"/>
  <c r="F22" i="1"/>
  <c r="F24" i="1"/>
  <c r="F25" i="1"/>
  <c r="F26" i="1"/>
  <c r="F27" i="1"/>
  <c r="F28" i="1"/>
  <c r="F30" i="1"/>
  <c r="F31" i="1"/>
  <c r="F32" i="1"/>
  <c r="F33" i="1"/>
  <c r="F35" i="1"/>
  <c r="F36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5" i="1"/>
  <c r="F57" i="1"/>
  <c r="F58" i="1"/>
  <c r="F59" i="1"/>
  <c r="F60" i="1"/>
  <c r="F61" i="1"/>
  <c r="F62" i="1"/>
  <c r="F64" i="1"/>
  <c r="F67" i="1"/>
  <c r="F69" i="1"/>
  <c r="F70" i="1"/>
  <c r="F71" i="1"/>
  <c r="F72" i="1"/>
  <c r="F73" i="1"/>
  <c r="F74" i="1"/>
  <c r="F75" i="1"/>
  <c r="F76" i="1"/>
  <c r="F77" i="1"/>
  <c r="F80" i="1"/>
  <c r="F82" i="1"/>
  <c r="F83" i="1"/>
  <c r="F84" i="1"/>
  <c r="F86" i="1"/>
  <c r="F87" i="1"/>
  <c r="F88" i="1"/>
  <c r="F90" i="1"/>
  <c r="F91" i="1"/>
  <c r="F94" i="1"/>
  <c r="F95" i="1"/>
  <c r="F96" i="1"/>
  <c r="F97" i="1"/>
  <c r="F98" i="1"/>
  <c r="F99" i="1"/>
  <c r="F101" i="1"/>
  <c r="F103" i="1"/>
  <c r="F104" i="1"/>
  <c r="F106" i="1"/>
  <c r="F107" i="1"/>
  <c r="F108" i="1"/>
  <c r="F109" i="1"/>
  <c r="F110" i="1"/>
  <c r="F113" i="1"/>
  <c r="F114" i="1"/>
  <c r="F115" i="1"/>
  <c r="F116" i="1"/>
  <c r="F119" i="1"/>
  <c r="F120" i="1"/>
  <c r="F121" i="1"/>
  <c r="F122" i="1"/>
  <c r="F123" i="1"/>
  <c r="F126" i="1"/>
  <c r="F127" i="1"/>
  <c r="F130" i="1"/>
  <c r="F131" i="1"/>
  <c r="F132" i="1"/>
  <c r="F133" i="1"/>
  <c r="F134" i="1"/>
  <c r="F135" i="1"/>
  <c r="F138" i="1"/>
  <c r="F139" i="1"/>
  <c r="F142" i="1"/>
  <c r="F143" i="1"/>
  <c r="F144" i="1"/>
  <c r="F145" i="1"/>
  <c r="F146" i="1"/>
  <c r="F147" i="1"/>
  <c r="F148" i="1"/>
  <c r="F149" i="1"/>
  <c r="F150" i="1"/>
  <c r="F151" i="1"/>
  <c r="F154" i="1"/>
  <c r="F158" i="1"/>
  <c r="F160" i="1"/>
  <c r="F161" i="1"/>
  <c r="F162" i="1"/>
  <c r="F164" i="1"/>
  <c r="F165" i="1"/>
  <c r="F166" i="1"/>
  <c r="F167" i="1"/>
  <c r="F168" i="1"/>
  <c r="F169" i="1"/>
  <c r="F171" i="1"/>
  <c r="F175" i="1"/>
  <c r="F176" i="1"/>
  <c r="F179" i="1"/>
  <c r="F181" i="1"/>
  <c r="F182" i="1"/>
  <c r="F184" i="1"/>
  <c r="F186" i="1"/>
  <c r="F189" i="1"/>
  <c r="F191" i="1"/>
  <c r="F196" i="1"/>
  <c r="F197" i="1"/>
  <c r="F199" i="1"/>
  <c r="F203" i="1"/>
  <c r="F204" i="1"/>
  <c r="F205" i="1"/>
  <c r="F207" i="1"/>
  <c r="F208" i="1"/>
  <c r="F209" i="1"/>
  <c r="F210" i="1"/>
  <c r="F211" i="1"/>
  <c r="F214" i="1"/>
  <c r="F215" i="1"/>
  <c r="F216" i="1"/>
  <c r="F218" i="1"/>
  <c r="F220" i="1"/>
  <c r="F221" i="1"/>
  <c r="F224" i="1"/>
  <c r="F226" i="1"/>
  <c r="F227" i="1"/>
  <c r="F228" i="1"/>
  <c r="F229" i="1"/>
  <c r="F230" i="1"/>
  <c r="F231" i="1"/>
  <c r="F232" i="1"/>
  <c r="F233" i="1"/>
  <c r="F234" i="1"/>
  <c r="F235" i="1"/>
  <c r="F236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4" i="1"/>
  <c r="F256" i="1"/>
  <c r="F257" i="1"/>
  <c r="F259" i="1"/>
  <c r="F260" i="1"/>
  <c r="F261" i="1"/>
  <c r="F262" i="1"/>
  <c r="F264" i="1"/>
  <c r="F265" i="1"/>
  <c r="F266" i="1"/>
  <c r="F267" i="1"/>
  <c r="F269" i="1"/>
  <c r="F270" i="1"/>
  <c r="F271" i="1"/>
  <c r="F272" i="1"/>
  <c r="F273" i="1"/>
  <c r="F274" i="1"/>
  <c r="F275" i="1"/>
  <c r="F277" i="1"/>
  <c r="F279" i="1"/>
  <c r="F280" i="1"/>
  <c r="F281" i="1"/>
  <c r="F282" i="1"/>
  <c r="F284" i="1"/>
  <c r="F287" i="1"/>
  <c r="F288" i="1"/>
  <c r="F289" i="1"/>
  <c r="F291" i="1"/>
  <c r="F293" i="1"/>
  <c r="F295" i="1"/>
  <c r="F296" i="1"/>
  <c r="F300" i="1"/>
  <c r="F303" i="1"/>
  <c r="F306" i="1"/>
  <c r="F307" i="1"/>
  <c r="F309" i="1"/>
  <c r="F311" i="1"/>
  <c r="F313" i="1"/>
  <c r="F314" i="1"/>
  <c r="F315" i="1"/>
  <c r="F316" i="1"/>
  <c r="F321" i="1"/>
  <c r="F324" i="1"/>
  <c r="F326" i="1"/>
  <c r="F330" i="1"/>
  <c r="F331" i="1"/>
  <c r="F332" i="1"/>
  <c r="F333" i="1"/>
  <c r="F334" i="1"/>
  <c r="F335" i="1"/>
  <c r="F336" i="1"/>
  <c r="F337" i="1"/>
  <c r="F339" i="1"/>
  <c r="F340" i="1"/>
  <c r="F341" i="1"/>
  <c r="F349" i="1"/>
  <c r="F353" i="1"/>
  <c r="F355" i="1"/>
  <c r="F356" i="1"/>
  <c r="F357" i="1"/>
  <c r="F359" i="1"/>
  <c r="F361" i="1"/>
  <c r="F362" i="1"/>
  <c r="F363" i="1"/>
  <c r="F364" i="1"/>
  <c r="F365" i="1"/>
  <c r="F366" i="1"/>
  <c r="F367" i="1"/>
  <c r="F368" i="1"/>
  <c r="F370" i="1"/>
  <c r="F371" i="1"/>
  <c r="F372" i="1"/>
  <c r="F374" i="1"/>
  <c r="F375" i="1"/>
  <c r="F378" i="1"/>
  <c r="F382" i="1"/>
  <c r="F383" i="1"/>
  <c r="F385" i="1"/>
  <c r="F386" i="1"/>
  <c r="F387" i="1"/>
  <c r="F390" i="1"/>
  <c r="F391" i="1"/>
  <c r="F392" i="1"/>
  <c r="F395" i="1"/>
  <c r="F396" i="1"/>
  <c r="F397" i="1"/>
  <c r="F398" i="1"/>
  <c r="F399" i="1"/>
  <c r="F400" i="1"/>
  <c r="F403" i="1"/>
  <c r="F406" i="1"/>
  <c r="F408" i="1"/>
  <c r="F409" i="1"/>
  <c r="F410" i="1"/>
  <c r="F412" i="1"/>
  <c r="F413" i="1"/>
  <c r="F414" i="1"/>
  <c r="F415" i="1"/>
  <c r="F421" i="1"/>
  <c r="F422" i="1"/>
  <c r="F424" i="1"/>
  <c r="F427" i="1"/>
  <c r="F428" i="1"/>
  <c r="F429" i="1"/>
  <c r="F431" i="1"/>
  <c r="F433" i="1"/>
  <c r="F436" i="1"/>
  <c r="F437" i="1"/>
  <c r="F438" i="1"/>
  <c r="F439" i="1"/>
  <c r="F440" i="1"/>
  <c r="F441" i="1"/>
  <c r="F442" i="1"/>
  <c r="F444" i="1"/>
  <c r="F445" i="1"/>
  <c r="F446" i="1"/>
  <c r="F447" i="1"/>
  <c r="F449" i="1"/>
  <c r="F451" i="1"/>
  <c r="F453" i="1"/>
  <c r="F457" i="1"/>
  <c r="F458" i="1"/>
  <c r="F460" i="1"/>
  <c r="F462" i="1"/>
  <c r="F463" i="1"/>
  <c r="F465" i="1"/>
  <c r="F466" i="1"/>
  <c r="F467" i="1"/>
  <c r="F468" i="1"/>
  <c r="F469" i="1"/>
  <c r="F471" i="1"/>
  <c r="F472" i="1"/>
  <c r="F473" i="1"/>
  <c r="F475" i="1"/>
  <c r="F476" i="1"/>
  <c r="F477" i="1"/>
  <c r="F480" i="1"/>
  <c r="F481" i="1"/>
  <c r="F482" i="1"/>
  <c r="F486" i="1"/>
  <c r="F489" i="1"/>
  <c r="F490" i="1"/>
  <c r="F491" i="1"/>
  <c r="F492" i="1"/>
  <c r="F493" i="1"/>
  <c r="F494" i="1"/>
  <c r="F495" i="1"/>
  <c r="F496" i="1"/>
  <c r="F497" i="1"/>
  <c r="F504" i="1"/>
  <c r="F505" i="1"/>
  <c r="F508" i="1"/>
  <c r="F510" i="1"/>
  <c r="F512" i="1"/>
  <c r="F514" i="1"/>
  <c r="F515" i="1"/>
  <c r="F516" i="1"/>
  <c r="F519" i="1"/>
  <c r="F521" i="1"/>
  <c r="F522" i="1"/>
  <c r="F523" i="1"/>
  <c r="F525" i="1"/>
  <c r="F528" i="1"/>
  <c r="F533" i="1"/>
  <c r="F534" i="1"/>
  <c r="F535" i="1"/>
  <c r="F537" i="1"/>
  <c r="F538" i="1"/>
  <c r="F539" i="1"/>
  <c r="F542" i="1"/>
  <c r="F546" i="1"/>
  <c r="F548" i="1"/>
  <c r="F549" i="1"/>
  <c r="F550" i="1"/>
  <c r="F551" i="1"/>
  <c r="F552" i="1"/>
  <c r="F556" i="1"/>
  <c r="F557" i="1"/>
  <c r="F558" i="1"/>
  <c r="F559" i="1"/>
  <c r="F560" i="1"/>
  <c r="F561" i="1"/>
  <c r="F562" i="1"/>
  <c r="F563" i="1"/>
  <c r="F565" i="1"/>
  <c r="F567" i="1"/>
  <c r="F569" i="1"/>
  <c r="F570" i="1"/>
  <c r="F571" i="1"/>
  <c r="F572" i="1"/>
  <c r="F574" i="1"/>
  <c r="F575" i="1"/>
  <c r="F576" i="1"/>
  <c r="F579" i="1"/>
  <c r="F581" i="1"/>
  <c r="F582" i="1"/>
  <c r="F585" i="1"/>
  <c r="F586" i="1"/>
  <c r="F587" i="1"/>
  <c r="F588" i="1"/>
  <c r="F593" i="1"/>
  <c r="F595" i="1"/>
  <c r="F597" i="1"/>
  <c r="F599" i="1"/>
  <c r="F600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2" i="1"/>
  <c r="F623" i="1"/>
  <c r="F625" i="1"/>
  <c r="F626" i="1"/>
  <c r="F628" i="1"/>
  <c r="F629" i="1"/>
  <c r="F630" i="1"/>
  <c r="F632" i="1"/>
  <c r="F633" i="1"/>
  <c r="F634" i="1"/>
  <c r="F636" i="1"/>
  <c r="F637" i="1"/>
  <c r="F641" i="1"/>
  <c r="F643" i="1"/>
  <c r="F644" i="1"/>
  <c r="F645" i="1"/>
  <c r="F650" i="1"/>
  <c r="F654" i="1"/>
  <c r="F655" i="1"/>
  <c r="F656" i="1"/>
  <c r="F657" i="1"/>
  <c r="F660" i="1"/>
  <c r="F667" i="1"/>
  <c r="F668" i="1"/>
  <c r="F669" i="1"/>
  <c r="F671" i="1"/>
  <c r="F672" i="1"/>
  <c r="F673" i="1"/>
  <c r="F676" i="1"/>
  <c r="F677" i="1"/>
  <c r="F678" i="1"/>
  <c r="F680" i="1"/>
  <c r="F681" i="1"/>
  <c r="F684" i="1"/>
  <c r="F685" i="1"/>
  <c r="F686" i="1"/>
  <c r="F688" i="1"/>
  <c r="F689" i="1"/>
  <c r="F690" i="1"/>
  <c r="F691" i="1"/>
  <c r="F692" i="1"/>
  <c r="F693" i="1"/>
  <c r="F697" i="1"/>
  <c r="F699" i="1"/>
  <c r="F700" i="1"/>
  <c r="F703" i="1"/>
  <c r="F705" i="1"/>
  <c r="F706" i="1"/>
  <c r="F708" i="1"/>
  <c r="F709" i="1"/>
  <c r="F710" i="1"/>
  <c r="F711" i="1"/>
  <c r="F712" i="1"/>
  <c r="F714" i="1"/>
  <c r="F715" i="1"/>
  <c r="F716" i="1"/>
  <c r="F718" i="1"/>
  <c r="F719" i="1"/>
  <c r="F720" i="1"/>
  <c r="F721" i="1"/>
  <c r="F722" i="1"/>
  <c r="F723" i="1"/>
  <c r="F724" i="1"/>
  <c r="F725" i="1"/>
  <c r="F726" i="1"/>
  <c r="F728" i="1"/>
  <c r="F729" i="1"/>
  <c r="F731" i="1"/>
  <c r="F732" i="1"/>
  <c r="F733" i="1"/>
  <c r="F735" i="1"/>
  <c r="F736" i="1"/>
  <c r="F737" i="1"/>
  <c r="F738" i="1"/>
  <c r="F739" i="1"/>
  <c r="F743" i="1"/>
  <c r="F744" i="1"/>
  <c r="F746" i="1"/>
  <c r="F748" i="1"/>
  <c r="F749" i="1"/>
  <c r="F750" i="1"/>
  <c r="F751" i="1"/>
  <c r="F753" i="1"/>
  <c r="F754" i="1"/>
  <c r="F755" i="1"/>
  <c r="F756" i="1"/>
  <c r="F757" i="1"/>
  <c r="F758" i="1"/>
  <c r="F759" i="1"/>
  <c r="F760" i="1"/>
  <c r="F763" i="1"/>
  <c r="F764" i="1"/>
  <c r="F765" i="1"/>
  <c r="F766" i="1"/>
  <c r="F767" i="1"/>
  <c r="F770" i="1"/>
  <c r="F772" i="1"/>
  <c r="F773" i="1"/>
  <c r="F774" i="1"/>
  <c r="F775" i="1"/>
  <c r="F776" i="1"/>
  <c r="F780" i="1"/>
  <c r="F782" i="1"/>
  <c r="F783" i="1"/>
  <c r="F784" i="1"/>
  <c r="F785" i="1"/>
  <c r="F786" i="1"/>
  <c r="F787" i="1"/>
  <c r="F788" i="1"/>
  <c r="F790" i="1"/>
  <c r="F792" i="1"/>
  <c r="F795" i="1"/>
  <c r="F796" i="1"/>
  <c r="F799" i="1"/>
  <c r="F800" i="1"/>
  <c r="F803" i="1"/>
  <c r="F804" i="1"/>
  <c r="F805" i="1"/>
  <c r="F806" i="1"/>
  <c r="F808" i="1"/>
  <c r="F809" i="1"/>
  <c r="F812" i="1"/>
  <c r="F814" i="1"/>
  <c r="F815" i="1"/>
  <c r="F817" i="1"/>
  <c r="F818" i="1"/>
  <c r="F819" i="1"/>
  <c r="F820" i="1"/>
  <c r="F822" i="1"/>
  <c r="F823" i="1"/>
  <c r="F824" i="1"/>
  <c r="F825" i="1"/>
  <c r="F826" i="1"/>
  <c r="F827" i="1"/>
  <c r="F828" i="1"/>
  <c r="F829" i="1"/>
  <c r="F833" i="1"/>
  <c r="F834" i="1"/>
  <c r="F835" i="1"/>
  <c r="F836" i="1"/>
  <c r="F839" i="1"/>
  <c r="F840" i="1"/>
  <c r="F841" i="1"/>
  <c r="F842" i="1"/>
  <c r="F843" i="1"/>
  <c r="F844" i="1"/>
  <c r="F846" i="1"/>
  <c r="F847" i="1"/>
  <c r="F848" i="1"/>
  <c r="F849" i="1"/>
  <c r="F850" i="1"/>
  <c r="F851" i="1"/>
  <c r="F853" i="1"/>
  <c r="F855" i="1"/>
  <c r="F856" i="1"/>
  <c r="F857" i="1"/>
  <c r="F858" i="1"/>
  <c r="F859" i="1"/>
  <c r="F862" i="1"/>
  <c r="F863" i="1"/>
  <c r="F864" i="1"/>
  <c r="F865" i="1"/>
  <c r="F866" i="1"/>
  <c r="F867" i="1"/>
  <c r="F868" i="1"/>
  <c r="F869" i="1"/>
  <c r="F870" i="1"/>
  <c r="F873" i="1"/>
  <c r="F874" i="1"/>
  <c r="F875" i="1"/>
  <c r="F876" i="1"/>
  <c r="F881" i="1"/>
  <c r="F882" i="1"/>
  <c r="F884" i="1"/>
  <c r="F885" i="1"/>
  <c r="F887" i="1"/>
  <c r="F890" i="1"/>
  <c r="F891" i="1"/>
  <c r="F892" i="1"/>
  <c r="F893" i="1"/>
  <c r="F894" i="1"/>
  <c r="F895" i="1"/>
  <c r="F896" i="1"/>
  <c r="F898" i="1"/>
  <c r="F901" i="1"/>
  <c r="F903" i="1"/>
  <c r="F904" i="1"/>
  <c r="F905" i="1"/>
  <c r="F907" i="1"/>
  <c r="F908" i="1"/>
  <c r="F910" i="1"/>
  <c r="F911" i="1"/>
  <c r="F912" i="1"/>
  <c r="F913" i="1"/>
  <c r="F914" i="1"/>
  <c r="F917" i="1"/>
  <c r="F919" i="1"/>
  <c r="F920" i="1"/>
  <c r="F922" i="1"/>
  <c r="F924" i="1"/>
  <c r="F925" i="1"/>
  <c r="F926" i="1"/>
  <c r="F927" i="1"/>
  <c r="F930" i="1"/>
  <c r="F931" i="1"/>
  <c r="F932" i="1"/>
  <c r="F934" i="1"/>
  <c r="F935" i="1"/>
  <c r="F936" i="1"/>
  <c r="F937" i="1"/>
  <c r="F939" i="1"/>
  <c r="F940" i="1"/>
  <c r="F942" i="1"/>
  <c r="F945" i="1"/>
  <c r="F950" i="1"/>
  <c r="F951" i="1"/>
  <c r="F953" i="1"/>
  <c r="F954" i="1"/>
  <c r="F956" i="1"/>
  <c r="F957" i="1"/>
  <c r="F959" i="1"/>
  <c r="F960" i="1"/>
  <c r="F963" i="1"/>
  <c r="F964" i="1"/>
  <c r="F966" i="1"/>
  <c r="F967" i="1"/>
  <c r="F968" i="1"/>
  <c r="F969" i="1"/>
  <c r="F970" i="1"/>
  <c r="F971" i="1"/>
  <c r="F974" i="1"/>
  <c r="F976" i="1"/>
  <c r="F977" i="1"/>
  <c r="F978" i="1"/>
  <c r="F980" i="1"/>
  <c r="F981" i="1"/>
  <c r="F983" i="1"/>
  <c r="F985" i="1"/>
  <c r="F986" i="1"/>
  <c r="F989" i="1"/>
  <c r="F991" i="1"/>
  <c r="F993" i="1"/>
  <c r="F994" i="1"/>
  <c r="F995" i="1"/>
  <c r="F997" i="1"/>
  <c r="F999" i="1"/>
  <c r="F1001" i="1"/>
  <c r="F5" i="7" l="1"/>
  <c r="H5" i="7" s="1"/>
  <c r="M9" i="9"/>
  <c r="F6" i="7"/>
  <c r="F9" i="7"/>
  <c r="G9" i="7" s="1"/>
  <c r="F11" i="7"/>
  <c r="G11" i="7" s="1"/>
  <c r="F12" i="7"/>
  <c r="G12" i="7" s="1"/>
  <c r="F14" i="7"/>
  <c r="I14" i="7" s="1"/>
  <c r="F13" i="7"/>
  <c r="G13" i="7" s="1"/>
  <c r="H11" i="7"/>
  <c r="F3" i="7"/>
  <c r="H3" i="7" s="1"/>
  <c r="I12" i="7"/>
  <c r="F4" i="7"/>
  <c r="H4" i="7" s="1"/>
  <c r="F10" i="7"/>
  <c r="H10" i="7" s="1"/>
  <c r="I9" i="7"/>
  <c r="H6" i="7"/>
  <c r="I6" i="7"/>
  <c r="G6" i="7"/>
  <c r="F7" i="7"/>
  <c r="G7" i="7" s="1"/>
  <c r="H7" i="7"/>
  <c r="F8" i="7"/>
  <c r="G5" i="7" l="1"/>
  <c r="I5" i="7"/>
  <c r="G4" i="7"/>
  <c r="I4" i="7"/>
  <c r="I11" i="7"/>
  <c r="G10" i="7"/>
  <c r="I10" i="7"/>
  <c r="G3" i="7"/>
  <c r="G14" i="7"/>
  <c r="I13" i="7"/>
  <c r="H12" i="7"/>
  <c r="H13" i="7"/>
  <c r="H14" i="7"/>
  <c r="H9" i="7"/>
  <c r="I3" i="7"/>
  <c r="I7" i="7"/>
  <c r="H8" i="7"/>
  <c r="G8" i="7"/>
  <c r="I8" i="7"/>
</calcChain>
</file>

<file path=xl/sharedStrings.xml><?xml version="1.0" encoding="utf-8"?>
<sst xmlns="http://schemas.openxmlformats.org/spreadsheetml/2006/main" count="9132" uniqueCount="2143">
  <si>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</si>
  <si>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</si>
  <si>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</si>
  <si>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</si>
  <si>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</si>
  <si>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</si>
  <si>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</si>
  <si>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</si>
  <si>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</si>
  <si>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</si>
  <si>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</si>
  <si>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</si>
  <si>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</si>
  <si>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</si>
  <si>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</si>
  <si>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</si>
  <si>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</si>
  <si>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</si>
  <si>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</si>
  <si>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</si>
  <si>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</si>
  <si>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</si>
  <si>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</si>
  <si>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</si>
  <si>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</si>
  <si>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</si>
  <si>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</si>
  <si>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</si>
  <si>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</si>
  <si>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</si>
  <si>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</si>
  <si>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</si>
  <si>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</si>
  <si>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</si>
  <si>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</si>
  <si>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</si>
  <si>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</si>
  <si>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</si>
  <si>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</si>
  <si>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</si>
  <si>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</si>
  <si>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</si>
  <si>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</si>
  <si>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</si>
  <si>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</si>
  <si>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</si>
  <si>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</si>
  <si>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</si>
  <si>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</si>
  <si>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</si>
  <si>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</si>
  <si>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</si>
  <si>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</si>
  <si>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</si>
  <si>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</si>
  <si>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</si>
  <si>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</si>
  <si>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</si>
  <si>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</si>
  <si>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</si>
  <si>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</si>
  <si>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</si>
  <si>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</si>
  <si>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</si>
  <si>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</si>
  <si>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</si>
  <si>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</si>
  <si>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</si>
  <si>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</si>
  <si>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</si>
  <si>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</si>
  <si>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</si>
  <si>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</si>
  <si>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</si>
  <si>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</si>
  <si>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</si>
  <si>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</si>
  <si>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</si>
  <si>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</si>
  <si>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</si>
  <si>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</si>
  <si>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</si>
  <si>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</si>
  <si>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</si>
  <si>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</si>
  <si>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</si>
  <si>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</si>
  <si>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</si>
  <si>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</si>
  <si>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</si>
  <si>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</si>
  <si>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</si>
  <si>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</si>
  <si>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</si>
  <si>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</si>
  <si>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</si>
  <si>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</si>
  <si>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</si>
  <si>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</si>
  <si>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</si>
  <si>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</si>
  <si>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</si>
  <si>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</si>
  <si>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</si>
  <si>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</si>
  <si>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</si>
  <si>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</si>
  <si>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</si>
  <si>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</si>
  <si>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</si>
  <si>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</si>
  <si>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</si>
  <si>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</si>
  <si>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</si>
  <si>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</si>
  <si>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</si>
  <si>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</si>
  <si>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</si>
  <si>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</si>
  <si>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</si>
  <si>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</si>
  <si>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</si>
  <si>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</si>
  <si>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</si>
  <si>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</si>
  <si>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</si>
  <si>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</si>
  <si>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</si>
  <si>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</si>
  <si>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</si>
  <si>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</si>
  <si>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</si>
  <si>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</si>
  <si>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</si>
  <si>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</si>
  <si>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</si>
  <si>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</si>
  <si>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</si>
  <si>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</si>
  <si>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</si>
  <si>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</si>
  <si>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</si>
  <si>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</si>
  <si>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</si>
  <si>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</si>
  <si>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</si>
  <si>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</si>
  <si>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</si>
  <si>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</si>
  <si>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</si>
  <si>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</si>
  <si>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</si>
  <si>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</si>
  <si>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</si>
  <si>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</si>
  <si>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</si>
  <si>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</si>
  <si>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</si>
  <si>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</si>
  <si>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</si>
  <si>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</si>
  <si>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</si>
  <si>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</si>
  <si>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</si>
  <si>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</si>
  <si>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</si>
  <si>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</si>
  <si>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</si>
  <si>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</si>
  <si>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</si>
  <si>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</si>
  <si>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</si>
  <si>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</si>
  <si>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</si>
  <si>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</si>
  <si>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</si>
  <si>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</si>
  <si>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</si>
  <si>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</si>
  <si>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</si>
  <si>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</si>
  <si>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</si>
  <si>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</si>
  <si>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</si>
  <si>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</si>
  <si>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</si>
  <si>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</si>
  <si>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</si>
  <si>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</si>
  <si>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</si>
  <si>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</si>
  <si>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</si>
  <si>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</si>
  <si>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</si>
  <si>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</si>
  <si>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</si>
  <si>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</si>
  <si>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</si>
  <si>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</si>
  <si>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</si>
  <si>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</si>
  <si>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</si>
  <si>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</si>
  <si>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</si>
  <si>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</si>
  <si>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</si>
  <si>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</si>
  <si>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</si>
  <si>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</si>
  <si>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</si>
  <si>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</si>
  <si>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</si>
  <si>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</si>
  <si>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</si>
  <si>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</si>
  <si>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</si>
  <si>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</si>
  <si>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</si>
  <si>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</si>
  <si>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</si>
  <si>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</si>
  <si>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</si>
  <si>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</si>
  <si>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</si>
  <si>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</si>
  <si>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</si>
  <si>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</si>
  <si>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</si>
  <si>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</si>
  <si>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</si>
  <si>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</si>
  <si>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</si>
  <si>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</si>
  <si>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</si>
  <si>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</si>
  <si>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</si>
  <si>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</si>
  <si>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</si>
  <si>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</si>
  <si>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</si>
  <si>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</si>
  <si>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</si>
  <si>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</si>
  <si>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</si>
  <si>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</si>
  <si>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</si>
  <si>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</si>
  <si>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</si>
  <si>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</si>
  <si>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</si>
  <si>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</si>
  <si>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</si>
  <si>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</si>
  <si>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</si>
  <si>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</si>
  <si>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</si>
  <si>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</si>
  <si>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</si>
  <si>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</si>
  <si>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</si>
  <si>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</si>
  <si>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</si>
  <si>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</si>
  <si>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</si>
  <si>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</si>
  <si>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</si>
  <si>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</si>
  <si>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</si>
  <si>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</si>
  <si>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</si>
  <si>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</si>
  <si>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</si>
  <si>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</si>
  <si>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</si>
  <si>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</si>
  <si>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</si>
  <si>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</si>
  <si>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</si>
  <si>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</si>
  <si>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</si>
  <si>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</si>
  <si>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</si>
  <si>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</si>
  <si>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</si>
  <si>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</si>
  <si>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</si>
  <si>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</si>
  <si>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</si>
  <si>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</si>
  <si>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</si>
  <si>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</si>
  <si>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</si>
  <si>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</si>
  <si>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</si>
  <si>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</si>
  <si>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</si>
  <si>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</si>
  <si>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</si>
  <si>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</si>
  <si>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</si>
  <si>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</si>
  <si>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</si>
  <si>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</si>
  <si>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</si>
  <si>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</si>
  <si>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</si>
  <si>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</si>
  <si>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</si>
  <si>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</si>
  <si>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</si>
  <si>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</si>
  <si>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</si>
  <si>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</si>
  <si>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</si>
  <si>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</si>
  <si>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</si>
  <si>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</si>
  <si>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</si>
  <si>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</si>
  <si>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</si>
  <si>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</si>
  <si>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</si>
  <si>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</si>
  <si>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</si>
  <si>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</si>
  <si>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</si>
  <si>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</si>
  <si>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</si>
  <si>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</si>
  <si>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</si>
  <si>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</si>
  <si>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</si>
  <si>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</si>
  <si>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</si>
  <si>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</si>
  <si>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</si>
  <si>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</si>
  <si>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</si>
  <si>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</si>
  <si>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</si>
  <si>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</si>
  <si>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</si>
  <si>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</si>
  <si>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</si>
  <si>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</si>
  <si>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</si>
  <si>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</si>
  <si>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</si>
  <si>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</si>
  <si>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</si>
  <si>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</si>
  <si>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</si>
  <si>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</si>
  <si>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</si>
  <si>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</si>
  <si>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</si>
  <si>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</si>
  <si>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</si>
  <si>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</si>
  <si>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</si>
  <si>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</si>
  <si>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</si>
  <si>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</si>
  <si>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</si>
  <si>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</si>
  <si>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</si>
  <si>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</si>
  <si>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</si>
  <si>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</si>
  <si>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</si>
  <si>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</si>
  <si>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</si>
  <si>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</si>
  <si>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</si>
  <si>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</si>
  <si>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</si>
  <si>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</si>
  <si>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</si>
  <si>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</si>
  <si>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</si>
  <si>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</si>
  <si>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</si>
  <si>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</si>
  <si>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</si>
  <si>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</si>
  <si>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</si>
  <si>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</si>
  <si>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</si>
  <si>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</si>
  <si>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</si>
  <si>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</si>
  <si>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</si>
  <si>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</si>
  <si>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</si>
  <si>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</si>
  <si>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</si>
  <si>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</si>
  <si>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</si>
  <si>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</si>
  <si>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</si>
  <si>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</si>
  <si>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</si>
  <si>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</si>
  <si>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</si>
  <si>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</si>
  <si>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</si>
  <si>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</si>
  <si>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</si>
  <si>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</si>
  <si>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</si>
  <si>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</si>
  <si>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</si>
  <si>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</si>
  <si>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</si>
  <si>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</si>
  <si>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</si>
  <si>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</si>
  <si>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</si>
  <si>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</si>
  <si>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</si>
  <si>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</si>
  <si>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</si>
  <si>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</si>
  <si>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</si>
  <si>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</si>
  <si>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</si>
  <si>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</si>
  <si>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</si>
  <si>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</si>
  <si>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</si>
  <si>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</si>
  <si>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</si>
  <si>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</si>
  <si>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</si>
  <si>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</si>
  <si>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</si>
  <si>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</si>
  <si>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</si>
  <si>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</si>
  <si>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</si>
  <si>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</si>
  <si>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</si>
  <si>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</si>
  <si>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</si>
  <si>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</si>
  <si>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</si>
  <si>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</si>
  <si>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</si>
  <si>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</si>
  <si>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</si>
  <si>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</si>
  <si>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</si>
  <si>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</si>
  <si>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</si>
  <si>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</si>
  <si>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</si>
  <si>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</si>
  <si>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</si>
  <si>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</si>
  <si>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</si>
  <si>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</si>
  <si>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</si>
  <si>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</si>
  <si>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</si>
  <si>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</si>
  <si>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</si>
  <si>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</si>
  <si>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</si>
  <si>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</si>
  <si>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</si>
  <si>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</si>
  <si>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</si>
  <si>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</si>
  <si>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</si>
  <si>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</si>
  <si>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</si>
  <si>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</si>
  <si>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</si>
  <si>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</si>
  <si>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</si>
  <si>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</si>
  <si>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</si>
  <si>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</si>
  <si>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</si>
  <si>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</si>
  <si>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</si>
  <si>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</si>
  <si>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</si>
  <si>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</si>
  <si>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</si>
  <si>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</si>
  <si>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</si>
  <si>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</si>
  <si>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</si>
  <si>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</si>
  <si>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</si>
  <si>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</si>
  <si>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</si>
  <si>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</si>
  <si>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</si>
  <si>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</si>
  <si>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</si>
  <si>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</si>
  <si>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</si>
  <si>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</si>
  <si>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</si>
  <si>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</si>
  <si>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</si>
  <si>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</si>
  <si>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</si>
  <si>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</si>
  <si>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</si>
  <si>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</si>
  <si>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</si>
  <si>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</si>
  <si>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</si>
  <si>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</si>
  <si>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</si>
  <si>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</si>
  <si>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</si>
  <si>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</si>
  <si>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</si>
  <si>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</si>
  <si>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</si>
  <si>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</si>
  <si>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</si>
  <si>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</si>
  <si>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</si>
  <si>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</si>
  <si>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</si>
  <si>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</si>
  <si>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</si>
  <si>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</si>
  <si>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</si>
  <si>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</si>
  <si>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</si>
  <si>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</si>
  <si>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</si>
  <si>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</si>
  <si>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</si>
  <si>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</si>
  <si>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</si>
  <si>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</si>
  <si>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</si>
  <si>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</si>
  <si>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</si>
  <si>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</si>
  <si>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</si>
  <si>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</si>
  <si>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</si>
  <si>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</si>
  <si>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</si>
  <si>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</si>
  <si>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</si>
  <si>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</si>
  <si>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</si>
  <si>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</si>
  <si>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</si>
  <si>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</si>
  <si>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</si>
  <si>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</si>
  <si>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</si>
  <si>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</si>
  <si>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</si>
  <si>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</si>
  <si>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</si>
  <si>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</si>
  <si>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</si>
  <si>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</si>
  <si>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</si>
  <si>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</si>
  <si>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</si>
  <si>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</si>
  <si>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</si>
  <si>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</si>
  <si>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</si>
  <si>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</si>
  <si>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</si>
  <si>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</si>
  <si>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</si>
  <si>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</si>
  <si>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</si>
  <si>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</si>
  <si>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</si>
  <si>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</si>
  <si>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</si>
  <si>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</si>
  <si>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</si>
  <si>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</si>
  <si>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</si>
  <si>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</si>
  <si>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</si>
  <si>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</si>
  <si>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</si>
  <si>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</si>
  <si>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</si>
  <si>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</si>
  <si>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</si>
  <si>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</si>
  <si>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</si>
  <si>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</si>
  <si>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</si>
  <si>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</si>
  <si>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</si>
  <si>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</si>
  <si>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</si>
  <si>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</si>
  <si>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</si>
  <si>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</si>
  <si>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</si>
  <si>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</si>
  <si>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</si>
  <si>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</si>
  <si>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</si>
  <si>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</si>
  <si>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</si>
  <si>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</si>
  <si>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</si>
  <si>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</si>
  <si>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</si>
  <si>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</si>
  <si>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</si>
  <si>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</si>
  <si>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</si>
  <si>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</si>
  <si>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</si>
  <si>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</si>
  <si>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</si>
  <si>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</si>
  <si>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</si>
  <si>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</si>
  <si>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</si>
  <si>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</si>
  <si>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</si>
  <si>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</si>
  <si>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</si>
  <si>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</si>
  <si>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</si>
  <si>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</si>
  <si>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</si>
  <si>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</si>
  <si>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</si>
  <si>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</si>
  <si>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</si>
  <si>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</si>
  <si>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</si>
  <si>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</si>
  <si>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</si>
  <si>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</si>
  <si>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</si>
  <si>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</si>
  <si>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</si>
  <si>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</si>
  <si>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</si>
  <si>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</si>
  <si>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</si>
  <si>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</si>
  <si>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</si>
  <si>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</si>
  <si>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</si>
  <si>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</si>
  <si>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</si>
  <si>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</si>
  <si>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</si>
  <si>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</si>
  <si>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</si>
  <si>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</si>
  <si>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</si>
  <si>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</si>
  <si>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</si>
  <si>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</si>
  <si>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</si>
  <si>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</si>
  <si>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</si>
  <si>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</si>
  <si>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</si>
  <si>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</si>
  <si>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</si>
  <si>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</si>
  <si>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</si>
  <si>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</si>
  <si>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</si>
  <si>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</si>
  <si>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</si>
  <si>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</si>
  <si>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</si>
  <si>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</si>
  <si>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</si>
  <si>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</si>
  <si>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</si>
  <si>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</si>
  <si>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</si>
  <si>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</si>
  <si>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</si>
  <si>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</si>
  <si>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</si>
  <si>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</si>
  <si>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</si>
  <si>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</si>
  <si>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</si>
  <si>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</si>
  <si>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</si>
  <si>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</si>
  <si>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</si>
  <si>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</si>
  <si>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</si>
  <si>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</si>
  <si>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</si>
  <si>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</si>
  <si>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</si>
  <si>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</si>
  <si>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</si>
  <si>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</si>
  <si>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</si>
  <si>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</si>
  <si>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</si>
  <si>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</si>
  <si>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</si>
  <si>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</si>
  <si>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</si>
  <si>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</si>
  <si>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</si>
  <si>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</si>
  <si>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</si>
  <si>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</si>
  <si>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</si>
  <si>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</si>
  <si>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</si>
  <si>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</si>
  <si>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</si>
  <si>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</si>
  <si>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</si>
  <si>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</si>
  <si>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</si>
  <si>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</si>
  <si>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</si>
  <si>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</si>
  <si>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</si>
  <si>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</si>
  <si>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</si>
  <si>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</si>
  <si>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</si>
  <si>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</si>
  <si>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</si>
  <si>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</si>
  <si>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</si>
  <si>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</si>
  <si>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</si>
  <si>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</si>
  <si>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</si>
  <si>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</si>
  <si>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</si>
  <si>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</si>
  <si>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</si>
  <si>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</si>
  <si>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</si>
  <si>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</si>
  <si>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</si>
  <si>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</si>
  <si>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</si>
  <si>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</si>
  <si>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</si>
  <si>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</si>
  <si>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</si>
  <si>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</si>
  <si>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</si>
  <si>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</si>
  <si>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</si>
  <si>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</si>
  <si>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</si>
  <si>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</si>
  <si>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</si>
  <si>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</si>
  <si>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</si>
  <si>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</si>
  <si>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</si>
  <si>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</si>
  <si>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</si>
  <si>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</si>
  <si>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</si>
  <si>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</si>
  <si>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</si>
  <si>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</si>
  <si>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</si>
  <si>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</si>
  <si>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</si>
  <si>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</si>
  <si>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</si>
  <si>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</si>
  <si>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</si>
  <si>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</si>
  <si>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</si>
  <si>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</si>
  <si>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</si>
  <si>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</si>
  <si>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</si>
  <si>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</si>
  <si>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</si>
  <si>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</si>
  <si>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</si>
  <si>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</si>
  <si>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</si>
  <si>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</si>
  <si>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</si>
  <si>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</si>
  <si>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</si>
  <si>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</si>
  <si>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</si>
  <si>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</si>
  <si>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</si>
  <si>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</si>
  <si>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</si>
  <si>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</si>
  <si>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</si>
  <si>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</si>
  <si>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</si>
  <si>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</si>
  <si>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</si>
  <si>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</si>
  <si>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</si>
  <si>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</si>
  <si>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</si>
  <si>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</si>
  <si>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</si>
  <si>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</si>
  <si>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</si>
  <si>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</si>
  <si>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</si>
  <si>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</si>
  <si>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</si>
  <si>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</si>
  <si>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</si>
  <si>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</si>
  <si>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</si>
  <si>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</si>
  <si>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</si>
  <si>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</si>
  <si>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</si>
  <si>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</si>
  <si>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</si>
  <si>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</si>
  <si>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</si>
  <si>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</si>
  <si>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</si>
  <si>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</si>
  <si>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</si>
  <si>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</si>
  <si>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</si>
  <si>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</si>
  <si>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</si>
  <si>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</si>
  <si>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</si>
  <si>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</si>
  <si>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</si>
  <si>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</si>
  <si>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</si>
  <si>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</si>
  <si>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</si>
  <si>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</si>
  <si>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</si>
  <si>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</si>
  <si>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</si>
  <si>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</si>
  <si>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</si>
  <si>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</si>
  <si>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</si>
  <si>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</si>
  <si>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</si>
  <si>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</si>
  <si>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</si>
  <si>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</si>
  <si>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</si>
  <si>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</si>
  <si>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</si>
  <si>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</si>
  <si>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</si>
  <si>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</si>
  <si>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</si>
  <si>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</si>
  <si>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</si>
  <si>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</si>
  <si>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</si>
  <si>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</si>
  <si>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</si>
  <si>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</si>
  <si>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</si>
  <si>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</si>
  <si>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</si>
  <si>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</si>
  <si>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</si>
  <si>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</si>
  <si>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</si>
  <si>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</si>
  <si>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</si>
  <si>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</si>
  <si>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</si>
  <si>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</si>
  <si>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</si>
  <si>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</si>
  <si>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</si>
  <si>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</si>
  <si>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</si>
  <si>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</si>
  <si>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</si>
  <si>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</si>
  <si>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</si>
  <si>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</si>
  <si>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</si>
  <si>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</si>
  <si>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</si>
  <si>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</si>
  <si>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</si>
  <si>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</si>
  <si>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</si>
  <si>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</si>
  <si>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</si>
  <si>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</si>
  <si>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</si>
  <si>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</si>
  <si>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</si>
  <si>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</si>
  <si>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</si>
  <si>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</si>
  <si>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</si>
  <si>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</si>
  <si>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</si>
  <si>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</si>
  <si>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</si>
  <si>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</si>
  <si>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</si>
  <si>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</si>
  <si>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</si>
  <si>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</si>
  <si>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</si>
  <si>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</si>
  <si>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</si>
  <si>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</si>
  <si>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</si>
  <si>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</si>
  <si>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</si>
  <si>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</si>
  <si>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</si>
  <si>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</si>
  <si>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</si>
  <si>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</si>
  <si>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</si>
  <si>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</si>
  <si>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</si>
  <si>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</si>
  <si>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</si>
  <si>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</si>
  <si>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</si>
  <si>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</si>
  <si>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</si>
  <si>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</si>
  <si>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</si>
  <si>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</si>
  <si>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</si>
  <si>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</si>
  <si>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</si>
  <si>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</si>
  <si>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</si>
  <si>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</si>
  <si>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</si>
  <si>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</si>
  <si>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</si>
  <si>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</si>
  <si>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</si>
  <si>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</si>
  <si>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</si>
  <si>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</si>
  <si>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</si>
  <si>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</si>
  <si>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</si>
  <si>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</si>
  <si>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</si>
  <si>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</si>
  <si>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</si>
  <si>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</si>
  <si>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</si>
  <si>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</si>
  <si>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</si>
  <si>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</si>
  <si>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</si>
  <si>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</si>
  <si>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</si>
  <si>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</si>
  <si>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</si>
  <si>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</si>
  <si>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</si>
  <si>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</si>
  <si>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</si>
  <si>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</si>
  <si>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</si>
  <si>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</si>
  <si>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</si>
  <si>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</si>
  <si>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</si>
  <si>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</si>
  <si>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</si>
  <si>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</si>
  <si>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</si>
  <si>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</si>
  <si>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</si>
  <si>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</si>
  <si>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</si>
  <si>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</si>
  <si>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</si>
  <si>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</si>
  <si>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</si>
  <si>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</si>
  <si>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</si>
  <si>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</si>
  <si>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</si>
  <si>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</si>
  <si>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</si>
  <si>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</si>
  <si>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</si>
  <si>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</si>
  <si>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</si>
  <si>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</si>
  <si>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</si>
  <si>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</si>
  <si>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</si>
  <si>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</si>
  <si>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</si>
  <si>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</si>
  <si>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</si>
  <si>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</si>
  <si>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</si>
  <si>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</si>
  <si>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</si>
  <si>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</si>
  <si>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</si>
  <si>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</si>
  <si>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</si>
  <si>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</si>
  <si>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</si>
  <si>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</si>
  <si>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</si>
  <si>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</si>
  <si>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</si>
  <si>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</si>
  <si>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</si>
  <si>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</si>
  <si>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</si>
  <si>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</si>
  <si>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</si>
  <si>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</si>
  <si>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</si>
  <si>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</si>
  <si>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</si>
  <si>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</si>
  <si>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</si>
  <si>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</si>
  <si>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</si>
  <si>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</si>
  <si>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</si>
  <si>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</si>
  <si>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</si>
  <si>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</si>
  <si>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</si>
  <si>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</si>
  <si>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</si>
  <si>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</si>
  <si>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</si>
  <si>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</si>
  <si>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</si>
  <si>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</si>
  <si>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</si>
  <si>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</si>
  <si>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</si>
  <si>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</si>
  <si>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</si>
  <si>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</si>
  <si>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</si>
  <si>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</si>
  <si>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</si>
  <si>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</si>
  <si>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</si>
  <si>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</si>
  <si>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</si>
  <si>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</si>
  <si>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</si>
  <si>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</si>
  <si>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</si>
  <si>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</si>
  <si>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</si>
  <si>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</si>
  <si>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</si>
  <si>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</si>
  <si>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</si>
  <si>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</si>
  <si>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</si>
  <si>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</si>
  <si>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</si>
  <si>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</si>
  <si>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</si>
  <si>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</si>
  <si>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</si>
  <si>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</si>
  <si>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</si>
  <si>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</si>
  <si>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</si>
  <si>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</si>
  <si>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</si>
  <si>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</si>
  <si>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</si>
  <si>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</si>
  <si>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</si>
  <si>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</si>
  <si>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</si>
  <si>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</si>
  <si>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</si>
  <si>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</si>
  <si>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</si>
  <si>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</si>
  <si>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</si>
  <si>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</si>
  <si>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</si>
  <si>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</si>
  <si>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</si>
  <si>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</si>
  <si>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</si>
  <si>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</si>
  <si>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</si>
  <si>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</si>
  <si>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</si>
  <si>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</si>
  <si>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</si>
  <si>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</si>
  <si>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</si>
  <si>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</si>
  <si>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</si>
  <si>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</si>
  <si>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</si>
  <si>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</si>
  <si>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</si>
  <si>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</si>
  <si>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</si>
  <si>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</si>
  <si>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</si>
  <si>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</si>
  <si>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</si>
  <si>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</si>
  <si>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</si>
  <si>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</si>
  <si>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</si>
  <si>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</si>
  <si>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</si>
  <si>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</si>
  <si>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</si>
  <si>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</si>
  <si>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</si>
  <si>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</si>
  <si>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</si>
  <si>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</si>
  <si>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</si>
  <si>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</si>
  <si>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</si>
  <si>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</si>
  <si>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</si>
  <si>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</si>
  <si>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</si>
  <si>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</si>
  <si>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</si>
  <si>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</si>
  <si>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</si>
  <si>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</si>
  <si>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</si>
  <si>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</si>
  <si>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</si>
  <si>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</si>
  <si>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</si>
  <si>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</si>
  <si>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</si>
  <si>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</si>
  <si>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</si>
  <si>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</si>
  <si>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</si>
  <si>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</si>
  <si>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</si>
  <si>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</si>
  <si>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</si>
  <si>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</si>
  <si>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</si>
  <si>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</si>
  <si>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</si>
  <si>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</si>
  <si>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</si>
  <si>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</si>
  <si>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</si>
  <si>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</si>
  <si>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</si>
  <si>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</si>
  <si>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</si>
  <si>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</si>
  <si>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</si>
  <si>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</si>
  <si>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</si>
  <si>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</si>
  <si>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</si>
  <si>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</si>
  <si>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</si>
  <si>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</si>
  <si>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</si>
  <si>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</si>
  <si>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</si>
  <si>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</si>
  <si>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</si>
  <si>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</si>
  <si>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</si>
  <si>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</si>
  <si>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</si>
  <si>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</si>
  <si>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</si>
  <si>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</si>
  <si>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</si>
  <si>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</si>
  <si>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</si>
  <si>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</si>
  <si>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</si>
  <si>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</si>
  <si>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</si>
  <si>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</si>
  <si>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</si>
  <si>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</si>
  <si>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</si>
  <si>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</si>
  <si>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</si>
  <si>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</si>
  <si>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</si>
  <si>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</si>
  <si>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</si>
  <si>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</si>
  <si>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</si>
  <si>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</si>
  <si>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</si>
  <si>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</si>
  <si>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</si>
  <si>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</si>
  <si>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</si>
  <si>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</si>
  <si>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</si>
  <si>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</si>
  <si>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</si>
  <si>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</si>
  <si>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</si>
  <si>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</si>
  <si>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</si>
  <si>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</si>
  <si>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</si>
  <si>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</si>
  <si>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</si>
  <si>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</si>
  <si>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</si>
  <si>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</si>
  <si>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</si>
  <si>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</si>
  <si>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</si>
  <si>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</si>
  <si>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</si>
  <si>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</si>
  <si>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</si>
  <si>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</si>
  <si>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</si>
  <si>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</si>
  <si>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</si>
  <si>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</si>
  <si>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</si>
  <si>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</si>
  <si>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</si>
  <si>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</si>
  <si>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</si>
  <si>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</si>
  <si>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</si>
  <si>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</si>
  <si>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</si>
  <si>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</si>
  <si>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</si>
  <si>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</si>
  <si>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</si>
  <si>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</si>
  <si>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</si>
  <si>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</si>
  <si>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</si>
  <si>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</si>
  <si>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</si>
  <si>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</si>
  <si>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</si>
  <si>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</si>
  <si>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</si>
  <si>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</si>
  <si>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</si>
  <si>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</si>
  <si>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</si>
  <si>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</si>
  <si>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</si>
  <si>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</si>
  <si>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</si>
  <si>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</si>
  <si>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</si>
  <si>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</si>
  <si>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</si>
  <si>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</si>
  <si>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</si>
  <si>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</si>
  <si>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</si>
  <si>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</si>
  <si>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</si>
  <si>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</si>
  <si>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</si>
  <si>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</si>
  <si>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</si>
  <si>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</si>
  <si>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</si>
  <si>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</si>
  <si>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</si>
  <si>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</si>
  <si>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</si>
  <si>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</si>
  <si>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</si>
  <si>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</si>
  <si>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</si>
  <si>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</si>
  <si>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</si>
  <si>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</si>
  <si>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</si>
  <si>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</si>
  <si>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</si>
  <si>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</si>
  <si>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</si>
  <si>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</si>
  <si>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</si>
  <si>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</si>
  <si>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</si>
  <si>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</si>
  <si>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</si>
  <si>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</si>
  <si>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</si>
  <si>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</si>
  <si>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</si>
  <si>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</si>
  <si>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</si>
  <si>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</si>
  <si>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</si>
  <si>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</si>
  <si>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</si>
  <si>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</si>
  <si>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</si>
  <si>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</si>
  <si>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</si>
  <si>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</si>
  <si>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</si>
  <si>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</si>
  <si>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</si>
  <si>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</si>
  <si>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</si>
  <si>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</si>
  <si>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</si>
  <si>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</si>
  <si>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</si>
  <si>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</si>
  <si>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</si>
  <si>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</si>
  <si>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</si>
  <si>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</si>
  <si>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</si>
  <si>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</si>
  <si>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</si>
  <si>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</si>
  <si>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</si>
  <si>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</si>
  <si>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</si>
  <si>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</si>
  <si>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</si>
  <si>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</si>
  <si>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</si>
  <si>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</si>
  <si>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</si>
  <si>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</si>
  <si>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</si>
  <si>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</si>
  <si>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</si>
  <si>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</si>
  <si>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</si>
  <si>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</si>
  <si>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</si>
  <si>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</si>
  <si>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</si>
  <si>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</si>
  <si>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</si>
  <si>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</si>
  <si>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</si>
  <si>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</si>
  <si>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</si>
  <si>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</si>
  <si>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</si>
  <si>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</si>
  <si>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</si>
  <si>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</si>
  <si>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</si>
  <si>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</si>
  <si>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</si>
  <si>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</si>
  <si>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</si>
  <si>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</si>
  <si>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</si>
  <si>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</si>
  <si>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</si>
  <si>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</si>
  <si>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</si>
  <si>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</si>
  <si>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</si>
  <si>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</si>
  <si>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</si>
  <si>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</si>
  <si>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</si>
  <si>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</si>
  <si>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</si>
  <si>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</si>
  <si>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</si>
  <si>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</si>
  <si>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</si>
  <si>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</si>
  <si>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</si>
  <si>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</si>
  <si>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</si>
  <si>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</si>
  <si>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</si>
  <si>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</si>
  <si>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</si>
  <si>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</si>
  <si>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</si>
  <si>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</si>
  <si>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</si>
  <si>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</si>
  <si>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</si>
  <si>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</si>
  <si>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</si>
  <si>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</si>
  <si>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</si>
  <si>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</si>
  <si>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</si>
  <si>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</si>
  <si>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</si>
  <si>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</si>
  <si>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</si>
  <si>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</si>
  <si>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</si>
  <si>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</si>
  <si>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</si>
  <si>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</si>
  <si>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</si>
  <si>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</si>
  <si>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</si>
  <si>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</si>
  <si>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</si>
  <si>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</si>
  <si>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</si>
  <si>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</si>
  <si>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</si>
  <si>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</si>
  <si>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</si>
  <si>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</si>
  <si>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</si>
  <si>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</si>
  <si>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</si>
  <si>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</si>
  <si>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</si>
  <si>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</si>
  <si>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</si>
  <si>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</si>
  <si>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</si>
  <si>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</si>
  <si>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</si>
  <si>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</si>
  <si>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</si>
  <si>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</si>
  <si>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</si>
  <si>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</si>
  <si>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</si>
  <si>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</si>
  <si>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</si>
  <si>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</si>
  <si>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</si>
  <si>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</si>
  <si>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</si>
  <si>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</si>
  <si>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</si>
  <si>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</si>
  <si>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</si>
  <si>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</si>
  <si>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</si>
  <si>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</si>
  <si>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</si>
  <si>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</si>
  <si>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</si>
  <si>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</si>
  <si>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</si>
  <si>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</si>
  <si>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</si>
  <si>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</si>
  <si>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</si>
  <si>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</si>
  <si>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</si>
  <si>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</si>
  <si>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</si>
  <si>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</si>
  <si>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</si>
  <si>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</si>
  <si>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</si>
  <si>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</si>
  <si>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</si>
  <si>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</si>
  <si>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</si>
  <si>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</si>
  <si>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</si>
  <si>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</si>
  <si>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</si>
  <si>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</si>
  <si>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</si>
  <si>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</si>
  <si>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</si>
  <si>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</si>
  <si>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</si>
  <si>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</si>
  <si>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</si>
  <si>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</si>
  <si>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</si>
  <si>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</si>
  <si>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</si>
  <si>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</si>
  <si>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</si>
  <si>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</si>
  <si>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</si>
  <si>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</si>
  <si>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</si>
  <si>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</si>
  <si>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</si>
  <si>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</si>
  <si>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</si>
  <si>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</si>
  <si>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</si>
  <si>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</si>
  <si>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</si>
  <si>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</si>
  <si>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</si>
  <si>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</si>
  <si>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</si>
  <si>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</si>
  <si>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</si>
  <si>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</si>
  <si>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</si>
  <si>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</si>
  <si>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</si>
  <si>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</si>
  <si>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</si>
  <si>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</si>
  <si>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</si>
  <si>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</si>
  <si>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</si>
  <si>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</si>
  <si>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</si>
  <si>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</si>
  <si>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</si>
  <si>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</si>
  <si>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</si>
  <si>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</si>
  <si>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</si>
  <si>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</si>
  <si>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</si>
  <si>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</si>
  <si>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</si>
  <si>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</si>
  <si>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</si>
  <si>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</si>
  <si>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</si>
  <si>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</si>
  <si>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</si>
  <si>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</si>
  <si>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</si>
  <si>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</si>
  <si>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</si>
  <si>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</si>
  <si>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</si>
  <si>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</si>
  <si>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</si>
  <si>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</si>
  <si>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</si>
  <si>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</si>
  <si>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</si>
  <si>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</si>
  <si>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</si>
  <si>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</si>
  <si>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</si>
  <si>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</si>
  <si>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</si>
  <si>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</si>
  <si>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</si>
  <si>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</si>
  <si>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</si>
  <si>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</si>
  <si>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</si>
  <si>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</si>
  <si>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</si>
  <si>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</si>
  <si>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</si>
  <si>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</si>
  <si>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</si>
  <si>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</si>
  <si>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</si>
  <si>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</si>
  <si>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</si>
  <si>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</si>
  <si>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</si>
  <si>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</si>
  <si>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</si>
  <si>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</si>
  <si>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</si>
  <si>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</si>
  <si>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</si>
  <si>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</si>
  <si>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</si>
  <si>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</si>
  <si>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</si>
  <si>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</si>
  <si>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</si>
  <si>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</si>
  <si>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</si>
  <si>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</si>
  <si>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</si>
  <si>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</si>
  <si>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</si>
  <si>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</si>
  <si>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</si>
  <si>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</si>
  <si>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</si>
  <si>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</si>
  <si>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</si>
  <si>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</si>
  <si>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</si>
  <si>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</si>
  <si>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</si>
  <si>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</si>
  <si>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</si>
  <si>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</si>
  <si>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</si>
  <si>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</si>
  <si>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</si>
  <si>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</si>
  <si>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</si>
  <si>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</si>
  <si>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</si>
  <si>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</si>
  <si>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</si>
  <si>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</si>
  <si>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</si>
  <si>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</si>
  <si>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</si>
  <si>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</si>
  <si>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</si>
  <si>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</si>
  <si>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</si>
  <si>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</si>
  <si>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</si>
  <si>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</si>
  <si>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</si>
  <si>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</si>
  <si>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</si>
  <si>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</si>
  <si>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</si>
  <si>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</si>
  <si>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</si>
  <si>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</si>
  <si>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</si>
  <si>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</si>
  <si>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</si>
  <si>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</si>
  <si>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</si>
  <si>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</si>
  <si>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</si>
  <si>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</si>
  <si>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</si>
  <si>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</si>
  <si>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</si>
  <si>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</si>
  <si>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</si>
  <si>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</si>
  <si>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</si>
  <si>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</si>
  <si>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</si>
  <si>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</si>
  <si>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</si>
  <si>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</si>
  <si>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</si>
  <si>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</si>
  <si>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</si>
  <si>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</si>
  <si>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</si>
  <si>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</si>
  <si>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</si>
  <si>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</si>
  <si>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</si>
  <si>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</si>
  <si>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</si>
  <si>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</si>
  <si>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</si>
  <si>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</si>
  <si>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</si>
  <si>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</si>
  <si>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</si>
  <si>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</si>
  <si>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</si>
  <si>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</si>
  <si>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</si>
  <si>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</si>
  <si>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</si>
  <si>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</si>
  <si>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</si>
  <si>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</si>
  <si>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</si>
  <si>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</si>
  <si>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</si>
  <si>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</si>
  <si>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</si>
  <si>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</si>
  <si>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</si>
  <si>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</si>
  <si>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</si>
  <si>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</si>
  <si>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</si>
  <si>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</si>
  <si>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</si>
  <si>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</si>
  <si>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</si>
  <si>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</si>
  <si>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</si>
  <si>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</si>
  <si>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</si>
  <si>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</si>
  <si>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</si>
  <si>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</si>
  <si>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</si>
  <si>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</si>
  <si>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</si>
  <si>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</si>
  <si>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</si>
  <si>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</si>
  <si>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</si>
  <si>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</si>
  <si>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</si>
  <si>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</si>
  <si>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</si>
  <si>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</si>
  <si>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</si>
  <si>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</si>
  <si>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</si>
  <si>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</si>
  <si>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</si>
  <si>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</si>
  <si>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</si>
  <si>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</si>
  <si>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</si>
  <si>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</si>
  <si>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</si>
  <si>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</si>
  <si>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</si>
  <si>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</si>
  <si>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</si>
  <si>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</si>
  <si>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</si>
  <si>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</si>
  <si>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</si>
  <si>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</si>
  <si>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</si>
  <si>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</si>
  <si>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</si>
  <si>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</si>
  <si>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</si>
  <si>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</si>
  <si>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</si>
  <si>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</si>
  <si>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</si>
  <si>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</si>
  <si>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</si>
  <si>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</si>
  <si>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</si>
  <si>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</si>
  <si>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</si>
  <si>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</si>
  <si>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</si>
  <si>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</si>
  <si>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</si>
  <si>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</si>
  <si>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</si>
  <si>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</si>
  <si>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</si>
  <si>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</si>
  <si>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</si>
  <si>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</si>
  <si>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</si>
  <si>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</si>
  <si>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</si>
  <si>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</si>
  <si>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</si>
  <si>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</si>
  <si>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</si>
  <si>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</si>
  <si>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</si>
  <si>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</si>
  <si>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</si>
  <si>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</si>
  <si>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</si>
  <si>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</si>
  <si>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</si>
  <si>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</si>
  <si>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</si>
  <si>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</si>
  <si>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</si>
  <si>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</si>
  <si>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</si>
  <si>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</si>
  <si>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</si>
  <si>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</si>
  <si>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</si>
  <si>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</si>
  <si>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</si>
  <si>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</si>
  <si>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</si>
  <si>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</si>
  <si>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</si>
  <si>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</si>
  <si>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</si>
  <si>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</si>
  <si>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</si>
  <si>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</si>
  <si>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</si>
  <si>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</si>
  <si>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</si>
  <si>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</si>
  <si>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</si>
  <si>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</si>
  <si>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</si>
  <si>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</si>
  <si>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</si>
  <si>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</si>
  <si>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</si>
  <si>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</si>
  <si>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</si>
  <si>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</si>
  <si>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</si>
  <si>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</si>
  <si>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</si>
  <si>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</si>
  <si>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</si>
  <si>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</si>
  <si>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</si>
  <si>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</si>
  <si>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</si>
  <si>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</si>
  <si>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</si>
  <si>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</si>
  <si>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</si>
  <si>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</si>
  <si>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</si>
  <si>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</si>
  <si>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</si>
  <si>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</si>
  <si>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</si>
  <si>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</si>
  <si>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</si>
  <si>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</si>
  <si>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</si>
  <si>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</si>
  <si>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</si>
  <si>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</si>
  <si>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</si>
  <si>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</si>
  <si>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</si>
  <si>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</si>
  <si>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</si>
  <si>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</si>
  <si>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</si>
  <si>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</si>
  <si>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</si>
  <si>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</si>
  <si>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</si>
  <si>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</si>
  <si>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</si>
  <si>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</si>
  <si>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</si>
  <si>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</si>
  <si>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</si>
  <si>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</si>
  <si>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</si>
  <si>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</si>
  <si>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</si>
  <si>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</si>
  <si>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</si>
  <si>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</si>
  <si>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</si>
  <si>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</si>
  <si>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</si>
  <si>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</si>
  <si>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</si>
  <si>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</si>
  <si>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</si>
  <si>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</si>
  <si>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</si>
  <si>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</si>
  <si>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</si>
  <si>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</si>
  <si>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</si>
  <si>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</si>
  <si>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</si>
  <si>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</si>
  <si>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</si>
  <si>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</si>
  <si>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</si>
  <si>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</si>
  <si>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</si>
  <si>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</si>
  <si>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</si>
  <si>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</si>
  <si>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</si>
  <si>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</si>
  <si>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</si>
  <si>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</si>
  <si>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</si>
  <si>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</si>
  <si>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</si>
  <si>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</si>
  <si>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</si>
  <si>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</si>
  <si>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</si>
  <si>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</si>
  <si>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</si>
  <si>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</si>
  <si>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</si>
  <si>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</si>
  <si>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</si>
  <si>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</si>
  <si>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</si>
  <si>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</si>
  <si>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</si>
  <si>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</si>
  <si>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</si>
  <si>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</si>
  <si>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</si>
  <si>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</si>
  <si>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</si>
  <si>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</si>
  <si>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</si>
  <si>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</si>
  <si>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</si>
  <si>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</si>
  <si>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</si>
  <si>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</si>
  <si>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</si>
  <si>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</si>
  <si>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</si>
  <si>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</si>
  <si>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</si>
  <si>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</si>
  <si>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</si>
  <si>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</si>
  <si>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</si>
  <si>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</si>
  <si>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</si>
  <si>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</si>
  <si>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</si>
  <si>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</si>
  <si>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</si>
  <si>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</si>
  <si>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</si>
  <si>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</si>
  <si>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</si>
  <si>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</si>
  <si>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</si>
  <si>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</si>
  <si>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</si>
  <si>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</si>
  <si>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</si>
  <si>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</si>
  <si>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</si>
  <si>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</si>
  <si>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</si>
  <si>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</si>
  <si>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</si>
  <si>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</si>
  <si>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</si>
  <si>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</si>
  <si>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</si>
  <si>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</si>
  <si>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</si>
  <si>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</si>
  <si>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</si>
  <si>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</si>
  <si>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</si>
  <si>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</si>
  <si>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</si>
  <si>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</si>
  <si>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</si>
  <si>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</si>
  <si>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</si>
  <si>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</si>
  <si>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</si>
  <si>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</si>
  <si>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</si>
  <si>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</si>
  <si>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</si>
  <si>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</si>
  <si>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</si>
  <si>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</si>
  <si>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</si>
  <si>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</si>
  <si>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</si>
  <si>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</si>
  <si>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</si>
  <si>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</si>
  <si>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</si>
  <si>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</si>
  <si>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</si>
  <si>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</si>
  <si>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</si>
  <si>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</si>
  <si>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</si>
  <si>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</si>
  <si>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</si>
  <si>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</si>
  <si>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</si>
  <si>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</si>
  <si>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</si>
  <si>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</si>
  <si>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</si>
  <si>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</si>
  <si>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</si>
  <si>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</si>
  <si>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</si>
  <si>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</si>
  <si>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</si>
  <si>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</si>
  <si>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</si>
  <si>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</si>
  <si>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</si>
  <si>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</si>
  <si>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</si>
  <si>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</si>
  <si>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</si>
  <si>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</si>
  <si>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</si>
  <si>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</si>
  <si>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</si>
  <si>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</si>
  <si>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</si>
  <si>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</si>
  <si>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</si>
  <si>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</si>
  <si>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</si>
  <si>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</si>
  <si>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</si>
  <si>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</si>
  <si>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</si>
  <si>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</si>
  <si>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</si>
  <si>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Grand Total</t>
  </si>
  <si>
    <t>(All)</t>
  </si>
  <si>
    <t>Campaign Outcome by Parent Category</t>
  </si>
  <si>
    <t>Outcomes</t>
  </si>
  <si>
    <t>Parent Categories</t>
  </si>
  <si>
    <t>Campaign Outcome by Sub-Category</t>
  </si>
  <si>
    <t>Outcome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</si>
  <si>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</si>
  <si>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</si>
  <si>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</si>
  <si>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</si>
  <si>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</si>
  <si>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</si>
  <si>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</si>
  <si>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</si>
  <si>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</si>
  <si>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</si>
  <si>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</si>
  <si>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</si>
  <si>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</si>
  <si>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</si>
  <si>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</si>
  <si>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</si>
  <si>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>Campaign Outcomes by Date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</si>
  <si>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</si>
  <si>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</si>
  <si>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</si>
  <si>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</si>
  <si>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</si>
  <si>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</si>
  <si>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</si>
  <si>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Percentaged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</si>
  <si>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</si>
  <si>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</si>
  <si>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</si>
  <si>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</si>
  <si>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</si>
  <si>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</si>
  <si>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</si>
  <si>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</si>
  <si>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</si>
  <si>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</si>
  <si>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</si>
  <si>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</si>
  <si>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Row Labels</t>
  </si>
  <si>
    <t>Column Labels</t>
  </si>
  <si>
    <t>Count of outcome</t>
  </si>
  <si>
    <t>Mean</t>
  </si>
  <si>
    <t>Median</t>
  </si>
  <si>
    <t>Minimum</t>
  </si>
  <si>
    <t>Maximum</t>
  </si>
  <si>
    <t>Variance</t>
  </si>
  <si>
    <t>Standard Deviation</t>
  </si>
  <si>
    <t>Mean + 1 SD</t>
  </si>
  <si>
    <t># of successful outcomes total</t>
  </si>
  <si>
    <t># of successful outcomes with &gt;= 2117 backers</t>
  </si>
  <si>
    <t>potential outliers</t>
  </si>
  <si>
    <t># of failed outcomes with &gt;1546 backers</t>
  </si>
  <si>
    <t># of failed outcomes total</t>
  </si>
  <si>
    <t>For this scenario I would utilize the median as opposed to the mean as the data set is left-skewed with 85 potential outliers.</t>
  </si>
  <si>
    <t>For this scenario I would utilize the median as opposed to the mean as the data set is left-skewed with 45 potential outliers.</t>
  </si>
  <si>
    <t>TRUE</t>
  </si>
  <si>
    <t>FALSE</t>
  </si>
  <si>
    <t>Count of name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</si>
  <si>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</si>
  <si>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</si>
  <si>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</si>
  <si>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</si>
  <si>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</si>
  <si>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</si>
  <si>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</si>
  <si>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</si>
  <si>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</si>
  <si>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</si>
  <si>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</si>
  <si>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Number of Backers</t>
  </si>
  <si>
    <t>Staff 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</si>
</sst>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14" fontId="18" fillId="0" borderId="0" xfId="0" applyNumberFormat="1" applyFont="1"/>
    <xf numFmtId="0" fontId="0" fillId="0" borderId="10" xfId="0" applyBorder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9" fontId="0" fillId="0" borderId="10" xfId="42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NumberFormat="1"/>
    <xf numFmtId="1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wrapText="1"/>
    </xf>
    <xf numFmtId="0" fontId="16" fillId="0" borderId="0" xfId="0" applyFont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wrapText="1"/>
    </dxf>
    <dxf>
      <font>
        <b/>
        <i val="0"/>
        <color theme="1"/>
      </font>
      <fill>
        <patternFill>
          <bgColor rgb="FFFFCCCC"/>
        </patternFill>
      </fill>
    </dxf>
    <dxf>
      <font>
        <b/>
        <i val="0"/>
        <color auto="1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b/>
        <i val="0"/>
        <color auto="1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b/>
        <i val="0"/>
        <color auto="1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alignment wrapText="1"/>
    </dxf>
  </dxfs>
  <tableStyles count="0" defaultTableStyle="TableStyleMedium2" defaultPivotStyle="PivotStyleLight16"/>
  <colors>
    <mruColors>
      <color rgb="FFFFCCCC"/>
      <color rgb="FFA408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[CrowdfundingBook_CC Working.xlsx]Other!PivotTable4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Other!$B$3:$B$4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Other!$B$5:$B$16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4-4F59-A36D-D1557A170868}"/>
            </c:ext>
          </c:extLst>
        </c:ser>
        <c:ser>
          <c:idx val="1"/>
          <c:order val="1"/>
          <c:tx>
            <c:strRef>
              <c:f>Other!$C$3:$C$4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Other!$C$5:$C$16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4-4F59-A36D-D1557A17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675056"/>
        <c:axId val="1048676976"/>
      </c:barChart>
      <c:catAx>
        <c:axId val="104867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76976"/>
        <c:crosses val="autoZero"/>
        <c:auto val="1"/>
        <c:lblAlgn val="ctr"/>
        <c:lblOffset val="100"/>
        <c:noMultiLvlLbl val="0"/>
      </c:catAx>
      <c:valAx>
        <c:axId val="1048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[CrowdfundingBook_CC Working.xlsx]Other!PivotTable5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Other!$B$28:$B$29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Other!$A$30:$A$41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Other!$B$30:$B$41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7-4F80-BAC8-92D4730A5C9B}"/>
            </c:ext>
          </c:extLst>
        </c:ser>
        <c:ser>
          <c:idx val="1"/>
          <c:order val="1"/>
          <c:tx>
            <c:strRef>
              <c:f>Other!$C$28:$C$29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Other!$A$30:$A$41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Other!$C$30:$C$41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7-4F80-BAC8-92D4730A5C9B}"/>
            </c:ext>
          </c:extLst>
        </c:ser>
        <c:ser>
          <c:idx val="2"/>
          <c:order val="2"/>
          <c:tx>
            <c:strRef>
              <c:f>Other!$D$28:$D$29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Other!$A$30:$A$41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Other!$D$30:$D$41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7-4F80-BAC8-92D4730A5C9B}"/>
            </c:ext>
          </c:extLst>
        </c:ser>
        <c:ser>
          <c:idx val="3"/>
          <c:order val="3"/>
          <c:tx>
            <c:strRef>
              <c:f>Other!$E$28:$E$29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Other!$A$30:$A$41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Other!$E$30:$E$41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07-4F80-BAC8-92D4730A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99344"/>
        <c:axId val="762222399"/>
      </c:lineChart>
      <c:catAx>
        <c:axId val="95849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22399"/>
        <c:crosses val="autoZero"/>
        <c:auto val="1"/>
        <c:lblAlgn val="ctr"/>
        <c:lblOffset val="100"/>
        <c:noMultiLvlLbl val="0"/>
      </c:catAx>
      <c:valAx>
        <c:axId val="7622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[CrowdfundingBook_CC Working.xlsx]Other!PivotTable6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Backers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Other!$A$46:$A$53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Other!$B$46:$B$53</c:f>
              <c:numCache>
                <c:formatCode>General</c:formatCode>
                <c:ptCount val="7"/>
                <c:pt idx="0">
                  <c:v>34226</c:v>
                </c:pt>
                <c:pt idx="1">
                  <c:v>46931</c:v>
                </c:pt>
                <c:pt idx="2">
                  <c:v>14374</c:v>
                </c:pt>
                <c:pt idx="3">
                  <c:v>17188</c:v>
                </c:pt>
                <c:pt idx="4">
                  <c:v>33578</c:v>
                </c:pt>
                <c:pt idx="5">
                  <c:v>35198</c:v>
                </c:pt>
                <c:pt idx="6">
                  <c:v>545510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D-4D45-BDF6-065DBFC0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712992"/>
        <c:axId val="1209714912"/>
      </c:barChart>
      <c:catAx>
        <c:axId val="12097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14912"/>
        <c:crosses val="autoZero"/>
        <c:auto val="1"/>
        <c:lblAlgn val="ctr"/>
        <c:lblOffset val="100"/>
        <c:noMultiLvlLbl val="0"/>
      </c:catAx>
      <c:valAx>
        <c:axId val="12097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0-4EAE-B6EC-C25A5174B5EF}"/>
            </c:ext>
          </c:extLst>
        </c:ser>
        <c:ser>
          <c:idx val="1"/>
          <c:order val="1"/>
          <c:tx>
            <c:strRef>
              <c:f>'Crowdfunding Goal Analysis'!$H$2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0-4EAE-B6EC-C25A5174B5EF}"/>
            </c:ext>
          </c:extLst>
        </c:ser>
        <c:ser>
          <c:idx val="2"/>
          <c:order val="2"/>
          <c:tx>
            <c:strRef>
              <c:f>'Crowdfunding Goal Analysis'!$I$2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0-4EAE-B6EC-C25A5174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298560"/>
        <c:axId val="835295680"/>
      </c:lineChart>
      <c:catAx>
        <c:axId val="8352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95680"/>
        <c:crosses val="autoZero"/>
        <c:auto val="1"/>
        <c:lblAlgn val="ctr"/>
        <c:lblOffset val="100"/>
        <c:noMultiLvlLbl val="0"/>
      </c:catAx>
      <c:valAx>
        <c:axId val="8352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[CrowdfundingBook_CC Working.xlsx]Campaign Outcome_Parent Cat!Parent Category Performance</c:name>
    <c:fmtId val="1"/>
  </c:pivotSource>
  <c:chart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C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Outcome_Parent Cat'!$B$4:$B$5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'Campaign Outcome_Parent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Outcome_Parent Cat'!$B$6:$B$15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B-44CB-B42C-45C7528B6F24}"/>
            </c:ext>
          </c:extLst>
        </c:ser>
        <c:ser>
          <c:idx val="1"/>
          <c:order val="1"/>
          <c:tx>
            <c:strRef>
              <c:f>'Campaign Outcome_Parent Cat'!$C$4:$C$5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Outcome_Parent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Outcome_Parent Cat'!$C$6:$C$15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B-44CB-B42C-45C7528B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520480"/>
        <c:axId val="144507040"/>
      </c:barChart>
      <c:catAx>
        <c:axId val="1445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7040"/>
        <c:crosses val="autoZero"/>
        <c:auto val="1"/>
        <c:lblAlgn val="ctr"/>
        <c:lblOffset val="100"/>
        <c:noMultiLvlLbl val="0"/>
      </c:catAx>
      <c:valAx>
        <c:axId val="1445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[CrowdfundingBook_CC Working.xlsx]Campaign Outcome_Sub-cat!PivotTable2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Outcome_Sub-cat'!$B$4:$B$5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Outcome_Sub-cat'!$A$6:$A$30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Outcome_Sub-cat'!$B$6:$B$30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0-4FB7-8A1E-E452C8828302}"/>
            </c:ext>
          </c:extLst>
        </c:ser>
        <c:ser>
          <c:idx val="1"/>
          <c:order val="1"/>
          <c:tx>
            <c:strRef>
              <c:f>'Campaign Outcome_Sub-cat'!$C$4:$C$5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Outcome_Sub-cat'!$A$6:$A$30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Outcome_Sub-cat'!$C$6:$C$30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0-4FB7-8A1E-E452C8828302}"/>
            </c:ext>
          </c:extLst>
        </c:ser>
        <c:ser>
          <c:idx val="2"/>
          <c:order val="2"/>
          <c:tx>
            <c:strRef>
              <c:f>'Campaign Outcome_Sub-cat'!$D$4:$D$5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Outcome_Sub-cat'!$A$6:$A$30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Outcome_Sub-cat'!$D$6:$D$30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0-4FB7-8A1E-E452C8828302}"/>
            </c:ext>
          </c:extLst>
        </c:ser>
        <c:ser>
          <c:idx val="3"/>
          <c:order val="3"/>
          <c:tx>
            <c:strRef>
              <c:f>'Campaign Outcome_Sub-cat'!$E$4:$E$5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Outcome_Sub-cat'!$A$6:$A$30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Outcome_Sub-cat'!$E$6:$E$30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B-4364-B681-066B02AC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095424"/>
        <c:axId val="206104064"/>
      </c:barChart>
      <c:catAx>
        <c:axId val="206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4064"/>
        <c:crosses val="autoZero"/>
        <c:auto val="1"/>
        <c:lblAlgn val="ctr"/>
        <c:lblOffset val="100"/>
        <c:noMultiLvlLbl val="0"/>
      </c:catAx>
      <c:valAx>
        <c:axId val="2061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[CrowdfundingBook_CC Working.xlsx]Campaign Outcome_Date!PivotTable5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Outcome_Date'!$B$5:$B$6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Outcome_Date'!$A$7:$A$19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Outcome_Date'!$B$7:$B$19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D-4752-994D-7EDB2B65DAE3}"/>
            </c:ext>
          </c:extLst>
        </c:ser>
        <c:ser>
          <c:idx val="1"/>
          <c:order val="1"/>
          <c:tx>
            <c:strRef>
              <c:f>'Campaign Outcome_Date'!$C$5:$C$6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Outcome_Date'!$A$7:$A$19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Outcome_Date'!$C$7:$C$19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D-4752-994D-7EDB2B65DAE3}"/>
            </c:ext>
          </c:extLst>
        </c:ser>
        <c:ser>
          <c:idx val="2"/>
          <c:order val="2"/>
          <c:tx>
            <c:strRef>
              <c:f>'Campaign Outcome_Date'!$D$5:$D$6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'Campaign Outcome_Date'!$A$7:$A$19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Outcome_Date'!$D$7:$D$19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D-4752-994D-7EDB2B65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76512"/>
        <c:axId val="202061632"/>
      </c:lineChart>
      <c:catAx>
        <c:axId val="2020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1632"/>
        <c:crosses val="autoZero"/>
        <c:auto val="1"/>
        <c:lblAlgn val="ctr"/>
        <c:lblOffset val="100"/>
        <c:noMultiLvlLbl val="0"/>
      </c:catAx>
      <c:valAx>
        <c:axId val="2020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clusteredColumn" uniqueId="{0972A598-9E65-4703-8B81-58E9AC3395D9}">
          <cx:tx>
            <cx:txData>
              <cx:f>_xlchart.v1.4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CD46A176-C8EC-4D56-A12E-863DA75620BE}">
          <cx:tx>
            <cx:txData>
              <cx:f>_xlchart.v1.1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461010</xdr:colOff>
      <xdr:row>2</xdr:row>
      <xdr:rowOff>57150</xdr:rowOff>
    </xdr:from>
    <xdr:to>
      <xdr:col>10</xdr:col>
      <xdr:colOff>236220</xdr:colOff>
      <xdr:row>23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37E26-B8DD-5DAA-FA62-5CC06466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445770</xdr:colOff>
      <xdr:row>26</xdr:row>
      <xdr:rowOff>41910</xdr:rowOff>
    </xdr:from>
    <xdr:to>
      <xdr:col>9</xdr:col>
      <xdr:colOff>1828800</xdr:colOff>
      <xdr:row>42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775BC-0AAE-90DE-BACF-D83DD6964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506730</xdr:colOff>
      <xdr:row>44</xdr:row>
      <xdr:rowOff>49530</xdr:rowOff>
    </xdr:from>
    <xdr:to>
      <xdr:col>7</xdr:col>
      <xdr:colOff>72390</xdr:colOff>
      <xdr:row>58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93B602-9D15-7189-0832-DC7634E71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17</xdr:row>
      <xdr:rowOff>118110</xdr:rowOff>
    </xdr:from>
    <xdr:to>
      <xdr:col>15</xdr:col>
      <xdr:colOff>392430</xdr:colOff>
      <xdr:row>31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A93DBF6-8DD6-261F-8AC9-30D91638BE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7770" y="4080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186690</xdr:colOff>
      <xdr:row>17</xdr:row>
      <xdr:rowOff>133350</xdr:rowOff>
    </xdr:from>
    <xdr:to>
      <xdr:col>7</xdr:col>
      <xdr:colOff>308610</xdr:colOff>
      <xdr:row>31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6C1F9A0-D06B-3ED0-6B6E-6A7767DE37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3570" y="4095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14</xdr:row>
      <xdr:rowOff>171450</xdr:rowOff>
    </xdr:from>
    <xdr:to>
      <xdr:col>8</xdr:col>
      <xdr:colOff>777240</xdr:colOff>
      <xdr:row>34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52DE4-248C-15C0-35CF-48BE3B593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72390</xdr:rowOff>
    </xdr:from>
    <xdr:to>
      <xdr:col>9</xdr:col>
      <xdr:colOff>1196340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90E76-C3F3-5F5A-5B10-7F24D4DAA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499110</xdr:colOff>
      <xdr:row>3</xdr:row>
      <xdr:rowOff>34290</xdr:rowOff>
    </xdr:from>
    <xdr:to>
      <xdr:col>17</xdr:col>
      <xdr:colOff>320040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68AE4-875C-0804-339E-8375430D0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80010</xdr:rowOff>
    </xdr:from>
    <xdr:to>
      <xdr:col>13</xdr:col>
      <xdr:colOff>647700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A7C1A-5DA0-C971-3D1C-9C9480EEF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urtney Cole" refreshedDate="45367.780775578707" createdVersion="8" refreshedVersion="8" minRefreshableVersion="3" recordCount="1000" xr:uid="{ED489082-EC1C-4013-B8D8-ED71C3AE7842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 count="984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n v="0"/>
    <x v="0"/>
    <n v="0"/>
    <x v="0"/>
    <x v="0"/>
    <s v="CAD"/>
    <n v="1448690400"/>
    <n v="1450159200"/>
    <x v="0"/>
    <x v="0"/>
    <x v="0"/>
    <x v="0"/>
    <s v="food/food trucks"/>
    <x v="0"/>
    <x v="0"/>
  </r>
  <r>
    <n v="1"/>
    <x v="1"/>
    <s v="Managed bottom-line architecture"/>
    <x v="1"/>
    <n v="14560"/>
    <n v="1040"/>
    <x v="1"/>
    <n v="158"/>
    <x v="1"/>
    <x v="1"/>
    <s v="USD"/>
    <n v="1408424400"/>
    <n v="1408597200"/>
    <x v="1"/>
    <x v="1"/>
    <x v="0"/>
    <x v="1"/>
    <s v="music/rock"/>
    <x v="1"/>
    <x v="1"/>
  </r>
  <r>
    <n v="2"/>
    <x v="2"/>
    <s v="Function-based leadingedge pricing structure"/>
    <x v="2"/>
    <n v="142523"/>
    <n v="131.4787822878229"/>
    <x v="1"/>
    <n v="1425"/>
    <x v="2"/>
    <x v="2"/>
    <s v="AUD"/>
    <n v="1384668000"/>
    <n v="1384840800"/>
    <x v="2"/>
    <x v="2"/>
    <x v="0"/>
    <x v="0"/>
    <s v="technology/web"/>
    <x v="2"/>
    <x v="2"/>
  </r>
  <r>
    <n v="3"/>
    <x v="3"/>
    <s v="Vision-oriented fresh-thinking conglomeration"/>
    <x v="3"/>
    <n v="2477"/>
    <n v="58.976190476190467"/>
    <x v="0"/>
    <n v="24"/>
    <x v="3"/>
    <x v="1"/>
    <s v="USD"/>
    <n v="1565499600"/>
    <n v="1568955600"/>
    <x v="3"/>
    <x v="3"/>
    <x v="0"/>
    <x v="0"/>
    <s v="music/rock"/>
    <x v="1"/>
    <x v="1"/>
  </r>
  <r>
    <n v="4"/>
    <x v="4"/>
    <s v="Proactive foreground core"/>
    <x v="4"/>
    <n v="5265"/>
    <n v="69.276315789473685"/>
    <x v="0"/>
    <n v="53"/>
    <x v="4"/>
    <x v="1"/>
    <s v="USD"/>
    <n v="1547964000"/>
    <n v="1548309600"/>
    <x v="4"/>
    <x v="4"/>
    <x v="0"/>
    <x v="0"/>
    <s v="theater/plays"/>
    <x v="3"/>
    <x v="3"/>
  </r>
  <r>
    <n v="5"/>
    <x v="5"/>
    <s v="Open-source optimizing database"/>
    <x v="4"/>
    <n v="13195"/>
    <n v="173.61842105263159"/>
    <x v="1"/>
    <n v="174"/>
    <x v="5"/>
    <x v="3"/>
    <s v="DKK"/>
    <n v="1346130000"/>
    <n v="1347080400"/>
    <x v="5"/>
    <x v="5"/>
    <x v="0"/>
    <x v="0"/>
    <s v="theater/plays"/>
    <x v="3"/>
    <x v="3"/>
  </r>
  <r>
    <n v="6"/>
    <x v="6"/>
    <s v="Operative upward-trending algorithm"/>
    <x v="5"/>
    <n v="1090"/>
    <n v="20.961538461538463"/>
    <x v="0"/>
    <n v="18"/>
    <x v="6"/>
    <x v="4"/>
    <s v="GBP"/>
    <n v="1505278800"/>
    <n v="1505365200"/>
    <x v="6"/>
    <x v="6"/>
    <x v="0"/>
    <x v="0"/>
    <s v="film &amp; video/documentary"/>
    <x v="4"/>
    <x v="4"/>
  </r>
  <r>
    <n v="7"/>
    <x v="7"/>
    <s v="Centralized cohesive challenge"/>
    <x v="6"/>
    <n v="14741"/>
    <n v="327.57777777777778"/>
    <x v="1"/>
    <n v="227"/>
    <x v="7"/>
    <x v="3"/>
    <s v="DKK"/>
    <n v="1439442000"/>
    <n v="1439614800"/>
    <x v="7"/>
    <x v="7"/>
    <x v="0"/>
    <x v="0"/>
    <s v="theater/plays"/>
    <x v="3"/>
    <x v="3"/>
  </r>
  <r>
    <n v="8"/>
    <x v="8"/>
    <s v="Exclusive attitude-oriented intranet"/>
    <x v="7"/>
    <n v="21946"/>
    <n v="19.932788374205266"/>
    <x v="2"/>
    <n v="708"/>
    <x v="8"/>
    <x v="3"/>
    <s v="DKK"/>
    <n v="1281330000"/>
    <n v="1281502800"/>
    <x v="8"/>
    <x v="8"/>
    <x v="0"/>
    <x v="0"/>
    <s v="theater/plays"/>
    <x v="3"/>
    <x v="3"/>
  </r>
  <r>
    <n v="9"/>
    <x v="9"/>
    <s v="Open-source fresh-thinking model"/>
    <x v="8"/>
    <n v="3208"/>
    <n v="51.741935483870968"/>
    <x v="0"/>
    <n v="44"/>
    <x v="9"/>
    <x v="1"/>
    <s v="USD"/>
    <n v="1379566800"/>
    <n v="1383804000"/>
    <x v="9"/>
    <x v="9"/>
    <x v="0"/>
    <x v="0"/>
    <s v="music/electric music"/>
    <x v="1"/>
    <x v="5"/>
  </r>
  <r>
    <n v="10"/>
    <x v="10"/>
    <s v="Monitored empowering installation"/>
    <x v="5"/>
    <n v="13838"/>
    <n v="266.11538461538464"/>
    <x v="1"/>
    <n v="220"/>
    <x v="10"/>
    <x v="1"/>
    <s v="USD"/>
    <n v="1281762000"/>
    <n v="1285909200"/>
    <x v="10"/>
    <x v="10"/>
    <x v="0"/>
    <x v="0"/>
    <s v="film &amp; video/drama"/>
    <x v="4"/>
    <x v="6"/>
  </r>
  <r>
    <n v="11"/>
    <x v="11"/>
    <s v="Grass-roots zero administration system engine"/>
    <x v="9"/>
    <n v="3030"/>
    <n v="48.095238095238095"/>
    <x v="0"/>
    <n v="27"/>
    <x v="11"/>
    <x v="1"/>
    <s v="USD"/>
    <n v="1285045200"/>
    <n v="1285563600"/>
    <x v="11"/>
    <x v="11"/>
    <x v="0"/>
    <x v="1"/>
    <s v="theater/plays"/>
    <x v="3"/>
    <x v="3"/>
  </r>
  <r>
    <n v="12"/>
    <x v="12"/>
    <s v="Assimilated hybrid intranet"/>
    <x v="9"/>
    <n v="5629"/>
    <n v="89.349206349206341"/>
    <x v="0"/>
    <n v="55"/>
    <x v="12"/>
    <x v="1"/>
    <s v="USD"/>
    <n v="1571720400"/>
    <n v="1572411600"/>
    <x v="12"/>
    <x v="12"/>
    <x v="0"/>
    <x v="0"/>
    <s v="film &amp; video/drama"/>
    <x v="4"/>
    <x v="6"/>
  </r>
  <r>
    <n v="13"/>
    <x v="13"/>
    <s v="Multi-tiered directional open architecture"/>
    <x v="3"/>
    <n v="10295"/>
    <n v="245.11904761904765"/>
    <x v="1"/>
    <n v="98"/>
    <x v="13"/>
    <x v="1"/>
    <s v="USD"/>
    <n v="1465621200"/>
    <n v="1466658000"/>
    <x v="13"/>
    <x v="13"/>
    <x v="0"/>
    <x v="0"/>
    <s v="music/indie rock"/>
    <x v="1"/>
    <x v="7"/>
  </r>
  <r>
    <n v="14"/>
    <x v="14"/>
    <s v="Cloned directional synergy"/>
    <x v="10"/>
    <n v="18829"/>
    <n v="66.769503546099301"/>
    <x v="0"/>
    <n v="200"/>
    <x v="14"/>
    <x v="1"/>
    <s v="USD"/>
    <n v="1331013600"/>
    <n v="1333342800"/>
    <x v="14"/>
    <x v="14"/>
    <x v="0"/>
    <x v="0"/>
    <s v="music/indie rock"/>
    <x v="1"/>
    <x v="7"/>
  </r>
  <r>
    <n v="15"/>
    <x v="15"/>
    <s v="Extended eco-centric pricing structure"/>
    <x v="11"/>
    <n v="38414"/>
    <n v="47.307881773399011"/>
    <x v="0"/>
    <n v="452"/>
    <x v="15"/>
    <x v="1"/>
    <s v="USD"/>
    <n v="1575957600"/>
    <n v="1576303200"/>
    <x v="15"/>
    <x v="15"/>
    <x v="0"/>
    <x v="0"/>
    <s v="technology/wearables"/>
    <x v="2"/>
    <x v="8"/>
  </r>
  <r>
    <n v="16"/>
    <x v="16"/>
    <s v="Cross-platform systemic adapter"/>
    <x v="12"/>
    <n v="11041"/>
    <n v="649.47058823529414"/>
    <x v="1"/>
    <n v="100"/>
    <x v="16"/>
    <x v="1"/>
    <s v="USD"/>
    <n v="1390370400"/>
    <n v="1392271200"/>
    <x v="16"/>
    <x v="16"/>
    <x v="0"/>
    <x v="0"/>
    <s v="publishing/nonfiction"/>
    <x v="5"/>
    <x v="9"/>
  </r>
  <r>
    <n v="17"/>
    <x v="17"/>
    <s v="Seamless 4thgeneration methodology"/>
    <x v="13"/>
    <n v="134845"/>
    <n v="159.39125295508273"/>
    <x v="1"/>
    <n v="1249"/>
    <x v="17"/>
    <x v="1"/>
    <s v="USD"/>
    <n v="1294812000"/>
    <n v="1294898400"/>
    <x v="17"/>
    <x v="17"/>
    <x v="0"/>
    <x v="0"/>
    <s v="film &amp; video/animation"/>
    <x v="4"/>
    <x v="10"/>
  </r>
  <r>
    <n v="18"/>
    <x v="18"/>
    <s v="Exclusive needs-based adapter"/>
    <x v="14"/>
    <n v="6089"/>
    <n v="66.912087912087912"/>
    <x v="3"/>
    <n v="135"/>
    <x v="18"/>
    <x v="1"/>
    <s v="USD"/>
    <n v="1536382800"/>
    <n v="1537074000"/>
    <x v="18"/>
    <x v="18"/>
    <x v="0"/>
    <x v="0"/>
    <s v="theater/plays"/>
    <x v="3"/>
    <x v="3"/>
  </r>
  <r>
    <n v="19"/>
    <x v="19"/>
    <s v="Down-sized cohesive archive"/>
    <x v="15"/>
    <n v="30331"/>
    <n v="48.529600000000002"/>
    <x v="0"/>
    <n v="674"/>
    <x v="19"/>
    <x v="1"/>
    <s v="USD"/>
    <n v="1551679200"/>
    <n v="1553490000"/>
    <x v="19"/>
    <x v="19"/>
    <x v="0"/>
    <x v="1"/>
    <s v="theater/plays"/>
    <x v="3"/>
    <x v="3"/>
  </r>
  <r>
    <n v="20"/>
    <x v="20"/>
    <s v="Proactive composite alliance"/>
    <x v="16"/>
    <n v="147936"/>
    <n v="112.24279210925646"/>
    <x v="1"/>
    <n v="1396"/>
    <x v="20"/>
    <x v="1"/>
    <s v="USD"/>
    <n v="1406523600"/>
    <n v="1406523600"/>
    <x v="20"/>
    <x v="20"/>
    <x v="0"/>
    <x v="0"/>
    <s v="film &amp; video/drama"/>
    <x v="4"/>
    <x v="6"/>
  </r>
  <r>
    <n v="21"/>
    <x v="21"/>
    <s v="Re-engineered intangible definition"/>
    <x v="17"/>
    <n v="38533"/>
    <n v="40.992553191489364"/>
    <x v="0"/>
    <n v="558"/>
    <x v="21"/>
    <x v="1"/>
    <s v="USD"/>
    <n v="1313384400"/>
    <n v="1316322000"/>
    <x v="21"/>
    <x v="21"/>
    <x v="0"/>
    <x v="0"/>
    <s v="theater/plays"/>
    <x v="3"/>
    <x v="3"/>
  </r>
  <r>
    <n v="22"/>
    <x v="22"/>
    <s v="Enhanced dynamic definition"/>
    <x v="18"/>
    <n v="75690"/>
    <n v="128.07106598984771"/>
    <x v="1"/>
    <n v="890"/>
    <x v="22"/>
    <x v="1"/>
    <s v="USD"/>
    <n v="1522731600"/>
    <n v="1524027600"/>
    <x v="22"/>
    <x v="22"/>
    <x v="0"/>
    <x v="0"/>
    <s v="theater/plays"/>
    <x v="3"/>
    <x v="3"/>
  </r>
  <r>
    <n v="23"/>
    <x v="23"/>
    <s v="Devolved next generation adapter"/>
    <x v="6"/>
    <n v="14942"/>
    <n v="332.04444444444448"/>
    <x v="1"/>
    <n v="142"/>
    <x v="23"/>
    <x v="4"/>
    <s v="GBP"/>
    <n v="1550124000"/>
    <n v="1554699600"/>
    <x v="23"/>
    <x v="23"/>
    <x v="0"/>
    <x v="0"/>
    <s v="film &amp; video/documentary"/>
    <x v="4"/>
    <x v="4"/>
  </r>
  <r>
    <n v="24"/>
    <x v="24"/>
    <s v="Cross-platform intermediate frame"/>
    <x v="19"/>
    <n v="104257"/>
    <n v="112.83225108225108"/>
    <x v="1"/>
    <n v="2673"/>
    <x v="24"/>
    <x v="1"/>
    <s v="USD"/>
    <n v="1403326800"/>
    <n v="1403499600"/>
    <x v="24"/>
    <x v="24"/>
    <x v="0"/>
    <x v="0"/>
    <s v="technology/wearables"/>
    <x v="2"/>
    <x v="8"/>
  </r>
  <r>
    <n v="25"/>
    <x v="25"/>
    <s v="Monitored impactful analyzer"/>
    <x v="20"/>
    <n v="11904"/>
    <n v="216.43636363636364"/>
    <x v="1"/>
    <n v="163"/>
    <x v="25"/>
    <x v="1"/>
    <s v="USD"/>
    <n v="1305694800"/>
    <n v="1307422800"/>
    <x v="25"/>
    <x v="25"/>
    <x v="0"/>
    <x v="1"/>
    <s v="games/video games"/>
    <x v="6"/>
    <x v="11"/>
  </r>
  <r>
    <n v="26"/>
    <x v="26"/>
    <s v="Optional responsive customer loyalty"/>
    <x v="21"/>
    <n v="51814"/>
    <n v="48.199069767441863"/>
    <x v="3"/>
    <n v="1480"/>
    <x v="26"/>
    <x v="1"/>
    <s v="USD"/>
    <n v="1533013200"/>
    <n v="1535346000"/>
    <x v="26"/>
    <x v="26"/>
    <x v="0"/>
    <x v="0"/>
    <s v="theater/plays"/>
    <x v="3"/>
    <x v="3"/>
  </r>
  <r>
    <n v="27"/>
    <x v="27"/>
    <s v="Diverse transitional migration"/>
    <x v="22"/>
    <n v="1599"/>
    <n v="79.95"/>
    <x v="0"/>
    <n v="15"/>
    <x v="27"/>
    <x v="1"/>
    <s v="USD"/>
    <n v="1443848400"/>
    <n v="1444539600"/>
    <x v="27"/>
    <x v="27"/>
    <x v="0"/>
    <x v="0"/>
    <s v="music/rock"/>
    <x v="1"/>
    <x v="1"/>
  </r>
  <r>
    <n v="28"/>
    <x v="28"/>
    <s v="Synchronized global task-force"/>
    <x v="23"/>
    <n v="137635"/>
    <n v="105.22553516819573"/>
    <x v="1"/>
    <n v="2220"/>
    <x v="28"/>
    <x v="1"/>
    <s v="USD"/>
    <n v="1265695200"/>
    <n v="1267682400"/>
    <x v="28"/>
    <x v="28"/>
    <x v="0"/>
    <x v="1"/>
    <s v="theater/plays"/>
    <x v="3"/>
    <x v="3"/>
  </r>
  <r>
    <n v="29"/>
    <x v="29"/>
    <s v="Focused 6thgeneration forecast"/>
    <x v="24"/>
    <n v="150965"/>
    <n v="328.89978213507629"/>
    <x v="1"/>
    <n v="1606"/>
    <x v="29"/>
    <x v="5"/>
    <s v="CHF"/>
    <n v="1532062800"/>
    <n v="1535518800"/>
    <x v="29"/>
    <x v="29"/>
    <x v="0"/>
    <x v="0"/>
    <s v="film &amp; video/shorts"/>
    <x v="4"/>
    <x v="12"/>
  </r>
  <r>
    <n v="30"/>
    <x v="30"/>
    <s v="Down-sized analyzing challenge"/>
    <x v="25"/>
    <n v="14455"/>
    <n v="160.61111111111111"/>
    <x v="1"/>
    <n v="129"/>
    <x v="30"/>
    <x v="1"/>
    <s v="USD"/>
    <n v="1558674000"/>
    <n v="1559106000"/>
    <x v="30"/>
    <x v="30"/>
    <x v="0"/>
    <x v="0"/>
    <s v="film &amp; video/animation"/>
    <x v="4"/>
    <x v="10"/>
  </r>
  <r>
    <n v="31"/>
    <x v="31"/>
    <s v="Progressive needs-based focus group"/>
    <x v="26"/>
    <n v="10850"/>
    <n v="310"/>
    <x v="1"/>
    <n v="226"/>
    <x v="31"/>
    <x v="4"/>
    <s v="GBP"/>
    <n v="1451973600"/>
    <n v="1454392800"/>
    <x v="31"/>
    <x v="31"/>
    <x v="0"/>
    <x v="0"/>
    <s v="games/video games"/>
    <x v="6"/>
    <x v="11"/>
  </r>
  <r>
    <n v="32"/>
    <x v="32"/>
    <s v="Ergonomic 6thgeneration success"/>
    <x v="27"/>
    <n v="87676"/>
    <n v="86.807920792079202"/>
    <x v="0"/>
    <n v="2307"/>
    <x v="32"/>
    <x v="6"/>
    <s v="EUR"/>
    <n v="1515564000"/>
    <n v="1517896800"/>
    <x v="32"/>
    <x v="32"/>
    <x v="0"/>
    <x v="0"/>
    <s v="film &amp; video/documentary"/>
    <x v="4"/>
    <x v="4"/>
  </r>
  <r>
    <n v="33"/>
    <x v="33"/>
    <s v="Exclusive interactive approach"/>
    <x v="28"/>
    <n v="189666"/>
    <n v="377.82071713147411"/>
    <x v="1"/>
    <n v="5419"/>
    <x v="33"/>
    <x v="1"/>
    <s v="USD"/>
    <n v="1412485200"/>
    <n v="1415685600"/>
    <x v="33"/>
    <x v="33"/>
    <x v="0"/>
    <x v="0"/>
    <s v="theater/plays"/>
    <x v="3"/>
    <x v="3"/>
  </r>
  <r>
    <n v="34"/>
    <x v="34"/>
    <s v="Reverse-engineered asynchronous archive"/>
    <x v="29"/>
    <n v="14025"/>
    <n v="150.80645161290323"/>
    <x v="1"/>
    <n v="165"/>
    <x v="34"/>
    <x v="1"/>
    <s v="USD"/>
    <n v="1490245200"/>
    <n v="1490677200"/>
    <x v="34"/>
    <x v="34"/>
    <x v="0"/>
    <x v="0"/>
    <s v="film &amp; video/documentary"/>
    <x v="4"/>
    <x v="4"/>
  </r>
  <r>
    <n v="35"/>
    <x v="35"/>
    <s v="Synergized intangible challenge"/>
    <x v="30"/>
    <n v="188628"/>
    <n v="150.30119521912351"/>
    <x v="1"/>
    <n v="1965"/>
    <x v="35"/>
    <x v="3"/>
    <s v="DKK"/>
    <n v="1547877600"/>
    <n v="1551506400"/>
    <x v="35"/>
    <x v="35"/>
    <x v="0"/>
    <x v="1"/>
    <s v="film &amp; video/drama"/>
    <x v="4"/>
    <x v="6"/>
  </r>
  <r>
    <n v="36"/>
    <x v="36"/>
    <s v="Monitored multi-state encryption"/>
    <x v="31"/>
    <n v="1101"/>
    <n v="157.28571428571431"/>
    <x v="1"/>
    <n v="16"/>
    <x v="36"/>
    <x v="1"/>
    <s v="USD"/>
    <n v="1298700000"/>
    <n v="1300856400"/>
    <x v="36"/>
    <x v="36"/>
    <x v="0"/>
    <x v="0"/>
    <s v="theater/plays"/>
    <x v="3"/>
    <x v="3"/>
  </r>
  <r>
    <n v="37"/>
    <x v="37"/>
    <s v="Profound attitude-oriented functionalities"/>
    <x v="32"/>
    <n v="11339"/>
    <n v="139.98765432098764"/>
    <x v="1"/>
    <n v="107"/>
    <x v="37"/>
    <x v="1"/>
    <s v="USD"/>
    <n v="1570338000"/>
    <n v="1573192800"/>
    <x v="37"/>
    <x v="37"/>
    <x v="0"/>
    <x v="1"/>
    <s v="publishing/fiction"/>
    <x v="5"/>
    <x v="13"/>
  </r>
  <r>
    <n v="38"/>
    <x v="38"/>
    <s v="Digitized client-driven database"/>
    <x v="33"/>
    <n v="10085"/>
    <n v="325.32258064516128"/>
    <x v="1"/>
    <n v="134"/>
    <x v="38"/>
    <x v="1"/>
    <s v="USD"/>
    <n v="1287378000"/>
    <n v="1287810000"/>
    <x v="38"/>
    <x v="38"/>
    <x v="0"/>
    <x v="0"/>
    <s v="photography/photography books"/>
    <x v="7"/>
    <x v="14"/>
  </r>
  <r>
    <n v="39"/>
    <x v="39"/>
    <s v="Organized bi-directional function"/>
    <x v="34"/>
    <n v="5027"/>
    <n v="50.777777777777779"/>
    <x v="0"/>
    <n v="88"/>
    <x v="39"/>
    <x v="3"/>
    <s v="DKK"/>
    <n v="1361772000"/>
    <n v="1362978000"/>
    <x v="39"/>
    <x v="39"/>
    <x v="0"/>
    <x v="0"/>
    <s v="theater/plays"/>
    <x v="3"/>
    <x v="3"/>
  </r>
  <r>
    <n v="40"/>
    <x v="40"/>
    <s v="Reduced stable middleware"/>
    <x v="35"/>
    <n v="14878"/>
    <n v="169.06818181818181"/>
    <x v="1"/>
    <n v="198"/>
    <x v="40"/>
    <x v="1"/>
    <s v="USD"/>
    <n v="1275714000"/>
    <n v="1277355600"/>
    <x v="40"/>
    <x v="40"/>
    <x v="0"/>
    <x v="1"/>
    <s v="technology/wearables"/>
    <x v="2"/>
    <x v="8"/>
  </r>
  <r>
    <n v="41"/>
    <x v="41"/>
    <s v="Universal 5thgeneration neural-net"/>
    <x v="36"/>
    <n v="11924"/>
    <n v="212.92857142857144"/>
    <x v="1"/>
    <n v="111"/>
    <x v="41"/>
    <x v="6"/>
    <s v="EUR"/>
    <n v="1346734800"/>
    <n v="1348981200"/>
    <x v="41"/>
    <x v="41"/>
    <x v="0"/>
    <x v="1"/>
    <s v="music/rock"/>
    <x v="1"/>
    <x v="1"/>
  </r>
  <r>
    <n v="42"/>
    <x v="42"/>
    <s v="Virtual uniform frame"/>
    <x v="37"/>
    <n v="7991"/>
    <n v="443.94444444444446"/>
    <x v="1"/>
    <n v="222"/>
    <x v="42"/>
    <x v="1"/>
    <s v="USD"/>
    <n v="1309755600"/>
    <n v="1310533200"/>
    <x v="42"/>
    <x v="42"/>
    <x v="0"/>
    <x v="0"/>
    <s v="food/food trucks"/>
    <x v="0"/>
    <x v="0"/>
  </r>
  <r>
    <n v="43"/>
    <x v="43"/>
    <s v="Profound explicit paradigm"/>
    <x v="38"/>
    <n v="167717"/>
    <n v="185.9390243902439"/>
    <x v="1"/>
    <n v="6212"/>
    <x v="43"/>
    <x v="1"/>
    <s v="USD"/>
    <n v="1406178000"/>
    <n v="1407560400"/>
    <x v="43"/>
    <x v="43"/>
    <x v="0"/>
    <x v="0"/>
    <s v="publishing/radio &amp; podcasts"/>
    <x v="5"/>
    <x v="15"/>
  </r>
  <r>
    <n v="44"/>
    <x v="44"/>
    <s v="Visionary real-time groupware"/>
    <x v="39"/>
    <n v="10541"/>
    <n v="658.8125"/>
    <x v="1"/>
    <n v="98"/>
    <x v="44"/>
    <x v="3"/>
    <s v="DKK"/>
    <n v="1552798800"/>
    <n v="1552885200"/>
    <x v="44"/>
    <x v="44"/>
    <x v="0"/>
    <x v="0"/>
    <s v="publishing/fiction"/>
    <x v="5"/>
    <x v="13"/>
  </r>
  <r>
    <n v="45"/>
    <x v="45"/>
    <s v="Networked tertiary Graphical User Interface"/>
    <x v="40"/>
    <n v="4530"/>
    <n v="47.684210526315788"/>
    <x v="0"/>
    <n v="48"/>
    <x v="45"/>
    <x v="1"/>
    <s v="USD"/>
    <n v="1478062800"/>
    <n v="1479362400"/>
    <x v="45"/>
    <x v="45"/>
    <x v="0"/>
    <x v="1"/>
    <s v="theater/plays"/>
    <x v="3"/>
    <x v="3"/>
  </r>
  <r>
    <n v="46"/>
    <x v="46"/>
    <s v="Virtual grid-enabled task-force"/>
    <x v="41"/>
    <n v="4247"/>
    <n v="114.78378378378378"/>
    <x v="1"/>
    <n v="92"/>
    <x v="46"/>
    <x v="1"/>
    <s v="USD"/>
    <n v="1278565200"/>
    <n v="1280552400"/>
    <x v="46"/>
    <x v="46"/>
    <x v="0"/>
    <x v="0"/>
    <s v="music/rock"/>
    <x v="1"/>
    <x v="1"/>
  </r>
  <r>
    <n v="47"/>
    <x v="47"/>
    <s v="Function-based multi-state software"/>
    <x v="42"/>
    <n v="7129"/>
    <n v="475.26666666666665"/>
    <x v="1"/>
    <n v="149"/>
    <x v="47"/>
    <x v="1"/>
    <s v="USD"/>
    <n v="1396069200"/>
    <n v="1398661200"/>
    <x v="47"/>
    <x v="47"/>
    <x v="0"/>
    <x v="0"/>
    <s v="theater/plays"/>
    <x v="3"/>
    <x v="3"/>
  </r>
  <r>
    <n v="48"/>
    <x v="48"/>
    <s v="Optimized leadingedge concept"/>
    <x v="43"/>
    <n v="128862"/>
    <n v="386.97297297297297"/>
    <x v="1"/>
    <n v="2431"/>
    <x v="48"/>
    <x v="1"/>
    <s v="USD"/>
    <n v="1435208400"/>
    <n v="1436245200"/>
    <x v="48"/>
    <x v="48"/>
    <x v="0"/>
    <x v="0"/>
    <s v="theater/plays"/>
    <x v="3"/>
    <x v="3"/>
  </r>
  <r>
    <n v="49"/>
    <x v="49"/>
    <s v="Sharable holistic interface"/>
    <x v="44"/>
    <n v="13653"/>
    <n v="189.625"/>
    <x v="1"/>
    <n v="303"/>
    <x v="49"/>
    <x v="1"/>
    <s v="USD"/>
    <n v="1571547600"/>
    <n v="1575439200"/>
    <x v="49"/>
    <x v="49"/>
    <x v="0"/>
    <x v="0"/>
    <s v="music/rock"/>
    <x v="1"/>
    <x v="1"/>
  </r>
  <r>
    <n v="50"/>
    <x v="50"/>
    <s v="Down-sized system-worthy secured line"/>
    <x v="0"/>
    <n v="2"/>
    <n v="2"/>
    <x v="0"/>
    <n v="1"/>
    <x v="50"/>
    <x v="6"/>
    <s v="EUR"/>
    <n v="1375333200"/>
    <n v="1377752400"/>
    <x v="50"/>
    <x v="50"/>
    <x v="0"/>
    <x v="0"/>
    <s v="music/metal"/>
    <x v="1"/>
    <x v="16"/>
  </r>
  <r>
    <n v="51"/>
    <x v="51"/>
    <s v="Inverse secondary infrastructure"/>
    <x v="45"/>
    <n v="145243"/>
    <n v="91.867805186590772"/>
    <x v="0"/>
    <n v="1467"/>
    <x v="51"/>
    <x v="4"/>
    <s v="GBP"/>
    <n v="1332824400"/>
    <n v="1334206800"/>
    <x v="51"/>
    <x v="51"/>
    <x v="0"/>
    <x v="1"/>
    <s v="technology/wearables"/>
    <x v="2"/>
    <x v="8"/>
  </r>
  <r>
    <n v="52"/>
    <x v="52"/>
    <s v="Organic foreground leverage"/>
    <x v="44"/>
    <n v="2459"/>
    <n v="34.152777777777779"/>
    <x v="0"/>
    <n v="75"/>
    <x v="52"/>
    <x v="1"/>
    <s v="USD"/>
    <n v="1284526800"/>
    <n v="1284872400"/>
    <x v="52"/>
    <x v="52"/>
    <x v="0"/>
    <x v="0"/>
    <s v="theater/plays"/>
    <x v="3"/>
    <x v="3"/>
  </r>
  <r>
    <n v="53"/>
    <x v="53"/>
    <s v="Reverse-engineered static concept"/>
    <x v="35"/>
    <n v="12356"/>
    <n v="140.40909090909091"/>
    <x v="1"/>
    <n v="209"/>
    <x v="53"/>
    <x v="1"/>
    <s v="USD"/>
    <n v="1400562000"/>
    <n v="1403931600"/>
    <x v="53"/>
    <x v="53"/>
    <x v="0"/>
    <x v="0"/>
    <s v="film &amp; video/drama"/>
    <x v="4"/>
    <x v="6"/>
  </r>
  <r>
    <n v="54"/>
    <x v="54"/>
    <s v="Multi-channeled neutral customer loyalty"/>
    <x v="46"/>
    <n v="5392"/>
    <n v="89.86666666666666"/>
    <x v="0"/>
    <n v="120"/>
    <x v="54"/>
    <x v="1"/>
    <s v="USD"/>
    <n v="1520748000"/>
    <n v="1521262800"/>
    <x v="54"/>
    <x v="54"/>
    <x v="0"/>
    <x v="0"/>
    <s v="technology/wearables"/>
    <x v="2"/>
    <x v="8"/>
  </r>
  <r>
    <n v="55"/>
    <x v="55"/>
    <s v="Reverse-engineered bifurcated strategy"/>
    <x v="47"/>
    <n v="11746"/>
    <n v="177.96969696969697"/>
    <x v="1"/>
    <n v="131"/>
    <x v="55"/>
    <x v="1"/>
    <s v="USD"/>
    <n v="1532926800"/>
    <n v="1533358800"/>
    <x v="55"/>
    <x v="55"/>
    <x v="0"/>
    <x v="0"/>
    <s v="music/jazz"/>
    <x v="1"/>
    <x v="17"/>
  </r>
  <r>
    <n v="56"/>
    <x v="56"/>
    <s v="Horizontal context-sensitive knowledge user"/>
    <x v="48"/>
    <n v="11493"/>
    <n v="143.66249999999999"/>
    <x v="1"/>
    <n v="164"/>
    <x v="56"/>
    <x v="1"/>
    <s v="USD"/>
    <n v="1420869600"/>
    <n v="1421474400"/>
    <x v="56"/>
    <x v="56"/>
    <x v="0"/>
    <x v="0"/>
    <s v="technology/wearables"/>
    <x v="2"/>
    <x v="8"/>
  </r>
  <r>
    <n v="57"/>
    <x v="57"/>
    <s v="Cross-group multi-state task-force"/>
    <x v="49"/>
    <n v="6243"/>
    <n v="215.27586206896552"/>
    <x v="1"/>
    <n v="201"/>
    <x v="57"/>
    <x v="1"/>
    <s v="USD"/>
    <n v="1504242000"/>
    <n v="1505278800"/>
    <x v="57"/>
    <x v="57"/>
    <x v="0"/>
    <x v="0"/>
    <s v="games/video games"/>
    <x v="6"/>
    <x v="11"/>
  </r>
  <r>
    <n v="58"/>
    <x v="58"/>
    <s v="Expanded 3rdgeneration strategy"/>
    <x v="50"/>
    <n v="6132"/>
    <n v="227.11111111111114"/>
    <x v="1"/>
    <n v="211"/>
    <x v="58"/>
    <x v="1"/>
    <s v="USD"/>
    <n v="1442811600"/>
    <n v="1443934800"/>
    <x v="58"/>
    <x v="58"/>
    <x v="0"/>
    <x v="0"/>
    <s v="theater/plays"/>
    <x v="3"/>
    <x v="3"/>
  </r>
  <r>
    <n v="59"/>
    <x v="59"/>
    <s v="Assimilated real-time support"/>
    <x v="1"/>
    <n v="3851"/>
    <n v="275.07142857142861"/>
    <x v="1"/>
    <n v="128"/>
    <x v="59"/>
    <x v="1"/>
    <s v="USD"/>
    <n v="1497243600"/>
    <n v="1498539600"/>
    <x v="59"/>
    <x v="59"/>
    <x v="0"/>
    <x v="1"/>
    <s v="theater/plays"/>
    <x v="3"/>
    <x v="3"/>
  </r>
  <r>
    <n v="60"/>
    <x v="60"/>
    <s v="User-centric regional database"/>
    <x v="51"/>
    <n v="135997"/>
    <n v="144.37048832271762"/>
    <x v="1"/>
    <n v="1600"/>
    <x v="60"/>
    <x v="0"/>
    <s v="CAD"/>
    <n v="1342501200"/>
    <n v="1342760400"/>
    <x v="60"/>
    <x v="60"/>
    <x v="0"/>
    <x v="0"/>
    <s v="theater/plays"/>
    <x v="3"/>
    <x v="3"/>
  </r>
  <r>
    <n v="61"/>
    <x v="61"/>
    <s v="Open-source zero administration complexity"/>
    <x v="52"/>
    <n v="184750"/>
    <n v="92.74598393574297"/>
    <x v="0"/>
    <n v="2253"/>
    <x v="61"/>
    <x v="0"/>
    <s v="CAD"/>
    <n v="1298268000"/>
    <n v="1301720400"/>
    <x v="61"/>
    <x v="61"/>
    <x v="0"/>
    <x v="0"/>
    <s v="theater/plays"/>
    <x v="3"/>
    <x v="3"/>
  </r>
  <r>
    <n v="62"/>
    <x v="62"/>
    <s v="Organized incremental standardization"/>
    <x v="22"/>
    <n v="14452"/>
    <n v="722.6"/>
    <x v="1"/>
    <n v="249"/>
    <x v="62"/>
    <x v="1"/>
    <s v="USD"/>
    <n v="1433480400"/>
    <n v="1433566800"/>
    <x v="62"/>
    <x v="62"/>
    <x v="0"/>
    <x v="0"/>
    <s v="technology/web"/>
    <x v="2"/>
    <x v="2"/>
  </r>
  <r>
    <n v="63"/>
    <x v="63"/>
    <s v="Assimilated didactic open system"/>
    <x v="53"/>
    <n v="557"/>
    <n v="11.851063829787234"/>
    <x v="0"/>
    <n v="5"/>
    <x v="63"/>
    <x v="1"/>
    <s v="USD"/>
    <n v="1493355600"/>
    <n v="1493874000"/>
    <x v="63"/>
    <x v="63"/>
    <x v="0"/>
    <x v="0"/>
    <s v="theater/plays"/>
    <x v="3"/>
    <x v="3"/>
  </r>
  <r>
    <n v="64"/>
    <x v="64"/>
    <s v="Vision-oriented logistical intranet"/>
    <x v="54"/>
    <n v="2734"/>
    <n v="97.642857142857139"/>
    <x v="0"/>
    <n v="38"/>
    <x v="64"/>
    <x v="1"/>
    <s v="USD"/>
    <n v="1530507600"/>
    <n v="1531803600"/>
    <x v="64"/>
    <x v="64"/>
    <x v="0"/>
    <x v="1"/>
    <s v="technology/web"/>
    <x v="2"/>
    <x v="2"/>
  </r>
  <r>
    <n v="65"/>
    <x v="65"/>
    <s v="Mandatory incremental projection"/>
    <x v="55"/>
    <n v="14405"/>
    <n v="236.14754098360655"/>
    <x v="1"/>
    <n v="236"/>
    <x v="65"/>
    <x v="1"/>
    <s v="USD"/>
    <n v="1296108000"/>
    <n v="1296712800"/>
    <x v="65"/>
    <x v="65"/>
    <x v="0"/>
    <x v="0"/>
    <s v="theater/plays"/>
    <x v="3"/>
    <x v="3"/>
  </r>
  <r>
    <n v="66"/>
    <x v="66"/>
    <s v="Grass-roots needs-based encryption"/>
    <x v="49"/>
    <n v="1307"/>
    <n v="45.068965517241381"/>
    <x v="0"/>
    <n v="12"/>
    <x v="66"/>
    <x v="1"/>
    <s v="USD"/>
    <n v="1428469200"/>
    <n v="1428901200"/>
    <x v="66"/>
    <x v="66"/>
    <x v="0"/>
    <x v="1"/>
    <s v="theater/plays"/>
    <x v="3"/>
    <x v="3"/>
  </r>
  <r>
    <n v="67"/>
    <x v="67"/>
    <s v="Team-oriented 6thgeneration middleware"/>
    <x v="56"/>
    <n v="117892"/>
    <n v="162.38567493112947"/>
    <x v="1"/>
    <n v="4065"/>
    <x v="67"/>
    <x v="4"/>
    <s v="GBP"/>
    <n v="1264399200"/>
    <n v="1264831200"/>
    <x v="67"/>
    <x v="67"/>
    <x v="0"/>
    <x v="1"/>
    <s v="technology/wearables"/>
    <x v="2"/>
    <x v="8"/>
  </r>
  <r>
    <n v="68"/>
    <x v="68"/>
    <s v="Inverse multi-tasking installation"/>
    <x v="57"/>
    <n v="14508"/>
    <n v="254.52631578947367"/>
    <x v="1"/>
    <n v="246"/>
    <x v="68"/>
    <x v="6"/>
    <s v="EUR"/>
    <n v="1501131600"/>
    <n v="1505192400"/>
    <x v="68"/>
    <x v="68"/>
    <x v="0"/>
    <x v="1"/>
    <s v="theater/plays"/>
    <x v="3"/>
    <x v="3"/>
  </r>
  <r>
    <n v="69"/>
    <x v="69"/>
    <s v="Switchable disintermediate moderator"/>
    <x v="58"/>
    <n v="1901"/>
    <n v="24.063291139240505"/>
    <x v="3"/>
    <n v="17"/>
    <x v="69"/>
    <x v="1"/>
    <s v="USD"/>
    <n v="1292738400"/>
    <n v="1295676000"/>
    <x v="69"/>
    <x v="69"/>
    <x v="0"/>
    <x v="0"/>
    <s v="theater/plays"/>
    <x v="3"/>
    <x v="3"/>
  </r>
  <r>
    <n v="70"/>
    <x v="70"/>
    <s v="Re-engineered 24/7 task-force"/>
    <x v="59"/>
    <n v="158389"/>
    <n v="123.74140625000001"/>
    <x v="1"/>
    <n v="2475"/>
    <x v="70"/>
    <x v="6"/>
    <s v="EUR"/>
    <n v="1288674000"/>
    <n v="1292911200"/>
    <x v="70"/>
    <x v="70"/>
    <x v="0"/>
    <x v="1"/>
    <s v="theater/plays"/>
    <x v="3"/>
    <x v="3"/>
  </r>
  <r>
    <n v="71"/>
    <x v="71"/>
    <s v="Organic object-oriented budgetary management"/>
    <x v="46"/>
    <n v="6484"/>
    <n v="108.06666666666666"/>
    <x v="1"/>
    <n v="76"/>
    <x v="71"/>
    <x v="1"/>
    <s v="USD"/>
    <n v="1575093600"/>
    <n v="1575439200"/>
    <x v="71"/>
    <x v="49"/>
    <x v="0"/>
    <x v="0"/>
    <s v="theater/plays"/>
    <x v="3"/>
    <x v="3"/>
  </r>
  <r>
    <n v="72"/>
    <x v="72"/>
    <s v="Seamless coherent parallelism"/>
    <x v="60"/>
    <n v="4022"/>
    <n v="670.33333333333326"/>
    <x v="1"/>
    <n v="54"/>
    <x v="72"/>
    <x v="1"/>
    <s v="USD"/>
    <n v="1435726800"/>
    <n v="1438837200"/>
    <x v="72"/>
    <x v="71"/>
    <x v="0"/>
    <x v="0"/>
    <s v="film &amp; video/animation"/>
    <x v="4"/>
    <x v="10"/>
  </r>
  <r>
    <n v="73"/>
    <x v="73"/>
    <s v="Cross-platform even-keeled initiative"/>
    <x v="1"/>
    <n v="9253"/>
    <n v="660.92857142857144"/>
    <x v="1"/>
    <n v="88"/>
    <x v="73"/>
    <x v="1"/>
    <s v="USD"/>
    <n v="1480226400"/>
    <n v="1480485600"/>
    <x v="73"/>
    <x v="72"/>
    <x v="0"/>
    <x v="0"/>
    <s v="music/jazz"/>
    <x v="1"/>
    <x v="17"/>
  </r>
  <r>
    <n v="74"/>
    <x v="74"/>
    <s v="Progressive tertiary framework"/>
    <x v="61"/>
    <n v="4776"/>
    <n v="122.46153846153847"/>
    <x v="1"/>
    <n v="85"/>
    <x v="74"/>
    <x v="4"/>
    <s v="GBP"/>
    <n v="1459054800"/>
    <n v="1459141200"/>
    <x v="74"/>
    <x v="73"/>
    <x v="0"/>
    <x v="0"/>
    <s v="music/metal"/>
    <x v="1"/>
    <x v="16"/>
  </r>
  <r>
    <n v="75"/>
    <x v="75"/>
    <s v="Multi-layered dynamic protocol"/>
    <x v="62"/>
    <n v="14606"/>
    <n v="150.57731958762886"/>
    <x v="1"/>
    <n v="170"/>
    <x v="75"/>
    <x v="1"/>
    <s v="USD"/>
    <n v="1531630800"/>
    <n v="1532322000"/>
    <x v="75"/>
    <x v="74"/>
    <x v="0"/>
    <x v="0"/>
    <s v="photography/photography books"/>
    <x v="7"/>
    <x v="14"/>
  </r>
  <r>
    <n v="76"/>
    <x v="76"/>
    <s v="Horizontal next generation function"/>
    <x v="63"/>
    <n v="95993"/>
    <n v="78.106590724165997"/>
    <x v="0"/>
    <n v="1684"/>
    <x v="76"/>
    <x v="1"/>
    <s v="USD"/>
    <n v="1421992800"/>
    <n v="1426222800"/>
    <x v="76"/>
    <x v="75"/>
    <x v="1"/>
    <x v="1"/>
    <s v="theater/plays"/>
    <x v="3"/>
    <x v="3"/>
  </r>
  <r>
    <n v="77"/>
    <x v="77"/>
    <s v="Pre-emptive impactful model"/>
    <x v="40"/>
    <n v="4460"/>
    <n v="46.94736842105263"/>
    <x v="0"/>
    <n v="56"/>
    <x v="77"/>
    <x v="1"/>
    <s v="USD"/>
    <n v="1285563600"/>
    <n v="1286773200"/>
    <x v="77"/>
    <x v="76"/>
    <x v="0"/>
    <x v="1"/>
    <s v="film &amp; video/animation"/>
    <x v="4"/>
    <x v="10"/>
  </r>
  <r>
    <n v="78"/>
    <x v="78"/>
    <s v="User-centric bifurcated knowledge user"/>
    <x v="6"/>
    <n v="13536"/>
    <n v="300.8"/>
    <x v="1"/>
    <n v="330"/>
    <x v="78"/>
    <x v="1"/>
    <s v="USD"/>
    <n v="1523854800"/>
    <n v="1523941200"/>
    <x v="78"/>
    <x v="77"/>
    <x v="0"/>
    <x v="0"/>
    <s v="publishing/translations"/>
    <x v="5"/>
    <x v="18"/>
  </r>
  <r>
    <n v="79"/>
    <x v="79"/>
    <s v="Triple-buffered reciprocal project"/>
    <x v="64"/>
    <n v="40228"/>
    <n v="69.598615916955026"/>
    <x v="0"/>
    <n v="838"/>
    <x v="79"/>
    <x v="1"/>
    <s v="USD"/>
    <n v="1529125200"/>
    <n v="1529557200"/>
    <x v="79"/>
    <x v="78"/>
    <x v="0"/>
    <x v="0"/>
    <s v="theater/plays"/>
    <x v="3"/>
    <x v="3"/>
  </r>
  <r>
    <n v="80"/>
    <x v="80"/>
    <s v="Cross-platform needs-based approach"/>
    <x v="65"/>
    <n v="7012"/>
    <n v="637.4545454545455"/>
    <x v="1"/>
    <n v="127"/>
    <x v="80"/>
    <x v="1"/>
    <s v="USD"/>
    <n v="1503982800"/>
    <n v="1506574800"/>
    <x v="80"/>
    <x v="79"/>
    <x v="0"/>
    <x v="0"/>
    <s v="games/video games"/>
    <x v="6"/>
    <x v="11"/>
  </r>
  <r>
    <n v="81"/>
    <x v="81"/>
    <s v="User-friendly static contingency"/>
    <x v="66"/>
    <n v="37857"/>
    <n v="225.33928571428569"/>
    <x v="1"/>
    <n v="411"/>
    <x v="81"/>
    <x v="1"/>
    <s v="USD"/>
    <n v="1511416800"/>
    <n v="1513576800"/>
    <x v="81"/>
    <x v="80"/>
    <x v="0"/>
    <x v="0"/>
    <s v="music/rock"/>
    <x v="1"/>
    <x v="1"/>
  </r>
  <r>
    <n v="82"/>
    <x v="82"/>
    <s v="Reactive content-based framework"/>
    <x v="67"/>
    <n v="14973"/>
    <n v="1497.3000000000002"/>
    <x v="1"/>
    <n v="180"/>
    <x v="82"/>
    <x v="4"/>
    <s v="GBP"/>
    <n v="1547704800"/>
    <n v="1548309600"/>
    <x v="82"/>
    <x v="4"/>
    <x v="0"/>
    <x v="1"/>
    <s v="games/video games"/>
    <x v="6"/>
    <x v="11"/>
  </r>
  <r>
    <n v="83"/>
    <x v="83"/>
    <s v="Realigned user-facing concept"/>
    <x v="68"/>
    <n v="39996"/>
    <n v="37.590225563909776"/>
    <x v="0"/>
    <n v="1000"/>
    <x v="83"/>
    <x v="1"/>
    <s v="USD"/>
    <n v="1469682000"/>
    <n v="1471582800"/>
    <x v="83"/>
    <x v="81"/>
    <x v="0"/>
    <x v="0"/>
    <s v="music/electric music"/>
    <x v="1"/>
    <x v="5"/>
  </r>
  <r>
    <n v="84"/>
    <x v="84"/>
    <s v="Public-key zero tolerance orchestration"/>
    <x v="69"/>
    <n v="41564"/>
    <n v="132.36942675159236"/>
    <x v="1"/>
    <n v="374"/>
    <x v="84"/>
    <x v="1"/>
    <s v="USD"/>
    <n v="1343451600"/>
    <n v="1344315600"/>
    <x v="84"/>
    <x v="82"/>
    <x v="0"/>
    <x v="0"/>
    <s v="technology/wearables"/>
    <x v="2"/>
    <x v="8"/>
  </r>
  <r>
    <n v="85"/>
    <x v="85"/>
    <s v="Multi-tiered eco-centric architecture"/>
    <x v="70"/>
    <n v="6430"/>
    <n v="131.22448979591837"/>
    <x v="1"/>
    <n v="71"/>
    <x v="85"/>
    <x v="2"/>
    <s v="AUD"/>
    <n v="1315717200"/>
    <n v="1316408400"/>
    <x v="85"/>
    <x v="83"/>
    <x v="0"/>
    <x v="0"/>
    <s v="music/indie rock"/>
    <x v="1"/>
    <x v="7"/>
  </r>
  <r>
    <n v="86"/>
    <x v="86"/>
    <s v="Organic motivating firmware"/>
    <x v="71"/>
    <n v="12405"/>
    <n v="167.63513513513513"/>
    <x v="1"/>
    <n v="203"/>
    <x v="86"/>
    <x v="1"/>
    <s v="USD"/>
    <n v="1430715600"/>
    <n v="1431838800"/>
    <x v="86"/>
    <x v="84"/>
    <x v="1"/>
    <x v="0"/>
    <s v="theater/plays"/>
    <x v="3"/>
    <x v="3"/>
  </r>
  <r>
    <n v="87"/>
    <x v="87"/>
    <s v="Synergized 4thgeneration conglomeration"/>
    <x v="72"/>
    <n v="123040"/>
    <n v="61.984886649874063"/>
    <x v="0"/>
    <n v="1482"/>
    <x v="87"/>
    <x v="2"/>
    <s v="AUD"/>
    <n v="1299564000"/>
    <n v="1300510800"/>
    <x v="87"/>
    <x v="85"/>
    <x v="0"/>
    <x v="1"/>
    <s v="music/rock"/>
    <x v="1"/>
    <x v="1"/>
  </r>
  <r>
    <n v="88"/>
    <x v="88"/>
    <s v="Grass-roots fault-tolerant policy"/>
    <x v="73"/>
    <n v="12516"/>
    <n v="260.75"/>
    <x v="1"/>
    <n v="113"/>
    <x v="88"/>
    <x v="1"/>
    <s v="USD"/>
    <n v="1429160400"/>
    <n v="1431061200"/>
    <x v="88"/>
    <x v="86"/>
    <x v="0"/>
    <x v="0"/>
    <s v="publishing/translations"/>
    <x v="5"/>
    <x v="18"/>
  </r>
  <r>
    <n v="89"/>
    <x v="89"/>
    <s v="Monitored scalable knowledgebase"/>
    <x v="74"/>
    <n v="8588"/>
    <n v="252.58823529411765"/>
    <x v="1"/>
    <n v="96"/>
    <x v="89"/>
    <x v="1"/>
    <s v="USD"/>
    <n v="1271307600"/>
    <n v="1271480400"/>
    <x v="89"/>
    <x v="87"/>
    <x v="0"/>
    <x v="0"/>
    <s v="theater/plays"/>
    <x v="3"/>
    <x v="3"/>
  </r>
  <r>
    <n v="90"/>
    <x v="90"/>
    <s v="Synergistic explicit parallelism"/>
    <x v="75"/>
    <n v="6132"/>
    <n v="78.615384615384613"/>
    <x v="0"/>
    <n v="106"/>
    <x v="90"/>
    <x v="1"/>
    <s v="USD"/>
    <n v="1456380000"/>
    <n v="1456380000"/>
    <x v="90"/>
    <x v="88"/>
    <x v="0"/>
    <x v="1"/>
    <s v="theater/plays"/>
    <x v="3"/>
    <x v="3"/>
  </r>
  <r>
    <n v="91"/>
    <x v="91"/>
    <s v="Enhanced systemic analyzer"/>
    <x v="76"/>
    <n v="74688"/>
    <n v="48.404406999351913"/>
    <x v="0"/>
    <n v="679"/>
    <x v="91"/>
    <x v="6"/>
    <s v="EUR"/>
    <n v="1470459600"/>
    <n v="1472878800"/>
    <x v="91"/>
    <x v="89"/>
    <x v="0"/>
    <x v="0"/>
    <s v="publishing/translations"/>
    <x v="5"/>
    <x v="18"/>
  </r>
  <r>
    <n v="92"/>
    <x v="92"/>
    <s v="Object-based analyzing knowledge user"/>
    <x v="77"/>
    <n v="51775"/>
    <n v="258.875"/>
    <x v="1"/>
    <n v="498"/>
    <x v="92"/>
    <x v="5"/>
    <s v="CHF"/>
    <n v="1277269200"/>
    <n v="1277355600"/>
    <x v="92"/>
    <x v="40"/>
    <x v="0"/>
    <x v="1"/>
    <s v="games/video games"/>
    <x v="6"/>
    <x v="11"/>
  </r>
  <r>
    <n v="93"/>
    <x v="93"/>
    <s v="Pre-emptive radical architecture"/>
    <x v="78"/>
    <n v="65877"/>
    <n v="60.548713235294116"/>
    <x v="3"/>
    <n v="610"/>
    <x v="93"/>
    <x v="1"/>
    <s v="USD"/>
    <n v="1350709200"/>
    <n v="1351054800"/>
    <x v="93"/>
    <x v="90"/>
    <x v="0"/>
    <x v="1"/>
    <s v="theater/plays"/>
    <x v="3"/>
    <x v="3"/>
  </r>
  <r>
    <n v="94"/>
    <x v="94"/>
    <s v="Grass-roots web-enabled contingency"/>
    <x v="49"/>
    <n v="8807"/>
    <n v="303.68965517241378"/>
    <x v="1"/>
    <n v="180"/>
    <x v="94"/>
    <x v="4"/>
    <s v="GBP"/>
    <n v="1554613200"/>
    <n v="1555563600"/>
    <x v="94"/>
    <x v="91"/>
    <x v="0"/>
    <x v="0"/>
    <s v="technology/web"/>
    <x v="2"/>
    <x v="2"/>
  </r>
  <r>
    <n v="95"/>
    <x v="95"/>
    <s v="Stand-alone system-worthy standardization"/>
    <x v="79"/>
    <n v="1017"/>
    <n v="112.99999999999999"/>
    <x v="1"/>
    <n v="27"/>
    <x v="95"/>
    <x v="1"/>
    <s v="USD"/>
    <n v="1571029200"/>
    <n v="1571634000"/>
    <x v="95"/>
    <x v="92"/>
    <x v="0"/>
    <x v="0"/>
    <s v="film &amp; video/documentary"/>
    <x v="4"/>
    <x v="4"/>
  </r>
  <r>
    <n v="96"/>
    <x v="96"/>
    <s v="Down-sized systematic policy"/>
    <x v="80"/>
    <n v="151513"/>
    <n v="217.37876614060258"/>
    <x v="1"/>
    <n v="2331"/>
    <x v="96"/>
    <x v="1"/>
    <s v="USD"/>
    <n v="1299736800"/>
    <n v="1300856400"/>
    <x v="96"/>
    <x v="36"/>
    <x v="0"/>
    <x v="0"/>
    <s v="theater/plays"/>
    <x v="3"/>
    <x v="3"/>
  </r>
  <r>
    <n v="97"/>
    <x v="97"/>
    <s v="Cloned bi-directional architecture"/>
    <x v="81"/>
    <n v="12047"/>
    <n v="926.69230769230762"/>
    <x v="1"/>
    <n v="113"/>
    <x v="97"/>
    <x v="1"/>
    <s v="USD"/>
    <n v="1435208400"/>
    <n v="1439874000"/>
    <x v="48"/>
    <x v="93"/>
    <x v="0"/>
    <x v="0"/>
    <s v="food/food trucks"/>
    <x v="0"/>
    <x v="0"/>
  </r>
  <r>
    <n v="98"/>
    <x v="98"/>
    <s v="Seamless transitional portal"/>
    <x v="82"/>
    <n v="32951"/>
    <n v="33.692229038854805"/>
    <x v="0"/>
    <n v="1220"/>
    <x v="98"/>
    <x v="2"/>
    <s v="AUD"/>
    <n v="1437973200"/>
    <n v="1438318800"/>
    <x v="97"/>
    <x v="94"/>
    <x v="0"/>
    <x v="0"/>
    <s v="games/video games"/>
    <x v="6"/>
    <x v="11"/>
  </r>
  <r>
    <n v="99"/>
    <x v="99"/>
    <s v="Fully-configurable motivating approach"/>
    <x v="4"/>
    <n v="14951"/>
    <n v="196.7236842105263"/>
    <x v="1"/>
    <n v="164"/>
    <x v="99"/>
    <x v="1"/>
    <s v="USD"/>
    <n v="1416895200"/>
    <n v="1419400800"/>
    <x v="98"/>
    <x v="95"/>
    <x v="0"/>
    <x v="0"/>
    <s v="theater/plays"/>
    <x v="3"/>
    <x v="3"/>
  </r>
  <r>
    <n v="100"/>
    <x v="100"/>
    <s v="Upgradable fault-tolerant approach"/>
    <x v="0"/>
    <n v="1"/>
    <n v="1"/>
    <x v="0"/>
    <n v="1"/>
    <x v="100"/>
    <x v="1"/>
    <s v="USD"/>
    <n v="1319000400"/>
    <n v="1320555600"/>
    <x v="99"/>
    <x v="96"/>
    <x v="0"/>
    <x v="0"/>
    <s v="theater/plays"/>
    <x v="3"/>
    <x v="3"/>
  </r>
  <r>
    <n v="101"/>
    <x v="101"/>
    <s v="Reduced heuristic moratorium"/>
    <x v="79"/>
    <n v="9193"/>
    <n v="1021.4444444444445"/>
    <x v="1"/>
    <n v="164"/>
    <x v="101"/>
    <x v="1"/>
    <s v="USD"/>
    <n v="1424498400"/>
    <n v="1425103200"/>
    <x v="100"/>
    <x v="97"/>
    <x v="0"/>
    <x v="1"/>
    <s v="music/electric music"/>
    <x v="1"/>
    <x v="5"/>
  </r>
  <r>
    <n v="102"/>
    <x v="102"/>
    <s v="Front-line web-enabled model"/>
    <x v="41"/>
    <n v="10422"/>
    <n v="281.67567567567568"/>
    <x v="1"/>
    <n v="336"/>
    <x v="102"/>
    <x v="1"/>
    <s v="USD"/>
    <n v="1526274000"/>
    <n v="1526878800"/>
    <x v="101"/>
    <x v="98"/>
    <x v="0"/>
    <x v="1"/>
    <s v="technology/wearables"/>
    <x v="2"/>
    <x v="8"/>
  </r>
  <r>
    <n v="103"/>
    <x v="103"/>
    <s v="Polarized incremental emulation"/>
    <x v="83"/>
    <n v="2461"/>
    <n v="24.610000000000003"/>
    <x v="0"/>
    <n v="37"/>
    <x v="103"/>
    <x v="6"/>
    <s v="EUR"/>
    <n v="1287896400"/>
    <n v="1288674000"/>
    <x v="102"/>
    <x v="99"/>
    <x v="0"/>
    <x v="0"/>
    <s v="music/electric music"/>
    <x v="1"/>
    <x v="5"/>
  </r>
  <r>
    <n v="104"/>
    <x v="104"/>
    <s v="Self-enabling grid-enabled initiative"/>
    <x v="84"/>
    <n v="170623"/>
    <n v="143.14010067114094"/>
    <x v="1"/>
    <n v="1917"/>
    <x v="104"/>
    <x v="1"/>
    <s v="USD"/>
    <n v="1495515600"/>
    <n v="1495602000"/>
    <x v="103"/>
    <x v="100"/>
    <x v="0"/>
    <x v="0"/>
    <s v="music/indie rock"/>
    <x v="1"/>
    <x v="7"/>
  </r>
  <r>
    <n v="105"/>
    <x v="105"/>
    <s v="Total fresh-thinking system engine"/>
    <x v="85"/>
    <n v="9829"/>
    <n v="144.54411764705884"/>
    <x v="1"/>
    <n v="95"/>
    <x v="105"/>
    <x v="1"/>
    <s v="USD"/>
    <n v="1364878800"/>
    <n v="1366434000"/>
    <x v="104"/>
    <x v="101"/>
    <x v="0"/>
    <x v="0"/>
    <s v="technology/web"/>
    <x v="2"/>
    <x v="2"/>
  </r>
  <r>
    <n v="106"/>
    <x v="106"/>
    <s v="Ameliorated clear-thinking circuit"/>
    <x v="61"/>
    <n v="14006"/>
    <n v="359.12820512820514"/>
    <x v="1"/>
    <n v="147"/>
    <x v="106"/>
    <x v="1"/>
    <s v="USD"/>
    <n v="1567918800"/>
    <n v="1568350800"/>
    <x v="105"/>
    <x v="102"/>
    <x v="0"/>
    <x v="0"/>
    <s v="theater/plays"/>
    <x v="3"/>
    <x v="3"/>
  </r>
  <r>
    <n v="107"/>
    <x v="107"/>
    <s v="Multi-layered encompassing installation"/>
    <x v="26"/>
    <n v="6527"/>
    <n v="186.48571428571427"/>
    <x v="1"/>
    <n v="86"/>
    <x v="107"/>
    <x v="1"/>
    <s v="USD"/>
    <n v="1524459600"/>
    <n v="1525928400"/>
    <x v="106"/>
    <x v="103"/>
    <x v="0"/>
    <x v="1"/>
    <s v="theater/plays"/>
    <x v="3"/>
    <x v="3"/>
  </r>
  <r>
    <n v="108"/>
    <x v="108"/>
    <s v="Universal encompassing implementation"/>
    <x v="42"/>
    <n v="8929"/>
    <n v="595.26666666666665"/>
    <x v="1"/>
    <n v="83"/>
    <x v="108"/>
    <x v="1"/>
    <s v="USD"/>
    <n v="1333688400"/>
    <n v="1336885200"/>
    <x v="107"/>
    <x v="104"/>
    <x v="0"/>
    <x v="0"/>
    <s v="film &amp; video/documentary"/>
    <x v="4"/>
    <x v="4"/>
  </r>
  <r>
    <n v="109"/>
    <x v="109"/>
    <s v="Object-based client-server application"/>
    <x v="5"/>
    <n v="3079"/>
    <n v="59.21153846153846"/>
    <x v="0"/>
    <n v="60"/>
    <x v="109"/>
    <x v="1"/>
    <s v="USD"/>
    <n v="1389506400"/>
    <n v="1389679200"/>
    <x v="108"/>
    <x v="105"/>
    <x v="0"/>
    <x v="0"/>
    <s v="film &amp; video/television"/>
    <x v="4"/>
    <x v="19"/>
  </r>
  <r>
    <n v="110"/>
    <x v="110"/>
    <s v="Cross-platform solution-oriented process improvement"/>
    <x v="86"/>
    <n v="21307"/>
    <n v="14.962780898876405"/>
    <x v="0"/>
    <n v="296"/>
    <x v="110"/>
    <x v="1"/>
    <s v="USD"/>
    <n v="1536642000"/>
    <n v="1538283600"/>
    <x v="109"/>
    <x v="106"/>
    <x v="0"/>
    <x v="0"/>
    <s v="food/food trucks"/>
    <x v="0"/>
    <x v="0"/>
  </r>
  <r>
    <n v="111"/>
    <x v="111"/>
    <s v="Re-engineered user-facing approach"/>
    <x v="87"/>
    <n v="73653"/>
    <n v="119.95602605863192"/>
    <x v="1"/>
    <n v="676"/>
    <x v="111"/>
    <x v="1"/>
    <s v="USD"/>
    <n v="1348290000"/>
    <n v="1348808400"/>
    <x v="110"/>
    <x v="107"/>
    <x v="0"/>
    <x v="0"/>
    <s v="publishing/radio &amp; podcasts"/>
    <x v="5"/>
    <x v="15"/>
  </r>
  <r>
    <n v="112"/>
    <x v="112"/>
    <s v="Re-engineered client-driven hub"/>
    <x v="53"/>
    <n v="12635"/>
    <n v="268.82978723404256"/>
    <x v="1"/>
    <n v="361"/>
    <x v="112"/>
    <x v="2"/>
    <s v="AUD"/>
    <n v="1408856400"/>
    <n v="1410152400"/>
    <x v="111"/>
    <x v="108"/>
    <x v="0"/>
    <x v="0"/>
    <s v="technology/web"/>
    <x v="2"/>
    <x v="2"/>
  </r>
  <r>
    <n v="113"/>
    <x v="113"/>
    <s v="User-friendly tertiary array"/>
    <x v="88"/>
    <n v="12437"/>
    <n v="376.87878787878788"/>
    <x v="1"/>
    <n v="131"/>
    <x v="113"/>
    <x v="1"/>
    <s v="USD"/>
    <n v="1505192400"/>
    <n v="1505797200"/>
    <x v="112"/>
    <x v="109"/>
    <x v="0"/>
    <x v="0"/>
    <s v="food/food trucks"/>
    <x v="0"/>
    <x v="0"/>
  </r>
  <r>
    <n v="114"/>
    <x v="114"/>
    <s v="Robust heuristic encoding"/>
    <x v="89"/>
    <n v="13816"/>
    <n v="727.15789473684208"/>
    <x v="1"/>
    <n v="126"/>
    <x v="114"/>
    <x v="1"/>
    <s v="USD"/>
    <n v="1554786000"/>
    <n v="1554872400"/>
    <x v="113"/>
    <x v="110"/>
    <x v="0"/>
    <x v="1"/>
    <s v="technology/wearables"/>
    <x v="2"/>
    <x v="8"/>
  </r>
  <r>
    <n v="115"/>
    <x v="115"/>
    <s v="Team-oriented clear-thinking capacity"/>
    <x v="90"/>
    <n v="145382"/>
    <n v="87.211757648470297"/>
    <x v="0"/>
    <n v="3304"/>
    <x v="115"/>
    <x v="6"/>
    <s v="EUR"/>
    <n v="1510898400"/>
    <n v="1513922400"/>
    <x v="114"/>
    <x v="111"/>
    <x v="0"/>
    <x v="0"/>
    <s v="publishing/fiction"/>
    <x v="5"/>
    <x v="13"/>
  </r>
  <r>
    <n v="116"/>
    <x v="116"/>
    <s v="De-engineered motivating standardization"/>
    <x v="44"/>
    <n v="6336"/>
    <n v="88"/>
    <x v="0"/>
    <n v="73"/>
    <x v="116"/>
    <x v="1"/>
    <s v="USD"/>
    <n v="1442552400"/>
    <n v="1442638800"/>
    <x v="115"/>
    <x v="112"/>
    <x v="0"/>
    <x v="0"/>
    <s v="theater/plays"/>
    <x v="3"/>
    <x v="3"/>
  </r>
  <r>
    <n v="117"/>
    <x v="117"/>
    <s v="Business-focused 24hour groupware"/>
    <x v="70"/>
    <n v="8523"/>
    <n v="173.9387755102041"/>
    <x v="1"/>
    <n v="275"/>
    <x v="117"/>
    <x v="1"/>
    <s v="USD"/>
    <n v="1316667600"/>
    <n v="1317186000"/>
    <x v="116"/>
    <x v="113"/>
    <x v="0"/>
    <x v="0"/>
    <s v="film &amp; video/television"/>
    <x v="4"/>
    <x v="19"/>
  </r>
  <r>
    <n v="118"/>
    <x v="118"/>
    <s v="Organic next generation protocol"/>
    <x v="91"/>
    <n v="6351"/>
    <n v="117.61111111111111"/>
    <x v="1"/>
    <n v="67"/>
    <x v="118"/>
    <x v="1"/>
    <s v="USD"/>
    <n v="1390716000"/>
    <n v="1391234400"/>
    <x v="117"/>
    <x v="114"/>
    <x v="0"/>
    <x v="0"/>
    <s v="photography/photography books"/>
    <x v="7"/>
    <x v="14"/>
  </r>
  <r>
    <n v="119"/>
    <x v="119"/>
    <s v="Reverse-engineered full-range Internet solution"/>
    <x v="92"/>
    <n v="10748"/>
    <n v="214.96"/>
    <x v="1"/>
    <n v="154"/>
    <x v="119"/>
    <x v="1"/>
    <s v="USD"/>
    <n v="1402894800"/>
    <n v="1404363600"/>
    <x v="118"/>
    <x v="115"/>
    <x v="0"/>
    <x v="1"/>
    <s v="film &amp; video/documentary"/>
    <x v="4"/>
    <x v="4"/>
  </r>
  <r>
    <n v="120"/>
    <x v="120"/>
    <s v="Synchronized regional synergy"/>
    <x v="93"/>
    <n v="112272"/>
    <n v="149.49667110519306"/>
    <x v="1"/>
    <n v="1782"/>
    <x v="120"/>
    <x v="1"/>
    <s v="USD"/>
    <n v="1429246800"/>
    <n v="1429592400"/>
    <x v="119"/>
    <x v="116"/>
    <x v="0"/>
    <x v="1"/>
    <s v="games/mobile games"/>
    <x v="6"/>
    <x v="20"/>
  </r>
  <r>
    <n v="121"/>
    <x v="121"/>
    <s v="Multi-lateral homogeneous success"/>
    <x v="94"/>
    <n v="99361"/>
    <n v="219.33995584988963"/>
    <x v="1"/>
    <n v="903"/>
    <x v="121"/>
    <x v="1"/>
    <s v="USD"/>
    <n v="1412485200"/>
    <n v="1413608400"/>
    <x v="33"/>
    <x v="117"/>
    <x v="0"/>
    <x v="0"/>
    <s v="games/video games"/>
    <x v="6"/>
    <x v="11"/>
  </r>
  <r>
    <n v="122"/>
    <x v="122"/>
    <s v="Seamless zero-defect solution"/>
    <x v="95"/>
    <n v="88055"/>
    <n v="64.367690058479525"/>
    <x v="0"/>
    <n v="3387"/>
    <x v="122"/>
    <x v="1"/>
    <s v="USD"/>
    <n v="1417068000"/>
    <n v="1419400800"/>
    <x v="120"/>
    <x v="95"/>
    <x v="0"/>
    <x v="0"/>
    <s v="publishing/fiction"/>
    <x v="5"/>
    <x v="13"/>
  </r>
  <r>
    <n v="123"/>
    <x v="123"/>
    <s v="Enhanced scalable concept"/>
    <x v="96"/>
    <n v="33092"/>
    <n v="18.622397298818232"/>
    <x v="0"/>
    <n v="662"/>
    <x v="123"/>
    <x v="0"/>
    <s v="CAD"/>
    <n v="1448344800"/>
    <n v="1448604000"/>
    <x v="121"/>
    <x v="118"/>
    <x v="1"/>
    <x v="0"/>
    <s v="theater/plays"/>
    <x v="3"/>
    <x v="3"/>
  </r>
  <r>
    <n v="124"/>
    <x v="124"/>
    <s v="Polarized uniform software"/>
    <x v="97"/>
    <n v="9562"/>
    <n v="367.76923076923077"/>
    <x v="1"/>
    <n v="94"/>
    <x v="124"/>
    <x v="6"/>
    <s v="EUR"/>
    <n v="1557723600"/>
    <n v="1562302800"/>
    <x v="122"/>
    <x v="119"/>
    <x v="0"/>
    <x v="0"/>
    <s v="photography/photography books"/>
    <x v="7"/>
    <x v="14"/>
  </r>
  <r>
    <n v="125"/>
    <x v="125"/>
    <s v="Stand-alone web-enabled moderator"/>
    <x v="98"/>
    <n v="8475"/>
    <n v="159.90566037735849"/>
    <x v="1"/>
    <n v="180"/>
    <x v="125"/>
    <x v="1"/>
    <s v="USD"/>
    <n v="1537333200"/>
    <n v="1537678800"/>
    <x v="123"/>
    <x v="120"/>
    <x v="0"/>
    <x v="0"/>
    <s v="theater/plays"/>
    <x v="3"/>
    <x v="3"/>
  </r>
  <r>
    <n v="126"/>
    <x v="126"/>
    <s v="Proactive methodical benchmark"/>
    <x v="99"/>
    <n v="69617"/>
    <n v="38.633185349611544"/>
    <x v="0"/>
    <n v="774"/>
    <x v="126"/>
    <x v="1"/>
    <s v="USD"/>
    <n v="1471150800"/>
    <n v="1473570000"/>
    <x v="124"/>
    <x v="121"/>
    <x v="0"/>
    <x v="1"/>
    <s v="theater/plays"/>
    <x v="3"/>
    <x v="3"/>
  </r>
  <r>
    <n v="127"/>
    <x v="127"/>
    <s v="Team-oriented 6thgeneration matrix"/>
    <x v="100"/>
    <n v="53067"/>
    <n v="51.42151162790698"/>
    <x v="0"/>
    <n v="672"/>
    <x v="127"/>
    <x v="0"/>
    <s v="CAD"/>
    <n v="1273640400"/>
    <n v="1273899600"/>
    <x v="125"/>
    <x v="122"/>
    <x v="0"/>
    <x v="0"/>
    <s v="theater/plays"/>
    <x v="3"/>
    <x v="3"/>
  </r>
  <r>
    <n v="128"/>
    <x v="128"/>
    <s v="Phased human-resource core"/>
    <x v="101"/>
    <n v="42596"/>
    <n v="60.334277620396605"/>
    <x v="3"/>
    <n v="532"/>
    <x v="128"/>
    <x v="1"/>
    <s v="USD"/>
    <n v="1282885200"/>
    <n v="1284008400"/>
    <x v="126"/>
    <x v="123"/>
    <x v="0"/>
    <x v="0"/>
    <s v="music/rock"/>
    <x v="1"/>
    <x v="1"/>
  </r>
  <r>
    <n v="129"/>
    <x v="129"/>
    <s v="Mandatory tertiary implementation"/>
    <x v="102"/>
    <n v="4756"/>
    <n v="3.202693602693603"/>
    <x v="3"/>
    <n v="55"/>
    <x v="129"/>
    <x v="2"/>
    <s v="AUD"/>
    <n v="1422943200"/>
    <n v="1425103200"/>
    <x v="127"/>
    <x v="97"/>
    <x v="0"/>
    <x v="0"/>
    <s v="food/food trucks"/>
    <x v="0"/>
    <x v="0"/>
  </r>
  <r>
    <n v="130"/>
    <x v="130"/>
    <s v="Secured directional encryption"/>
    <x v="103"/>
    <n v="14925"/>
    <n v="155.46875"/>
    <x v="1"/>
    <n v="533"/>
    <x v="130"/>
    <x v="3"/>
    <s v="DKK"/>
    <n v="1319605200"/>
    <n v="1320991200"/>
    <x v="128"/>
    <x v="124"/>
    <x v="0"/>
    <x v="0"/>
    <s v="film &amp; video/drama"/>
    <x v="4"/>
    <x v="6"/>
  </r>
  <r>
    <n v="131"/>
    <x v="131"/>
    <s v="Distributed 5thgeneration implementation"/>
    <x v="104"/>
    <n v="166116"/>
    <n v="100.85974499089254"/>
    <x v="1"/>
    <n v="2443"/>
    <x v="131"/>
    <x v="4"/>
    <s v="GBP"/>
    <n v="1385704800"/>
    <n v="1386828000"/>
    <x v="129"/>
    <x v="125"/>
    <x v="0"/>
    <x v="0"/>
    <s v="technology/web"/>
    <x v="2"/>
    <x v="2"/>
  </r>
  <r>
    <n v="132"/>
    <x v="132"/>
    <s v="Virtual static core"/>
    <x v="88"/>
    <n v="3834"/>
    <n v="116.18181818181819"/>
    <x v="1"/>
    <n v="89"/>
    <x v="132"/>
    <x v="1"/>
    <s v="USD"/>
    <n v="1515736800"/>
    <n v="1517119200"/>
    <x v="130"/>
    <x v="126"/>
    <x v="0"/>
    <x v="1"/>
    <s v="theater/plays"/>
    <x v="3"/>
    <x v="3"/>
  </r>
  <r>
    <n v="133"/>
    <x v="133"/>
    <s v="Secured content-based product"/>
    <x v="6"/>
    <n v="13985"/>
    <n v="310.77777777777777"/>
    <x v="1"/>
    <n v="159"/>
    <x v="133"/>
    <x v="1"/>
    <s v="USD"/>
    <n v="1313125200"/>
    <n v="1315026000"/>
    <x v="131"/>
    <x v="127"/>
    <x v="0"/>
    <x v="0"/>
    <s v="music/world music"/>
    <x v="1"/>
    <x v="21"/>
  </r>
  <r>
    <n v="134"/>
    <x v="134"/>
    <s v="Secured executive concept"/>
    <x v="105"/>
    <n v="89288"/>
    <n v="89.73668341708543"/>
    <x v="0"/>
    <n v="940"/>
    <x v="134"/>
    <x v="5"/>
    <s v="CHF"/>
    <n v="1308459600"/>
    <n v="1312693200"/>
    <x v="132"/>
    <x v="128"/>
    <x v="0"/>
    <x v="1"/>
    <s v="film &amp; video/documentary"/>
    <x v="4"/>
    <x v="4"/>
  </r>
  <r>
    <n v="135"/>
    <x v="135"/>
    <s v="Balanced zero-defect software"/>
    <x v="106"/>
    <n v="5488"/>
    <n v="71.27272727272728"/>
    <x v="0"/>
    <n v="117"/>
    <x v="135"/>
    <x v="1"/>
    <s v="USD"/>
    <n v="1362636000"/>
    <n v="1363064400"/>
    <x v="133"/>
    <x v="129"/>
    <x v="0"/>
    <x v="1"/>
    <s v="theater/plays"/>
    <x v="3"/>
    <x v="3"/>
  </r>
  <r>
    <n v="136"/>
    <x v="136"/>
    <s v="Distributed context-sensitive flexibility"/>
    <x v="107"/>
    <n v="2721"/>
    <n v="3.2862318840579712"/>
    <x v="3"/>
    <n v="58"/>
    <x v="136"/>
    <x v="1"/>
    <s v="USD"/>
    <n v="1402117200"/>
    <n v="1403154000"/>
    <x v="134"/>
    <x v="130"/>
    <x v="0"/>
    <x v="1"/>
    <s v="film &amp; video/drama"/>
    <x v="4"/>
    <x v="6"/>
  </r>
  <r>
    <n v="137"/>
    <x v="137"/>
    <s v="Down-sized disintermediate support"/>
    <x v="37"/>
    <n v="4712"/>
    <n v="261.77777777777777"/>
    <x v="1"/>
    <n v="50"/>
    <x v="137"/>
    <x v="1"/>
    <s v="USD"/>
    <n v="1286341200"/>
    <n v="1286859600"/>
    <x v="135"/>
    <x v="131"/>
    <x v="0"/>
    <x v="0"/>
    <s v="publishing/nonfiction"/>
    <x v="5"/>
    <x v="9"/>
  </r>
  <r>
    <n v="138"/>
    <x v="138"/>
    <s v="Stand-alone mission-critical moratorium"/>
    <x v="103"/>
    <n v="9216"/>
    <n v="96"/>
    <x v="0"/>
    <n v="115"/>
    <x v="138"/>
    <x v="1"/>
    <s v="USD"/>
    <n v="1348808400"/>
    <n v="1349326800"/>
    <x v="136"/>
    <x v="132"/>
    <x v="0"/>
    <x v="0"/>
    <s v="games/mobile games"/>
    <x v="6"/>
    <x v="20"/>
  </r>
  <r>
    <n v="139"/>
    <x v="139"/>
    <s v="Down-sized empowering protocol"/>
    <x v="108"/>
    <n v="19246"/>
    <n v="20.896851248642779"/>
    <x v="0"/>
    <n v="326"/>
    <x v="139"/>
    <x v="1"/>
    <s v="USD"/>
    <n v="1429592400"/>
    <n v="1430974800"/>
    <x v="137"/>
    <x v="133"/>
    <x v="0"/>
    <x v="1"/>
    <s v="technology/wearables"/>
    <x v="2"/>
    <x v="8"/>
  </r>
  <r>
    <n v="140"/>
    <x v="140"/>
    <s v="Fully-configurable coherent Internet solution"/>
    <x v="20"/>
    <n v="12274"/>
    <n v="223.16363636363636"/>
    <x v="1"/>
    <n v="186"/>
    <x v="140"/>
    <x v="1"/>
    <s v="USD"/>
    <n v="1519538400"/>
    <n v="1519970400"/>
    <x v="138"/>
    <x v="134"/>
    <x v="0"/>
    <x v="0"/>
    <s v="film &amp; video/documentary"/>
    <x v="4"/>
    <x v="4"/>
  </r>
  <r>
    <n v="141"/>
    <x v="141"/>
    <s v="Distributed motivating algorithm"/>
    <x v="109"/>
    <n v="65323"/>
    <n v="101.59097978227061"/>
    <x v="1"/>
    <n v="1071"/>
    <x v="141"/>
    <x v="1"/>
    <s v="USD"/>
    <n v="1434085200"/>
    <n v="1434603600"/>
    <x v="139"/>
    <x v="135"/>
    <x v="0"/>
    <x v="0"/>
    <s v="technology/web"/>
    <x v="2"/>
    <x v="2"/>
  </r>
  <r>
    <n v="142"/>
    <x v="142"/>
    <s v="Expanded solution-oriented benchmark"/>
    <x v="92"/>
    <n v="11502"/>
    <n v="230.03999999999996"/>
    <x v="1"/>
    <n v="117"/>
    <x v="142"/>
    <x v="1"/>
    <s v="USD"/>
    <n v="1333688400"/>
    <n v="1337230800"/>
    <x v="107"/>
    <x v="136"/>
    <x v="0"/>
    <x v="0"/>
    <s v="technology/web"/>
    <x v="2"/>
    <x v="2"/>
  </r>
  <r>
    <n v="143"/>
    <x v="143"/>
    <s v="Implemented discrete secured line"/>
    <x v="91"/>
    <n v="7322"/>
    <n v="135.59259259259261"/>
    <x v="1"/>
    <n v="70"/>
    <x v="143"/>
    <x v="1"/>
    <s v="USD"/>
    <n v="1277701200"/>
    <n v="1279429200"/>
    <x v="140"/>
    <x v="137"/>
    <x v="0"/>
    <x v="0"/>
    <s v="music/indie rock"/>
    <x v="1"/>
    <x v="7"/>
  </r>
  <r>
    <n v="144"/>
    <x v="144"/>
    <s v="Multi-lateral actuating installation"/>
    <x v="25"/>
    <n v="11619"/>
    <n v="129.1"/>
    <x v="1"/>
    <n v="135"/>
    <x v="144"/>
    <x v="1"/>
    <s v="USD"/>
    <n v="1560747600"/>
    <n v="1561438800"/>
    <x v="141"/>
    <x v="138"/>
    <x v="0"/>
    <x v="0"/>
    <s v="theater/plays"/>
    <x v="3"/>
    <x v="3"/>
  </r>
  <r>
    <n v="145"/>
    <x v="145"/>
    <s v="Secured reciprocal array"/>
    <x v="110"/>
    <n v="59128"/>
    <n v="236.512"/>
    <x v="1"/>
    <n v="768"/>
    <x v="145"/>
    <x v="5"/>
    <s v="CHF"/>
    <n v="1410066000"/>
    <n v="1410498000"/>
    <x v="142"/>
    <x v="139"/>
    <x v="0"/>
    <x v="0"/>
    <s v="technology/wearables"/>
    <x v="2"/>
    <x v="8"/>
  </r>
  <r>
    <n v="146"/>
    <x v="146"/>
    <s v="Optional bandwidth-monitored middleware"/>
    <x v="35"/>
    <n v="1518"/>
    <n v="17.25"/>
    <x v="3"/>
    <n v="51"/>
    <x v="146"/>
    <x v="1"/>
    <s v="USD"/>
    <n v="1320732000"/>
    <n v="1322460000"/>
    <x v="143"/>
    <x v="140"/>
    <x v="0"/>
    <x v="0"/>
    <s v="theater/plays"/>
    <x v="3"/>
    <x v="3"/>
  </r>
  <r>
    <n v="147"/>
    <x v="147"/>
    <s v="Upgradable upward-trending workforce"/>
    <x v="111"/>
    <n v="9337"/>
    <n v="112.49397590361446"/>
    <x v="1"/>
    <n v="199"/>
    <x v="147"/>
    <x v="1"/>
    <s v="USD"/>
    <n v="1465794000"/>
    <n v="1466312400"/>
    <x v="144"/>
    <x v="141"/>
    <x v="0"/>
    <x v="1"/>
    <s v="theater/plays"/>
    <x v="3"/>
    <x v="3"/>
  </r>
  <r>
    <n v="148"/>
    <x v="148"/>
    <s v="Upgradable hybrid capability"/>
    <x v="29"/>
    <n v="11255"/>
    <n v="121.02150537634408"/>
    <x v="1"/>
    <n v="107"/>
    <x v="148"/>
    <x v="1"/>
    <s v="USD"/>
    <n v="1500958800"/>
    <n v="1501736400"/>
    <x v="145"/>
    <x v="142"/>
    <x v="0"/>
    <x v="0"/>
    <s v="technology/wearables"/>
    <x v="2"/>
    <x v="8"/>
  </r>
  <r>
    <n v="149"/>
    <x v="149"/>
    <s v="Managed fresh-thinking flexibility"/>
    <x v="8"/>
    <n v="13632"/>
    <n v="219.87096774193549"/>
    <x v="1"/>
    <n v="195"/>
    <x v="149"/>
    <x v="1"/>
    <s v="USD"/>
    <n v="1357020000"/>
    <n v="1361512800"/>
    <x v="146"/>
    <x v="143"/>
    <x v="0"/>
    <x v="0"/>
    <s v="music/indie rock"/>
    <x v="1"/>
    <x v="7"/>
  </r>
  <r>
    <n v="150"/>
    <x v="150"/>
    <s v="Networked stable workforce"/>
    <x v="0"/>
    <n v="1"/>
    <n v="1"/>
    <x v="0"/>
    <n v="1"/>
    <x v="100"/>
    <x v="1"/>
    <s v="USD"/>
    <n v="1544940000"/>
    <n v="1545026400"/>
    <x v="147"/>
    <x v="144"/>
    <x v="0"/>
    <x v="0"/>
    <s v="music/rock"/>
    <x v="1"/>
    <x v="1"/>
  </r>
  <r>
    <n v="151"/>
    <x v="151"/>
    <s v="Customizable intermediate extranet"/>
    <x v="112"/>
    <n v="88037"/>
    <n v="64.166909620991248"/>
    <x v="0"/>
    <n v="1467"/>
    <x v="150"/>
    <x v="1"/>
    <s v="USD"/>
    <n v="1402290000"/>
    <n v="1406696400"/>
    <x v="148"/>
    <x v="145"/>
    <x v="0"/>
    <x v="0"/>
    <s v="music/electric music"/>
    <x v="1"/>
    <x v="5"/>
  </r>
  <r>
    <n v="152"/>
    <x v="152"/>
    <s v="User-centric fault-tolerant task-force"/>
    <x v="113"/>
    <n v="175573"/>
    <n v="423.06746987951806"/>
    <x v="1"/>
    <n v="3376"/>
    <x v="151"/>
    <x v="1"/>
    <s v="USD"/>
    <n v="1487311200"/>
    <n v="1487916000"/>
    <x v="149"/>
    <x v="146"/>
    <x v="0"/>
    <x v="0"/>
    <s v="music/indie rock"/>
    <x v="1"/>
    <x v="7"/>
  </r>
  <r>
    <n v="153"/>
    <x v="153"/>
    <s v="Multi-tiered radical definition"/>
    <x v="114"/>
    <n v="176112"/>
    <n v="92.984160506863773"/>
    <x v="0"/>
    <n v="5681"/>
    <x v="152"/>
    <x v="1"/>
    <s v="USD"/>
    <n v="1350622800"/>
    <n v="1351141200"/>
    <x v="150"/>
    <x v="147"/>
    <x v="0"/>
    <x v="0"/>
    <s v="theater/plays"/>
    <x v="3"/>
    <x v="3"/>
  </r>
  <r>
    <n v="154"/>
    <x v="154"/>
    <s v="Devolved foreground benchmark"/>
    <x v="115"/>
    <n v="100650"/>
    <n v="58.756567425569173"/>
    <x v="0"/>
    <n v="1059"/>
    <x v="153"/>
    <x v="1"/>
    <s v="USD"/>
    <n v="1463029200"/>
    <n v="1465016400"/>
    <x v="151"/>
    <x v="148"/>
    <x v="0"/>
    <x v="1"/>
    <s v="music/indie rock"/>
    <x v="1"/>
    <x v="7"/>
  </r>
  <r>
    <n v="155"/>
    <x v="155"/>
    <s v="Distributed eco-centric methodology"/>
    <x v="116"/>
    <n v="90706"/>
    <n v="65.022222222222226"/>
    <x v="0"/>
    <n v="1194"/>
    <x v="154"/>
    <x v="1"/>
    <s v="USD"/>
    <n v="1269493200"/>
    <n v="1270789200"/>
    <x v="152"/>
    <x v="149"/>
    <x v="0"/>
    <x v="0"/>
    <s v="theater/plays"/>
    <x v="3"/>
    <x v="3"/>
  </r>
  <r>
    <n v="156"/>
    <x v="156"/>
    <s v="Streamlined encompassing encryption"/>
    <x v="117"/>
    <n v="26914"/>
    <n v="73.939560439560438"/>
    <x v="3"/>
    <n v="379"/>
    <x v="155"/>
    <x v="2"/>
    <s v="AUD"/>
    <n v="1570251600"/>
    <n v="1572325200"/>
    <x v="153"/>
    <x v="150"/>
    <x v="0"/>
    <x v="0"/>
    <s v="music/rock"/>
    <x v="1"/>
    <x v="1"/>
  </r>
  <r>
    <n v="157"/>
    <x v="157"/>
    <s v="User-friendly reciprocal initiative"/>
    <x v="3"/>
    <n v="2212"/>
    <n v="52.666666666666664"/>
    <x v="0"/>
    <n v="30"/>
    <x v="156"/>
    <x v="2"/>
    <s v="AUD"/>
    <n v="1388383200"/>
    <n v="1389420000"/>
    <x v="154"/>
    <x v="151"/>
    <x v="0"/>
    <x v="0"/>
    <s v="photography/photography books"/>
    <x v="7"/>
    <x v="14"/>
  </r>
  <r>
    <n v="158"/>
    <x v="158"/>
    <s v="Ergonomic fresh-thinking installation"/>
    <x v="118"/>
    <n v="4640"/>
    <n v="220.95238095238096"/>
    <x v="1"/>
    <n v="41"/>
    <x v="157"/>
    <x v="1"/>
    <s v="USD"/>
    <n v="1449554400"/>
    <n v="1449640800"/>
    <x v="155"/>
    <x v="152"/>
    <x v="0"/>
    <x v="0"/>
    <s v="music/rock"/>
    <x v="1"/>
    <x v="1"/>
  </r>
  <r>
    <n v="159"/>
    <x v="159"/>
    <s v="Robust explicit hardware"/>
    <x v="119"/>
    <n v="191222"/>
    <n v="100.01150627615063"/>
    <x v="1"/>
    <n v="1821"/>
    <x v="158"/>
    <x v="1"/>
    <s v="USD"/>
    <n v="1553662800"/>
    <n v="1555218000"/>
    <x v="156"/>
    <x v="153"/>
    <x v="0"/>
    <x v="1"/>
    <s v="theater/plays"/>
    <x v="3"/>
    <x v="3"/>
  </r>
  <r>
    <n v="160"/>
    <x v="160"/>
    <s v="Stand-alone actuating support"/>
    <x v="48"/>
    <n v="12985"/>
    <n v="162.3125"/>
    <x v="1"/>
    <n v="164"/>
    <x v="159"/>
    <x v="1"/>
    <s v="USD"/>
    <n v="1556341200"/>
    <n v="1557723600"/>
    <x v="157"/>
    <x v="154"/>
    <x v="0"/>
    <x v="0"/>
    <s v="technology/wearables"/>
    <x v="2"/>
    <x v="8"/>
  </r>
  <r>
    <n v="161"/>
    <x v="161"/>
    <s v="Cross-platform methodical process improvement"/>
    <x v="20"/>
    <n v="4300"/>
    <n v="78.181818181818187"/>
    <x v="0"/>
    <n v="75"/>
    <x v="160"/>
    <x v="1"/>
    <s v="USD"/>
    <n v="1442984400"/>
    <n v="1443502800"/>
    <x v="158"/>
    <x v="155"/>
    <x v="0"/>
    <x v="1"/>
    <s v="technology/web"/>
    <x v="2"/>
    <x v="2"/>
  </r>
  <r>
    <n v="162"/>
    <x v="162"/>
    <s v="Extended bottom-line open architecture"/>
    <x v="55"/>
    <n v="9134"/>
    <n v="149.73770491803279"/>
    <x v="1"/>
    <n v="157"/>
    <x v="161"/>
    <x v="5"/>
    <s v="CHF"/>
    <n v="1544248800"/>
    <n v="1546840800"/>
    <x v="159"/>
    <x v="156"/>
    <x v="0"/>
    <x v="0"/>
    <s v="music/rock"/>
    <x v="1"/>
    <x v="1"/>
  </r>
  <r>
    <n v="163"/>
    <x v="163"/>
    <s v="Extended reciprocal circuit"/>
    <x v="26"/>
    <n v="8864"/>
    <n v="253.25714285714284"/>
    <x v="1"/>
    <n v="246"/>
    <x v="162"/>
    <x v="1"/>
    <s v="USD"/>
    <n v="1508475600"/>
    <n v="1512712800"/>
    <x v="160"/>
    <x v="157"/>
    <x v="0"/>
    <x v="1"/>
    <s v="photography/photography books"/>
    <x v="7"/>
    <x v="14"/>
  </r>
  <r>
    <n v="164"/>
    <x v="164"/>
    <s v="Polarized human-resource protocol"/>
    <x v="120"/>
    <n v="150755"/>
    <n v="100.16943521594683"/>
    <x v="1"/>
    <n v="1396"/>
    <x v="163"/>
    <x v="1"/>
    <s v="USD"/>
    <n v="1507438800"/>
    <n v="1507525200"/>
    <x v="161"/>
    <x v="158"/>
    <x v="0"/>
    <x v="0"/>
    <s v="theater/plays"/>
    <x v="3"/>
    <x v="3"/>
  </r>
  <r>
    <n v="165"/>
    <x v="165"/>
    <s v="Synergized radical product"/>
    <x v="121"/>
    <n v="110279"/>
    <n v="121.99004424778761"/>
    <x v="1"/>
    <n v="2506"/>
    <x v="164"/>
    <x v="1"/>
    <s v="USD"/>
    <n v="1501563600"/>
    <n v="1504328400"/>
    <x v="162"/>
    <x v="159"/>
    <x v="0"/>
    <x v="0"/>
    <s v="technology/web"/>
    <x v="2"/>
    <x v="2"/>
  </r>
  <r>
    <n v="166"/>
    <x v="166"/>
    <s v="Robust heuristic artificial intelligence"/>
    <x v="122"/>
    <n v="13439"/>
    <n v="137.13265306122449"/>
    <x v="1"/>
    <n v="244"/>
    <x v="165"/>
    <x v="1"/>
    <s v="USD"/>
    <n v="1292997600"/>
    <n v="1293343200"/>
    <x v="163"/>
    <x v="160"/>
    <x v="0"/>
    <x v="0"/>
    <s v="photography/photography books"/>
    <x v="7"/>
    <x v="14"/>
  </r>
  <r>
    <n v="167"/>
    <x v="167"/>
    <s v="Robust content-based emulation"/>
    <x v="97"/>
    <n v="10804"/>
    <n v="415.53846153846149"/>
    <x v="1"/>
    <n v="146"/>
    <x v="166"/>
    <x v="2"/>
    <s v="AUD"/>
    <n v="1370840400"/>
    <n v="1371704400"/>
    <x v="164"/>
    <x v="161"/>
    <x v="0"/>
    <x v="0"/>
    <s v="theater/plays"/>
    <x v="3"/>
    <x v="3"/>
  </r>
  <r>
    <n v="168"/>
    <x v="168"/>
    <s v="Ergonomic uniform open system"/>
    <x v="123"/>
    <n v="40107"/>
    <n v="31.30913348946136"/>
    <x v="0"/>
    <n v="955"/>
    <x v="167"/>
    <x v="3"/>
    <s v="DKK"/>
    <n v="1550815200"/>
    <n v="1552798800"/>
    <x v="165"/>
    <x v="162"/>
    <x v="0"/>
    <x v="1"/>
    <s v="music/indie rock"/>
    <x v="1"/>
    <x v="7"/>
  </r>
  <r>
    <n v="169"/>
    <x v="169"/>
    <s v="Profit-focused modular product"/>
    <x v="124"/>
    <n v="98811"/>
    <n v="424.08154506437768"/>
    <x v="1"/>
    <n v="1267"/>
    <x v="168"/>
    <x v="1"/>
    <s v="USD"/>
    <n v="1339909200"/>
    <n v="1342328400"/>
    <x v="166"/>
    <x v="163"/>
    <x v="0"/>
    <x v="1"/>
    <s v="film &amp; video/shorts"/>
    <x v="4"/>
    <x v="12"/>
  </r>
  <r>
    <n v="170"/>
    <x v="170"/>
    <s v="Mandatory mobile product"/>
    <x v="125"/>
    <n v="5528"/>
    <n v="2.93886230728336"/>
    <x v="0"/>
    <n v="67"/>
    <x v="169"/>
    <x v="1"/>
    <s v="USD"/>
    <n v="1501736400"/>
    <n v="1502341200"/>
    <x v="167"/>
    <x v="164"/>
    <x v="0"/>
    <x v="0"/>
    <s v="music/indie rock"/>
    <x v="1"/>
    <x v="7"/>
  </r>
  <r>
    <n v="171"/>
    <x v="171"/>
    <s v="Public-key 3rdgeneration budgetary management"/>
    <x v="70"/>
    <n v="521"/>
    <n v="10.63265306122449"/>
    <x v="0"/>
    <n v="5"/>
    <x v="170"/>
    <x v="1"/>
    <s v="USD"/>
    <n v="1395291600"/>
    <n v="1397192400"/>
    <x v="168"/>
    <x v="165"/>
    <x v="0"/>
    <x v="0"/>
    <s v="publishing/translations"/>
    <x v="5"/>
    <x v="18"/>
  </r>
  <r>
    <n v="172"/>
    <x v="172"/>
    <s v="Centralized national firmware"/>
    <x v="126"/>
    <n v="663"/>
    <n v="82.875"/>
    <x v="0"/>
    <n v="26"/>
    <x v="171"/>
    <x v="1"/>
    <s v="USD"/>
    <n v="1405746000"/>
    <n v="1407042000"/>
    <x v="169"/>
    <x v="166"/>
    <x v="0"/>
    <x v="1"/>
    <s v="film &amp; video/documentary"/>
    <x v="4"/>
    <x v="4"/>
  </r>
  <r>
    <n v="173"/>
    <x v="173"/>
    <s v="Cross-group 4thgeneration middleware"/>
    <x v="127"/>
    <n v="157635"/>
    <n v="163.01447776628748"/>
    <x v="1"/>
    <n v="1561"/>
    <x v="172"/>
    <x v="1"/>
    <s v="USD"/>
    <n v="1368853200"/>
    <n v="1369371600"/>
    <x v="170"/>
    <x v="167"/>
    <x v="0"/>
    <x v="0"/>
    <s v="theater/plays"/>
    <x v="3"/>
    <x v="3"/>
  </r>
  <r>
    <n v="174"/>
    <x v="174"/>
    <s v="Pre-emptive scalable access"/>
    <x v="60"/>
    <n v="5368"/>
    <n v="894.66666666666674"/>
    <x v="1"/>
    <n v="48"/>
    <x v="173"/>
    <x v="1"/>
    <s v="USD"/>
    <n v="1444021200"/>
    <n v="1444107600"/>
    <x v="171"/>
    <x v="168"/>
    <x v="0"/>
    <x v="1"/>
    <s v="technology/wearables"/>
    <x v="2"/>
    <x v="8"/>
  </r>
  <r>
    <n v="175"/>
    <x v="175"/>
    <s v="Sharable intangible migration"/>
    <x v="128"/>
    <n v="47459"/>
    <n v="26.191501103752756"/>
    <x v="0"/>
    <n v="1130"/>
    <x v="174"/>
    <x v="1"/>
    <s v="USD"/>
    <n v="1472619600"/>
    <n v="1474261200"/>
    <x v="172"/>
    <x v="169"/>
    <x v="0"/>
    <x v="0"/>
    <s v="theater/plays"/>
    <x v="3"/>
    <x v="3"/>
  </r>
  <r>
    <n v="176"/>
    <x v="176"/>
    <s v="Proactive scalable Graphical User Interface"/>
    <x v="129"/>
    <n v="86060"/>
    <n v="74.834782608695647"/>
    <x v="0"/>
    <n v="782"/>
    <x v="175"/>
    <x v="1"/>
    <s v="USD"/>
    <n v="1472878800"/>
    <n v="1473656400"/>
    <x v="173"/>
    <x v="170"/>
    <x v="0"/>
    <x v="0"/>
    <s v="theater/plays"/>
    <x v="3"/>
    <x v="3"/>
  </r>
  <r>
    <n v="177"/>
    <x v="177"/>
    <s v="Digitized solution-oriented product"/>
    <x v="130"/>
    <n v="161593"/>
    <n v="416.47680412371136"/>
    <x v="1"/>
    <n v="2739"/>
    <x v="176"/>
    <x v="1"/>
    <s v="USD"/>
    <n v="1289800800"/>
    <n v="1291960800"/>
    <x v="174"/>
    <x v="171"/>
    <x v="0"/>
    <x v="0"/>
    <s v="theater/plays"/>
    <x v="3"/>
    <x v="3"/>
  </r>
  <r>
    <n v="178"/>
    <x v="178"/>
    <s v="Triple-buffered cohesive structure"/>
    <x v="44"/>
    <n v="6927"/>
    <n v="96.208333333333329"/>
    <x v="0"/>
    <n v="210"/>
    <x v="177"/>
    <x v="1"/>
    <s v="USD"/>
    <n v="1505970000"/>
    <n v="1506747600"/>
    <x v="175"/>
    <x v="172"/>
    <x v="0"/>
    <x v="0"/>
    <s v="food/food trucks"/>
    <x v="0"/>
    <x v="0"/>
  </r>
  <r>
    <n v="179"/>
    <x v="179"/>
    <s v="Realigned human-resource orchestration"/>
    <x v="131"/>
    <n v="159185"/>
    <n v="357.71910112359546"/>
    <x v="1"/>
    <n v="3537"/>
    <x v="178"/>
    <x v="0"/>
    <s v="CAD"/>
    <n v="1363496400"/>
    <n v="1363582800"/>
    <x v="176"/>
    <x v="173"/>
    <x v="0"/>
    <x v="1"/>
    <s v="theater/plays"/>
    <x v="3"/>
    <x v="3"/>
  </r>
  <r>
    <n v="180"/>
    <x v="180"/>
    <s v="Optional clear-thinking software"/>
    <x v="132"/>
    <n v="172736"/>
    <n v="308.45714285714286"/>
    <x v="1"/>
    <n v="2107"/>
    <x v="179"/>
    <x v="2"/>
    <s v="AUD"/>
    <n v="1269234000"/>
    <n v="1269666000"/>
    <x v="177"/>
    <x v="174"/>
    <x v="0"/>
    <x v="0"/>
    <s v="technology/wearables"/>
    <x v="2"/>
    <x v="8"/>
  </r>
  <r>
    <n v="181"/>
    <x v="181"/>
    <s v="Centralized global approach"/>
    <x v="133"/>
    <n v="5315"/>
    <n v="61.802325581395344"/>
    <x v="0"/>
    <n v="136"/>
    <x v="180"/>
    <x v="1"/>
    <s v="USD"/>
    <n v="1507093200"/>
    <n v="1508648400"/>
    <x v="178"/>
    <x v="175"/>
    <x v="0"/>
    <x v="0"/>
    <s v="technology/web"/>
    <x v="2"/>
    <x v="2"/>
  </r>
  <r>
    <n v="182"/>
    <x v="182"/>
    <s v="Reverse-engineered bandwidth-monitored contingency"/>
    <x v="134"/>
    <n v="195750"/>
    <n v="722.32472324723244"/>
    <x v="1"/>
    <n v="3318"/>
    <x v="181"/>
    <x v="3"/>
    <s v="DKK"/>
    <n v="1560574800"/>
    <n v="1561957200"/>
    <x v="179"/>
    <x v="176"/>
    <x v="0"/>
    <x v="0"/>
    <s v="theater/plays"/>
    <x v="3"/>
    <x v="3"/>
  </r>
  <r>
    <n v="183"/>
    <x v="183"/>
    <s v="Pre-emptive bandwidth-monitored instruction set"/>
    <x v="135"/>
    <n v="3525"/>
    <n v="69.117647058823522"/>
    <x v="0"/>
    <n v="86"/>
    <x v="182"/>
    <x v="0"/>
    <s v="CAD"/>
    <n v="1284008400"/>
    <n v="1285131600"/>
    <x v="180"/>
    <x v="177"/>
    <x v="0"/>
    <x v="0"/>
    <s v="music/rock"/>
    <x v="1"/>
    <x v="1"/>
  </r>
  <r>
    <n v="184"/>
    <x v="184"/>
    <s v="Adaptive asynchronous emulation"/>
    <x v="136"/>
    <n v="10550"/>
    <n v="293.05555555555554"/>
    <x v="1"/>
    <n v="340"/>
    <x v="183"/>
    <x v="1"/>
    <s v="USD"/>
    <n v="1556859600"/>
    <n v="1556946000"/>
    <x v="181"/>
    <x v="178"/>
    <x v="0"/>
    <x v="0"/>
    <s v="theater/plays"/>
    <x v="3"/>
    <x v="3"/>
  </r>
  <r>
    <n v="185"/>
    <x v="185"/>
    <s v="Innovative actuating conglomeration"/>
    <x v="67"/>
    <n v="718"/>
    <n v="71.8"/>
    <x v="0"/>
    <n v="19"/>
    <x v="184"/>
    <x v="1"/>
    <s v="USD"/>
    <n v="1526187600"/>
    <n v="1527138000"/>
    <x v="182"/>
    <x v="179"/>
    <x v="0"/>
    <x v="0"/>
    <s v="film &amp; video/television"/>
    <x v="4"/>
    <x v="19"/>
  </r>
  <r>
    <n v="186"/>
    <x v="186"/>
    <s v="Grass-roots foreground policy"/>
    <x v="137"/>
    <n v="28358"/>
    <n v="31.934684684684683"/>
    <x v="0"/>
    <n v="886"/>
    <x v="185"/>
    <x v="1"/>
    <s v="USD"/>
    <n v="1400821200"/>
    <n v="1402117200"/>
    <x v="183"/>
    <x v="180"/>
    <x v="0"/>
    <x v="0"/>
    <s v="theater/plays"/>
    <x v="3"/>
    <x v="3"/>
  </r>
  <r>
    <n v="187"/>
    <x v="187"/>
    <s v="Horizontal transitional paradigm"/>
    <x v="138"/>
    <n v="138384"/>
    <n v="229.87375415282392"/>
    <x v="1"/>
    <n v="1442"/>
    <x v="186"/>
    <x v="0"/>
    <s v="CAD"/>
    <n v="1361599200"/>
    <n v="1364014800"/>
    <x v="184"/>
    <x v="181"/>
    <x v="0"/>
    <x v="1"/>
    <s v="film &amp; video/shorts"/>
    <x v="4"/>
    <x v="12"/>
  </r>
  <r>
    <n v="188"/>
    <x v="188"/>
    <s v="Networked didactic info-mediaries"/>
    <x v="139"/>
    <n v="2625"/>
    <n v="32.012195121951223"/>
    <x v="0"/>
    <n v="35"/>
    <x v="187"/>
    <x v="6"/>
    <s v="EUR"/>
    <n v="1417500000"/>
    <n v="1417586400"/>
    <x v="185"/>
    <x v="182"/>
    <x v="0"/>
    <x v="0"/>
    <s v="theater/plays"/>
    <x v="3"/>
    <x v="3"/>
  </r>
  <r>
    <n v="189"/>
    <x v="189"/>
    <s v="Switchable contextually-based access"/>
    <x v="140"/>
    <n v="45004"/>
    <n v="23.525352848928385"/>
    <x v="3"/>
    <n v="441"/>
    <x v="188"/>
    <x v="1"/>
    <s v="USD"/>
    <n v="1457071200"/>
    <n v="1457071200"/>
    <x v="186"/>
    <x v="183"/>
    <x v="0"/>
    <x v="0"/>
    <s v="theater/plays"/>
    <x v="3"/>
    <x v="3"/>
  </r>
  <r>
    <n v="190"/>
    <x v="190"/>
    <s v="Up-sized dynamic throughput"/>
    <x v="41"/>
    <n v="2538"/>
    <n v="68.594594594594597"/>
    <x v="0"/>
    <n v="24"/>
    <x v="189"/>
    <x v="1"/>
    <s v="USD"/>
    <n v="1370322000"/>
    <n v="1370408400"/>
    <x v="187"/>
    <x v="184"/>
    <x v="0"/>
    <x v="1"/>
    <s v="theater/plays"/>
    <x v="3"/>
    <x v="3"/>
  </r>
  <r>
    <n v="191"/>
    <x v="191"/>
    <s v="Mandatory reciprocal superstructure"/>
    <x v="141"/>
    <n v="3188"/>
    <n v="37.952380952380956"/>
    <x v="0"/>
    <n v="86"/>
    <x v="190"/>
    <x v="6"/>
    <s v="EUR"/>
    <n v="1552366800"/>
    <n v="1552626000"/>
    <x v="188"/>
    <x v="185"/>
    <x v="0"/>
    <x v="0"/>
    <s v="theater/plays"/>
    <x v="3"/>
    <x v="3"/>
  </r>
  <r>
    <n v="192"/>
    <x v="192"/>
    <s v="Upgradable 4thgeneration productivity"/>
    <x v="142"/>
    <n v="8517"/>
    <n v="19.992957746478872"/>
    <x v="0"/>
    <n v="243"/>
    <x v="191"/>
    <x v="1"/>
    <s v="USD"/>
    <n v="1403845200"/>
    <n v="1404190800"/>
    <x v="189"/>
    <x v="186"/>
    <x v="0"/>
    <x v="0"/>
    <s v="music/rock"/>
    <x v="1"/>
    <x v="1"/>
  </r>
  <r>
    <n v="193"/>
    <x v="193"/>
    <s v="Progressive discrete hub"/>
    <x v="47"/>
    <n v="3012"/>
    <n v="45.636363636363633"/>
    <x v="0"/>
    <n v="65"/>
    <x v="192"/>
    <x v="1"/>
    <s v="USD"/>
    <n v="1523163600"/>
    <n v="1523509200"/>
    <x v="190"/>
    <x v="187"/>
    <x v="1"/>
    <x v="0"/>
    <s v="music/indie rock"/>
    <x v="1"/>
    <x v="7"/>
  </r>
  <r>
    <n v="194"/>
    <x v="194"/>
    <s v="Assimilated multi-tasking archive"/>
    <x v="143"/>
    <n v="8716"/>
    <n v="122.7605633802817"/>
    <x v="1"/>
    <n v="126"/>
    <x v="193"/>
    <x v="1"/>
    <s v="USD"/>
    <n v="1442206800"/>
    <n v="1443589200"/>
    <x v="191"/>
    <x v="188"/>
    <x v="0"/>
    <x v="0"/>
    <s v="music/metal"/>
    <x v="1"/>
    <x v="16"/>
  </r>
  <r>
    <n v="195"/>
    <x v="195"/>
    <s v="Upgradable high-level solution"/>
    <x v="144"/>
    <n v="57157"/>
    <n v="361.75316455696202"/>
    <x v="1"/>
    <n v="524"/>
    <x v="194"/>
    <x v="1"/>
    <s v="USD"/>
    <n v="1532840400"/>
    <n v="1533445200"/>
    <x v="192"/>
    <x v="189"/>
    <x v="0"/>
    <x v="0"/>
    <s v="music/electric music"/>
    <x v="1"/>
    <x v="5"/>
  </r>
  <r>
    <n v="196"/>
    <x v="196"/>
    <s v="Organic bandwidth-monitored frame"/>
    <x v="139"/>
    <n v="5178"/>
    <n v="63.146341463414636"/>
    <x v="0"/>
    <n v="100"/>
    <x v="195"/>
    <x v="3"/>
    <s v="DKK"/>
    <n v="1472878800"/>
    <n v="1474520400"/>
    <x v="173"/>
    <x v="190"/>
    <x v="0"/>
    <x v="0"/>
    <s v="technology/wearables"/>
    <x v="2"/>
    <x v="8"/>
  </r>
  <r>
    <n v="197"/>
    <x v="197"/>
    <s v="Business-focused logistical framework"/>
    <x v="145"/>
    <n v="163118"/>
    <n v="298.20475319926874"/>
    <x v="1"/>
    <n v="1989"/>
    <x v="196"/>
    <x v="1"/>
    <s v="USD"/>
    <n v="1498194000"/>
    <n v="1499403600"/>
    <x v="193"/>
    <x v="191"/>
    <x v="0"/>
    <x v="0"/>
    <s v="film &amp; video/drama"/>
    <x v="4"/>
    <x v="6"/>
  </r>
  <r>
    <n v="198"/>
    <x v="198"/>
    <s v="Universal multi-state capability"/>
    <x v="146"/>
    <n v="6041"/>
    <n v="9.5585443037974684"/>
    <x v="0"/>
    <n v="168"/>
    <x v="197"/>
    <x v="1"/>
    <s v="USD"/>
    <n v="1281070800"/>
    <n v="1283576400"/>
    <x v="194"/>
    <x v="192"/>
    <x v="0"/>
    <x v="0"/>
    <s v="music/electric music"/>
    <x v="1"/>
    <x v="5"/>
  </r>
  <r>
    <n v="199"/>
    <x v="199"/>
    <s v="Digitized reciprocal infrastructure"/>
    <x v="37"/>
    <n v="968"/>
    <n v="53.777777777777779"/>
    <x v="0"/>
    <n v="13"/>
    <x v="198"/>
    <x v="1"/>
    <s v="USD"/>
    <n v="1436245200"/>
    <n v="1436590800"/>
    <x v="195"/>
    <x v="193"/>
    <x v="0"/>
    <x v="0"/>
    <s v="music/rock"/>
    <x v="1"/>
    <x v="1"/>
  </r>
  <r>
    <n v="200"/>
    <x v="200"/>
    <s v="Reduced dedicated capability"/>
    <x v="0"/>
    <n v="2"/>
    <n v="2"/>
    <x v="0"/>
    <n v="1"/>
    <x v="50"/>
    <x v="0"/>
    <s v="CAD"/>
    <n v="1269493200"/>
    <n v="1270443600"/>
    <x v="152"/>
    <x v="194"/>
    <x v="0"/>
    <x v="0"/>
    <s v="theater/plays"/>
    <x v="3"/>
    <x v="3"/>
  </r>
  <r>
    <n v="201"/>
    <x v="201"/>
    <s v="Cross-platform bi-directional workforce"/>
    <x v="118"/>
    <n v="14305"/>
    <n v="681.19047619047615"/>
    <x v="1"/>
    <n v="157"/>
    <x v="199"/>
    <x v="1"/>
    <s v="USD"/>
    <n v="1406264400"/>
    <n v="1407819600"/>
    <x v="196"/>
    <x v="195"/>
    <x v="0"/>
    <x v="0"/>
    <s v="technology/web"/>
    <x v="2"/>
    <x v="2"/>
  </r>
  <r>
    <n v="202"/>
    <x v="202"/>
    <s v="Upgradable scalable methodology"/>
    <x v="111"/>
    <n v="6543"/>
    <n v="78.831325301204828"/>
    <x v="3"/>
    <n v="82"/>
    <x v="200"/>
    <x v="1"/>
    <s v="USD"/>
    <n v="1317531600"/>
    <n v="1317877200"/>
    <x v="197"/>
    <x v="196"/>
    <x v="0"/>
    <x v="0"/>
    <s v="food/food trucks"/>
    <x v="0"/>
    <x v="0"/>
  </r>
  <r>
    <n v="203"/>
    <x v="203"/>
    <s v="Customer-focused client-server service-desk"/>
    <x v="147"/>
    <n v="193413"/>
    <n v="134.40792216817235"/>
    <x v="1"/>
    <n v="4498"/>
    <x v="201"/>
    <x v="2"/>
    <s v="AUD"/>
    <n v="1484632800"/>
    <n v="1484805600"/>
    <x v="198"/>
    <x v="197"/>
    <x v="0"/>
    <x v="0"/>
    <s v="theater/plays"/>
    <x v="3"/>
    <x v="3"/>
  </r>
  <r>
    <n v="204"/>
    <x v="204"/>
    <s v="Mandatory multimedia leverage"/>
    <x v="148"/>
    <n v="2529"/>
    <n v="3.3719999999999999"/>
    <x v="0"/>
    <n v="40"/>
    <x v="202"/>
    <x v="1"/>
    <s v="USD"/>
    <n v="1301806800"/>
    <n v="1302670800"/>
    <x v="199"/>
    <x v="198"/>
    <x v="0"/>
    <x v="0"/>
    <s v="music/jazz"/>
    <x v="1"/>
    <x v="17"/>
  </r>
  <r>
    <n v="205"/>
    <x v="205"/>
    <s v="Focused analyzing circuit"/>
    <x v="81"/>
    <n v="5614"/>
    <n v="431.84615384615387"/>
    <x v="1"/>
    <n v="80"/>
    <x v="203"/>
    <x v="1"/>
    <s v="USD"/>
    <n v="1539752400"/>
    <n v="1540789200"/>
    <x v="200"/>
    <x v="199"/>
    <x v="1"/>
    <x v="0"/>
    <s v="theater/plays"/>
    <x v="3"/>
    <x v="3"/>
  </r>
  <r>
    <n v="206"/>
    <x v="206"/>
    <s v="Fundamental grid-enabled strategy"/>
    <x v="25"/>
    <n v="3496"/>
    <n v="38.844444444444441"/>
    <x v="3"/>
    <n v="57"/>
    <x v="204"/>
    <x v="1"/>
    <s v="USD"/>
    <n v="1267250400"/>
    <n v="1268028000"/>
    <x v="201"/>
    <x v="200"/>
    <x v="0"/>
    <x v="0"/>
    <s v="publishing/fiction"/>
    <x v="5"/>
    <x v="13"/>
  </r>
  <r>
    <n v="207"/>
    <x v="207"/>
    <s v="Digitized 5thgeneration knowledgebase"/>
    <x v="67"/>
    <n v="4257"/>
    <n v="425.7"/>
    <x v="1"/>
    <n v="43"/>
    <x v="205"/>
    <x v="1"/>
    <s v="USD"/>
    <n v="1535432400"/>
    <n v="1537160400"/>
    <x v="202"/>
    <x v="201"/>
    <x v="0"/>
    <x v="1"/>
    <s v="music/rock"/>
    <x v="1"/>
    <x v="1"/>
  </r>
  <r>
    <n v="208"/>
    <x v="208"/>
    <s v="Mandatory multi-tasking encryption"/>
    <x v="149"/>
    <n v="199110"/>
    <n v="101.12239715591672"/>
    <x v="1"/>
    <n v="2053"/>
    <x v="206"/>
    <x v="1"/>
    <s v="USD"/>
    <n v="1510207200"/>
    <n v="1512280800"/>
    <x v="203"/>
    <x v="202"/>
    <x v="0"/>
    <x v="0"/>
    <s v="film &amp; video/documentary"/>
    <x v="4"/>
    <x v="4"/>
  </r>
  <r>
    <n v="209"/>
    <x v="209"/>
    <s v="Distributed system-worthy application"/>
    <x v="150"/>
    <n v="41212"/>
    <n v="21.188688946015425"/>
    <x v="2"/>
    <n v="808"/>
    <x v="207"/>
    <x v="2"/>
    <s v="AUD"/>
    <n v="1462510800"/>
    <n v="1463115600"/>
    <x v="204"/>
    <x v="203"/>
    <x v="0"/>
    <x v="0"/>
    <s v="film &amp; video/documentary"/>
    <x v="4"/>
    <x v="4"/>
  </r>
  <r>
    <n v="210"/>
    <x v="210"/>
    <s v="Synergistic tertiary time-frame"/>
    <x v="151"/>
    <n v="6338"/>
    <n v="67.425531914893625"/>
    <x v="0"/>
    <n v="226"/>
    <x v="208"/>
    <x v="3"/>
    <s v="DKK"/>
    <n v="1488520800"/>
    <n v="1490850000"/>
    <x v="205"/>
    <x v="204"/>
    <x v="0"/>
    <x v="0"/>
    <s v="film &amp; video/science fiction"/>
    <x v="4"/>
    <x v="22"/>
  </r>
  <r>
    <n v="211"/>
    <x v="211"/>
    <s v="Customer-focused impactful benchmark"/>
    <x v="152"/>
    <n v="99100"/>
    <n v="94.923371647509583"/>
    <x v="0"/>
    <n v="1625"/>
    <x v="209"/>
    <x v="1"/>
    <s v="USD"/>
    <n v="1377579600"/>
    <n v="1379653200"/>
    <x v="206"/>
    <x v="205"/>
    <x v="0"/>
    <x v="0"/>
    <s v="theater/plays"/>
    <x v="3"/>
    <x v="3"/>
  </r>
  <r>
    <n v="212"/>
    <x v="212"/>
    <s v="Profound next generation infrastructure"/>
    <x v="32"/>
    <n v="12300"/>
    <n v="151.85185185185185"/>
    <x v="1"/>
    <n v="168"/>
    <x v="210"/>
    <x v="1"/>
    <s v="USD"/>
    <n v="1576389600"/>
    <n v="1580364000"/>
    <x v="207"/>
    <x v="206"/>
    <x v="0"/>
    <x v="0"/>
    <s v="theater/plays"/>
    <x v="3"/>
    <x v="3"/>
  </r>
  <r>
    <n v="213"/>
    <x v="213"/>
    <s v="Face-to-face encompassing info-mediaries"/>
    <x v="153"/>
    <n v="171549"/>
    <n v="195.16382252559728"/>
    <x v="1"/>
    <n v="4289"/>
    <x v="211"/>
    <x v="1"/>
    <s v="USD"/>
    <n v="1289019600"/>
    <n v="1289714400"/>
    <x v="208"/>
    <x v="207"/>
    <x v="0"/>
    <x v="1"/>
    <s v="music/indie rock"/>
    <x v="1"/>
    <x v="7"/>
  </r>
  <r>
    <n v="214"/>
    <x v="214"/>
    <s v="Open-source fresh-thinking policy"/>
    <x v="1"/>
    <n v="14324"/>
    <n v="1023.1428571428571"/>
    <x v="1"/>
    <n v="165"/>
    <x v="212"/>
    <x v="1"/>
    <s v="USD"/>
    <n v="1282194000"/>
    <n v="1282712400"/>
    <x v="209"/>
    <x v="208"/>
    <x v="0"/>
    <x v="0"/>
    <s v="music/rock"/>
    <x v="1"/>
    <x v="1"/>
  </r>
  <r>
    <n v="215"/>
    <x v="215"/>
    <s v="Extended 24/7 implementation"/>
    <x v="154"/>
    <n v="6024"/>
    <n v="3.841836734693878"/>
    <x v="0"/>
    <n v="143"/>
    <x v="213"/>
    <x v="1"/>
    <s v="USD"/>
    <n v="1550037600"/>
    <n v="1550210400"/>
    <x v="210"/>
    <x v="209"/>
    <x v="0"/>
    <x v="0"/>
    <s v="theater/plays"/>
    <x v="3"/>
    <x v="3"/>
  </r>
  <r>
    <n v="216"/>
    <x v="216"/>
    <s v="Organic dynamic algorithm"/>
    <x v="155"/>
    <n v="188721"/>
    <n v="155.07066557107643"/>
    <x v="1"/>
    <n v="1815"/>
    <x v="214"/>
    <x v="1"/>
    <s v="USD"/>
    <n v="1321941600"/>
    <n v="1322114400"/>
    <x v="211"/>
    <x v="210"/>
    <x v="0"/>
    <x v="0"/>
    <s v="theater/plays"/>
    <x v="3"/>
    <x v="3"/>
  </r>
  <r>
    <n v="217"/>
    <x v="217"/>
    <s v="Organic multi-tasking focus group"/>
    <x v="156"/>
    <n v="57911"/>
    <n v="44.753477588871718"/>
    <x v="0"/>
    <n v="934"/>
    <x v="215"/>
    <x v="1"/>
    <s v="USD"/>
    <n v="1556427600"/>
    <n v="1557205200"/>
    <x v="212"/>
    <x v="211"/>
    <x v="0"/>
    <x v="0"/>
    <s v="film &amp; video/science fiction"/>
    <x v="4"/>
    <x v="22"/>
  </r>
  <r>
    <n v="218"/>
    <x v="218"/>
    <s v="Adaptive logistical initiative"/>
    <x v="57"/>
    <n v="12309"/>
    <n v="215.94736842105263"/>
    <x v="1"/>
    <n v="397"/>
    <x v="216"/>
    <x v="4"/>
    <s v="GBP"/>
    <n v="1320991200"/>
    <n v="1323928800"/>
    <x v="213"/>
    <x v="212"/>
    <x v="0"/>
    <x v="1"/>
    <s v="film &amp; video/shorts"/>
    <x v="4"/>
    <x v="12"/>
  </r>
  <r>
    <n v="219"/>
    <x v="219"/>
    <s v="Stand-alone mobile customer loyalty"/>
    <x v="157"/>
    <n v="138497"/>
    <n v="332.12709832134288"/>
    <x v="1"/>
    <n v="1539"/>
    <x v="217"/>
    <x v="1"/>
    <s v="USD"/>
    <n v="1345093200"/>
    <n v="1346130000"/>
    <x v="214"/>
    <x v="213"/>
    <x v="0"/>
    <x v="0"/>
    <s v="film &amp; video/animation"/>
    <x v="4"/>
    <x v="10"/>
  </r>
  <r>
    <n v="220"/>
    <x v="220"/>
    <s v="Focused composite approach"/>
    <x v="58"/>
    <n v="667"/>
    <n v="8.4430379746835449"/>
    <x v="0"/>
    <n v="17"/>
    <x v="218"/>
    <x v="1"/>
    <s v="USD"/>
    <n v="1309496400"/>
    <n v="1311051600"/>
    <x v="215"/>
    <x v="214"/>
    <x v="1"/>
    <x v="0"/>
    <s v="theater/plays"/>
    <x v="3"/>
    <x v="3"/>
  </r>
  <r>
    <n v="221"/>
    <x v="221"/>
    <s v="Face-to-face clear-thinking Local Area Network"/>
    <x v="158"/>
    <n v="119830"/>
    <n v="98.625514403292186"/>
    <x v="0"/>
    <n v="2179"/>
    <x v="219"/>
    <x v="1"/>
    <s v="USD"/>
    <n v="1340254800"/>
    <n v="1340427600"/>
    <x v="216"/>
    <x v="215"/>
    <x v="1"/>
    <x v="0"/>
    <s v="food/food trucks"/>
    <x v="0"/>
    <x v="0"/>
  </r>
  <r>
    <n v="222"/>
    <x v="222"/>
    <s v="Cross-group cohesive circuit"/>
    <x v="73"/>
    <n v="6623"/>
    <n v="137.97916666666669"/>
    <x v="1"/>
    <n v="138"/>
    <x v="220"/>
    <x v="1"/>
    <s v="USD"/>
    <n v="1412226000"/>
    <n v="1412312400"/>
    <x v="217"/>
    <x v="216"/>
    <x v="0"/>
    <x v="0"/>
    <s v="photography/photography books"/>
    <x v="7"/>
    <x v="14"/>
  </r>
  <r>
    <n v="223"/>
    <x v="223"/>
    <s v="Synergistic explicit capability"/>
    <x v="159"/>
    <n v="81897"/>
    <n v="93.81099656357388"/>
    <x v="0"/>
    <n v="931"/>
    <x v="221"/>
    <x v="1"/>
    <s v="USD"/>
    <n v="1458104400"/>
    <n v="1459314000"/>
    <x v="218"/>
    <x v="217"/>
    <x v="0"/>
    <x v="0"/>
    <s v="theater/plays"/>
    <x v="3"/>
    <x v="3"/>
  </r>
  <r>
    <n v="224"/>
    <x v="224"/>
    <s v="Diverse analyzing definition"/>
    <x v="160"/>
    <n v="186885"/>
    <n v="403.63930885529157"/>
    <x v="1"/>
    <n v="3594"/>
    <x v="222"/>
    <x v="1"/>
    <s v="USD"/>
    <n v="1411534800"/>
    <n v="1415426400"/>
    <x v="219"/>
    <x v="218"/>
    <x v="0"/>
    <x v="0"/>
    <s v="film &amp; video/science fiction"/>
    <x v="4"/>
    <x v="22"/>
  </r>
  <r>
    <n v="225"/>
    <x v="225"/>
    <s v="Enterprise-wide reciprocal success"/>
    <x v="161"/>
    <n v="176398"/>
    <n v="260.1740412979351"/>
    <x v="1"/>
    <n v="5880"/>
    <x v="223"/>
    <x v="1"/>
    <s v="USD"/>
    <n v="1399093200"/>
    <n v="1399093200"/>
    <x v="220"/>
    <x v="219"/>
    <x v="1"/>
    <x v="0"/>
    <s v="music/rock"/>
    <x v="1"/>
    <x v="1"/>
  </r>
  <r>
    <n v="226"/>
    <x v="102"/>
    <s v="Progressive neutral middleware"/>
    <x v="162"/>
    <n v="10999"/>
    <n v="366.63333333333333"/>
    <x v="1"/>
    <n v="112"/>
    <x v="224"/>
    <x v="1"/>
    <s v="USD"/>
    <n v="1270702800"/>
    <n v="1273899600"/>
    <x v="221"/>
    <x v="122"/>
    <x v="0"/>
    <x v="0"/>
    <s v="photography/photography books"/>
    <x v="7"/>
    <x v="14"/>
  </r>
  <r>
    <n v="227"/>
    <x v="226"/>
    <s v="Intuitive exuding process improvement"/>
    <x v="163"/>
    <n v="102751"/>
    <n v="168.72085385878489"/>
    <x v="1"/>
    <n v="943"/>
    <x v="225"/>
    <x v="1"/>
    <s v="USD"/>
    <n v="1431666000"/>
    <n v="1432184400"/>
    <x v="222"/>
    <x v="220"/>
    <x v="0"/>
    <x v="0"/>
    <s v="games/mobile games"/>
    <x v="6"/>
    <x v="20"/>
  </r>
  <r>
    <n v="228"/>
    <x v="227"/>
    <s v="Exclusive real-time protocol"/>
    <x v="164"/>
    <n v="165352"/>
    <n v="119.90717911530093"/>
    <x v="1"/>
    <n v="2468"/>
    <x v="226"/>
    <x v="1"/>
    <s v="USD"/>
    <n v="1472619600"/>
    <n v="1474779600"/>
    <x v="172"/>
    <x v="221"/>
    <x v="0"/>
    <x v="0"/>
    <s v="film &amp; video/animation"/>
    <x v="4"/>
    <x v="10"/>
  </r>
  <r>
    <n v="229"/>
    <x v="228"/>
    <s v="Extended encompassing application"/>
    <x v="165"/>
    <n v="165798"/>
    <n v="193.68925233644859"/>
    <x v="1"/>
    <n v="2551"/>
    <x v="227"/>
    <x v="1"/>
    <s v="USD"/>
    <n v="1496293200"/>
    <n v="1500440400"/>
    <x v="223"/>
    <x v="222"/>
    <x v="0"/>
    <x v="1"/>
    <s v="games/mobile games"/>
    <x v="6"/>
    <x v="20"/>
  </r>
  <r>
    <n v="230"/>
    <x v="229"/>
    <s v="Progressive value-added ability"/>
    <x v="166"/>
    <n v="10084"/>
    <n v="420.16666666666669"/>
    <x v="1"/>
    <n v="101"/>
    <x v="228"/>
    <x v="1"/>
    <s v="USD"/>
    <n v="1575612000"/>
    <n v="1575612000"/>
    <x v="224"/>
    <x v="223"/>
    <x v="0"/>
    <x v="0"/>
    <s v="games/video games"/>
    <x v="6"/>
    <x v="11"/>
  </r>
  <r>
    <n v="231"/>
    <x v="230"/>
    <s v="Cross-platform uniform hardware"/>
    <x v="44"/>
    <n v="5523"/>
    <n v="76.708333333333329"/>
    <x v="3"/>
    <n v="67"/>
    <x v="229"/>
    <x v="1"/>
    <s v="USD"/>
    <n v="1369112400"/>
    <n v="1374123600"/>
    <x v="225"/>
    <x v="224"/>
    <x v="0"/>
    <x v="0"/>
    <s v="theater/plays"/>
    <x v="3"/>
    <x v="3"/>
  </r>
  <r>
    <n v="232"/>
    <x v="231"/>
    <s v="Progressive secondary portal"/>
    <x v="74"/>
    <n v="5823"/>
    <n v="171.26470588235293"/>
    <x v="1"/>
    <n v="92"/>
    <x v="230"/>
    <x v="1"/>
    <s v="USD"/>
    <n v="1469422800"/>
    <n v="1469509200"/>
    <x v="226"/>
    <x v="225"/>
    <x v="0"/>
    <x v="0"/>
    <s v="theater/plays"/>
    <x v="3"/>
    <x v="3"/>
  </r>
  <r>
    <n v="233"/>
    <x v="232"/>
    <s v="Multi-lateral national adapter"/>
    <x v="167"/>
    <n v="6000"/>
    <n v="157.89473684210526"/>
    <x v="1"/>
    <n v="62"/>
    <x v="231"/>
    <x v="1"/>
    <s v="USD"/>
    <n v="1307854800"/>
    <n v="1309237200"/>
    <x v="227"/>
    <x v="226"/>
    <x v="0"/>
    <x v="0"/>
    <s v="film &amp; video/animation"/>
    <x v="4"/>
    <x v="10"/>
  </r>
  <r>
    <n v="234"/>
    <x v="233"/>
    <s v="Enterprise-wide motivating matrices"/>
    <x v="168"/>
    <n v="8181"/>
    <n v="109.08"/>
    <x v="1"/>
    <n v="149"/>
    <x v="232"/>
    <x v="6"/>
    <s v="EUR"/>
    <n v="1503378000"/>
    <n v="1503982800"/>
    <x v="228"/>
    <x v="227"/>
    <x v="0"/>
    <x v="1"/>
    <s v="games/video games"/>
    <x v="6"/>
    <x v="11"/>
  </r>
  <r>
    <n v="235"/>
    <x v="234"/>
    <s v="Polarized upward-trending Local Area Network"/>
    <x v="133"/>
    <n v="3589"/>
    <n v="41.732558139534881"/>
    <x v="0"/>
    <n v="92"/>
    <x v="233"/>
    <x v="1"/>
    <s v="USD"/>
    <n v="1486965600"/>
    <n v="1487397600"/>
    <x v="229"/>
    <x v="228"/>
    <x v="0"/>
    <x v="0"/>
    <s v="film &amp; video/animation"/>
    <x v="4"/>
    <x v="10"/>
  </r>
  <r>
    <n v="236"/>
    <x v="235"/>
    <s v="Object-based directional function"/>
    <x v="169"/>
    <n v="4323"/>
    <n v="10.944303797468354"/>
    <x v="0"/>
    <n v="57"/>
    <x v="234"/>
    <x v="2"/>
    <s v="AUD"/>
    <n v="1561438800"/>
    <n v="1562043600"/>
    <x v="230"/>
    <x v="229"/>
    <x v="0"/>
    <x v="1"/>
    <s v="music/rock"/>
    <x v="1"/>
    <x v="1"/>
  </r>
  <r>
    <n v="237"/>
    <x v="236"/>
    <s v="Re-contextualized tangible open architecture"/>
    <x v="29"/>
    <n v="14822"/>
    <n v="159.3763440860215"/>
    <x v="1"/>
    <n v="329"/>
    <x v="235"/>
    <x v="1"/>
    <s v="USD"/>
    <n v="1398402000"/>
    <n v="1398574800"/>
    <x v="231"/>
    <x v="230"/>
    <x v="0"/>
    <x v="0"/>
    <s v="film &amp; video/animation"/>
    <x v="4"/>
    <x v="10"/>
  </r>
  <r>
    <n v="238"/>
    <x v="237"/>
    <s v="Distributed systemic adapter"/>
    <x v="166"/>
    <n v="10138"/>
    <n v="422.41666666666669"/>
    <x v="1"/>
    <n v="97"/>
    <x v="236"/>
    <x v="3"/>
    <s v="DKK"/>
    <n v="1513231200"/>
    <n v="1515391200"/>
    <x v="232"/>
    <x v="231"/>
    <x v="0"/>
    <x v="1"/>
    <s v="theater/plays"/>
    <x v="3"/>
    <x v="3"/>
  </r>
  <r>
    <n v="239"/>
    <x v="238"/>
    <s v="Networked web-enabled instruction set"/>
    <x v="170"/>
    <n v="3127"/>
    <n v="97.71875"/>
    <x v="0"/>
    <n v="41"/>
    <x v="237"/>
    <x v="1"/>
    <s v="USD"/>
    <n v="1440824400"/>
    <n v="1441170000"/>
    <x v="233"/>
    <x v="232"/>
    <x v="0"/>
    <x v="0"/>
    <s v="technology/wearables"/>
    <x v="2"/>
    <x v="8"/>
  </r>
  <r>
    <n v="240"/>
    <x v="239"/>
    <s v="Vision-oriented dynamic service-desk"/>
    <x v="171"/>
    <n v="123124"/>
    <n v="418.78911564625849"/>
    <x v="1"/>
    <n v="1784"/>
    <x v="238"/>
    <x v="1"/>
    <s v="USD"/>
    <n v="1281070800"/>
    <n v="1281157200"/>
    <x v="194"/>
    <x v="233"/>
    <x v="0"/>
    <x v="0"/>
    <s v="theater/plays"/>
    <x v="3"/>
    <x v="3"/>
  </r>
  <r>
    <n v="241"/>
    <x v="240"/>
    <s v="Vision-oriented actuating open system"/>
    <x v="172"/>
    <n v="171729"/>
    <n v="101.91632047477745"/>
    <x v="1"/>
    <n v="1684"/>
    <x v="239"/>
    <x v="2"/>
    <s v="AUD"/>
    <n v="1397365200"/>
    <n v="1398229200"/>
    <x v="234"/>
    <x v="234"/>
    <x v="0"/>
    <x v="1"/>
    <s v="publishing/nonfiction"/>
    <x v="5"/>
    <x v="9"/>
  </r>
  <r>
    <n v="242"/>
    <x v="241"/>
    <s v="Sharable scalable core"/>
    <x v="141"/>
    <n v="10729"/>
    <n v="127.72619047619047"/>
    <x v="1"/>
    <n v="250"/>
    <x v="240"/>
    <x v="1"/>
    <s v="USD"/>
    <n v="1494392400"/>
    <n v="1495256400"/>
    <x v="235"/>
    <x v="235"/>
    <x v="0"/>
    <x v="1"/>
    <s v="music/rock"/>
    <x v="1"/>
    <x v="1"/>
  </r>
  <r>
    <n v="243"/>
    <x v="242"/>
    <s v="Customer-focused attitude-oriented function"/>
    <x v="173"/>
    <n v="10240"/>
    <n v="445.21739130434781"/>
    <x v="1"/>
    <n v="238"/>
    <x v="241"/>
    <x v="1"/>
    <s v="USD"/>
    <n v="1520143200"/>
    <n v="1520402400"/>
    <x v="236"/>
    <x v="236"/>
    <x v="0"/>
    <x v="0"/>
    <s v="theater/plays"/>
    <x v="3"/>
    <x v="3"/>
  </r>
  <r>
    <n v="244"/>
    <x v="243"/>
    <s v="Reverse-engineered system-worthy extranet"/>
    <x v="31"/>
    <n v="3988"/>
    <n v="569.71428571428578"/>
    <x v="1"/>
    <n v="53"/>
    <x v="242"/>
    <x v="1"/>
    <s v="USD"/>
    <n v="1405314000"/>
    <n v="1409806800"/>
    <x v="237"/>
    <x v="237"/>
    <x v="0"/>
    <x v="0"/>
    <s v="theater/plays"/>
    <x v="3"/>
    <x v="3"/>
  </r>
  <r>
    <n v="245"/>
    <x v="244"/>
    <s v="Re-engineered systematic monitoring"/>
    <x v="49"/>
    <n v="14771"/>
    <n v="509.34482758620686"/>
    <x v="1"/>
    <n v="214"/>
    <x v="243"/>
    <x v="1"/>
    <s v="USD"/>
    <n v="1396846800"/>
    <n v="1396933200"/>
    <x v="238"/>
    <x v="238"/>
    <x v="0"/>
    <x v="0"/>
    <s v="theater/plays"/>
    <x v="3"/>
    <x v="3"/>
  </r>
  <r>
    <n v="246"/>
    <x v="245"/>
    <s v="Seamless value-added standardization"/>
    <x v="6"/>
    <n v="14649"/>
    <n v="325.5333333333333"/>
    <x v="1"/>
    <n v="222"/>
    <x v="244"/>
    <x v="1"/>
    <s v="USD"/>
    <n v="1375678800"/>
    <n v="1376024400"/>
    <x v="239"/>
    <x v="239"/>
    <x v="0"/>
    <x v="0"/>
    <s v="technology/web"/>
    <x v="2"/>
    <x v="2"/>
  </r>
  <r>
    <n v="247"/>
    <x v="246"/>
    <s v="Triple-buffered fresh-thinking frame"/>
    <x v="174"/>
    <n v="184658"/>
    <n v="932.61616161616166"/>
    <x v="1"/>
    <n v="1884"/>
    <x v="245"/>
    <x v="1"/>
    <s v="USD"/>
    <n v="1482386400"/>
    <n v="1483682400"/>
    <x v="240"/>
    <x v="240"/>
    <x v="0"/>
    <x v="1"/>
    <s v="publishing/fiction"/>
    <x v="5"/>
    <x v="13"/>
  </r>
  <r>
    <n v="248"/>
    <x v="247"/>
    <s v="Streamlined holistic knowledgebase"/>
    <x v="8"/>
    <n v="13103"/>
    <n v="211.33870967741933"/>
    <x v="1"/>
    <n v="218"/>
    <x v="246"/>
    <x v="2"/>
    <s v="AUD"/>
    <n v="1420005600"/>
    <n v="1420437600"/>
    <x v="241"/>
    <x v="241"/>
    <x v="0"/>
    <x v="0"/>
    <s v="games/mobile games"/>
    <x v="6"/>
    <x v="20"/>
  </r>
  <r>
    <n v="249"/>
    <x v="248"/>
    <s v="Up-sized intermediate website"/>
    <x v="175"/>
    <n v="168095"/>
    <n v="273.32520325203251"/>
    <x v="1"/>
    <n v="6465"/>
    <x v="247"/>
    <x v="1"/>
    <s v="USD"/>
    <n v="1420178400"/>
    <n v="1420783200"/>
    <x v="242"/>
    <x v="242"/>
    <x v="0"/>
    <x v="0"/>
    <s v="publishing/translations"/>
    <x v="5"/>
    <x v="18"/>
  </r>
  <r>
    <n v="250"/>
    <x v="249"/>
    <s v="Future-proofed directional synergy"/>
    <x v="0"/>
    <n v="3"/>
    <n v="3"/>
    <x v="0"/>
    <n v="1"/>
    <x v="248"/>
    <x v="1"/>
    <s v="USD"/>
    <n v="1264399200"/>
    <n v="1267423200"/>
    <x v="67"/>
    <x v="243"/>
    <x v="0"/>
    <x v="0"/>
    <s v="music/rock"/>
    <x v="1"/>
    <x v="1"/>
  </r>
  <r>
    <n v="251"/>
    <x v="250"/>
    <s v="Enhanced user-facing function"/>
    <x v="143"/>
    <n v="3840"/>
    <n v="54.084507042253513"/>
    <x v="0"/>
    <n v="101"/>
    <x v="249"/>
    <x v="1"/>
    <s v="USD"/>
    <n v="1355032800"/>
    <n v="1355205600"/>
    <x v="243"/>
    <x v="244"/>
    <x v="0"/>
    <x v="0"/>
    <s v="theater/plays"/>
    <x v="3"/>
    <x v="3"/>
  </r>
  <r>
    <n v="252"/>
    <x v="251"/>
    <s v="Operative bandwidth-monitored interface"/>
    <x v="67"/>
    <n v="6263"/>
    <n v="626.29999999999995"/>
    <x v="1"/>
    <n v="59"/>
    <x v="250"/>
    <x v="1"/>
    <s v="USD"/>
    <n v="1382677200"/>
    <n v="1383109200"/>
    <x v="244"/>
    <x v="245"/>
    <x v="0"/>
    <x v="0"/>
    <s v="theater/plays"/>
    <x v="3"/>
    <x v="3"/>
  </r>
  <r>
    <n v="253"/>
    <x v="252"/>
    <s v="Upgradable multi-state instruction set"/>
    <x v="158"/>
    <n v="108161"/>
    <n v="89.021399176954731"/>
    <x v="0"/>
    <n v="1335"/>
    <x v="251"/>
    <x v="0"/>
    <s v="CAD"/>
    <n v="1302238800"/>
    <n v="1303275600"/>
    <x v="245"/>
    <x v="246"/>
    <x v="0"/>
    <x v="0"/>
    <s v="film &amp; video/drama"/>
    <x v="4"/>
    <x v="6"/>
  </r>
  <r>
    <n v="254"/>
    <x v="253"/>
    <s v="De-engineered static Local Area Network"/>
    <x v="176"/>
    <n v="8505"/>
    <n v="184.89130434782609"/>
    <x v="1"/>
    <n v="88"/>
    <x v="252"/>
    <x v="1"/>
    <s v="USD"/>
    <n v="1487656800"/>
    <n v="1487829600"/>
    <x v="246"/>
    <x v="247"/>
    <x v="0"/>
    <x v="0"/>
    <s v="publishing/nonfiction"/>
    <x v="5"/>
    <x v="9"/>
  </r>
  <r>
    <n v="255"/>
    <x v="254"/>
    <s v="Upgradable grid-enabled superstructure"/>
    <x v="177"/>
    <n v="96735"/>
    <n v="120.16770186335404"/>
    <x v="1"/>
    <n v="1697"/>
    <x v="253"/>
    <x v="1"/>
    <s v="USD"/>
    <n v="1297836000"/>
    <n v="1298268000"/>
    <x v="247"/>
    <x v="248"/>
    <x v="0"/>
    <x v="1"/>
    <s v="music/rock"/>
    <x v="1"/>
    <x v="1"/>
  </r>
  <r>
    <n v="256"/>
    <x v="255"/>
    <s v="Optimized actuating toolset"/>
    <x v="178"/>
    <n v="959"/>
    <n v="23.390243902439025"/>
    <x v="0"/>
    <n v="15"/>
    <x v="254"/>
    <x v="4"/>
    <s v="GBP"/>
    <n v="1453615200"/>
    <n v="1456812000"/>
    <x v="248"/>
    <x v="249"/>
    <x v="0"/>
    <x v="0"/>
    <s v="music/rock"/>
    <x v="1"/>
    <x v="1"/>
  </r>
  <r>
    <n v="257"/>
    <x v="256"/>
    <s v="Decentralized exuding strategy"/>
    <x v="57"/>
    <n v="8322"/>
    <n v="146"/>
    <x v="1"/>
    <n v="92"/>
    <x v="255"/>
    <x v="1"/>
    <s v="USD"/>
    <n v="1362463200"/>
    <n v="1363669200"/>
    <x v="249"/>
    <x v="250"/>
    <x v="0"/>
    <x v="0"/>
    <s v="theater/plays"/>
    <x v="3"/>
    <x v="3"/>
  </r>
  <r>
    <n v="258"/>
    <x v="257"/>
    <s v="Assimilated coherent hardware"/>
    <x v="92"/>
    <n v="13424"/>
    <n v="268.48"/>
    <x v="1"/>
    <n v="186"/>
    <x v="256"/>
    <x v="1"/>
    <s v="USD"/>
    <n v="1481176800"/>
    <n v="1482904800"/>
    <x v="250"/>
    <x v="251"/>
    <x v="0"/>
    <x v="1"/>
    <s v="theater/plays"/>
    <x v="3"/>
    <x v="3"/>
  </r>
  <r>
    <n v="259"/>
    <x v="258"/>
    <s v="Multi-channeled responsive implementation"/>
    <x v="37"/>
    <n v="10755"/>
    <n v="597.5"/>
    <x v="1"/>
    <n v="138"/>
    <x v="257"/>
    <x v="1"/>
    <s v="USD"/>
    <n v="1354946400"/>
    <n v="1356588000"/>
    <x v="251"/>
    <x v="252"/>
    <x v="1"/>
    <x v="0"/>
    <s v="photography/photography books"/>
    <x v="7"/>
    <x v="14"/>
  </r>
  <r>
    <n v="260"/>
    <x v="259"/>
    <s v="Centralized modular initiative"/>
    <x v="9"/>
    <n v="9935"/>
    <n v="157.69841269841268"/>
    <x v="1"/>
    <n v="261"/>
    <x v="258"/>
    <x v="1"/>
    <s v="USD"/>
    <n v="1348808400"/>
    <n v="1349845200"/>
    <x v="136"/>
    <x v="253"/>
    <x v="0"/>
    <x v="0"/>
    <s v="music/rock"/>
    <x v="1"/>
    <x v="1"/>
  </r>
  <r>
    <n v="261"/>
    <x v="260"/>
    <s v="Reverse-engineered cohesive migration"/>
    <x v="179"/>
    <n v="26303"/>
    <n v="31.201660735468568"/>
    <x v="0"/>
    <n v="454"/>
    <x v="259"/>
    <x v="1"/>
    <s v="USD"/>
    <n v="1282712400"/>
    <n v="1283058000"/>
    <x v="252"/>
    <x v="254"/>
    <x v="0"/>
    <x v="1"/>
    <s v="music/rock"/>
    <x v="1"/>
    <x v="1"/>
  </r>
  <r>
    <n v="262"/>
    <x v="261"/>
    <s v="Compatible multimedia hub"/>
    <x v="12"/>
    <n v="5328"/>
    <n v="313.41176470588238"/>
    <x v="1"/>
    <n v="107"/>
    <x v="260"/>
    <x v="1"/>
    <s v="USD"/>
    <n v="1301979600"/>
    <n v="1304226000"/>
    <x v="253"/>
    <x v="255"/>
    <x v="0"/>
    <x v="1"/>
    <s v="music/indie rock"/>
    <x v="1"/>
    <x v="7"/>
  </r>
  <r>
    <n v="263"/>
    <x v="262"/>
    <s v="Organic eco-centric success"/>
    <x v="49"/>
    <n v="10756"/>
    <n v="370.89655172413791"/>
    <x v="1"/>
    <n v="199"/>
    <x v="261"/>
    <x v="1"/>
    <s v="USD"/>
    <n v="1263016800"/>
    <n v="1263016800"/>
    <x v="254"/>
    <x v="256"/>
    <x v="0"/>
    <x v="0"/>
    <s v="photography/photography books"/>
    <x v="7"/>
    <x v="14"/>
  </r>
  <r>
    <n v="264"/>
    <x v="263"/>
    <s v="Virtual reciprocal policy"/>
    <x v="180"/>
    <n v="165375"/>
    <n v="362.66447368421052"/>
    <x v="1"/>
    <n v="5512"/>
    <x v="262"/>
    <x v="1"/>
    <s v="USD"/>
    <n v="1360648800"/>
    <n v="1362031200"/>
    <x v="255"/>
    <x v="257"/>
    <x v="0"/>
    <x v="0"/>
    <s v="theater/plays"/>
    <x v="3"/>
    <x v="3"/>
  </r>
  <r>
    <n v="265"/>
    <x v="264"/>
    <s v="Persevering interactive emulation"/>
    <x v="70"/>
    <n v="6031"/>
    <n v="123.08163265306122"/>
    <x v="1"/>
    <n v="86"/>
    <x v="263"/>
    <x v="1"/>
    <s v="USD"/>
    <n v="1451800800"/>
    <n v="1455602400"/>
    <x v="256"/>
    <x v="258"/>
    <x v="0"/>
    <x v="0"/>
    <s v="theater/plays"/>
    <x v="3"/>
    <x v="3"/>
  </r>
  <r>
    <n v="266"/>
    <x v="265"/>
    <s v="Proactive responsive emulation"/>
    <x v="181"/>
    <n v="85902"/>
    <n v="76.766756032171585"/>
    <x v="0"/>
    <n v="3182"/>
    <x v="264"/>
    <x v="6"/>
    <s v="EUR"/>
    <n v="1415340000"/>
    <n v="1418191200"/>
    <x v="257"/>
    <x v="259"/>
    <x v="0"/>
    <x v="1"/>
    <s v="music/jazz"/>
    <x v="1"/>
    <x v="17"/>
  </r>
  <r>
    <n v="267"/>
    <x v="266"/>
    <s v="Extended eco-centric function"/>
    <x v="182"/>
    <n v="143910"/>
    <n v="233.62012987012989"/>
    <x v="1"/>
    <n v="2768"/>
    <x v="265"/>
    <x v="2"/>
    <s v="AUD"/>
    <n v="1351054800"/>
    <n v="1352440800"/>
    <x v="258"/>
    <x v="260"/>
    <x v="0"/>
    <x v="0"/>
    <s v="theater/plays"/>
    <x v="3"/>
    <x v="3"/>
  </r>
  <r>
    <n v="268"/>
    <x v="267"/>
    <s v="Networked optimal productivity"/>
    <x v="42"/>
    <n v="2708"/>
    <n v="180.53333333333333"/>
    <x v="1"/>
    <n v="48"/>
    <x v="266"/>
    <x v="1"/>
    <s v="USD"/>
    <n v="1349326800"/>
    <n v="1353304800"/>
    <x v="259"/>
    <x v="261"/>
    <x v="0"/>
    <x v="0"/>
    <s v="film &amp; video/documentary"/>
    <x v="4"/>
    <x v="4"/>
  </r>
  <r>
    <n v="269"/>
    <x v="268"/>
    <s v="Persistent attitude-oriented approach"/>
    <x v="26"/>
    <n v="8842"/>
    <n v="252.62857142857143"/>
    <x v="1"/>
    <n v="87"/>
    <x v="267"/>
    <x v="1"/>
    <s v="USD"/>
    <n v="1548914400"/>
    <n v="1550728800"/>
    <x v="260"/>
    <x v="262"/>
    <x v="0"/>
    <x v="0"/>
    <s v="film &amp; video/television"/>
    <x v="4"/>
    <x v="19"/>
  </r>
  <r>
    <n v="270"/>
    <x v="269"/>
    <s v="Triple-buffered 4thgeneration toolset"/>
    <x v="183"/>
    <n v="47260"/>
    <n v="27.176538240368025"/>
    <x v="3"/>
    <n v="1890"/>
    <x v="268"/>
    <x v="1"/>
    <s v="USD"/>
    <n v="1291269600"/>
    <n v="1291442400"/>
    <x v="261"/>
    <x v="263"/>
    <x v="0"/>
    <x v="0"/>
    <s v="games/video games"/>
    <x v="6"/>
    <x v="11"/>
  </r>
  <r>
    <n v="271"/>
    <x v="270"/>
    <s v="Progressive zero administration leverage"/>
    <x v="184"/>
    <n v="1953"/>
    <n v="1.2706571242680547"/>
    <x v="2"/>
    <n v="61"/>
    <x v="269"/>
    <x v="1"/>
    <s v="USD"/>
    <n v="1449468000"/>
    <n v="1452146400"/>
    <x v="262"/>
    <x v="264"/>
    <x v="0"/>
    <x v="0"/>
    <s v="photography/photography books"/>
    <x v="7"/>
    <x v="14"/>
  </r>
  <r>
    <n v="272"/>
    <x v="271"/>
    <s v="Networked radical neural-net"/>
    <x v="185"/>
    <n v="155349"/>
    <n v="304.0097847358121"/>
    <x v="1"/>
    <n v="1894"/>
    <x v="270"/>
    <x v="1"/>
    <s v="USD"/>
    <n v="1562734800"/>
    <n v="1564894800"/>
    <x v="263"/>
    <x v="265"/>
    <x v="0"/>
    <x v="1"/>
    <s v="theater/plays"/>
    <x v="3"/>
    <x v="3"/>
  </r>
  <r>
    <n v="273"/>
    <x v="272"/>
    <s v="Re-engineered heuristic forecast"/>
    <x v="75"/>
    <n v="10704"/>
    <n v="137.23076923076923"/>
    <x v="1"/>
    <n v="282"/>
    <x v="271"/>
    <x v="0"/>
    <s v="CAD"/>
    <n v="1505624400"/>
    <n v="1505883600"/>
    <x v="264"/>
    <x v="266"/>
    <x v="0"/>
    <x v="0"/>
    <s v="theater/plays"/>
    <x v="3"/>
    <x v="3"/>
  </r>
  <r>
    <n v="274"/>
    <x v="273"/>
    <s v="Fully-configurable background algorithm"/>
    <x v="166"/>
    <n v="773"/>
    <n v="32.208333333333336"/>
    <x v="0"/>
    <n v="15"/>
    <x v="272"/>
    <x v="1"/>
    <s v="USD"/>
    <n v="1509948000"/>
    <n v="1510380000"/>
    <x v="265"/>
    <x v="267"/>
    <x v="0"/>
    <x v="0"/>
    <s v="theater/plays"/>
    <x v="3"/>
    <x v="3"/>
  </r>
  <r>
    <n v="275"/>
    <x v="274"/>
    <s v="Stand-alone discrete Graphical User Interface"/>
    <x v="61"/>
    <n v="9419"/>
    <n v="241.51282051282053"/>
    <x v="1"/>
    <n v="116"/>
    <x v="273"/>
    <x v="1"/>
    <s v="USD"/>
    <n v="1554526800"/>
    <n v="1555218000"/>
    <x v="266"/>
    <x v="153"/>
    <x v="0"/>
    <x v="0"/>
    <s v="publishing/translations"/>
    <x v="5"/>
    <x v="18"/>
  </r>
  <r>
    <n v="276"/>
    <x v="275"/>
    <s v="Front-line foreground project"/>
    <x v="20"/>
    <n v="5324"/>
    <n v="96.8"/>
    <x v="0"/>
    <n v="133"/>
    <x v="274"/>
    <x v="1"/>
    <s v="USD"/>
    <n v="1334811600"/>
    <n v="1335243600"/>
    <x v="267"/>
    <x v="268"/>
    <x v="0"/>
    <x v="1"/>
    <s v="games/video games"/>
    <x v="6"/>
    <x v="11"/>
  </r>
  <r>
    <n v="277"/>
    <x v="276"/>
    <s v="Persevering system-worthy info-mediaries"/>
    <x v="31"/>
    <n v="7465"/>
    <n v="1066.4285714285716"/>
    <x v="1"/>
    <n v="83"/>
    <x v="275"/>
    <x v="1"/>
    <s v="USD"/>
    <n v="1279515600"/>
    <n v="1279688400"/>
    <x v="268"/>
    <x v="269"/>
    <x v="0"/>
    <x v="0"/>
    <s v="theater/plays"/>
    <x v="3"/>
    <x v="3"/>
  </r>
  <r>
    <n v="278"/>
    <x v="277"/>
    <s v="Distributed multi-tasking strategy"/>
    <x v="50"/>
    <n v="8799"/>
    <n v="325.88888888888891"/>
    <x v="1"/>
    <n v="91"/>
    <x v="276"/>
    <x v="1"/>
    <s v="USD"/>
    <n v="1353909600"/>
    <n v="1356069600"/>
    <x v="269"/>
    <x v="270"/>
    <x v="0"/>
    <x v="0"/>
    <s v="technology/web"/>
    <x v="2"/>
    <x v="2"/>
  </r>
  <r>
    <n v="279"/>
    <x v="278"/>
    <s v="Vision-oriented methodical application"/>
    <x v="48"/>
    <n v="13656"/>
    <n v="170.70000000000002"/>
    <x v="1"/>
    <n v="546"/>
    <x v="277"/>
    <x v="1"/>
    <s v="USD"/>
    <n v="1535950800"/>
    <n v="1536210000"/>
    <x v="270"/>
    <x v="271"/>
    <x v="0"/>
    <x v="0"/>
    <s v="theater/plays"/>
    <x v="3"/>
    <x v="3"/>
  </r>
  <r>
    <n v="280"/>
    <x v="279"/>
    <s v="Function-based high-level infrastructure"/>
    <x v="186"/>
    <n v="14536"/>
    <n v="581.44000000000005"/>
    <x v="1"/>
    <n v="393"/>
    <x v="278"/>
    <x v="1"/>
    <s v="USD"/>
    <n v="1511244000"/>
    <n v="1511762400"/>
    <x v="271"/>
    <x v="272"/>
    <x v="0"/>
    <x v="0"/>
    <s v="film &amp; video/animation"/>
    <x v="4"/>
    <x v="10"/>
  </r>
  <r>
    <n v="281"/>
    <x v="280"/>
    <s v="Profound object-oriented paradigm"/>
    <x v="187"/>
    <n v="150552"/>
    <n v="91.520972644376897"/>
    <x v="0"/>
    <n v="2062"/>
    <x v="279"/>
    <x v="1"/>
    <s v="USD"/>
    <n v="1331445600"/>
    <n v="1333256400"/>
    <x v="272"/>
    <x v="273"/>
    <x v="0"/>
    <x v="1"/>
    <s v="theater/plays"/>
    <x v="3"/>
    <x v="3"/>
  </r>
  <r>
    <n v="282"/>
    <x v="281"/>
    <s v="Virtual contextually-based circuit"/>
    <x v="141"/>
    <n v="9076"/>
    <n v="108.04761904761904"/>
    <x v="1"/>
    <n v="133"/>
    <x v="280"/>
    <x v="1"/>
    <s v="USD"/>
    <n v="1480226400"/>
    <n v="1480744800"/>
    <x v="73"/>
    <x v="274"/>
    <x v="0"/>
    <x v="1"/>
    <s v="film &amp; video/television"/>
    <x v="4"/>
    <x v="19"/>
  </r>
  <r>
    <n v="283"/>
    <x v="282"/>
    <s v="Business-focused dynamic instruction set"/>
    <x v="32"/>
    <n v="1517"/>
    <n v="18.728395061728396"/>
    <x v="0"/>
    <n v="29"/>
    <x v="281"/>
    <x v="3"/>
    <s v="DKK"/>
    <n v="1464584400"/>
    <n v="1465016400"/>
    <x v="273"/>
    <x v="148"/>
    <x v="0"/>
    <x v="0"/>
    <s v="music/rock"/>
    <x v="1"/>
    <x v="1"/>
  </r>
  <r>
    <n v="284"/>
    <x v="283"/>
    <s v="Ameliorated fresh-thinking protocol"/>
    <x v="122"/>
    <n v="8153"/>
    <n v="83.193877551020407"/>
    <x v="0"/>
    <n v="132"/>
    <x v="282"/>
    <x v="1"/>
    <s v="USD"/>
    <n v="1335848400"/>
    <n v="1336280400"/>
    <x v="274"/>
    <x v="275"/>
    <x v="0"/>
    <x v="0"/>
    <s v="technology/web"/>
    <x v="2"/>
    <x v="2"/>
  </r>
  <r>
    <n v="285"/>
    <x v="284"/>
    <s v="Front-line optimizing emulation"/>
    <x v="79"/>
    <n v="6357"/>
    <n v="706.33333333333337"/>
    <x v="1"/>
    <n v="254"/>
    <x v="283"/>
    <x v="1"/>
    <s v="USD"/>
    <n v="1473483600"/>
    <n v="1476766800"/>
    <x v="275"/>
    <x v="276"/>
    <x v="0"/>
    <x v="0"/>
    <s v="theater/plays"/>
    <x v="3"/>
    <x v="3"/>
  </r>
  <r>
    <n v="286"/>
    <x v="285"/>
    <s v="Devolved uniform complexity"/>
    <x v="188"/>
    <n v="19557"/>
    <n v="17.446030330062445"/>
    <x v="3"/>
    <n v="184"/>
    <x v="284"/>
    <x v="1"/>
    <s v="USD"/>
    <n v="1479880800"/>
    <n v="1480485600"/>
    <x v="276"/>
    <x v="72"/>
    <x v="0"/>
    <x v="0"/>
    <s v="theater/plays"/>
    <x v="3"/>
    <x v="3"/>
  </r>
  <r>
    <n v="287"/>
    <x v="286"/>
    <s v="Public-key intangible superstructure"/>
    <x v="9"/>
    <n v="13213"/>
    <n v="209.73015873015873"/>
    <x v="1"/>
    <n v="176"/>
    <x v="285"/>
    <x v="1"/>
    <s v="USD"/>
    <n v="1430197200"/>
    <n v="1430197200"/>
    <x v="277"/>
    <x v="277"/>
    <x v="0"/>
    <x v="0"/>
    <s v="music/electric music"/>
    <x v="1"/>
    <x v="5"/>
  </r>
  <r>
    <n v="288"/>
    <x v="287"/>
    <s v="Secured global success"/>
    <x v="36"/>
    <n v="5476"/>
    <n v="97.785714285714292"/>
    <x v="0"/>
    <n v="137"/>
    <x v="286"/>
    <x v="3"/>
    <s v="DKK"/>
    <n v="1331701200"/>
    <n v="1331787600"/>
    <x v="278"/>
    <x v="278"/>
    <x v="0"/>
    <x v="1"/>
    <s v="music/metal"/>
    <x v="1"/>
    <x v="16"/>
  </r>
  <r>
    <n v="289"/>
    <x v="288"/>
    <s v="Grass-roots mission-critical capability"/>
    <x v="126"/>
    <n v="13474"/>
    <n v="1684.25"/>
    <x v="1"/>
    <n v="337"/>
    <x v="287"/>
    <x v="0"/>
    <s v="CAD"/>
    <n v="1438578000"/>
    <n v="1438837200"/>
    <x v="279"/>
    <x v="71"/>
    <x v="0"/>
    <x v="0"/>
    <s v="theater/plays"/>
    <x v="3"/>
    <x v="3"/>
  </r>
  <r>
    <n v="290"/>
    <x v="289"/>
    <s v="Advanced global data-warehouse"/>
    <x v="189"/>
    <n v="91722"/>
    <n v="54.402135231316727"/>
    <x v="0"/>
    <n v="908"/>
    <x v="288"/>
    <x v="1"/>
    <s v="USD"/>
    <n v="1368162000"/>
    <n v="1370926800"/>
    <x v="280"/>
    <x v="279"/>
    <x v="0"/>
    <x v="1"/>
    <s v="film &amp; video/documentary"/>
    <x v="4"/>
    <x v="4"/>
  </r>
  <r>
    <n v="291"/>
    <x v="290"/>
    <s v="Self-enabling uniform complexity"/>
    <x v="37"/>
    <n v="8219"/>
    <n v="456.61111111111109"/>
    <x v="1"/>
    <n v="107"/>
    <x v="289"/>
    <x v="1"/>
    <s v="USD"/>
    <n v="1318654800"/>
    <n v="1319000400"/>
    <x v="281"/>
    <x v="280"/>
    <x v="1"/>
    <x v="0"/>
    <s v="technology/web"/>
    <x v="2"/>
    <x v="2"/>
  </r>
  <r>
    <n v="292"/>
    <x v="291"/>
    <s v="Versatile cohesive encoding"/>
    <x v="190"/>
    <n v="717"/>
    <n v="9.8219178082191778"/>
    <x v="0"/>
    <n v="10"/>
    <x v="290"/>
    <x v="1"/>
    <s v="USD"/>
    <n v="1331874000"/>
    <n v="1333429200"/>
    <x v="282"/>
    <x v="281"/>
    <x v="0"/>
    <x v="0"/>
    <s v="food/food trucks"/>
    <x v="0"/>
    <x v="0"/>
  </r>
  <r>
    <n v="293"/>
    <x v="292"/>
    <s v="Organized executive solution"/>
    <x v="191"/>
    <n v="1065"/>
    <n v="16.384615384615383"/>
    <x v="3"/>
    <n v="32"/>
    <x v="291"/>
    <x v="6"/>
    <s v="EUR"/>
    <n v="1286254800"/>
    <n v="1287032400"/>
    <x v="283"/>
    <x v="282"/>
    <x v="0"/>
    <x v="0"/>
    <s v="theater/plays"/>
    <x v="3"/>
    <x v="3"/>
  </r>
  <r>
    <n v="294"/>
    <x v="293"/>
    <s v="Automated local emulation"/>
    <x v="60"/>
    <n v="8038"/>
    <n v="1339.6666666666667"/>
    <x v="1"/>
    <n v="183"/>
    <x v="292"/>
    <x v="1"/>
    <s v="USD"/>
    <n v="1540530000"/>
    <n v="1541570400"/>
    <x v="284"/>
    <x v="283"/>
    <x v="0"/>
    <x v="0"/>
    <s v="theater/plays"/>
    <x v="3"/>
    <x v="3"/>
  </r>
  <r>
    <n v="295"/>
    <x v="294"/>
    <s v="Enterprise-wide intermediate middleware"/>
    <x v="192"/>
    <n v="68769"/>
    <n v="35.650077760497666"/>
    <x v="0"/>
    <n v="1910"/>
    <x v="293"/>
    <x v="5"/>
    <s v="CHF"/>
    <n v="1381813200"/>
    <n v="1383976800"/>
    <x v="285"/>
    <x v="284"/>
    <x v="0"/>
    <x v="0"/>
    <s v="theater/plays"/>
    <x v="3"/>
    <x v="3"/>
  </r>
  <r>
    <n v="296"/>
    <x v="295"/>
    <s v="Grass-roots real-time Local Area Network"/>
    <x v="55"/>
    <n v="3352"/>
    <n v="54.950819672131146"/>
    <x v="0"/>
    <n v="38"/>
    <x v="294"/>
    <x v="2"/>
    <s v="AUD"/>
    <n v="1548655200"/>
    <n v="1550556000"/>
    <x v="286"/>
    <x v="285"/>
    <x v="0"/>
    <x v="0"/>
    <s v="theater/plays"/>
    <x v="3"/>
    <x v="3"/>
  </r>
  <r>
    <n v="297"/>
    <x v="296"/>
    <s v="Organized client-driven capacity"/>
    <x v="44"/>
    <n v="6785"/>
    <n v="94.236111111111114"/>
    <x v="0"/>
    <n v="104"/>
    <x v="295"/>
    <x v="2"/>
    <s v="AUD"/>
    <n v="1389679200"/>
    <n v="1390456800"/>
    <x v="287"/>
    <x v="286"/>
    <x v="0"/>
    <x v="1"/>
    <s v="theater/plays"/>
    <x v="3"/>
    <x v="3"/>
  </r>
  <r>
    <n v="298"/>
    <x v="297"/>
    <s v="Adaptive intangible database"/>
    <x v="26"/>
    <n v="5037"/>
    <n v="143.91428571428571"/>
    <x v="1"/>
    <n v="72"/>
    <x v="296"/>
    <x v="1"/>
    <s v="USD"/>
    <n v="1456466400"/>
    <n v="1458018000"/>
    <x v="288"/>
    <x v="287"/>
    <x v="0"/>
    <x v="1"/>
    <s v="music/rock"/>
    <x v="1"/>
    <x v="1"/>
  </r>
  <r>
    <n v="299"/>
    <x v="298"/>
    <s v="Grass-roots contextually-based algorithm"/>
    <x v="167"/>
    <n v="1954"/>
    <n v="51.421052631578945"/>
    <x v="0"/>
    <n v="49"/>
    <x v="297"/>
    <x v="1"/>
    <s v="USD"/>
    <n v="1456984800"/>
    <n v="1461819600"/>
    <x v="289"/>
    <x v="288"/>
    <x v="0"/>
    <x v="0"/>
    <s v="food/food trucks"/>
    <x v="0"/>
    <x v="0"/>
  </r>
  <r>
    <n v="300"/>
    <x v="299"/>
    <s v="Focused executive core"/>
    <x v="0"/>
    <n v="5"/>
    <n v="5"/>
    <x v="0"/>
    <n v="1"/>
    <x v="298"/>
    <x v="3"/>
    <s v="DKK"/>
    <n v="1504069200"/>
    <n v="1504155600"/>
    <x v="290"/>
    <x v="289"/>
    <x v="0"/>
    <x v="1"/>
    <s v="publishing/nonfiction"/>
    <x v="5"/>
    <x v="9"/>
  </r>
  <r>
    <n v="301"/>
    <x v="300"/>
    <s v="Multi-channeled disintermediate policy"/>
    <x v="79"/>
    <n v="12102"/>
    <n v="1344.6666666666667"/>
    <x v="1"/>
    <n v="295"/>
    <x v="299"/>
    <x v="1"/>
    <s v="USD"/>
    <n v="1424930400"/>
    <n v="1426395600"/>
    <x v="291"/>
    <x v="290"/>
    <x v="0"/>
    <x v="0"/>
    <s v="film &amp; video/documentary"/>
    <x v="4"/>
    <x v="4"/>
  </r>
  <r>
    <n v="302"/>
    <x v="301"/>
    <s v="Customizable bi-directional hardware"/>
    <x v="193"/>
    <n v="24234"/>
    <n v="31.844940867279899"/>
    <x v="0"/>
    <n v="245"/>
    <x v="300"/>
    <x v="1"/>
    <s v="USD"/>
    <n v="1535864400"/>
    <n v="1537074000"/>
    <x v="292"/>
    <x v="18"/>
    <x v="0"/>
    <x v="0"/>
    <s v="theater/plays"/>
    <x v="3"/>
    <x v="3"/>
  </r>
  <r>
    <n v="303"/>
    <x v="302"/>
    <s v="Networked optimal architecture"/>
    <x v="74"/>
    <n v="2809"/>
    <n v="82.617647058823536"/>
    <x v="0"/>
    <n v="32"/>
    <x v="301"/>
    <x v="1"/>
    <s v="USD"/>
    <n v="1452146400"/>
    <n v="1452578400"/>
    <x v="293"/>
    <x v="291"/>
    <x v="0"/>
    <x v="0"/>
    <s v="music/indie rock"/>
    <x v="1"/>
    <x v="7"/>
  </r>
  <r>
    <n v="304"/>
    <x v="303"/>
    <s v="User-friendly discrete benchmark"/>
    <x v="118"/>
    <n v="11469"/>
    <n v="546.14285714285722"/>
    <x v="1"/>
    <n v="142"/>
    <x v="302"/>
    <x v="1"/>
    <s v="USD"/>
    <n v="1470546000"/>
    <n v="1474088400"/>
    <x v="294"/>
    <x v="292"/>
    <x v="0"/>
    <x v="0"/>
    <s v="film &amp; video/documentary"/>
    <x v="4"/>
    <x v="4"/>
  </r>
  <r>
    <n v="305"/>
    <x v="304"/>
    <s v="Grass-roots actuating policy"/>
    <x v="54"/>
    <n v="8014"/>
    <n v="286.21428571428572"/>
    <x v="1"/>
    <n v="85"/>
    <x v="303"/>
    <x v="1"/>
    <s v="USD"/>
    <n v="1458363600"/>
    <n v="1461906000"/>
    <x v="295"/>
    <x v="293"/>
    <x v="0"/>
    <x v="0"/>
    <s v="theater/plays"/>
    <x v="3"/>
    <x v="3"/>
  </r>
  <r>
    <n v="306"/>
    <x v="305"/>
    <s v="Enterprise-wide 3rdgeneration knowledge user"/>
    <x v="191"/>
    <n v="514"/>
    <n v="7.9076923076923071"/>
    <x v="0"/>
    <n v="7"/>
    <x v="304"/>
    <x v="1"/>
    <s v="USD"/>
    <n v="1500008400"/>
    <n v="1500267600"/>
    <x v="296"/>
    <x v="294"/>
    <x v="0"/>
    <x v="1"/>
    <s v="theater/plays"/>
    <x v="3"/>
    <x v="3"/>
  </r>
  <r>
    <n v="307"/>
    <x v="306"/>
    <s v="Face-to-face zero tolerance moderator"/>
    <x v="194"/>
    <n v="43473"/>
    <n v="132.13677811550153"/>
    <x v="1"/>
    <n v="659"/>
    <x v="305"/>
    <x v="3"/>
    <s v="DKK"/>
    <n v="1338958800"/>
    <n v="1340686800"/>
    <x v="297"/>
    <x v="295"/>
    <x v="0"/>
    <x v="1"/>
    <s v="publishing/fiction"/>
    <x v="5"/>
    <x v="13"/>
  </r>
  <r>
    <n v="308"/>
    <x v="307"/>
    <s v="Grass-roots optimizing projection"/>
    <x v="195"/>
    <n v="87560"/>
    <n v="74.077834179357026"/>
    <x v="0"/>
    <n v="803"/>
    <x v="306"/>
    <x v="1"/>
    <s v="USD"/>
    <n v="1303102800"/>
    <n v="1303189200"/>
    <x v="298"/>
    <x v="296"/>
    <x v="0"/>
    <x v="0"/>
    <s v="theater/plays"/>
    <x v="3"/>
    <x v="3"/>
  </r>
  <r>
    <n v="309"/>
    <x v="308"/>
    <s v="User-centric 6thgeneration attitude"/>
    <x v="178"/>
    <n v="3087"/>
    <n v="75.292682926829272"/>
    <x v="3"/>
    <n v="75"/>
    <x v="307"/>
    <x v="1"/>
    <s v="USD"/>
    <n v="1316581200"/>
    <n v="1318309200"/>
    <x v="299"/>
    <x v="297"/>
    <x v="0"/>
    <x v="1"/>
    <s v="music/indie rock"/>
    <x v="1"/>
    <x v="7"/>
  </r>
  <r>
    <n v="310"/>
    <x v="309"/>
    <s v="Switchable zero tolerance website"/>
    <x v="75"/>
    <n v="1586"/>
    <n v="20.333333333333332"/>
    <x v="0"/>
    <n v="16"/>
    <x v="308"/>
    <x v="1"/>
    <s v="USD"/>
    <n v="1270789200"/>
    <n v="1272171600"/>
    <x v="300"/>
    <x v="298"/>
    <x v="0"/>
    <x v="0"/>
    <s v="games/video games"/>
    <x v="6"/>
    <x v="11"/>
  </r>
  <r>
    <n v="311"/>
    <x v="310"/>
    <s v="Focused real-time help-desk"/>
    <x v="9"/>
    <n v="12812"/>
    <n v="203.36507936507937"/>
    <x v="1"/>
    <n v="121"/>
    <x v="309"/>
    <x v="1"/>
    <s v="USD"/>
    <n v="1297836000"/>
    <n v="1298872800"/>
    <x v="247"/>
    <x v="299"/>
    <x v="0"/>
    <x v="0"/>
    <s v="theater/plays"/>
    <x v="3"/>
    <x v="3"/>
  </r>
  <r>
    <n v="312"/>
    <x v="311"/>
    <s v="Robust impactful approach"/>
    <x v="18"/>
    <n v="183345"/>
    <n v="310.2284263959391"/>
    <x v="1"/>
    <n v="3742"/>
    <x v="310"/>
    <x v="1"/>
    <s v="USD"/>
    <n v="1382677200"/>
    <n v="1383282000"/>
    <x v="244"/>
    <x v="300"/>
    <x v="0"/>
    <x v="0"/>
    <s v="theater/plays"/>
    <x v="3"/>
    <x v="3"/>
  </r>
  <r>
    <n v="313"/>
    <x v="312"/>
    <s v="Secured maximized policy"/>
    <x v="196"/>
    <n v="8697"/>
    <n v="395.31818181818181"/>
    <x v="1"/>
    <n v="223"/>
    <x v="311"/>
    <x v="1"/>
    <s v="USD"/>
    <n v="1330322400"/>
    <n v="1330495200"/>
    <x v="301"/>
    <x v="301"/>
    <x v="0"/>
    <x v="0"/>
    <s v="music/rock"/>
    <x v="1"/>
    <x v="1"/>
  </r>
  <r>
    <n v="314"/>
    <x v="313"/>
    <s v="Realigned upward-trending strategy"/>
    <x v="1"/>
    <n v="4126"/>
    <n v="294.71428571428572"/>
    <x v="1"/>
    <n v="133"/>
    <x v="312"/>
    <x v="1"/>
    <s v="USD"/>
    <n v="1552366800"/>
    <n v="1552798800"/>
    <x v="188"/>
    <x v="162"/>
    <x v="0"/>
    <x v="1"/>
    <s v="film &amp; video/documentary"/>
    <x v="4"/>
    <x v="4"/>
  </r>
  <r>
    <n v="315"/>
    <x v="314"/>
    <s v="Open-source interactive knowledge user"/>
    <x v="40"/>
    <n v="3220"/>
    <n v="33.89473684210526"/>
    <x v="0"/>
    <n v="31"/>
    <x v="313"/>
    <x v="1"/>
    <s v="USD"/>
    <n v="1400907600"/>
    <n v="1403413200"/>
    <x v="302"/>
    <x v="302"/>
    <x v="0"/>
    <x v="0"/>
    <s v="theater/plays"/>
    <x v="3"/>
    <x v="3"/>
  </r>
  <r>
    <n v="316"/>
    <x v="315"/>
    <s v="Configurable demand-driven matrix"/>
    <x v="103"/>
    <n v="6401"/>
    <n v="66.677083333333329"/>
    <x v="0"/>
    <n v="108"/>
    <x v="314"/>
    <x v="6"/>
    <s v="EUR"/>
    <n v="1574143200"/>
    <n v="1574229600"/>
    <x v="303"/>
    <x v="303"/>
    <x v="0"/>
    <x v="1"/>
    <s v="food/food trucks"/>
    <x v="0"/>
    <x v="0"/>
  </r>
  <r>
    <n v="317"/>
    <x v="316"/>
    <s v="Cross-group coherent hierarchy"/>
    <x v="47"/>
    <n v="1269"/>
    <n v="19.227272727272727"/>
    <x v="0"/>
    <n v="30"/>
    <x v="315"/>
    <x v="1"/>
    <s v="USD"/>
    <n v="1494738000"/>
    <n v="1495861200"/>
    <x v="304"/>
    <x v="304"/>
    <x v="0"/>
    <x v="0"/>
    <s v="theater/plays"/>
    <x v="3"/>
    <x v="3"/>
  </r>
  <r>
    <n v="318"/>
    <x v="317"/>
    <s v="Decentralized demand-driven open system"/>
    <x v="57"/>
    <n v="903"/>
    <n v="15.842105263157894"/>
    <x v="0"/>
    <n v="17"/>
    <x v="316"/>
    <x v="1"/>
    <s v="USD"/>
    <n v="1392357600"/>
    <n v="1392530400"/>
    <x v="305"/>
    <x v="305"/>
    <x v="0"/>
    <x v="0"/>
    <s v="music/rock"/>
    <x v="1"/>
    <x v="1"/>
  </r>
  <r>
    <n v="319"/>
    <x v="318"/>
    <s v="Advanced empowering matrix"/>
    <x v="141"/>
    <n v="3251"/>
    <n v="38.702380952380956"/>
    <x v="3"/>
    <n v="64"/>
    <x v="317"/>
    <x v="1"/>
    <s v="USD"/>
    <n v="1281589200"/>
    <n v="1283662800"/>
    <x v="306"/>
    <x v="306"/>
    <x v="0"/>
    <x v="0"/>
    <s v="technology/web"/>
    <x v="2"/>
    <x v="2"/>
  </r>
  <r>
    <n v="320"/>
    <x v="319"/>
    <s v="Phased holistic implementation"/>
    <x v="197"/>
    <n v="8092"/>
    <n v="9.5876777251184837"/>
    <x v="0"/>
    <n v="80"/>
    <x v="318"/>
    <x v="1"/>
    <s v="USD"/>
    <n v="1305003600"/>
    <n v="1305781200"/>
    <x v="307"/>
    <x v="307"/>
    <x v="0"/>
    <x v="0"/>
    <s v="publishing/fiction"/>
    <x v="5"/>
    <x v="13"/>
  </r>
  <r>
    <n v="321"/>
    <x v="320"/>
    <s v="Proactive attitude-oriented knowledge user"/>
    <x v="198"/>
    <n v="160422"/>
    <n v="94.144366197183089"/>
    <x v="0"/>
    <n v="2468"/>
    <x v="319"/>
    <x v="1"/>
    <s v="USD"/>
    <n v="1301634000"/>
    <n v="1302325200"/>
    <x v="308"/>
    <x v="308"/>
    <x v="0"/>
    <x v="0"/>
    <s v="film &amp; video/shorts"/>
    <x v="4"/>
    <x v="12"/>
  </r>
  <r>
    <n v="322"/>
    <x v="321"/>
    <s v="Visionary asymmetric Graphical User Interface"/>
    <x v="199"/>
    <n v="196377"/>
    <n v="166.56234096692114"/>
    <x v="1"/>
    <n v="5168"/>
    <x v="320"/>
    <x v="1"/>
    <s v="USD"/>
    <n v="1290664800"/>
    <n v="1291788000"/>
    <x v="309"/>
    <x v="309"/>
    <x v="0"/>
    <x v="0"/>
    <s v="theater/plays"/>
    <x v="3"/>
    <x v="3"/>
  </r>
  <r>
    <n v="323"/>
    <x v="322"/>
    <s v="Integrated zero-defect help-desk"/>
    <x v="200"/>
    <n v="2148"/>
    <n v="24.134831460674157"/>
    <x v="0"/>
    <n v="26"/>
    <x v="321"/>
    <x v="4"/>
    <s v="GBP"/>
    <n v="1395896400"/>
    <n v="1396069200"/>
    <x v="310"/>
    <x v="310"/>
    <x v="0"/>
    <x v="0"/>
    <s v="film &amp; video/documentary"/>
    <x v="4"/>
    <x v="4"/>
  </r>
  <r>
    <n v="324"/>
    <x v="323"/>
    <s v="Inverse analyzing matrices"/>
    <x v="143"/>
    <n v="11648"/>
    <n v="164.05633802816902"/>
    <x v="1"/>
    <n v="307"/>
    <x v="322"/>
    <x v="1"/>
    <s v="USD"/>
    <n v="1434862800"/>
    <n v="1435899600"/>
    <x v="311"/>
    <x v="311"/>
    <x v="0"/>
    <x v="1"/>
    <s v="theater/plays"/>
    <x v="3"/>
    <x v="3"/>
  </r>
  <r>
    <n v="325"/>
    <x v="324"/>
    <s v="Programmable systemic implementation"/>
    <x v="191"/>
    <n v="5897"/>
    <n v="90.723076923076931"/>
    <x v="0"/>
    <n v="73"/>
    <x v="323"/>
    <x v="1"/>
    <s v="USD"/>
    <n v="1529125200"/>
    <n v="1531112400"/>
    <x v="79"/>
    <x v="312"/>
    <x v="0"/>
    <x v="1"/>
    <s v="theater/plays"/>
    <x v="3"/>
    <x v="3"/>
  </r>
  <r>
    <n v="326"/>
    <x v="325"/>
    <s v="Multi-channeled next generation architecture"/>
    <x v="44"/>
    <n v="3326"/>
    <n v="46.194444444444443"/>
    <x v="0"/>
    <n v="128"/>
    <x v="324"/>
    <x v="1"/>
    <s v="USD"/>
    <n v="1451109600"/>
    <n v="1451628000"/>
    <x v="312"/>
    <x v="313"/>
    <x v="0"/>
    <x v="0"/>
    <s v="film &amp; video/animation"/>
    <x v="4"/>
    <x v="10"/>
  </r>
  <r>
    <n v="327"/>
    <x v="326"/>
    <s v="Digitized 3rdgeneration encoding"/>
    <x v="97"/>
    <n v="1002"/>
    <n v="38.53846153846154"/>
    <x v="0"/>
    <n v="33"/>
    <x v="325"/>
    <x v="1"/>
    <s v="USD"/>
    <n v="1566968400"/>
    <n v="1567314000"/>
    <x v="313"/>
    <x v="314"/>
    <x v="0"/>
    <x v="1"/>
    <s v="theater/plays"/>
    <x v="3"/>
    <x v="3"/>
  </r>
  <r>
    <n v="328"/>
    <x v="327"/>
    <s v="Innovative well-modulated functionalities"/>
    <x v="201"/>
    <n v="131826"/>
    <n v="133.56231003039514"/>
    <x v="1"/>
    <n v="2441"/>
    <x v="326"/>
    <x v="1"/>
    <s v="USD"/>
    <n v="1543557600"/>
    <n v="1544508000"/>
    <x v="314"/>
    <x v="315"/>
    <x v="0"/>
    <x v="0"/>
    <s v="music/rock"/>
    <x v="1"/>
    <x v="1"/>
  </r>
  <r>
    <n v="329"/>
    <x v="328"/>
    <s v="Fundamental incremental database"/>
    <x v="202"/>
    <n v="21477"/>
    <n v="22.896588486140725"/>
    <x v="2"/>
    <n v="211"/>
    <x v="327"/>
    <x v="1"/>
    <s v="USD"/>
    <n v="1481522400"/>
    <n v="1482472800"/>
    <x v="315"/>
    <x v="316"/>
    <x v="0"/>
    <x v="0"/>
    <s v="games/video games"/>
    <x v="6"/>
    <x v="11"/>
  </r>
  <r>
    <n v="330"/>
    <x v="329"/>
    <s v="Expanded encompassing open architecture"/>
    <x v="203"/>
    <n v="62330"/>
    <n v="184.95548961424333"/>
    <x v="1"/>
    <n v="1385"/>
    <x v="328"/>
    <x v="4"/>
    <s v="GBP"/>
    <n v="1512712800"/>
    <n v="1512799200"/>
    <x v="316"/>
    <x v="317"/>
    <x v="0"/>
    <x v="0"/>
    <s v="film &amp; video/documentary"/>
    <x v="4"/>
    <x v="4"/>
  </r>
  <r>
    <n v="331"/>
    <x v="330"/>
    <s v="Intuitive static portal"/>
    <x v="88"/>
    <n v="14643"/>
    <n v="443.72727272727275"/>
    <x v="1"/>
    <n v="190"/>
    <x v="329"/>
    <x v="1"/>
    <s v="USD"/>
    <n v="1324274400"/>
    <n v="1324360800"/>
    <x v="317"/>
    <x v="318"/>
    <x v="0"/>
    <x v="0"/>
    <s v="food/food trucks"/>
    <x v="0"/>
    <x v="0"/>
  </r>
  <r>
    <n v="332"/>
    <x v="331"/>
    <s v="Optional bandwidth-monitored definition"/>
    <x v="204"/>
    <n v="41396"/>
    <n v="199.9806763285024"/>
    <x v="1"/>
    <n v="470"/>
    <x v="330"/>
    <x v="1"/>
    <s v="USD"/>
    <n v="1364446800"/>
    <n v="1364533200"/>
    <x v="318"/>
    <x v="319"/>
    <x v="0"/>
    <x v="0"/>
    <s v="technology/wearables"/>
    <x v="2"/>
    <x v="8"/>
  </r>
  <r>
    <n v="333"/>
    <x v="332"/>
    <s v="Persistent well-modulated synergy"/>
    <x v="103"/>
    <n v="11900"/>
    <n v="123.95833333333333"/>
    <x v="1"/>
    <n v="253"/>
    <x v="331"/>
    <x v="1"/>
    <s v="USD"/>
    <n v="1542693600"/>
    <n v="1545112800"/>
    <x v="319"/>
    <x v="320"/>
    <x v="0"/>
    <x v="0"/>
    <s v="theater/plays"/>
    <x v="3"/>
    <x v="3"/>
  </r>
  <r>
    <n v="334"/>
    <x v="333"/>
    <s v="Assimilated discrete algorithm"/>
    <x v="205"/>
    <n v="123538"/>
    <n v="186.61329305135951"/>
    <x v="1"/>
    <n v="1113"/>
    <x v="332"/>
    <x v="1"/>
    <s v="USD"/>
    <n v="1515564000"/>
    <n v="1516168800"/>
    <x v="32"/>
    <x v="321"/>
    <x v="0"/>
    <x v="0"/>
    <s v="music/rock"/>
    <x v="1"/>
    <x v="1"/>
  </r>
  <r>
    <n v="335"/>
    <x v="334"/>
    <s v="Operative uniform hub"/>
    <x v="206"/>
    <n v="198628"/>
    <n v="114.28538550057536"/>
    <x v="1"/>
    <n v="2283"/>
    <x v="333"/>
    <x v="1"/>
    <s v="USD"/>
    <n v="1573797600"/>
    <n v="1574920800"/>
    <x v="320"/>
    <x v="322"/>
    <x v="0"/>
    <x v="0"/>
    <s v="music/rock"/>
    <x v="1"/>
    <x v="1"/>
  </r>
  <r>
    <n v="336"/>
    <x v="335"/>
    <s v="Customizable intangible capability"/>
    <x v="207"/>
    <n v="68602"/>
    <n v="97.032531824611041"/>
    <x v="0"/>
    <n v="1072"/>
    <x v="334"/>
    <x v="1"/>
    <s v="USD"/>
    <n v="1292392800"/>
    <n v="1292479200"/>
    <x v="321"/>
    <x v="323"/>
    <x v="0"/>
    <x v="1"/>
    <s v="music/rock"/>
    <x v="1"/>
    <x v="1"/>
  </r>
  <r>
    <n v="337"/>
    <x v="336"/>
    <s v="Innovative didactic analyzer"/>
    <x v="208"/>
    <n v="116064"/>
    <n v="122.81904761904762"/>
    <x v="1"/>
    <n v="1095"/>
    <x v="335"/>
    <x v="1"/>
    <s v="USD"/>
    <n v="1573452000"/>
    <n v="1573538400"/>
    <x v="322"/>
    <x v="324"/>
    <x v="0"/>
    <x v="0"/>
    <s v="theater/plays"/>
    <x v="3"/>
    <x v="3"/>
  </r>
  <r>
    <n v="338"/>
    <x v="337"/>
    <s v="Decentralized intangible encoding"/>
    <x v="209"/>
    <n v="125042"/>
    <n v="179.14326647564468"/>
    <x v="1"/>
    <n v="1690"/>
    <x v="336"/>
    <x v="1"/>
    <s v="USD"/>
    <n v="1317790800"/>
    <n v="1320382800"/>
    <x v="323"/>
    <x v="325"/>
    <x v="0"/>
    <x v="0"/>
    <s v="theater/plays"/>
    <x v="3"/>
    <x v="3"/>
  </r>
  <r>
    <n v="339"/>
    <x v="338"/>
    <s v="Front-line transitional algorithm"/>
    <x v="210"/>
    <n v="108974"/>
    <n v="79.951577402787962"/>
    <x v="3"/>
    <n v="1297"/>
    <x v="337"/>
    <x v="0"/>
    <s v="CAD"/>
    <n v="1501650000"/>
    <n v="1502859600"/>
    <x v="324"/>
    <x v="326"/>
    <x v="0"/>
    <x v="0"/>
    <s v="theater/plays"/>
    <x v="3"/>
    <x v="3"/>
  </r>
  <r>
    <n v="340"/>
    <x v="339"/>
    <s v="Switchable didactic matrices"/>
    <x v="211"/>
    <n v="34964"/>
    <n v="94.242587601078171"/>
    <x v="0"/>
    <n v="393"/>
    <x v="338"/>
    <x v="1"/>
    <s v="USD"/>
    <n v="1323669600"/>
    <n v="1323756000"/>
    <x v="325"/>
    <x v="327"/>
    <x v="0"/>
    <x v="0"/>
    <s v="photography/photography books"/>
    <x v="7"/>
    <x v="14"/>
  </r>
  <r>
    <n v="341"/>
    <x v="340"/>
    <s v="Ameliorated disintermediate utilization"/>
    <x v="212"/>
    <n v="96777"/>
    <n v="84.669291338582681"/>
    <x v="0"/>
    <n v="1257"/>
    <x v="339"/>
    <x v="1"/>
    <s v="USD"/>
    <n v="1440738000"/>
    <n v="1441342800"/>
    <x v="326"/>
    <x v="328"/>
    <x v="0"/>
    <x v="0"/>
    <s v="music/indie rock"/>
    <x v="1"/>
    <x v="7"/>
  </r>
  <r>
    <n v="342"/>
    <x v="341"/>
    <s v="Visionary foreground middleware"/>
    <x v="213"/>
    <n v="31864"/>
    <n v="66.521920668058456"/>
    <x v="0"/>
    <n v="328"/>
    <x v="340"/>
    <x v="1"/>
    <s v="USD"/>
    <n v="1374296400"/>
    <n v="1375333200"/>
    <x v="327"/>
    <x v="329"/>
    <x v="0"/>
    <x v="0"/>
    <s v="theater/plays"/>
    <x v="3"/>
    <x v="3"/>
  </r>
  <r>
    <n v="343"/>
    <x v="342"/>
    <s v="Optional zero-defect task-force"/>
    <x v="25"/>
    <n v="4853"/>
    <n v="53.922222222222224"/>
    <x v="0"/>
    <n v="147"/>
    <x v="341"/>
    <x v="1"/>
    <s v="USD"/>
    <n v="1384840800"/>
    <n v="1389420000"/>
    <x v="328"/>
    <x v="151"/>
    <x v="0"/>
    <x v="0"/>
    <s v="theater/plays"/>
    <x v="3"/>
    <x v="3"/>
  </r>
  <r>
    <n v="344"/>
    <x v="343"/>
    <s v="Devolved exuding emulation"/>
    <x v="214"/>
    <n v="82959"/>
    <n v="41.983299595141702"/>
    <x v="0"/>
    <n v="830"/>
    <x v="342"/>
    <x v="1"/>
    <s v="USD"/>
    <n v="1516600800"/>
    <n v="1520056800"/>
    <x v="329"/>
    <x v="330"/>
    <x v="0"/>
    <x v="0"/>
    <s v="games/video games"/>
    <x v="6"/>
    <x v="11"/>
  </r>
  <r>
    <n v="345"/>
    <x v="344"/>
    <s v="Open-source neutral task-force"/>
    <x v="215"/>
    <n v="23159"/>
    <n v="14.69479695431472"/>
    <x v="0"/>
    <n v="331"/>
    <x v="343"/>
    <x v="4"/>
    <s v="GBP"/>
    <n v="1436418000"/>
    <n v="1436504400"/>
    <x v="330"/>
    <x v="331"/>
    <x v="0"/>
    <x v="0"/>
    <s v="film &amp; video/drama"/>
    <x v="4"/>
    <x v="6"/>
  </r>
  <r>
    <n v="346"/>
    <x v="345"/>
    <s v="Virtual attitude-oriented migration"/>
    <x v="48"/>
    <n v="2758"/>
    <n v="34.475000000000001"/>
    <x v="0"/>
    <n v="25"/>
    <x v="344"/>
    <x v="1"/>
    <s v="USD"/>
    <n v="1503550800"/>
    <n v="1508302800"/>
    <x v="331"/>
    <x v="332"/>
    <x v="0"/>
    <x v="1"/>
    <s v="music/indie rock"/>
    <x v="1"/>
    <x v="7"/>
  </r>
  <r>
    <n v="347"/>
    <x v="346"/>
    <s v="Open-source full-range portal"/>
    <x v="79"/>
    <n v="12607"/>
    <n v="1400.7777777777778"/>
    <x v="1"/>
    <n v="191"/>
    <x v="345"/>
    <x v="1"/>
    <s v="USD"/>
    <n v="1423634400"/>
    <n v="1425708000"/>
    <x v="332"/>
    <x v="333"/>
    <x v="0"/>
    <x v="0"/>
    <s v="technology/web"/>
    <x v="2"/>
    <x v="2"/>
  </r>
  <r>
    <n v="348"/>
    <x v="347"/>
    <s v="Versatile cohesive open system"/>
    <x v="216"/>
    <n v="142823"/>
    <n v="71.770351758793964"/>
    <x v="0"/>
    <n v="3483"/>
    <x v="346"/>
    <x v="1"/>
    <s v="USD"/>
    <n v="1487224800"/>
    <n v="1488348000"/>
    <x v="333"/>
    <x v="334"/>
    <x v="0"/>
    <x v="0"/>
    <s v="food/food trucks"/>
    <x v="0"/>
    <x v="0"/>
  </r>
  <r>
    <n v="349"/>
    <x v="348"/>
    <s v="Multi-layered bottom-line frame"/>
    <x v="217"/>
    <n v="95958"/>
    <n v="53.074115044247783"/>
    <x v="0"/>
    <n v="923"/>
    <x v="347"/>
    <x v="1"/>
    <s v="USD"/>
    <n v="1500008400"/>
    <n v="1502600400"/>
    <x v="296"/>
    <x v="335"/>
    <x v="0"/>
    <x v="0"/>
    <s v="theater/plays"/>
    <x v="3"/>
    <x v="3"/>
  </r>
  <r>
    <n v="350"/>
    <x v="349"/>
    <s v="Pre-emptive neutral capacity"/>
    <x v="0"/>
    <n v="5"/>
    <n v="5"/>
    <x v="0"/>
    <n v="1"/>
    <x v="298"/>
    <x v="1"/>
    <s v="USD"/>
    <n v="1432098000"/>
    <n v="1433653200"/>
    <x v="334"/>
    <x v="336"/>
    <x v="0"/>
    <x v="1"/>
    <s v="music/jazz"/>
    <x v="1"/>
    <x v="17"/>
  </r>
  <r>
    <n v="351"/>
    <x v="350"/>
    <s v="Universal maximized methodology"/>
    <x v="218"/>
    <n v="94631"/>
    <n v="127.70715249662618"/>
    <x v="1"/>
    <n v="2013"/>
    <x v="348"/>
    <x v="1"/>
    <s v="USD"/>
    <n v="1440392400"/>
    <n v="1441602000"/>
    <x v="335"/>
    <x v="337"/>
    <x v="0"/>
    <x v="0"/>
    <s v="music/rock"/>
    <x v="1"/>
    <x v="1"/>
  </r>
  <r>
    <n v="352"/>
    <x v="351"/>
    <s v="Expanded hybrid hardware"/>
    <x v="54"/>
    <n v="977"/>
    <n v="34.892857142857139"/>
    <x v="0"/>
    <n v="33"/>
    <x v="349"/>
    <x v="0"/>
    <s v="CAD"/>
    <n v="1446876000"/>
    <n v="1447567200"/>
    <x v="336"/>
    <x v="338"/>
    <x v="0"/>
    <x v="0"/>
    <s v="theater/plays"/>
    <x v="3"/>
    <x v="3"/>
  </r>
  <r>
    <n v="353"/>
    <x v="352"/>
    <s v="Profit-focused multi-tasking access"/>
    <x v="219"/>
    <n v="137961"/>
    <n v="410.59821428571428"/>
    <x v="1"/>
    <n v="1703"/>
    <x v="350"/>
    <x v="1"/>
    <s v="USD"/>
    <n v="1562302800"/>
    <n v="1562389200"/>
    <x v="337"/>
    <x v="339"/>
    <x v="0"/>
    <x v="0"/>
    <s v="theater/plays"/>
    <x v="3"/>
    <x v="3"/>
  </r>
  <r>
    <n v="354"/>
    <x v="353"/>
    <s v="Profit-focused transitional capability"/>
    <x v="55"/>
    <n v="7548"/>
    <n v="123.73770491803278"/>
    <x v="1"/>
    <n v="80"/>
    <x v="351"/>
    <x v="3"/>
    <s v="DKK"/>
    <n v="1378184400"/>
    <n v="1378789200"/>
    <x v="338"/>
    <x v="340"/>
    <x v="0"/>
    <x v="0"/>
    <s v="film &amp; video/documentary"/>
    <x v="4"/>
    <x v="4"/>
  </r>
  <r>
    <n v="355"/>
    <x v="354"/>
    <s v="Front-line scalable definition"/>
    <x v="167"/>
    <n v="2241"/>
    <n v="58.973684210526315"/>
    <x v="2"/>
    <n v="86"/>
    <x v="352"/>
    <x v="1"/>
    <s v="USD"/>
    <n v="1485064800"/>
    <n v="1488520800"/>
    <x v="339"/>
    <x v="341"/>
    <x v="0"/>
    <x v="0"/>
    <s v="technology/wearables"/>
    <x v="2"/>
    <x v="8"/>
  </r>
  <r>
    <n v="356"/>
    <x v="355"/>
    <s v="Open-source systematic protocol"/>
    <x v="29"/>
    <n v="3431"/>
    <n v="36.892473118279568"/>
    <x v="0"/>
    <n v="40"/>
    <x v="353"/>
    <x v="6"/>
    <s v="EUR"/>
    <n v="1326520800"/>
    <n v="1327298400"/>
    <x v="340"/>
    <x v="342"/>
    <x v="0"/>
    <x v="0"/>
    <s v="theater/plays"/>
    <x v="3"/>
    <x v="3"/>
  </r>
  <r>
    <n v="357"/>
    <x v="356"/>
    <s v="Implemented tangible algorithm"/>
    <x v="173"/>
    <n v="4253"/>
    <n v="184.91304347826087"/>
    <x v="1"/>
    <n v="41"/>
    <x v="354"/>
    <x v="1"/>
    <s v="USD"/>
    <n v="1441256400"/>
    <n v="1443416400"/>
    <x v="341"/>
    <x v="343"/>
    <x v="0"/>
    <x v="0"/>
    <s v="games/video games"/>
    <x v="6"/>
    <x v="11"/>
  </r>
  <r>
    <n v="358"/>
    <x v="357"/>
    <s v="Profit-focused 3rdgeneration circuit"/>
    <x v="62"/>
    <n v="1146"/>
    <n v="11.814432989690722"/>
    <x v="0"/>
    <n v="23"/>
    <x v="355"/>
    <x v="0"/>
    <s v="CAD"/>
    <n v="1533877200"/>
    <n v="1534136400"/>
    <x v="342"/>
    <x v="344"/>
    <x v="1"/>
    <x v="0"/>
    <s v="photography/photography books"/>
    <x v="7"/>
    <x v="14"/>
  </r>
  <r>
    <n v="359"/>
    <x v="358"/>
    <s v="Compatible needs-based architecture"/>
    <x v="220"/>
    <n v="11948"/>
    <n v="298.7"/>
    <x v="1"/>
    <n v="187"/>
    <x v="356"/>
    <x v="1"/>
    <s v="USD"/>
    <n v="1314421200"/>
    <n v="1315026000"/>
    <x v="343"/>
    <x v="127"/>
    <x v="0"/>
    <x v="0"/>
    <s v="film &amp; video/animation"/>
    <x v="4"/>
    <x v="10"/>
  </r>
  <r>
    <n v="360"/>
    <x v="359"/>
    <s v="Right-sized zero tolerance migration"/>
    <x v="221"/>
    <n v="135132"/>
    <n v="226.35175879396985"/>
    <x v="1"/>
    <n v="2875"/>
    <x v="357"/>
    <x v="4"/>
    <s v="GBP"/>
    <n v="1293861600"/>
    <n v="1295071200"/>
    <x v="344"/>
    <x v="345"/>
    <x v="0"/>
    <x v="1"/>
    <s v="theater/plays"/>
    <x v="3"/>
    <x v="3"/>
  </r>
  <r>
    <n v="361"/>
    <x v="360"/>
    <s v="Quality-focused reciprocal structure"/>
    <x v="20"/>
    <n v="9546"/>
    <n v="173.56363636363636"/>
    <x v="1"/>
    <n v="88"/>
    <x v="358"/>
    <x v="1"/>
    <s v="USD"/>
    <n v="1507352400"/>
    <n v="1509426000"/>
    <x v="345"/>
    <x v="346"/>
    <x v="0"/>
    <x v="0"/>
    <s v="theater/plays"/>
    <x v="3"/>
    <x v="3"/>
  </r>
  <r>
    <n v="362"/>
    <x v="361"/>
    <s v="Automated actuating conglomeration"/>
    <x v="41"/>
    <n v="13755"/>
    <n v="371.75675675675677"/>
    <x v="1"/>
    <n v="191"/>
    <x v="359"/>
    <x v="1"/>
    <s v="USD"/>
    <n v="1296108000"/>
    <n v="1299391200"/>
    <x v="65"/>
    <x v="347"/>
    <x v="0"/>
    <x v="0"/>
    <s v="music/rock"/>
    <x v="1"/>
    <x v="1"/>
  </r>
  <r>
    <n v="363"/>
    <x v="362"/>
    <s v="Re-contextualized local initiative"/>
    <x v="5"/>
    <n v="8330"/>
    <n v="160.19230769230771"/>
    <x v="1"/>
    <n v="139"/>
    <x v="360"/>
    <x v="1"/>
    <s v="USD"/>
    <n v="1324965600"/>
    <n v="1325052000"/>
    <x v="346"/>
    <x v="348"/>
    <x v="0"/>
    <x v="0"/>
    <s v="music/rock"/>
    <x v="1"/>
    <x v="1"/>
  </r>
  <r>
    <n v="364"/>
    <x v="363"/>
    <s v="Switchable intangible definition"/>
    <x v="79"/>
    <n v="14547"/>
    <n v="1616.3333333333335"/>
    <x v="1"/>
    <n v="186"/>
    <x v="361"/>
    <x v="1"/>
    <s v="USD"/>
    <n v="1520229600"/>
    <n v="1522818000"/>
    <x v="347"/>
    <x v="349"/>
    <x v="0"/>
    <x v="0"/>
    <s v="music/indie rock"/>
    <x v="1"/>
    <x v="7"/>
  </r>
  <r>
    <n v="365"/>
    <x v="364"/>
    <s v="Networked bottom-line initiative"/>
    <x v="39"/>
    <n v="11735"/>
    <n v="733.4375"/>
    <x v="1"/>
    <n v="112"/>
    <x v="362"/>
    <x v="2"/>
    <s v="AUD"/>
    <n v="1482991200"/>
    <n v="1485324000"/>
    <x v="348"/>
    <x v="350"/>
    <x v="0"/>
    <x v="0"/>
    <s v="theater/plays"/>
    <x v="3"/>
    <x v="3"/>
  </r>
  <r>
    <n v="366"/>
    <x v="365"/>
    <s v="Robust directional system engine"/>
    <x v="37"/>
    <n v="10658"/>
    <n v="592.11111111111109"/>
    <x v="1"/>
    <n v="101"/>
    <x v="363"/>
    <x v="1"/>
    <s v="USD"/>
    <n v="1294034400"/>
    <n v="1294120800"/>
    <x v="349"/>
    <x v="351"/>
    <x v="0"/>
    <x v="1"/>
    <s v="theater/plays"/>
    <x v="3"/>
    <x v="3"/>
  </r>
  <r>
    <n v="367"/>
    <x v="366"/>
    <s v="Triple-buffered explicit methodology"/>
    <x v="34"/>
    <n v="1870"/>
    <n v="18.888888888888889"/>
    <x v="0"/>
    <n v="75"/>
    <x v="364"/>
    <x v="1"/>
    <s v="USD"/>
    <n v="1413608400"/>
    <n v="1415685600"/>
    <x v="350"/>
    <x v="33"/>
    <x v="0"/>
    <x v="1"/>
    <s v="theater/plays"/>
    <x v="3"/>
    <x v="3"/>
  </r>
  <r>
    <n v="368"/>
    <x v="367"/>
    <s v="Reactive directional capacity"/>
    <x v="5"/>
    <n v="14394"/>
    <n v="276.80769230769232"/>
    <x v="1"/>
    <n v="206"/>
    <x v="365"/>
    <x v="4"/>
    <s v="GBP"/>
    <n v="1286946000"/>
    <n v="1288933200"/>
    <x v="351"/>
    <x v="352"/>
    <x v="0"/>
    <x v="1"/>
    <s v="film &amp; video/documentary"/>
    <x v="4"/>
    <x v="4"/>
  </r>
  <r>
    <n v="369"/>
    <x v="368"/>
    <s v="Polarized needs-based approach"/>
    <x v="91"/>
    <n v="14743"/>
    <n v="273.01851851851848"/>
    <x v="1"/>
    <n v="154"/>
    <x v="366"/>
    <x v="1"/>
    <s v="USD"/>
    <n v="1359871200"/>
    <n v="1363237200"/>
    <x v="352"/>
    <x v="353"/>
    <x v="0"/>
    <x v="1"/>
    <s v="film &amp; video/television"/>
    <x v="4"/>
    <x v="19"/>
  </r>
  <r>
    <n v="370"/>
    <x v="369"/>
    <s v="Intuitive well-modulated middleware"/>
    <x v="222"/>
    <n v="178965"/>
    <n v="159.36331255565449"/>
    <x v="1"/>
    <n v="5966"/>
    <x v="367"/>
    <x v="1"/>
    <s v="USD"/>
    <n v="1555304400"/>
    <n v="1555822800"/>
    <x v="353"/>
    <x v="354"/>
    <x v="0"/>
    <x v="0"/>
    <s v="theater/plays"/>
    <x v="3"/>
    <x v="3"/>
  </r>
  <r>
    <n v="371"/>
    <x v="370"/>
    <s v="Multi-channeled logistical matrices"/>
    <x v="223"/>
    <n v="128410"/>
    <n v="67.869978858350947"/>
    <x v="0"/>
    <n v="2176"/>
    <x v="368"/>
    <x v="1"/>
    <s v="USD"/>
    <n v="1423375200"/>
    <n v="1427778000"/>
    <x v="354"/>
    <x v="355"/>
    <x v="0"/>
    <x v="0"/>
    <s v="theater/plays"/>
    <x v="3"/>
    <x v="3"/>
  </r>
  <r>
    <n v="372"/>
    <x v="371"/>
    <s v="Pre-emptive bifurcated artificial intelligence"/>
    <x v="79"/>
    <n v="14324"/>
    <n v="1591.5555555555554"/>
    <x v="1"/>
    <n v="169"/>
    <x v="369"/>
    <x v="1"/>
    <s v="USD"/>
    <n v="1420696800"/>
    <n v="1422424800"/>
    <x v="355"/>
    <x v="356"/>
    <x v="0"/>
    <x v="1"/>
    <s v="film &amp; video/documentary"/>
    <x v="4"/>
    <x v="4"/>
  </r>
  <r>
    <n v="373"/>
    <x v="372"/>
    <s v="Down-sized coherent toolset"/>
    <x v="224"/>
    <n v="164291"/>
    <n v="730.18222222222221"/>
    <x v="1"/>
    <n v="2106"/>
    <x v="370"/>
    <x v="1"/>
    <s v="USD"/>
    <n v="1502946000"/>
    <n v="1503637200"/>
    <x v="356"/>
    <x v="357"/>
    <x v="0"/>
    <x v="0"/>
    <s v="theater/plays"/>
    <x v="3"/>
    <x v="3"/>
  </r>
  <r>
    <n v="374"/>
    <x v="373"/>
    <s v="Open-source multi-tasking data-warehouse"/>
    <x v="225"/>
    <n v="22073"/>
    <n v="13.185782556750297"/>
    <x v="0"/>
    <n v="441"/>
    <x v="371"/>
    <x v="1"/>
    <s v="USD"/>
    <n v="1547186400"/>
    <n v="1547618400"/>
    <x v="357"/>
    <x v="358"/>
    <x v="0"/>
    <x v="1"/>
    <s v="film &amp; video/documentary"/>
    <x v="4"/>
    <x v="4"/>
  </r>
  <r>
    <n v="375"/>
    <x v="374"/>
    <s v="Future-proofed upward-trending contingency"/>
    <x v="50"/>
    <n v="1479"/>
    <n v="54.777777777777779"/>
    <x v="0"/>
    <n v="25"/>
    <x v="372"/>
    <x v="1"/>
    <s v="USD"/>
    <n v="1444971600"/>
    <n v="1449900000"/>
    <x v="358"/>
    <x v="359"/>
    <x v="0"/>
    <x v="0"/>
    <s v="music/indie rock"/>
    <x v="1"/>
    <x v="7"/>
  </r>
  <r>
    <n v="376"/>
    <x v="375"/>
    <s v="Mandatory uniform matrix"/>
    <x v="74"/>
    <n v="12275"/>
    <n v="361.02941176470591"/>
    <x v="1"/>
    <n v="131"/>
    <x v="373"/>
    <x v="1"/>
    <s v="USD"/>
    <n v="1404622800"/>
    <n v="1405141200"/>
    <x v="359"/>
    <x v="360"/>
    <x v="0"/>
    <x v="0"/>
    <s v="music/rock"/>
    <x v="1"/>
    <x v="1"/>
  </r>
  <r>
    <n v="377"/>
    <x v="376"/>
    <s v="Phased methodical initiative"/>
    <x v="226"/>
    <n v="5098"/>
    <n v="10.257545271629779"/>
    <x v="0"/>
    <n v="127"/>
    <x v="374"/>
    <x v="1"/>
    <s v="USD"/>
    <n v="1571720400"/>
    <n v="1572933600"/>
    <x v="12"/>
    <x v="361"/>
    <x v="0"/>
    <x v="0"/>
    <s v="theater/plays"/>
    <x v="3"/>
    <x v="3"/>
  </r>
  <r>
    <n v="378"/>
    <x v="377"/>
    <s v="Managed stable function"/>
    <x v="227"/>
    <n v="24882"/>
    <n v="13.962962962962964"/>
    <x v="0"/>
    <n v="355"/>
    <x v="375"/>
    <x v="1"/>
    <s v="USD"/>
    <n v="1526878800"/>
    <n v="1530162000"/>
    <x v="360"/>
    <x v="362"/>
    <x v="0"/>
    <x v="0"/>
    <s v="film &amp; video/documentary"/>
    <x v="4"/>
    <x v="4"/>
  </r>
  <r>
    <n v="379"/>
    <x v="378"/>
    <s v="Realigned clear-thinking migration"/>
    <x v="44"/>
    <n v="2912"/>
    <n v="40.444444444444443"/>
    <x v="0"/>
    <n v="44"/>
    <x v="376"/>
    <x v="4"/>
    <s v="GBP"/>
    <n v="1319691600"/>
    <n v="1320904800"/>
    <x v="361"/>
    <x v="363"/>
    <x v="0"/>
    <x v="0"/>
    <s v="theater/plays"/>
    <x v="3"/>
    <x v="3"/>
  </r>
  <r>
    <n v="380"/>
    <x v="379"/>
    <s v="Optional clear-thinking process improvement"/>
    <x v="186"/>
    <n v="4008"/>
    <n v="160.32"/>
    <x v="1"/>
    <n v="84"/>
    <x v="377"/>
    <x v="1"/>
    <s v="USD"/>
    <n v="1371963600"/>
    <n v="1372395600"/>
    <x v="362"/>
    <x v="364"/>
    <x v="0"/>
    <x v="0"/>
    <s v="theater/plays"/>
    <x v="3"/>
    <x v="3"/>
  </r>
  <r>
    <n v="381"/>
    <x v="380"/>
    <s v="Cross-group global moratorium"/>
    <x v="98"/>
    <n v="9749"/>
    <n v="183.9433962264151"/>
    <x v="1"/>
    <n v="155"/>
    <x v="378"/>
    <x v="1"/>
    <s v="USD"/>
    <n v="1433739600"/>
    <n v="1437714000"/>
    <x v="363"/>
    <x v="365"/>
    <x v="0"/>
    <x v="0"/>
    <s v="theater/plays"/>
    <x v="3"/>
    <x v="3"/>
  </r>
  <r>
    <n v="382"/>
    <x v="381"/>
    <s v="Visionary systemic process improvement"/>
    <x v="14"/>
    <n v="5803"/>
    <n v="63.769230769230766"/>
    <x v="0"/>
    <n v="67"/>
    <x v="379"/>
    <x v="1"/>
    <s v="USD"/>
    <n v="1508130000"/>
    <n v="1509771600"/>
    <x v="364"/>
    <x v="366"/>
    <x v="0"/>
    <x v="0"/>
    <s v="photography/photography books"/>
    <x v="7"/>
    <x v="14"/>
  </r>
  <r>
    <n v="383"/>
    <x v="382"/>
    <s v="Progressive intangible flexibility"/>
    <x v="9"/>
    <n v="14199"/>
    <n v="225.38095238095238"/>
    <x v="1"/>
    <n v="189"/>
    <x v="380"/>
    <x v="1"/>
    <s v="USD"/>
    <n v="1550037600"/>
    <n v="1550556000"/>
    <x v="210"/>
    <x v="285"/>
    <x v="0"/>
    <x v="1"/>
    <s v="food/food trucks"/>
    <x v="0"/>
    <x v="0"/>
  </r>
  <r>
    <n v="384"/>
    <x v="383"/>
    <s v="Reactive real-time software"/>
    <x v="228"/>
    <n v="196779"/>
    <n v="172.00961538461539"/>
    <x v="1"/>
    <n v="4799"/>
    <x v="381"/>
    <x v="1"/>
    <s v="USD"/>
    <n v="1486706400"/>
    <n v="1489039200"/>
    <x v="365"/>
    <x v="367"/>
    <x v="1"/>
    <x v="1"/>
    <s v="film &amp; video/documentary"/>
    <x v="4"/>
    <x v="4"/>
  </r>
  <r>
    <n v="385"/>
    <x v="384"/>
    <s v="Programmable incremental knowledge user"/>
    <x v="229"/>
    <n v="56859"/>
    <n v="146.16709511568124"/>
    <x v="1"/>
    <n v="1137"/>
    <x v="382"/>
    <x v="1"/>
    <s v="USD"/>
    <n v="1553835600"/>
    <n v="1556600400"/>
    <x v="366"/>
    <x v="368"/>
    <x v="0"/>
    <x v="0"/>
    <s v="publishing/nonfiction"/>
    <x v="5"/>
    <x v="9"/>
  </r>
  <r>
    <n v="386"/>
    <x v="385"/>
    <s v="Progressive 5thgeneration customer loyalty"/>
    <x v="230"/>
    <n v="103554"/>
    <n v="76.42361623616236"/>
    <x v="0"/>
    <n v="1068"/>
    <x v="383"/>
    <x v="1"/>
    <s v="USD"/>
    <n v="1277528400"/>
    <n v="1278565200"/>
    <x v="367"/>
    <x v="369"/>
    <x v="0"/>
    <x v="0"/>
    <s v="theater/plays"/>
    <x v="3"/>
    <x v="3"/>
  </r>
  <r>
    <n v="387"/>
    <x v="386"/>
    <s v="Triple-buffered logistical frame"/>
    <x v="231"/>
    <n v="42795"/>
    <n v="39.261467889908261"/>
    <x v="0"/>
    <n v="424"/>
    <x v="384"/>
    <x v="1"/>
    <s v="USD"/>
    <n v="1339477200"/>
    <n v="1339909200"/>
    <x v="368"/>
    <x v="370"/>
    <x v="0"/>
    <x v="0"/>
    <s v="technology/wearables"/>
    <x v="2"/>
    <x v="8"/>
  </r>
  <r>
    <n v="388"/>
    <x v="387"/>
    <s v="Exclusive dynamic adapter"/>
    <x v="232"/>
    <n v="12938"/>
    <n v="11.270034843205574"/>
    <x v="3"/>
    <n v="145"/>
    <x v="385"/>
    <x v="5"/>
    <s v="CHF"/>
    <n v="1325656800"/>
    <n v="1325829600"/>
    <x v="369"/>
    <x v="371"/>
    <x v="0"/>
    <x v="0"/>
    <s v="music/indie rock"/>
    <x v="1"/>
    <x v="7"/>
  </r>
  <r>
    <n v="389"/>
    <x v="388"/>
    <s v="Automated systemic hierarchy"/>
    <x v="233"/>
    <n v="101352"/>
    <n v="122.11084337349398"/>
    <x v="1"/>
    <n v="1152"/>
    <x v="386"/>
    <x v="1"/>
    <s v="USD"/>
    <n v="1288242000"/>
    <n v="1290578400"/>
    <x v="370"/>
    <x v="372"/>
    <x v="0"/>
    <x v="0"/>
    <s v="theater/plays"/>
    <x v="3"/>
    <x v="3"/>
  </r>
  <r>
    <n v="390"/>
    <x v="389"/>
    <s v="Digitized eco-centric core"/>
    <x v="166"/>
    <n v="4477"/>
    <n v="186.54166666666669"/>
    <x v="1"/>
    <n v="50"/>
    <x v="387"/>
    <x v="1"/>
    <s v="USD"/>
    <n v="1379048400"/>
    <n v="1380344400"/>
    <x v="371"/>
    <x v="373"/>
    <x v="0"/>
    <x v="0"/>
    <s v="photography/photography books"/>
    <x v="7"/>
    <x v="14"/>
  </r>
  <r>
    <n v="391"/>
    <x v="390"/>
    <s v="Mandatory uniform strategy"/>
    <x v="234"/>
    <n v="4393"/>
    <n v="7.2731788079470201"/>
    <x v="0"/>
    <n v="151"/>
    <x v="388"/>
    <x v="1"/>
    <s v="USD"/>
    <n v="1389679200"/>
    <n v="1389852000"/>
    <x v="287"/>
    <x v="374"/>
    <x v="0"/>
    <x v="0"/>
    <s v="publishing/nonfiction"/>
    <x v="5"/>
    <x v="9"/>
  </r>
  <r>
    <n v="392"/>
    <x v="391"/>
    <s v="Profit-focused zero administration forecast"/>
    <x v="235"/>
    <n v="67546"/>
    <n v="65.642371234207957"/>
    <x v="0"/>
    <n v="1608"/>
    <x v="389"/>
    <x v="1"/>
    <s v="USD"/>
    <n v="1294293600"/>
    <n v="1294466400"/>
    <x v="372"/>
    <x v="375"/>
    <x v="0"/>
    <x v="0"/>
    <s v="technology/wearables"/>
    <x v="2"/>
    <x v="8"/>
  </r>
  <r>
    <n v="393"/>
    <x v="392"/>
    <s v="De-engineered static orchestration"/>
    <x v="236"/>
    <n v="143788"/>
    <n v="228.96178343949046"/>
    <x v="1"/>
    <n v="3059"/>
    <x v="390"/>
    <x v="0"/>
    <s v="CAD"/>
    <n v="1500267600"/>
    <n v="1500354000"/>
    <x v="373"/>
    <x v="376"/>
    <x v="0"/>
    <x v="0"/>
    <s v="music/jazz"/>
    <x v="1"/>
    <x v="17"/>
  </r>
  <r>
    <n v="394"/>
    <x v="393"/>
    <s v="Customizable dynamic info-mediaries"/>
    <x v="126"/>
    <n v="3755"/>
    <n v="469.37499999999994"/>
    <x v="1"/>
    <n v="34"/>
    <x v="391"/>
    <x v="1"/>
    <s v="USD"/>
    <n v="1375074000"/>
    <n v="1375938000"/>
    <x v="374"/>
    <x v="377"/>
    <x v="0"/>
    <x v="1"/>
    <s v="film &amp; video/documentary"/>
    <x v="4"/>
    <x v="4"/>
  </r>
  <r>
    <n v="395"/>
    <x v="122"/>
    <s v="Enhanced incremental budgetary management"/>
    <x v="143"/>
    <n v="9238"/>
    <n v="130.11267605633802"/>
    <x v="1"/>
    <n v="220"/>
    <x v="392"/>
    <x v="1"/>
    <s v="USD"/>
    <n v="1323324000"/>
    <n v="1323410400"/>
    <x v="375"/>
    <x v="378"/>
    <x v="1"/>
    <x v="0"/>
    <s v="theater/plays"/>
    <x v="3"/>
    <x v="3"/>
  </r>
  <r>
    <n v="396"/>
    <x v="394"/>
    <s v="Digitized local info-mediaries"/>
    <x v="237"/>
    <n v="77012"/>
    <n v="167.05422993492408"/>
    <x v="1"/>
    <n v="1604"/>
    <x v="393"/>
    <x v="2"/>
    <s v="AUD"/>
    <n v="1538715600"/>
    <n v="1539406800"/>
    <x v="376"/>
    <x v="379"/>
    <x v="0"/>
    <x v="0"/>
    <s v="film &amp; video/drama"/>
    <x v="4"/>
    <x v="6"/>
  </r>
  <r>
    <n v="397"/>
    <x v="395"/>
    <s v="Virtual systematic monitoring"/>
    <x v="32"/>
    <n v="14083"/>
    <n v="173.8641975308642"/>
    <x v="1"/>
    <n v="454"/>
    <x v="394"/>
    <x v="1"/>
    <s v="USD"/>
    <n v="1369285200"/>
    <n v="1369803600"/>
    <x v="377"/>
    <x v="380"/>
    <x v="0"/>
    <x v="0"/>
    <s v="music/rock"/>
    <x v="1"/>
    <x v="1"/>
  </r>
  <r>
    <n v="398"/>
    <x v="396"/>
    <s v="Reactive bottom-line open architecture"/>
    <x v="12"/>
    <n v="12202"/>
    <n v="717.76470588235293"/>
    <x v="1"/>
    <n v="123"/>
    <x v="395"/>
    <x v="6"/>
    <s v="EUR"/>
    <n v="1525755600"/>
    <n v="1525928400"/>
    <x v="378"/>
    <x v="103"/>
    <x v="0"/>
    <x v="1"/>
    <s v="film &amp; video/animation"/>
    <x v="4"/>
    <x v="10"/>
  </r>
  <r>
    <n v="399"/>
    <x v="397"/>
    <s v="Pre-emptive interactive model"/>
    <x v="238"/>
    <n v="62127"/>
    <n v="63.850976361767728"/>
    <x v="0"/>
    <n v="941"/>
    <x v="396"/>
    <x v="1"/>
    <s v="USD"/>
    <n v="1296626400"/>
    <n v="1297231200"/>
    <x v="379"/>
    <x v="381"/>
    <x v="0"/>
    <x v="0"/>
    <s v="music/indie rock"/>
    <x v="1"/>
    <x v="7"/>
  </r>
  <r>
    <n v="400"/>
    <x v="398"/>
    <s v="Ergonomic eco-centric open architecture"/>
    <x v="0"/>
    <n v="2"/>
    <n v="2"/>
    <x v="0"/>
    <n v="1"/>
    <x v="50"/>
    <x v="1"/>
    <s v="USD"/>
    <n v="1376629200"/>
    <n v="1378530000"/>
    <x v="380"/>
    <x v="382"/>
    <x v="0"/>
    <x v="1"/>
    <s v="photography/photography books"/>
    <x v="7"/>
    <x v="14"/>
  </r>
  <r>
    <n v="401"/>
    <x v="399"/>
    <s v="Inverse radical hierarchy"/>
    <x v="79"/>
    <n v="13772"/>
    <n v="1530.2222222222222"/>
    <x v="1"/>
    <n v="299"/>
    <x v="397"/>
    <x v="1"/>
    <s v="USD"/>
    <n v="1572152400"/>
    <n v="1572152400"/>
    <x v="381"/>
    <x v="383"/>
    <x v="0"/>
    <x v="0"/>
    <s v="theater/plays"/>
    <x v="3"/>
    <x v="3"/>
  </r>
  <r>
    <n v="402"/>
    <x v="400"/>
    <s v="Team-oriented static interface"/>
    <x v="190"/>
    <n v="2946"/>
    <n v="40.356164383561641"/>
    <x v="0"/>
    <n v="40"/>
    <x v="398"/>
    <x v="1"/>
    <s v="USD"/>
    <n v="1325829600"/>
    <n v="1329890400"/>
    <x v="382"/>
    <x v="384"/>
    <x v="0"/>
    <x v="1"/>
    <s v="film &amp; video/shorts"/>
    <x v="4"/>
    <x v="12"/>
  </r>
  <r>
    <n v="403"/>
    <x v="401"/>
    <s v="Virtual foreground throughput"/>
    <x v="239"/>
    <n v="168820"/>
    <n v="86.220633299284984"/>
    <x v="0"/>
    <n v="3015"/>
    <x v="399"/>
    <x v="0"/>
    <s v="CAD"/>
    <n v="1273640400"/>
    <n v="1276750800"/>
    <x v="125"/>
    <x v="385"/>
    <x v="0"/>
    <x v="1"/>
    <s v="theater/plays"/>
    <x v="3"/>
    <x v="3"/>
  </r>
  <r>
    <n v="404"/>
    <x v="402"/>
    <s v="Visionary exuding Internet solution"/>
    <x v="240"/>
    <n v="154321"/>
    <n v="315.58486707566465"/>
    <x v="1"/>
    <n v="2237"/>
    <x v="400"/>
    <x v="1"/>
    <s v="USD"/>
    <n v="1510639200"/>
    <n v="1510898400"/>
    <x v="383"/>
    <x v="386"/>
    <x v="0"/>
    <x v="0"/>
    <s v="theater/plays"/>
    <x v="3"/>
    <x v="3"/>
  </r>
  <r>
    <n v="405"/>
    <x v="403"/>
    <s v="Synchronized secondary analyzer"/>
    <x v="241"/>
    <n v="26527"/>
    <n v="89.618243243243242"/>
    <x v="0"/>
    <n v="435"/>
    <x v="401"/>
    <x v="1"/>
    <s v="USD"/>
    <n v="1528088400"/>
    <n v="1532408400"/>
    <x v="384"/>
    <x v="387"/>
    <x v="0"/>
    <x v="0"/>
    <s v="theater/plays"/>
    <x v="3"/>
    <x v="3"/>
  </r>
  <r>
    <n v="406"/>
    <x v="404"/>
    <s v="Balanced attitude-oriented parallelism"/>
    <x v="242"/>
    <n v="71583"/>
    <n v="182.14503816793894"/>
    <x v="1"/>
    <n v="645"/>
    <x v="402"/>
    <x v="1"/>
    <s v="USD"/>
    <n v="1359525600"/>
    <n v="1360562400"/>
    <x v="385"/>
    <x v="388"/>
    <x v="1"/>
    <x v="0"/>
    <s v="film &amp; video/documentary"/>
    <x v="4"/>
    <x v="4"/>
  </r>
  <r>
    <n v="407"/>
    <x v="405"/>
    <s v="Organized bandwidth-monitored core"/>
    <x v="74"/>
    <n v="12100"/>
    <n v="355.88235294117646"/>
    <x v="1"/>
    <n v="484"/>
    <x v="403"/>
    <x v="3"/>
    <s v="DKK"/>
    <n v="1570942800"/>
    <n v="1571547600"/>
    <x v="386"/>
    <x v="389"/>
    <x v="0"/>
    <x v="0"/>
    <s v="theater/plays"/>
    <x v="3"/>
    <x v="3"/>
  </r>
  <r>
    <n v="408"/>
    <x v="406"/>
    <s v="Cloned leadingedge utilization"/>
    <x v="243"/>
    <n v="12129"/>
    <n v="131.83695652173913"/>
    <x v="1"/>
    <n v="154"/>
    <x v="404"/>
    <x v="0"/>
    <s v="CAD"/>
    <n v="1466398800"/>
    <n v="1468126800"/>
    <x v="387"/>
    <x v="390"/>
    <x v="0"/>
    <x v="0"/>
    <s v="film &amp; video/documentary"/>
    <x v="4"/>
    <x v="4"/>
  </r>
  <r>
    <n v="409"/>
    <x v="97"/>
    <s v="Secured asymmetric projection"/>
    <x v="244"/>
    <n v="62804"/>
    <n v="46.315634218289084"/>
    <x v="0"/>
    <n v="714"/>
    <x v="405"/>
    <x v="1"/>
    <s v="USD"/>
    <n v="1492491600"/>
    <n v="1492837200"/>
    <x v="388"/>
    <x v="391"/>
    <x v="0"/>
    <x v="0"/>
    <s v="music/rock"/>
    <x v="1"/>
    <x v="1"/>
  </r>
  <r>
    <n v="410"/>
    <x v="407"/>
    <s v="Advanced cohesive Graphic Interface"/>
    <x v="184"/>
    <n v="55536"/>
    <n v="36.132726089785294"/>
    <x v="2"/>
    <n v="1111"/>
    <x v="406"/>
    <x v="1"/>
    <s v="USD"/>
    <n v="1430197200"/>
    <n v="1430197200"/>
    <x v="277"/>
    <x v="277"/>
    <x v="0"/>
    <x v="0"/>
    <s v="games/mobile games"/>
    <x v="6"/>
    <x v="20"/>
  </r>
  <r>
    <n v="411"/>
    <x v="408"/>
    <s v="Down-sized maximized function"/>
    <x v="75"/>
    <n v="8161"/>
    <n v="104.62820512820512"/>
    <x v="1"/>
    <n v="82"/>
    <x v="407"/>
    <x v="1"/>
    <s v="USD"/>
    <n v="1496034000"/>
    <n v="1496206800"/>
    <x v="389"/>
    <x v="392"/>
    <x v="0"/>
    <x v="0"/>
    <s v="theater/plays"/>
    <x v="3"/>
    <x v="3"/>
  </r>
  <r>
    <n v="412"/>
    <x v="409"/>
    <s v="Realigned zero tolerance software"/>
    <x v="118"/>
    <n v="14046"/>
    <n v="668.85714285714289"/>
    <x v="1"/>
    <n v="134"/>
    <x v="408"/>
    <x v="1"/>
    <s v="USD"/>
    <n v="1388728800"/>
    <n v="1389592800"/>
    <x v="390"/>
    <x v="393"/>
    <x v="0"/>
    <x v="0"/>
    <s v="publishing/fiction"/>
    <x v="5"/>
    <x v="13"/>
  </r>
  <r>
    <n v="413"/>
    <x v="410"/>
    <s v="Persevering analyzing extranet"/>
    <x v="245"/>
    <n v="117628"/>
    <n v="62.072823218997364"/>
    <x v="2"/>
    <n v="1089"/>
    <x v="409"/>
    <x v="1"/>
    <s v="USD"/>
    <n v="1543298400"/>
    <n v="1545631200"/>
    <x v="391"/>
    <x v="394"/>
    <x v="0"/>
    <x v="0"/>
    <s v="film &amp; video/animation"/>
    <x v="4"/>
    <x v="10"/>
  </r>
  <r>
    <n v="414"/>
    <x v="411"/>
    <s v="Innovative human-resource migration"/>
    <x v="246"/>
    <n v="159405"/>
    <n v="84.699787460148784"/>
    <x v="0"/>
    <n v="5497"/>
    <x v="410"/>
    <x v="1"/>
    <s v="USD"/>
    <n v="1271739600"/>
    <n v="1272430800"/>
    <x v="392"/>
    <x v="395"/>
    <x v="0"/>
    <x v="1"/>
    <s v="food/food trucks"/>
    <x v="0"/>
    <x v="0"/>
  </r>
  <r>
    <n v="415"/>
    <x v="412"/>
    <s v="Intuitive needs-based monitoring"/>
    <x v="247"/>
    <n v="12552"/>
    <n v="11.059030837004405"/>
    <x v="0"/>
    <n v="418"/>
    <x v="411"/>
    <x v="1"/>
    <s v="USD"/>
    <n v="1326434400"/>
    <n v="1327903200"/>
    <x v="393"/>
    <x v="396"/>
    <x v="0"/>
    <x v="0"/>
    <s v="theater/plays"/>
    <x v="3"/>
    <x v="3"/>
  </r>
  <r>
    <n v="416"/>
    <x v="413"/>
    <s v="Customer-focused disintermediate toolset"/>
    <x v="248"/>
    <n v="59007"/>
    <n v="43.838781575037146"/>
    <x v="0"/>
    <n v="1439"/>
    <x v="412"/>
    <x v="1"/>
    <s v="USD"/>
    <n v="1295244000"/>
    <n v="1296021600"/>
    <x v="394"/>
    <x v="397"/>
    <x v="0"/>
    <x v="1"/>
    <s v="film &amp; video/documentary"/>
    <x v="4"/>
    <x v="4"/>
  </r>
  <r>
    <n v="417"/>
    <x v="414"/>
    <s v="Upgradable 24/7 emulation"/>
    <x v="12"/>
    <n v="943"/>
    <n v="55.470588235294116"/>
    <x v="0"/>
    <n v="15"/>
    <x v="413"/>
    <x v="1"/>
    <s v="USD"/>
    <n v="1541221200"/>
    <n v="1543298400"/>
    <x v="395"/>
    <x v="398"/>
    <x v="0"/>
    <x v="0"/>
    <s v="theater/plays"/>
    <x v="3"/>
    <x v="3"/>
  </r>
  <r>
    <n v="418"/>
    <x v="32"/>
    <s v="Quality-focused client-server core"/>
    <x v="249"/>
    <n v="93963"/>
    <n v="57.399511301160658"/>
    <x v="0"/>
    <n v="1999"/>
    <x v="414"/>
    <x v="0"/>
    <s v="CAD"/>
    <n v="1336280400"/>
    <n v="1336366800"/>
    <x v="396"/>
    <x v="399"/>
    <x v="0"/>
    <x v="0"/>
    <s v="film &amp; video/documentary"/>
    <x v="4"/>
    <x v="4"/>
  </r>
  <r>
    <n v="419"/>
    <x v="415"/>
    <s v="Upgradable maximized protocol"/>
    <x v="250"/>
    <n v="140469"/>
    <n v="123.43497363796135"/>
    <x v="1"/>
    <n v="5203"/>
    <x v="415"/>
    <x v="1"/>
    <s v="USD"/>
    <n v="1324533600"/>
    <n v="1325052000"/>
    <x v="397"/>
    <x v="348"/>
    <x v="0"/>
    <x v="0"/>
    <s v="technology/web"/>
    <x v="2"/>
    <x v="2"/>
  </r>
  <r>
    <n v="420"/>
    <x v="416"/>
    <s v="Cross-platform interactive synergy"/>
    <x v="92"/>
    <n v="6423"/>
    <n v="128.46"/>
    <x v="1"/>
    <n v="94"/>
    <x v="416"/>
    <x v="1"/>
    <s v="USD"/>
    <n v="1498366800"/>
    <n v="1499576400"/>
    <x v="398"/>
    <x v="400"/>
    <x v="0"/>
    <x v="0"/>
    <s v="theater/plays"/>
    <x v="3"/>
    <x v="3"/>
  </r>
  <r>
    <n v="421"/>
    <x v="417"/>
    <s v="User-centric fault-tolerant archive"/>
    <x v="151"/>
    <n v="6015"/>
    <n v="63.989361702127653"/>
    <x v="0"/>
    <n v="118"/>
    <x v="417"/>
    <x v="1"/>
    <s v="USD"/>
    <n v="1498712400"/>
    <n v="1501304400"/>
    <x v="399"/>
    <x v="401"/>
    <x v="0"/>
    <x v="1"/>
    <s v="technology/wearables"/>
    <x v="2"/>
    <x v="8"/>
  </r>
  <r>
    <n v="422"/>
    <x v="418"/>
    <s v="Reverse-engineered regional knowledge user"/>
    <x v="251"/>
    <n v="11075"/>
    <n v="127.29885057471265"/>
    <x v="1"/>
    <n v="205"/>
    <x v="418"/>
    <x v="1"/>
    <s v="USD"/>
    <n v="1271480400"/>
    <n v="1273208400"/>
    <x v="400"/>
    <x v="402"/>
    <x v="0"/>
    <x v="1"/>
    <s v="theater/plays"/>
    <x v="3"/>
    <x v="3"/>
  </r>
  <r>
    <n v="423"/>
    <x v="419"/>
    <s v="Self-enabling real-time definition"/>
    <x v="252"/>
    <n v="15723"/>
    <n v="10.638024357239512"/>
    <x v="0"/>
    <n v="162"/>
    <x v="419"/>
    <x v="1"/>
    <s v="USD"/>
    <n v="1316667600"/>
    <n v="1316840400"/>
    <x v="116"/>
    <x v="403"/>
    <x v="0"/>
    <x v="1"/>
    <s v="food/food trucks"/>
    <x v="0"/>
    <x v="0"/>
  </r>
  <r>
    <n v="424"/>
    <x v="420"/>
    <s v="User-centric impactful projection"/>
    <x v="135"/>
    <n v="2064"/>
    <n v="40.470588235294116"/>
    <x v="0"/>
    <n v="83"/>
    <x v="420"/>
    <x v="1"/>
    <s v="USD"/>
    <n v="1524027600"/>
    <n v="1524546000"/>
    <x v="401"/>
    <x v="404"/>
    <x v="0"/>
    <x v="0"/>
    <s v="music/indie rock"/>
    <x v="1"/>
    <x v="7"/>
  </r>
  <r>
    <n v="425"/>
    <x v="421"/>
    <s v="Vision-oriented actuating hardware"/>
    <x v="50"/>
    <n v="7767"/>
    <n v="287.66666666666663"/>
    <x v="1"/>
    <n v="92"/>
    <x v="421"/>
    <x v="1"/>
    <s v="USD"/>
    <n v="1438059600"/>
    <n v="1438578000"/>
    <x v="402"/>
    <x v="405"/>
    <x v="0"/>
    <x v="0"/>
    <s v="photography/photography books"/>
    <x v="7"/>
    <x v="14"/>
  </r>
  <r>
    <n v="426"/>
    <x v="422"/>
    <s v="Virtual leadingedge framework"/>
    <x v="37"/>
    <n v="10313"/>
    <n v="572.94444444444446"/>
    <x v="1"/>
    <n v="219"/>
    <x v="422"/>
    <x v="1"/>
    <s v="USD"/>
    <n v="1361944800"/>
    <n v="1362549600"/>
    <x v="403"/>
    <x v="406"/>
    <x v="0"/>
    <x v="0"/>
    <s v="theater/plays"/>
    <x v="3"/>
    <x v="3"/>
  </r>
  <r>
    <n v="427"/>
    <x v="423"/>
    <s v="Managed discrete framework"/>
    <x v="253"/>
    <n v="197018"/>
    <n v="112.90429799426933"/>
    <x v="1"/>
    <n v="2526"/>
    <x v="423"/>
    <x v="1"/>
    <s v="USD"/>
    <n v="1410584400"/>
    <n v="1413349200"/>
    <x v="404"/>
    <x v="407"/>
    <x v="0"/>
    <x v="1"/>
    <s v="theater/plays"/>
    <x v="3"/>
    <x v="3"/>
  </r>
  <r>
    <n v="428"/>
    <x v="424"/>
    <s v="Progressive zero-defect capability"/>
    <x v="254"/>
    <n v="47037"/>
    <n v="46.387573964497044"/>
    <x v="0"/>
    <n v="747"/>
    <x v="424"/>
    <x v="1"/>
    <s v="USD"/>
    <n v="1297404000"/>
    <n v="1298008800"/>
    <x v="405"/>
    <x v="408"/>
    <x v="0"/>
    <x v="0"/>
    <s v="film &amp; video/animation"/>
    <x v="4"/>
    <x v="10"/>
  </r>
  <r>
    <n v="429"/>
    <x v="425"/>
    <s v="Right-sized demand-driven adapter"/>
    <x v="255"/>
    <n v="173191"/>
    <n v="90.675916230366497"/>
    <x v="3"/>
    <n v="2138"/>
    <x v="425"/>
    <x v="1"/>
    <s v="USD"/>
    <n v="1392012000"/>
    <n v="1394427600"/>
    <x v="406"/>
    <x v="409"/>
    <x v="0"/>
    <x v="1"/>
    <s v="photography/photography books"/>
    <x v="7"/>
    <x v="14"/>
  </r>
  <r>
    <n v="430"/>
    <x v="426"/>
    <s v="Re-engineered attitude-oriented frame"/>
    <x v="32"/>
    <n v="5487"/>
    <n v="67.740740740740748"/>
    <x v="0"/>
    <n v="84"/>
    <x v="426"/>
    <x v="1"/>
    <s v="USD"/>
    <n v="1569733200"/>
    <n v="1572670800"/>
    <x v="407"/>
    <x v="410"/>
    <x v="0"/>
    <x v="0"/>
    <s v="theater/plays"/>
    <x v="3"/>
    <x v="3"/>
  </r>
  <r>
    <n v="431"/>
    <x v="427"/>
    <s v="Compatible multimedia utilization"/>
    <x v="135"/>
    <n v="9817"/>
    <n v="192.49019607843135"/>
    <x v="1"/>
    <n v="94"/>
    <x v="427"/>
    <x v="1"/>
    <s v="USD"/>
    <n v="1529643600"/>
    <n v="1531112400"/>
    <x v="408"/>
    <x v="312"/>
    <x v="1"/>
    <x v="0"/>
    <s v="theater/plays"/>
    <x v="3"/>
    <x v="3"/>
  </r>
  <r>
    <n v="432"/>
    <x v="428"/>
    <s v="Re-contextualized dedicated hardware"/>
    <x v="106"/>
    <n v="6369"/>
    <n v="82.714285714285722"/>
    <x v="0"/>
    <n v="91"/>
    <x v="428"/>
    <x v="1"/>
    <s v="USD"/>
    <n v="1399006800"/>
    <n v="1400734800"/>
    <x v="409"/>
    <x v="411"/>
    <x v="0"/>
    <x v="0"/>
    <s v="theater/plays"/>
    <x v="3"/>
    <x v="3"/>
  </r>
  <r>
    <n v="433"/>
    <x v="429"/>
    <s v="Decentralized composite paradigm"/>
    <x v="256"/>
    <n v="65755"/>
    <n v="54.163920922570021"/>
    <x v="0"/>
    <n v="792"/>
    <x v="429"/>
    <x v="1"/>
    <s v="USD"/>
    <n v="1385359200"/>
    <n v="1386741600"/>
    <x v="410"/>
    <x v="412"/>
    <x v="0"/>
    <x v="1"/>
    <s v="film &amp; video/documentary"/>
    <x v="4"/>
    <x v="4"/>
  </r>
  <r>
    <n v="434"/>
    <x v="430"/>
    <s v="Cloned transitional hierarchy"/>
    <x v="91"/>
    <n v="903"/>
    <n v="16.722222222222221"/>
    <x v="3"/>
    <n v="10"/>
    <x v="430"/>
    <x v="0"/>
    <s v="CAD"/>
    <n v="1480572000"/>
    <n v="1481781600"/>
    <x v="411"/>
    <x v="413"/>
    <x v="1"/>
    <x v="0"/>
    <s v="theater/plays"/>
    <x v="3"/>
    <x v="3"/>
  </r>
  <r>
    <n v="435"/>
    <x v="431"/>
    <s v="Advanced discrete leverage"/>
    <x v="257"/>
    <n v="178120"/>
    <n v="116.87664041994749"/>
    <x v="1"/>
    <n v="1713"/>
    <x v="431"/>
    <x v="6"/>
    <s v="EUR"/>
    <n v="1418623200"/>
    <n v="1419660000"/>
    <x v="412"/>
    <x v="414"/>
    <x v="0"/>
    <x v="1"/>
    <s v="theater/plays"/>
    <x v="3"/>
    <x v="3"/>
  </r>
  <r>
    <n v="436"/>
    <x v="432"/>
    <s v="Open-source incremental throughput"/>
    <x v="81"/>
    <n v="13678"/>
    <n v="1052.1538461538462"/>
    <x v="1"/>
    <n v="249"/>
    <x v="432"/>
    <x v="1"/>
    <s v="USD"/>
    <n v="1555736400"/>
    <n v="1555822800"/>
    <x v="413"/>
    <x v="354"/>
    <x v="0"/>
    <x v="0"/>
    <s v="music/jazz"/>
    <x v="1"/>
    <x v="17"/>
  </r>
  <r>
    <n v="437"/>
    <x v="433"/>
    <s v="Centralized regional interface"/>
    <x v="32"/>
    <n v="9969"/>
    <n v="123.07407407407408"/>
    <x v="1"/>
    <n v="192"/>
    <x v="433"/>
    <x v="1"/>
    <s v="USD"/>
    <n v="1442120400"/>
    <n v="1442379600"/>
    <x v="414"/>
    <x v="415"/>
    <x v="0"/>
    <x v="1"/>
    <s v="film &amp; video/animation"/>
    <x v="4"/>
    <x v="10"/>
  </r>
  <r>
    <n v="438"/>
    <x v="434"/>
    <s v="Streamlined web-enabled knowledgebase"/>
    <x v="111"/>
    <n v="14827"/>
    <n v="178.63855421686748"/>
    <x v="1"/>
    <n v="247"/>
    <x v="434"/>
    <x v="1"/>
    <s v="USD"/>
    <n v="1362376800"/>
    <n v="1364965200"/>
    <x v="415"/>
    <x v="416"/>
    <x v="0"/>
    <x v="0"/>
    <s v="theater/plays"/>
    <x v="3"/>
    <x v="3"/>
  </r>
  <r>
    <n v="439"/>
    <x v="435"/>
    <s v="Digitized transitional monitoring"/>
    <x v="258"/>
    <n v="100900"/>
    <n v="355.28169014084506"/>
    <x v="1"/>
    <n v="2293"/>
    <x v="435"/>
    <x v="1"/>
    <s v="USD"/>
    <n v="1478408400"/>
    <n v="1479016800"/>
    <x v="416"/>
    <x v="417"/>
    <x v="0"/>
    <x v="0"/>
    <s v="film &amp; video/science fiction"/>
    <x v="4"/>
    <x v="22"/>
  </r>
  <r>
    <n v="440"/>
    <x v="436"/>
    <s v="Networked optimal adapter"/>
    <x v="259"/>
    <n v="165954"/>
    <n v="161.90634146341463"/>
    <x v="1"/>
    <n v="3131"/>
    <x v="436"/>
    <x v="1"/>
    <s v="USD"/>
    <n v="1498798800"/>
    <n v="1499662800"/>
    <x v="417"/>
    <x v="418"/>
    <x v="0"/>
    <x v="0"/>
    <s v="film &amp; video/television"/>
    <x v="4"/>
    <x v="19"/>
  </r>
  <r>
    <n v="441"/>
    <x v="437"/>
    <s v="Automated optimal function"/>
    <x v="260"/>
    <n v="1744"/>
    <n v="24.914285714285715"/>
    <x v="0"/>
    <n v="32"/>
    <x v="437"/>
    <x v="1"/>
    <s v="USD"/>
    <n v="1335416400"/>
    <n v="1337835600"/>
    <x v="418"/>
    <x v="419"/>
    <x v="0"/>
    <x v="0"/>
    <s v="technology/wearables"/>
    <x v="2"/>
    <x v="8"/>
  </r>
  <r>
    <n v="442"/>
    <x v="438"/>
    <s v="Devolved system-worthy framework"/>
    <x v="91"/>
    <n v="10731"/>
    <n v="198.72222222222223"/>
    <x v="1"/>
    <n v="143"/>
    <x v="438"/>
    <x v="6"/>
    <s v="EUR"/>
    <n v="1504328400"/>
    <n v="1505710800"/>
    <x v="419"/>
    <x v="420"/>
    <x v="0"/>
    <x v="0"/>
    <s v="theater/plays"/>
    <x v="3"/>
    <x v="3"/>
  </r>
  <r>
    <n v="443"/>
    <x v="439"/>
    <s v="Stand-alone user-facing service-desk"/>
    <x v="29"/>
    <n v="3232"/>
    <n v="34.752688172043008"/>
    <x v="3"/>
    <n v="90"/>
    <x v="439"/>
    <x v="1"/>
    <s v="USD"/>
    <n v="1285822800"/>
    <n v="1287464400"/>
    <x v="420"/>
    <x v="421"/>
    <x v="0"/>
    <x v="0"/>
    <s v="theater/plays"/>
    <x v="3"/>
    <x v="3"/>
  </r>
  <r>
    <n v="444"/>
    <x v="347"/>
    <s v="Versatile global attitude"/>
    <x v="8"/>
    <n v="10938"/>
    <n v="176.41935483870967"/>
    <x v="1"/>
    <n v="296"/>
    <x v="440"/>
    <x v="1"/>
    <s v="USD"/>
    <n v="1311483600"/>
    <n v="1311656400"/>
    <x v="421"/>
    <x v="422"/>
    <x v="0"/>
    <x v="1"/>
    <s v="music/indie rock"/>
    <x v="1"/>
    <x v="7"/>
  </r>
  <r>
    <n v="445"/>
    <x v="440"/>
    <s v="Intuitive demand-driven Local Area Network"/>
    <x v="118"/>
    <n v="10739"/>
    <n v="511.38095238095235"/>
    <x v="1"/>
    <n v="170"/>
    <x v="441"/>
    <x v="1"/>
    <s v="USD"/>
    <n v="1291356000"/>
    <n v="1293170400"/>
    <x v="422"/>
    <x v="423"/>
    <x v="0"/>
    <x v="1"/>
    <s v="theater/plays"/>
    <x v="3"/>
    <x v="3"/>
  </r>
  <r>
    <n v="446"/>
    <x v="441"/>
    <s v="Assimilated uniform methodology"/>
    <x v="85"/>
    <n v="5579"/>
    <n v="82.044117647058826"/>
    <x v="0"/>
    <n v="186"/>
    <x v="442"/>
    <x v="1"/>
    <s v="USD"/>
    <n v="1355810400"/>
    <n v="1355983200"/>
    <x v="423"/>
    <x v="424"/>
    <x v="0"/>
    <x v="0"/>
    <s v="technology/wearables"/>
    <x v="2"/>
    <x v="8"/>
  </r>
  <r>
    <n v="447"/>
    <x v="442"/>
    <s v="Self-enabling next generation algorithm"/>
    <x v="261"/>
    <n v="37754"/>
    <n v="24.326030927835053"/>
    <x v="3"/>
    <n v="439"/>
    <x v="443"/>
    <x v="4"/>
    <s v="GBP"/>
    <n v="1513663200"/>
    <n v="1515045600"/>
    <x v="424"/>
    <x v="425"/>
    <x v="0"/>
    <x v="0"/>
    <s v="film &amp; video/television"/>
    <x v="4"/>
    <x v="19"/>
  </r>
  <r>
    <n v="448"/>
    <x v="443"/>
    <s v="Object-based demand-driven strategy"/>
    <x v="262"/>
    <n v="45384"/>
    <n v="50.482758620689658"/>
    <x v="0"/>
    <n v="605"/>
    <x v="444"/>
    <x v="1"/>
    <s v="USD"/>
    <n v="1365915600"/>
    <n v="1366088400"/>
    <x v="425"/>
    <x v="426"/>
    <x v="0"/>
    <x v="1"/>
    <s v="games/video games"/>
    <x v="6"/>
    <x v="11"/>
  </r>
  <r>
    <n v="449"/>
    <x v="444"/>
    <s v="Public-key coherent ability"/>
    <x v="79"/>
    <n v="8703"/>
    <n v="967"/>
    <x v="1"/>
    <n v="86"/>
    <x v="445"/>
    <x v="3"/>
    <s v="DKK"/>
    <n v="1551852000"/>
    <n v="1553317200"/>
    <x v="426"/>
    <x v="427"/>
    <x v="0"/>
    <x v="0"/>
    <s v="games/video games"/>
    <x v="6"/>
    <x v="11"/>
  </r>
  <r>
    <n v="450"/>
    <x v="445"/>
    <s v="Up-sized composite success"/>
    <x v="0"/>
    <n v="4"/>
    <n v="4"/>
    <x v="0"/>
    <n v="1"/>
    <x v="446"/>
    <x v="0"/>
    <s v="CAD"/>
    <n v="1540098000"/>
    <n v="1542088800"/>
    <x v="427"/>
    <x v="428"/>
    <x v="0"/>
    <x v="0"/>
    <s v="film &amp; video/animation"/>
    <x v="4"/>
    <x v="10"/>
  </r>
  <r>
    <n v="451"/>
    <x v="446"/>
    <s v="Innovative exuding matrix"/>
    <x v="263"/>
    <n v="182302"/>
    <n v="122.84501347708894"/>
    <x v="1"/>
    <n v="6286"/>
    <x v="447"/>
    <x v="1"/>
    <s v="USD"/>
    <n v="1500440400"/>
    <n v="1503118800"/>
    <x v="428"/>
    <x v="429"/>
    <x v="0"/>
    <x v="0"/>
    <s v="music/rock"/>
    <x v="1"/>
    <x v="1"/>
  </r>
  <r>
    <n v="452"/>
    <x v="447"/>
    <s v="Realigned impactful artificial intelligence"/>
    <x v="73"/>
    <n v="3045"/>
    <n v="63.4375"/>
    <x v="0"/>
    <n v="31"/>
    <x v="448"/>
    <x v="1"/>
    <s v="USD"/>
    <n v="1278392400"/>
    <n v="1278478800"/>
    <x v="429"/>
    <x v="430"/>
    <x v="0"/>
    <x v="0"/>
    <s v="film &amp; video/drama"/>
    <x v="4"/>
    <x v="6"/>
  </r>
  <r>
    <n v="453"/>
    <x v="448"/>
    <s v="Multi-layered multi-tasking secured line"/>
    <x v="264"/>
    <n v="102749"/>
    <n v="56.331688596491226"/>
    <x v="0"/>
    <n v="1181"/>
    <x v="449"/>
    <x v="1"/>
    <s v="USD"/>
    <n v="1480572000"/>
    <n v="1484114400"/>
    <x v="411"/>
    <x v="431"/>
    <x v="0"/>
    <x v="0"/>
    <s v="film &amp; video/science fiction"/>
    <x v="4"/>
    <x v="22"/>
  </r>
  <r>
    <n v="454"/>
    <x v="449"/>
    <s v="Upgradable upward-trending portal"/>
    <x v="220"/>
    <n v="1763"/>
    <n v="44.074999999999996"/>
    <x v="0"/>
    <n v="39"/>
    <x v="450"/>
    <x v="1"/>
    <s v="USD"/>
    <n v="1382331600"/>
    <n v="1385445600"/>
    <x v="430"/>
    <x v="432"/>
    <x v="0"/>
    <x v="1"/>
    <s v="film &amp; video/drama"/>
    <x v="4"/>
    <x v="6"/>
  </r>
  <r>
    <n v="455"/>
    <x v="450"/>
    <s v="Profit-focused global product"/>
    <x v="265"/>
    <n v="137904"/>
    <n v="118.37253218884121"/>
    <x v="1"/>
    <n v="3727"/>
    <x v="451"/>
    <x v="1"/>
    <s v="USD"/>
    <n v="1316754000"/>
    <n v="1318741200"/>
    <x v="431"/>
    <x v="433"/>
    <x v="0"/>
    <x v="0"/>
    <s v="theater/plays"/>
    <x v="3"/>
    <x v="3"/>
  </r>
  <r>
    <n v="456"/>
    <x v="451"/>
    <s v="Operative well-modulated data-warehouse"/>
    <x v="266"/>
    <n v="152438"/>
    <n v="104.1243169398907"/>
    <x v="1"/>
    <n v="1605"/>
    <x v="452"/>
    <x v="1"/>
    <s v="USD"/>
    <n v="1518242400"/>
    <n v="1518242400"/>
    <x v="432"/>
    <x v="434"/>
    <x v="0"/>
    <x v="1"/>
    <s v="music/indie rock"/>
    <x v="1"/>
    <x v="7"/>
  </r>
  <r>
    <n v="457"/>
    <x v="452"/>
    <s v="Cloned asymmetric functionalities"/>
    <x v="92"/>
    <n v="1332"/>
    <n v="26.640000000000004"/>
    <x v="0"/>
    <n v="46"/>
    <x v="453"/>
    <x v="1"/>
    <s v="USD"/>
    <n v="1476421200"/>
    <n v="1476594000"/>
    <x v="433"/>
    <x v="435"/>
    <x v="0"/>
    <x v="0"/>
    <s v="theater/plays"/>
    <x v="3"/>
    <x v="3"/>
  </r>
  <r>
    <n v="458"/>
    <x v="453"/>
    <s v="Pre-emptive neutral portal"/>
    <x v="267"/>
    <n v="118706"/>
    <n v="351.20118343195264"/>
    <x v="1"/>
    <n v="2120"/>
    <x v="454"/>
    <x v="1"/>
    <s v="USD"/>
    <n v="1269752400"/>
    <n v="1273554000"/>
    <x v="434"/>
    <x v="436"/>
    <x v="0"/>
    <x v="0"/>
    <s v="theater/plays"/>
    <x v="3"/>
    <x v="3"/>
  </r>
  <r>
    <n v="459"/>
    <x v="454"/>
    <s v="Switchable demand-driven help-desk"/>
    <x v="9"/>
    <n v="5674"/>
    <n v="90.063492063492063"/>
    <x v="0"/>
    <n v="105"/>
    <x v="455"/>
    <x v="1"/>
    <s v="USD"/>
    <n v="1419746400"/>
    <n v="1421906400"/>
    <x v="435"/>
    <x v="437"/>
    <x v="0"/>
    <x v="0"/>
    <s v="film &amp; video/documentary"/>
    <x v="4"/>
    <x v="4"/>
  </r>
  <r>
    <n v="460"/>
    <x v="455"/>
    <s v="Business-focused static ability"/>
    <x v="166"/>
    <n v="4119"/>
    <n v="171.625"/>
    <x v="1"/>
    <n v="50"/>
    <x v="456"/>
    <x v="1"/>
    <s v="USD"/>
    <n v="1281330000"/>
    <n v="1281589200"/>
    <x v="8"/>
    <x v="438"/>
    <x v="0"/>
    <x v="0"/>
    <s v="theater/plays"/>
    <x v="3"/>
    <x v="3"/>
  </r>
  <r>
    <n v="461"/>
    <x v="456"/>
    <s v="Networked secondary structure"/>
    <x v="268"/>
    <n v="139354"/>
    <n v="141.04655870445345"/>
    <x v="1"/>
    <n v="2080"/>
    <x v="457"/>
    <x v="1"/>
    <s v="USD"/>
    <n v="1398661200"/>
    <n v="1400389200"/>
    <x v="436"/>
    <x v="439"/>
    <x v="0"/>
    <x v="0"/>
    <s v="film &amp; video/drama"/>
    <x v="4"/>
    <x v="6"/>
  </r>
  <r>
    <n v="462"/>
    <x v="457"/>
    <s v="Total multimedia website"/>
    <x v="269"/>
    <n v="57734"/>
    <n v="30.57944915254237"/>
    <x v="0"/>
    <n v="535"/>
    <x v="458"/>
    <x v="1"/>
    <s v="USD"/>
    <n v="1359525600"/>
    <n v="1362808800"/>
    <x v="385"/>
    <x v="440"/>
    <x v="0"/>
    <x v="0"/>
    <s v="games/mobile games"/>
    <x v="6"/>
    <x v="20"/>
  </r>
  <r>
    <n v="463"/>
    <x v="458"/>
    <s v="Cross-platform upward-trending parallelism"/>
    <x v="270"/>
    <n v="145265"/>
    <n v="108.16455696202532"/>
    <x v="1"/>
    <n v="2105"/>
    <x v="459"/>
    <x v="1"/>
    <s v="USD"/>
    <n v="1388469600"/>
    <n v="1388815200"/>
    <x v="437"/>
    <x v="441"/>
    <x v="0"/>
    <x v="0"/>
    <s v="film &amp; video/animation"/>
    <x v="4"/>
    <x v="10"/>
  </r>
  <r>
    <n v="464"/>
    <x v="459"/>
    <s v="Pre-emptive mission-critical hardware"/>
    <x v="271"/>
    <n v="95020"/>
    <n v="133.45505617977528"/>
    <x v="1"/>
    <n v="2436"/>
    <x v="460"/>
    <x v="1"/>
    <s v="USD"/>
    <n v="1518328800"/>
    <n v="1519538400"/>
    <x v="438"/>
    <x v="442"/>
    <x v="0"/>
    <x v="0"/>
    <s v="theater/plays"/>
    <x v="3"/>
    <x v="3"/>
  </r>
  <r>
    <n v="465"/>
    <x v="460"/>
    <s v="Up-sized responsive protocol"/>
    <x v="53"/>
    <n v="8829"/>
    <n v="187.85106382978722"/>
    <x v="1"/>
    <n v="80"/>
    <x v="461"/>
    <x v="1"/>
    <s v="USD"/>
    <n v="1517032800"/>
    <n v="1517810400"/>
    <x v="439"/>
    <x v="443"/>
    <x v="0"/>
    <x v="0"/>
    <s v="publishing/translations"/>
    <x v="5"/>
    <x v="18"/>
  </r>
  <r>
    <n v="466"/>
    <x v="461"/>
    <s v="Pre-emptive transitional frame"/>
    <x v="272"/>
    <n v="3984"/>
    <n v="332"/>
    <x v="1"/>
    <n v="42"/>
    <x v="462"/>
    <x v="1"/>
    <s v="USD"/>
    <n v="1368594000"/>
    <n v="1370581200"/>
    <x v="440"/>
    <x v="444"/>
    <x v="0"/>
    <x v="1"/>
    <s v="technology/wearables"/>
    <x v="2"/>
    <x v="8"/>
  </r>
  <r>
    <n v="467"/>
    <x v="462"/>
    <s v="Profit-focused content-based application"/>
    <x v="1"/>
    <n v="8053"/>
    <n v="575.21428571428578"/>
    <x v="1"/>
    <n v="139"/>
    <x v="463"/>
    <x v="0"/>
    <s v="CAD"/>
    <n v="1448258400"/>
    <n v="1448863200"/>
    <x v="441"/>
    <x v="445"/>
    <x v="0"/>
    <x v="1"/>
    <s v="technology/web"/>
    <x v="2"/>
    <x v="2"/>
  </r>
  <r>
    <n v="468"/>
    <x v="463"/>
    <s v="Streamlined neutral analyzer"/>
    <x v="220"/>
    <n v="1620"/>
    <n v="40.5"/>
    <x v="0"/>
    <n v="16"/>
    <x v="464"/>
    <x v="1"/>
    <s v="USD"/>
    <n v="1555218000"/>
    <n v="1556600400"/>
    <x v="442"/>
    <x v="368"/>
    <x v="0"/>
    <x v="0"/>
    <s v="theater/plays"/>
    <x v="3"/>
    <x v="3"/>
  </r>
  <r>
    <n v="469"/>
    <x v="464"/>
    <s v="Assimilated neutral utilization"/>
    <x v="36"/>
    <n v="10328"/>
    <n v="184.42857142857144"/>
    <x v="1"/>
    <n v="159"/>
    <x v="465"/>
    <x v="1"/>
    <s v="USD"/>
    <n v="1431925200"/>
    <n v="1432098000"/>
    <x v="443"/>
    <x v="446"/>
    <x v="0"/>
    <x v="0"/>
    <s v="film &amp; video/drama"/>
    <x v="4"/>
    <x v="6"/>
  </r>
  <r>
    <n v="470"/>
    <x v="465"/>
    <s v="Extended dedicated archive"/>
    <x v="136"/>
    <n v="10289"/>
    <n v="285.80555555555554"/>
    <x v="1"/>
    <n v="381"/>
    <x v="466"/>
    <x v="1"/>
    <s v="USD"/>
    <n v="1481522400"/>
    <n v="1482127200"/>
    <x v="315"/>
    <x v="447"/>
    <x v="0"/>
    <x v="0"/>
    <s v="technology/wearables"/>
    <x v="2"/>
    <x v="8"/>
  </r>
  <r>
    <n v="471"/>
    <x v="197"/>
    <s v="Configurable static help-desk"/>
    <x v="33"/>
    <n v="9889"/>
    <n v="319"/>
    <x v="1"/>
    <n v="194"/>
    <x v="467"/>
    <x v="4"/>
    <s v="GBP"/>
    <n v="1335934800"/>
    <n v="1335934800"/>
    <x v="444"/>
    <x v="448"/>
    <x v="0"/>
    <x v="1"/>
    <s v="food/food trucks"/>
    <x v="0"/>
    <x v="0"/>
  </r>
  <r>
    <n v="472"/>
    <x v="466"/>
    <s v="Self-enabling clear-thinking framework"/>
    <x v="273"/>
    <n v="60342"/>
    <n v="39.234070221066318"/>
    <x v="0"/>
    <n v="575"/>
    <x v="468"/>
    <x v="1"/>
    <s v="USD"/>
    <n v="1552280400"/>
    <n v="1556946000"/>
    <x v="445"/>
    <x v="178"/>
    <x v="0"/>
    <x v="0"/>
    <s v="music/rock"/>
    <x v="1"/>
    <x v="1"/>
  </r>
  <r>
    <n v="473"/>
    <x v="467"/>
    <s v="Assimilated fault-tolerant capacity"/>
    <x v="92"/>
    <n v="8907"/>
    <n v="178.14000000000001"/>
    <x v="1"/>
    <n v="106"/>
    <x v="469"/>
    <x v="1"/>
    <s v="USD"/>
    <n v="1529989200"/>
    <n v="1530075600"/>
    <x v="446"/>
    <x v="449"/>
    <x v="0"/>
    <x v="0"/>
    <s v="music/electric music"/>
    <x v="1"/>
    <x v="5"/>
  </r>
  <r>
    <n v="474"/>
    <x v="468"/>
    <s v="Enhanced neutral ability"/>
    <x v="220"/>
    <n v="14606"/>
    <n v="365.15"/>
    <x v="1"/>
    <n v="142"/>
    <x v="470"/>
    <x v="1"/>
    <s v="USD"/>
    <n v="1418709600"/>
    <n v="1418796000"/>
    <x v="447"/>
    <x v="450"/>
    <x v="0"/>
    <x v="0"/>
    <s v="film &amp; video/television"/>
    <x v="4"/>
    <x v="19"/>
  </r>
  <r>
    <n v="475"/>
    <x v="469"/>
    <s v="Function-based attitude-oriented groupware"/>
    <x v="71"/>
    <n v="8432"/>
    <n v="113.94594594594594"/>
    <x v="1"/>
    <n v="211"/>
    <x v="471"/>
    <x v="1"/>
    <s v="USD"/>
    <n v="1372136400"/>
    <n v="1372482000"/>
    <x v="448"/>
    <x v="451"/>
    <x v="0"/>
    <x v="1"/>
    <s v="publishing/translations"/>
    <x v="5"/>
    <x v="18"/>
  </r>
  <r>
    <n v="476"/>
    <x v="470"/>
    <s v="Optional solution-oriented instruction set"/>
    <x v="274"/>
    <n v="57122"/>
    <n v="29.828720626631856"/>
    <x v="0"/>
    <n v="1120"/>
    <x v="472"/>
    <x v="1"/>
    <s v="USD"/>
    <n v="1533877200"/>
    <n v="1534395600"/>
    <x v="342"/>
    <x v="452"/>
    <x v="0"/>
    <x v="0"/>
    <s v="publishing/fiction"/>
    <x v="5"/>
    <x v="13"/>
  </r>
  <r>
    <n v="477"/>
    <x v="471"/>
    <s v="Organic object-oriented core"/>
    <x v="275"/>
    <n v="4613"/>
    <n v="54.270588235294113"/>
    <x v="0"/>
    <n v="113"/>
    <x v="473"/>
    <x v="1"/>
    <s v="USD"/>
    <n v="1309064400"/>
    <n v="1311397200"/>
    <x v="449"/>
    <x v="453"/>
    <x v="0"/>
    <x v="0"/>
    <s v="film &amp; video/science fiction"/>
    <x v="4"/>
    <x v="22"/>
  </r>
  <r>
    <n v="478"/>
    <x v="472"/>
    <s v="Balanced impactful circuit"/>
    <x v="276"/>
    <n v="162603"/>
    <n v="236.34156976744185"/>
    <x v="1"/>
    <n v="2756"/>
    <x v="474"/>
    <x v="1"/>
    <s v="USD"/>
    <n v="1425877200"/>
    <n v="1426914000"/>
    <x v="450"/>
    <x v="454"/>
    <x v="0"/>
    <x v="0"/>
    <s v="technology/wearables"/>
    <x v="2"/>
    <x v="8"/>
  </r>
  <r>
    <n v="479"/>
    <x v="473"/>
    <s v="Future-proofed heuristic encryption"/>
    <x v="166"/>
    <n v="12310"/>
    <n v="512.91666666666663"/>
    <x v="1"/>
    <n v="173"/>
    <x v="475"/>
    <x v="4"/>
    <s v="GBP"/>
    <n v="1501304400"/>
    <n v="1501477200"/>
    <x v="451"/>
    <x v="455"/>
    <x v="0"/>
    <x v="0"/>
    <s v="food/food trucks"/>
    <x v="0"/>
    <x v="0"/>
  </r>
  <r>
    <n v="480"/>
    <x v="474"/>
    <s v="Balanced bifurcated leverage"/>
    <x v="133"/>
    <n v="8656"/>
    <n v="100.65116279069768"/>
    <x v="1"/>
    <n v="87"/>
    <x v="476"/>
    <x v="1"/>
    <s v="USD"/>
    <n v="1268287200"/>
    <n v="1269061200"/>
    <x v="452"/>
    <x v="456"/>
    <x v="0"/>
    <x v="1"/>
    <s v="photography/photography books"/>
    <x v="7"/>
    <x v="14"/>
  </r>
  <r>
    <n v="481"/>
    <x v="475"/>
    <s v="Sharable discrete budgetary management"/>
    <x v="277"/>
    <n v="159931"/>
    <n v="81.348423194303152"/>
    <x v="0"/>
    <n v="1538"/>
    <x v="477"/>
    <x v="1"/>
    <s v="USD"/>
    <n v="1412139600"/>
    <n v="1415772000"/>
    <x v="453"/>
    <x v="457"/>
    <x v="0"/>
    <x v="1"/>
    <s v="theater/plays"/>
    <x v="3"/>
    <x v="3"/>
  </r>
  <r>
    <n v="482"/>
    <x v="476"/>
    <s v="Focused solution-oriented instruction set"/>
    <x v="3"/>
    <n v="689"/>
    <n v="16.404761904761905"/>
    <x v="0"/>
    <n v="9"/>
    <x v="478"/>
    <x v="1"/>
    <s v="USD"/>
    <n v="1330063200"/>
    <n v="1331013600"/>
    <x v="454"/>
    <x v="458"/>
    <x v="0"/>
    <x v="1"/>
    <s v="publishing/fiction"/>
    <x v="5"/>
    <x v="13"/>
  </r>
  <r>
    <n v="483"/>
    <x v="477"/>
    <s v="Down-sized actuating infrastructure"/>
    <x v="278"/>
    <n v="48236"/>
    <n v="52.774617067833695"/>
    <x v="0"/>
    <n v="554"/>
    <x v="479"/>
    <x v="1"/>
    <s v="USD"/>
    <n v="1576130400"/>
    <n v="1576735200"/>
    <x v="455"/>
    <x v="459"/>
    <x v="0"/>
    <x v="0"/>
    <s v="theater/plays"/>
    <x v="3"/>
    <x v="3"/>
  </r>
  <r>
    <n v="484"/>
    <x v="478"/>
    <s v="Synergistic cohesive adapter"/>
    <x v="241"/>
    <n v="77021"/>
    <n v="260.20608108108109"/>
    <x v="1"/>
    <n v="1572"/>
    <x v="480"/>
    <x v="4"/>
    <s v="GBP"/>
    <n v="1407128400"/>
    <n v="1411362000"/>
    <x v="456"/>
    <x v="460"/>
    <x v="0"/>
    <x v="1"/>
    <s v="food/food trucks"/>
    <x v="0"/>
    <x v="0"/>
  </r>
  <r>
    <n v="485"/>
    <x v="479"/>
    <s v="Quality-focused mission-critical structure"/>
    <x v="279"/>
    <n v="27844"/>
    <n v="30.73289183222958"/>
    <x v="0"/>
    <n v="648"/>
    <x v="481"/>
    <x v="4"/>
    <s v="GBP"/>
    <n v="1560142800"/>
    <n v="1563685200"/>
    <x v="457"/>
    <x v="461"/>
    <x v="0"/>
    <x v="0"/>
    <s v="theater/plays"/>
    <x v="3"/>
    <x v="3"/>
  </r>
  <r>
    <n v="486"/>
    <x v="480"/>
    <s v="Compatible exuding Graphical User Interface"/>
    <x v="5"/>
    <n v="702"/>
    <n v="13.5"/>
    <x v="0"/>
    <n v="21"/>
    <x v="482"/>
    <x v="4"/>
    <s v="GBP"/>
    <n v="1520575200"/>
    <n v="1521867600"/>
    <x v="458"/>
    <x v="462"/>
    <x v="0"/>
    <x v="1"/>
    <s v="publishing/translations"/>
    <x v="5"/>
    <x v="18"/>
  </r>
  <r>
    <n v="487"/>
    <x v="481"/>
    <s v="Monitored 24/7 time-frame"/>
    <x v="280"/>
    <n v="197024"/>
    <n v="178.62556663644605"/>
    <x v="1"/>
    <n v="2346"/>
    <x v="483"/>
    <x v="1"/>
    <s v="USD"/>
    <n v="1492664400"/>
    <n v="1495515600"/>
    <x v="459"/>
    <x v="463"/>
    <x v="0"/>
    <x v="0"/>
    <s v="theater/plays"/>
    <x v="3"/>
    <x v="3"/>
  </r>
  <r>
    <n v="488"/>
    <x v="482"/>
    <s v="Virtual secondary open architecture"/>
    <x v="98"/>
    <n v="11663"/>
    <n v="220.0566037735849"/>
    <x v="1"/>
    <n v="115"/>
    <x v="484"/>
    <x v="1"/>
    <s v="USD"/>
    <n v="1454479200"/>
    <n v="1455948000"/>
    <x v="460"/>
    <x v="464"/>
    <x v="0"/>
    <x v="0"/>
    <s v="theater/plays"/>
    <x v="3"/>
    <x v="3"/>
  </r>
  <r>
    <n v="489"/>
    <x v="483"/>
    <s v="Down-sized mobile time-frame"/>
    <x v="243"/>
    <n v="9339"/>
    <n v="101.5108695652174"/>
    <x v="1"/>
    <n v="85"/>
    <x v="485"/>
    <x v="6"/>
    <s v="EUR"/>
    <n v="1281934800"/>
    <n v="1282366800"/>
    <x v="461"/>
    <x v="465"/>
    <x v="0"/>
    <x v="0"/>
    <s v="technology/wearables"/>
    <x v="2"/>
    <x v="8"/>
  </r>
  <r>
    <n v="490"/>
    <x v="484"/>
    <s v="Innovative disintermediate encryption"/>
    <x v="166"/>
    <n v="4596"/>
    <n v="191.5"/>
    <x v="1"/>
    <n v="144"/>
    <x v="486"/>
    <x v="1"/>
    <s v="USD"/>
    <n v="1573970400"/>
    <n v="1574575200"/>
    <x v="462"/>
    <x v="466"/>
    <x v="0"/>
    <x v="0"/>
    <s v="journalism/audio"/>
    <x v="8"/>
    <x v="23"/>
  </r>
  <r>
    <n v="491"/>
    <x v="485"/>
    <s v="Universal contextually-based knowledgebase"/>
    <x v="281"/>
    <n v="173437"/>
    <n v="305.34683098591546"/>
    <x v="1"/>
    <n v="2443"/>
    <x v="487"/>
    <x v="1"/>
    <s v="USD"/>
    <n v="1372654800"/>
    <n v="1374901200"/>
    <x v="463"/>
    <x v="467"/>
    <x v="0"/>
    <x v="1"/>
    <s v="food/food trucks"/>
    <x v="0"/>
    <x v="0"/>
  </r>
  <r>
    <n v="492"/>
    <x v="486"/>
    <s v="Persevering interactive matrix"/>
    <x v="255"/>
    <n v="45831"/>
    <n v="23.995287958115181"/>
    <x v="3"/>
    <n v="595"/>
    <x v="488"/>
    <x v="1"/>
    <s v="USD"/>
    <n v="1275886800"/>
    <n v="1278910800"/>
    <x v="464"/>
    <x v="468"/>
    <x v="1"/>
    <x v="1"/>
    <s v="film &amp; video/shorts"/>
    <x v="4"/>
    <x v="12"/>
  </r>
  <r>
    <n v="493"/>
    <x v="487"/>
    <s v="Seamless background framework"/>
    <x v="79"/>
    <n v="6514"/>
    <n v="723.77777777777771"/>
    <x v="1"/>
    <n v="64"/>
    <x v="489"/>
    <x v="1"/>
    <s v="USD"/>
    <n v="1561784400"/>
    <n v="1562907600"/>
    <x v="465"/>
    <x v="469"/>
    <x v="0"/>
    <x v="0"/>
    <s v="photography/photography books"/>
    <x v="7"/>
    <x v="14"/>
  </r>
  <r>
    <n v="494"/>
    <x v="488"/>
    <s v="Balanced upward-trending productivity"/>
    <x v="186"/>
    <n v="13684"/>
    <n v="547.36"/>
    <x v="1"/>
    <n v="268"/>
    <x v="490"/>
    <x v="1"/>
    <s v="USD"/>
    <n v="1332392400"/>
    <n v="1332478800"/>
    <x v="466"/>
    <x v="470"/>
    <x v="0"/>
    <x v="0"/>
    <s v="technology/wearables"/>
    <x v="2"/>
    <x v="8"/>
  </r>
  <r>
    <n v="495"/>
    <x v="489"/>
    <s v="Centralized clear-thinking solution"/>
    <x v="170"/>
    <n v="13264"/>
    <n v="414.49999999999994"/>
    <x v="1"/>
    <n v="195"/>
    <x v="491"/>
    <x v="3"/>
    <s v="DKK"/>
    <n v="1402376400"/>
    <n v="1402722000"/>
    <x v="467"/>
    <x v="471"/>
    <x v="0"/>
    <x v="0"/>
    <s v="theater/plays"/>
    <x v="3"/>
    <x v="3"/>
  </r>
  <r>
    <n v="496"/>
    <x v="490"/>
    <s v="Optimized bi-directional extranet"/>
    <x v="282"/>
    <n v="1667"/>
    <n v="0.90696409140369971"/>
    <x v="0"/>
    <n v="54"/>
    <x v="492"/>
    <x v="1"/>
    <s v="USD"/>
    <n v="1495342800"/>
    <n v="1496811600"/>
    <x v="468"/>
    <x v="472"/>
    <x v="0"/>
    <x v="0"/>
    <s v="film &amp; video/animation"/>
    <x v="4"/>
    <x v="10"/>
  </r>
  <r>
    <n v="497"/>
    <x v="491"/>
    <s v="Intuitive actuating benchmark"/>
    <x v="122"/>
    <n v="3349"/>
    <n v="34.173469387755098"/>
    <x v="0"/>
    <n v="120"/>
    <x v="493"/>
    <x v="1"/>
    <s v="USD"/>
    <n v="1482213600"/>
    <n v="1482213600"/>
    <x v="469"/>
    <x v="473"/>
    <x v="0"/>
    <x v="1"/>
    <s v="technology/wearables"/>
    <x v="2"/>
    <x v="8"/>
  </r>
  <r>
    <n v="498"/>
    <x v="492"/>
    <s v="Devolved background project"/>
    <x v="283"/>
    <n v="46317"/>
    <n v="23.948810754912099"/>
    <x v="0"/>
    <n v="579"/>
    <x v="494"/>
    <x v="3"/>
    <s v="DKK"/>
    <n v="1420092000"/>
    <n v="1420264800"/>
    <x v="470"/>
    <x v="474"/>
    <x v="0"/>
    <x v="0"/>
    <s v="technology/web"/>
    <x v="2"/>
    <x v="2"/>
  </r>
  <r>
    <n v="499"/>
    <x v="493"/>
    <s v="Reverse-engineered executive emulation"/>
    <x v="284"/>
    <n v="78743"/>
    <n v="48.072649572649574"/>
    <x v="0"/>
    <n v="2072"/>
    <x v="495"/>
    <x v="1"/>
    <s v="USD"/>
    <n v="1458018000"/>
    <n v="1458450000"/>
    <x v="471"/>
    <x v="475"/>
    <x v="0"/>
    <x v="1"/>
    <s v="film &amp; video/documentary"/>
    <x v="4"/>
    <x v="4"/>
  </r>
  <r>
    <n v="500"/>
    <x v="494"/>
    <s v="Team-oriented clear-thinking matrix"/>
    <x v="0"/>
    <n v="0"/>
    <n v="0"/>
    <x v="0"/>
    <n v="0"/>
    <x v="0"/>
    <x v="1"/>
    <s v="USD"/>
    <n v="1367384400"/>
    <n v="1369803600"/>
    <x v="472"/>
    <x v="380"/>
    <x v="0"/>
    <x v="1"/>
    <s v="theater/plays"/>
    <x v="3"/>
    <x v="3"/>
  </r>
  <r>
    <n v="501"/>
    <x v="495"/>
    <s v="Focused coherent methodology"/>
    <x v="285"/>
    <n v="107743"/>
    <n v="70.145182291666657"/>
    <x v="0"/>
    <n v="1796"/>
    <x v="496"/>
    <x v="1"/>
    <s v="USD"/>
    <n v="1363064400"/>
    <n v="1363237200"/>
    <x v="473"/>
    <x v="353"/>
    <x v="0"/>
    <x v="0"/>
    <s v="film &amp; video/documentary"/>
    <x v="4"/>
    <x v="4"/>
  </r>
  <r>
    <n v="502"/>
    <x v="212"/>
    <s v="Reduced context-sensitive complexity"/>
    <x v="81"/>
    <n v="6889"/>
    <n v="529.92307692307691"/>
    <x v="1"/>
    <n v="186"/>
    <x v="497"/>
    <x v="2"/>
    <s v="AUD"/>
    <n v="1343365200"/>
    <n v="1345870800"/>
    <x v="474"/>
    <x v="476"/>
    <x v="0"/>
    <x v="1"/>
    <s v="games/video games"/>
    <x v="6"/>
    <x v="11"/>
  </r>
  <r>
    <n v="503"/>
    <x v="496"/>
    <s v="Decentralized 4thgeneration time-frame"/>
    <x v="286"/>
    <n v="45983"/>
    <n v="180.32549019607845"/>
    <x v="1"/>
    <n v="460"/>
    <x v="498"/>
    <x v="1"/>
    <s v="USD"/>
    <n v="1435726800"/>
    <n v="1437454800"/>
    <x v="72"/>
    <x v="477"/>
    <x v="0"/>
    <x v="0"/>
    <s v="film &amp; video/drama"/>
    <x v="4"/>
    <x v="6"/>
  </r>
  <r>
    <n v="504"/>
    <x v="497"/>
    <s v="De-engineered cohesive moderator"/>
    <x v="168"/>
    <n v="6924"/>
    <n v="92.320000000000007"/>
    <x v="0"/>
    <n v="62"/>
    <x v="499"/>
    <x v="6"/>
    <s v="EUR"/>
    <n v="1431925200"/>
    <n v="1432011600"/>
    <x v="443"/>
    <x v="478"/>
    <x v="0"/>
    <x v="0"/>
    <s v="music/rock"/>
    <x v="1"/>
    <x v="1"/>
  </r>
  <r>
    <n v="505"/>
    <x v="498"/>
    <s v="Ameliorated explicit parallelism"/>
    <x v="262"/>
    <n v="12497"/>
    <n v="13.901001112347053"/>
    <x v="0"/>
    <n v="347"/>
    <x v="500"/>
    <x v="1"/>
    <s v="USD"/>
    <n v="1362722400"/>
    <n v="1366347600"/>
    <x v="475"/>
    <x v="479"/>
    <x v="0"/>
    <x v="1"/>
    <s v="publishing/radio &amp; podcasts"/>
    <x v="5"/>
    <x v="15"/>
  </r>
  <r>
    <n v="506"/>
    <x v="499"/>
    <s v="Customizable background monitoring"/>
    <x v="287"/>
    <n v="166874"/>
    <n v="927.07777777777767"/>
    <x v="1"/>
    <n v="2528"/>
    <x v="501"/>
    <x v="1"/>
    <s v="USD"/>
    <n v="1511416800"/>
    <n v="1512885600"/>
    <x v="81"/>
    <x v="480"/>
    <x v="0"/>
    <x v="1"/>
    <s v="theater/plays"/>
    <x v="3"/>
    <x v="3"/>
  </r>
  <r>
    <n v="507"/>
    <x v="500"/>
    <s v="Compatible well-modulated budgetary management"/>
    <x v="118"/>
    <n v="837"/>
    <n v="39.857142857142861"/>
    <x v="0"/>
    <n v="19"/>
    <x v="502"/>
    <x v="1"/>
    <s v="USD"/>
    <n v="1365483600"/>
    <n v="1369717200"/>
    <x v="476"/>
    <x v="481"/>
    <x v="0"/>
    <x v="1"/>
    <s v="technology/web"/>
    <x v="2"/>
    <x v="2"/>
  </r>
  <r>
    <n v="508"/>
    <x v="501"/>
    <s v="Up-sized radical pricing structure"/>
    <x v="288"/>
    <n v="193820"/>
    <n v="112.22929936305732"/>
    <x v="1"/>
    <n v="3657"/>
    <x v="503"/>
    <x v="1"/>
    <s v="USD"/>
    <n v="1532840400"/>
    <n v="1534654800"/>
    <x v="192"/>
    <x v="482"/>
    <x v="0"/>
    <x v="0"/>
    <s v="theater/plays"/>
    <x v="3"/>
    <x v="3"/>
  </r>
  <r>
    <n v="509"/>
    <x v="173"/>
    <s v="Robust zero-defect project"/>
    <x v="172"/>
    <n v="119510"/>
    <n v="70.925816023738875"/>
    <x v="0"/>
    <n v="1258"/>
    <x v="504"/>
    <x v="1"/>
    <s v="USD"/>
    <n v="1336194000"/>
    <n v="1337058000"/>
    <x v="477"/>
    <x v="483"/>
    <x v="0"/>
    <x v="0"/>
    <s v="theater/plays"/>
    <x v="3"/>
    <x v="3"/>
  </r>
  <r>
    <n v="510"/>
    <x v="502"/>
    <s v="Re-engineered mobile task-force"/>
    <x v="75"/>
    <n v="9289"/>
    <n v="119.08974358974358"/>
    <x v="1"/>
    <n v="131"/>
    <x v="505"/>
    <x v="2"/>
    <s v="AUD"/>
    <n v="1527742800"/>
    <n v="1529816400"/>
    <x v="478"/>
    <x v="484"/>
    <x v="0"/>
    <x v="0"/>
    <s v="film &amp; video/drama"/>
    <x v="4"/>
    <x v="6"/>
  </r>
  <r>
    <n v="511"/>
    <x v="503"/>
    <s v="User-centric intangible neural-net"/>
    <x v="252"/>
    <n v="35498"/>
    <n v="24.017591339648174"/>
    <x v="0"/>
    <n v="362"/>
    <x v="506"/>
    <x v="1"/>
    <s v="USD"/>
    <n v="1564030800"/>
    <n v="1564894800"/>
    <x v="479"/>
    <x v="265"/>
    <x v="0"/>
    <x v="0"/>
    <s v="theater/plays"/>
    <x v="3"/>
    <x v="3"/>
  </r>
  <r>
    <n v="512"/>
    <x v="504"/>
    <s v="Organized explicit core"/>
    <x v="14"/>
    <n v="12678"/>
    <n v="139.31868131868131"/>
    <x v="1"/>
    <n v="239"/>
    <x v="507"/>
    <x v="1"/>
    <s v="USD"/>
    <n v="1404536400"/>
    <n v="1404622800"/>
    <x v="480"/>
    <x v="485"/>
    <x v="0"/>
    <x v="1"/>
    <s v="games/video games"/>
    <x v="6"/>
    <x v="11"/>
  </r>
  <r>
    <n v="513"/>
    <x v="505"/>
    <s v="Synchronized 6thgeneration adapter"/>
    <x v="111"/>
    <n v="3260"/>
    <n v="39.277108433734945"/>
    <x v="3"/>
    <n v="35"/>
    <x v="508"/>
    <x v="1"/>
    <s v="USD"/>
    <n v="1284008400"/>
    <n v="1284181200"/>
    <x v="180"/>
    <x v="486"/>
    <x v="0"/>
    <x v="0"/>
    <s v="film &amp; video/television"/>
    <x v="4"/>
    <x v="19"/>
  </r>
  <r>
    <n v="514"/>
    <x v="506"/>
    <s v="Centralized motivating capacity"/>
    <x v="289"/>
    <n v="31123"/>
    <n v="22.439077144917089"/>
    <x v="3"/>
    <n v="528"/>
    <x v="509"/>
    <x v="5"/>
    <s v="CHF"/>
    <n v="1386309600"/>
    <n v="1386741600"/>
    <x v="481"/>
    <x v="412"/>
    <x v="0"/>
    <x v="1"/>
    <s v="music/rock"/>
    <x v="1"/>
    <x v="1"/>
  </r>
  <r>
    <n v="515"/>
    <x v="507"/>
    <s v="Phased 24hour flexibility"/>
    <x v="133"/>
    <n v="4797"/>
    <n v="55.779069767441861"/>
    <x v="0"/>
    <n v="133"/>
    <x v="510"/>
    <x v="0"/>
    <s v="CAD"/>
    <n v="1324620000"/>
    <n v="1324792800"/>
    <x v="482"/>
    <x v="487"/>
    <x v="0"/>
    <x v="1"/>
    <s v="theater/plays"/>
    <x v="3"/>
    <x v="3"/>
  </r>
  <r>
    <n v="516"/>
    <x v="508"/>
    <s v="Exclusive 5thgeneration structure"/>
    <x v="290"/>
    <n v="53324"/>
    <n v="42.523125996810208"/>
    <x v="0"/>
    <n v="846"/>
    <x v="511"/>
    <x v="1"/>
    <s v="USD"/>
    <n v="1281070800"/>
    <n v="1284354000"/>
    <x v="194"/>
    <x v="488"/>
    <x v="0"/>
    <x v="0"/>
    <s v="publishing/nonfiction"/>
    <x v="5"/>
    <x v="9"/>
  </r>
  <r>
    <n v="517"/>
    <x v="509"/>
    <s v="Multi-tiered maximized orchestration"/>
    <x v="291"/>
    <n v="6608"/>
    <n v="112.00000000000001"/>
    <x v="1"/>
    <n v="78"/>
    <x v="512"/>
    <x v="1"/>
    <s v="USD"/>
    <n v="1493960400"/>
    <n v="1494392400"/>
    <x v="483"/>
    <x v="489"/>
    <x v="0"/>
    <x v="0"/>
    <s v="food/food trucks"/>
    <x v="0"/>
    <x v="0"/>
  </r>
  <r>
    <n v="518"/>
    <x v="510"/>
    <s v="Open-architected uniform instruction set"/>
    <x v="35"/>
    <n v="622"/>
    <n v="7.0681818181818183"/>
    <x v="0"/>
    <n v="10"/>
    <x v="513"/>
    <x v="1"/>
    <s v="USD"/>
    <n v="1519365600"/>
    <n v="1519538400"/>
    <x v="484"/>
    <x v="442"/>
    <x v="0"/>
    <x v="1"/>
    <s v="film &amp; video/animation"/>
    <x v="4"/>
    <x v="10"/>
  </r>
  <r>
    <n v="519"/>
    <x v="511"/>
    <s v="Exclusive asymmetric analyzer"/>
    <x v="96"/>
    <n v="180802"/>
    <n v="101.74563871693867"/>
    <x v="1"/>
    <n v="1773"/>
    <x v="514"/>
    <x v="1"/>
    <s v="USD"/>
    <n v="1420696800"/>
    <n v="1421906400"/>
    <x v="355"/>
    <x v="437"/>
    <x v="0"/>
    <x v="1"/>
    <s v="music/rock"/>
    <x v="1"/>
    <x v="1"/>
  </r>
  <r>
    <n v="520"/>
    <x v="512"/>
    <s v="Organic radical collaboration"/>
    <x v="126"/>
    <n v="3406"/>
    <n v="425.75"/>
    <x v="1"/>
    <n v="32"/>
    <x v="515"/>
    <x v="1"/>
    <s v="USD"/>
    <n v="1555650000"/>
    <n v="1555909200"/>
    <x v="485"/>
    <x v="490"/>
    <x v="0"/>
    <x v="0"/>
    <s v="theater/plays"/>
    <x v="3"/>
    <x v="3"/>
  </r>
  <r>
    <n v="521"/>
    <x v="513"/>
    <s v="Function-based multi-state software"/>
    <x v="4"/>
    <n v="11061"/>
    <n v="145.53947368421052"/>
    <x v="1"/>
    <n v="369"/>
    <x v="516"/>
    <x v="1"/>
    <s v="USD"/>
    <n v="1471928400"/>
    <n v="1472446800"/>
    <x v="486"/>
    <x v="491"/>
    <x v="0"/>
    <x v="1"/>
    <s v="film &amp; video/drama"/>
    <x v="4"/>
    <x v="6"/>
  </r>
  <r>
    <n v="522"/>
    <x v="514"/>
    <s v="Innovative static budgetary management"/>
    <x v="292"/>
    <n v="16389"/>
    <n v="32.453465346534657"/>
    <x v="0"/>
    <n v="191"/>
    <x v="517"/>
    <x v="1"/>
    <s v="USD"/>
    <n v="1341291600"/>
    <n v="1342328400"/>
    <x v="487"/>
    <x v="163"/>
    <x v="0"/>
    <x v="0"/>
    <s v="film &amp; video/shorts"/>
    <x v="4"/>
    <x v="12"/>
  </r>
  <r>
    <n v="523"/>
    <x v="515"/>
    <s v="Triple-buffered holistic ability"/>
    <x v="79"/>
    <n v="6303"/>
    <n v="700.33333333333326"/>
    <x v="1"/>
    <n v="89"/>
    <x v="518"/>
    <x v="1"/>
    <s v="USD"/>
    <n v="1267682400"/>
    <n v="1268114400"/>
    <x v="488"/>
    <x v="492"/>
    <x v="0"/>
    <x v="0"/>
    <s v="film &amp; video/shorts"/>
    <x v="4"/>
    <x v="12"/>
  </r>
  <r>
    <n v="524"/>
    <x v="516"/>
    <s v="Diverse scalable superstructure"/>
    <x v="127"/>
    <n v="81136"/>
    <n v="83.904860392967933"/>
    <x v="0"/>
    <n v="1979"/>
    <x v="519"/>
    <x v="1"/>
    <s v="USD"/>
    <n v="1272258000"/>
    <n v="1273381200"/>
    <x v="489"/>
    <x v="493"/>
    <x v="0"/>
    <x v="0"/>
    <s v="theater/plays"/>
    <x v="3"/>
    <x v="3"/>
  </r>
  <r>
    <n v="525"/>
    <x v="517"/>
    <s v="Balanced leadingedge data-warehouse"/>
    <x v="118"/>
    <n v="1768"/>
    <n v="84.19047619047619"/>
    <x v="0"/>
    <n v="63"/>
    <x v="520"/>
    <x v="1"/>
    <s v="USD"/>
    <n v="1290492000"/>
    <n v="1290837600"/>
    <x v="490"/>
    <x v="494"/>
    <x v="0"/>
    <x v="0"/>
    <s v="technology/wearables"/>
    <x v="2"/>
    <x v="8"/>
  </r>
  <r>
    <n v="526"/>
    <x v="518"/>
    <s v="Digitized bandwidth-monitored open architecture"/>
    <x v="111"/>
    <n v="12944"/>
    <n v="155.95180722891567"/>
    <x v="1"/>
    <n v="147"/>
    <x v="521"/>
    <x v="1"/>
    <s v="USD"/>
    <n v="1451109600"/>
    <n v="1454306400"/>
    <x v="312"/>
    <x v="495"/>
    <x v="0"/>
    <x v="1"/>
    <s v="theater/plays"/>
    <x v="3"/>
    <x v="3"/>
  </r>
  <r>
    <n v="527"/>
    <x v="519"/>
    <s v="Enterprise-wide intermediate portal"/>
    <x v="223"/>
    <n v="188480"/>
    <n v="99.619450317124731"/>
    <x v="0"/>
    <n v="6080"/>
    <x v="522"/>
    <x v="0"/>
    <s v="CAD"/>
    <n v="1454652000"/>
    <n v="1457762400"/>
    <x v="491"/>
    <x v="496"/>
    <x v="0"/>
    <x v="0"/>
    <s v="film &amp; video/animation"/>
    <x v="4"/>
    <x v="10"/>
  </r>
  <r>
    <n v="528"/>
    <x v="520"/>
    <s v="Focused leadingedge matrix"/>
    <x v="25"/>
    <n v="7227"/>
    <n v="80.300000000000011"/>
    <x v="0"/>
    <n v="80"/>
    <x v="523"/>
    <x v="4"/>
    <s v="GBP"/>
    <n v="1385186400"/>
    <n v="1389074400"/>
    <x v="492"/>
    <x v="497"/>
    <x v="0"/>
    <x v="0"/>
    <s v="music/indie rock"/>
    <x v="1"/>
    <x v="7"/>
  </r>
  <r>
    <n v="529"/>
    <x v="521"/>
    <s v="Seamless logistical encryption"/>
    <x v="135"/>
    <n v="574"/>
    <n v="11.254901960784313"/>
    <x v="0"/>
    <n v="9"/>
    <x v="524"/>
    <x v="1"/>
    <s v="USD"/>
    <n v="1399698000"/>
    <n v="1402117200"/>
    <x v="493"/>
    <x v="180"/>
    <x v="0"/>
    <x v="0"/>
    <s v="games/video games"/>
    <x v="6"/>
    <x v="11"/>
  </r>
  <r>
    <n v="530"/>
    <x v="522"/>
    <s v="Stand-alone human-resource workforce"/>
    <x v="293"/>
    <n v="96328"/>
    <n v="91.740952380952379"/>
    <x v="0"/>
    <n v="1784"/>
    <x v="525"/>
    <x v="1"/>
    <s v="USD"/>
    <n v="1283230800"/>
    <n v="1284440400"/>
    <x v="494"/>
    <x v="498"/>
    <x v="0"/>
    <x v="1"/>
    <s v="publishing/fiction"/>
    <x v="5"/>
    <x v="13"/>
  </r>
  <r>
    <n v="531"/>
    <x v="523"/>
    <s v="Automated zero tolerance implementation"/>
    <x v="294"/>
    <n v="178338"/>
    <n v="95.521156936261391"/>
    <x v="2"/>
    <n v="3640"/>
    <x v="526"/>
    <x v="5"/>
    <s v="CHF"/>
    <n v="1384149600"/>
    <n v="1388988000"/>
    <x v="495"/>
    <x v="499"/>
    <x v="0"/>
    <x v="0"/>
    <s v="games/video games"/>
    <x v="6"/>
    <x v="11"/>
  </r>
  <r>
    <n v="532"/>
    <x v="524"/>
    <s v="Pre-emptive grid-enabled contingency"/>
    <x v="39"/>
    <n v="8046"/>
    <n v="502.87499999999994"/>
    <x v="1"/>
    <n v="126"/>
    <x v="527"/>
    <x v="0"/>
    <s v="CAD"/>
    <n v="1516860000"/>
    <n v="1516946400"/>
    <x v="496"/>
    <x v="500"/>
    <x v="0"/>
    <x v="0"/>
    <s v="theater/plays"/>
    <x v="3"/>
    <x v="3"/>
  </r>
  <r>
    <n v="533"/>
    <x v="525"/>
    <s v="Multi-lateral didactic encoding"/>
    <x v="295"/>
    <n v="184086"/>
    <n v="159.24394463667818"/>
    <x v="1"/>
    <n v="2218"/>
    <x v="528"/>
    <x v="4"/>
    <s v="GBP"/>
    <n v="1374642000"/>
    <n v="1377752400"/>
    <x v="497"/>
    <x v="50"/>
    <x v="0"/>
    <x v="0"/>
    <s v="music/indie rock"/>
    <x v="1"/>
    <x v="7"/>
  </r>
  <r>
    <n v="534"/>
    <x v="526"/>
    <s v="Self-enabling didactic orchestration"/>
    <x v="296"/>
    <n v="13385"/>
    <n v="15.022446689113355"/>
    <x v="0"/>
    <n v="243"/>
    <x v="529"/>
    <x v="1"/>
    <s v="USD"/>
    <n v="1534482000"/>
    <n v="1534568400"/>
    <x v="498"/>
    <x v="501"/>
    <x v="0"/>
    <x v="1"/>
    <s v="film &amp; video/drama"/>
    <x v="4"/>
    <x v="6"/>
  </r>
  <r>
    <n v="535"/>
    <x v="527"/>
    <s v="Profit-focused 24/7 data-warehouse"/>
    <x v="97"/>
    <n v="12533"/>
    <n v="482.03846153846149"/>
    <x v="1"/>
    <n v="202"/>
    <x v="530"/>
    <x v="6"/>
    <s v="EUR"/>
    <n v="1528434000"/>
    <n v="1528606800"/>
    <x v="499"/>
    <x v="502"/>
    <x v="0"/>
    <x v="1"/>
    <s v="theater/plays"/>
    <x v="3"/>
    <x v="3"/>
  </r>
  <r>
    <n v="536"/>
    <x v="528"/>
    <s v="Enhanced methodical middleware"/>
    <x v="122"/>
    <n v="14697"/>
    <n v="149.96938775510205"/>
    <x v="1"/>
    <n v="140"/>
    <x v="531"/>
    <x v="6"/>
    <s v="EUR"/>
    <n v="1282626000"/>
    <n v="1284872400"/>
    <x v="500"/>
    <x v="52"/>
    <x v="0"/>
    <x v="0"/>
    <s v="publishing/fiction"/>
    <x v="5"/>
    <x v="13"/>
  </r>
  <r>
    <n v="537"/>
    <x v="529"/>
    <s v="Synchronized client-driven projection"/>
    <x v="197"/>
    <n v="98935"/>
    <n v="117.22156398104266"/>
    <x v="1"/>
    <n v="1052"/>
    <x v="532"/>
    <x v="3"/>
    <s v="DKK"/>
    <n v="1535605200"/>
    <n v="1537592400"/>
    <x v="501"/>
    <x v="503"/>
    <x v="1"/>
    <x v="1"/>
    <s v="film &amp; video/documentary"/>
    <x v="4"/>
    <x v="4"/>
  </r>
  <r>
    <n v="538"/>
    <x v="530"/>
    <s v="Networked didactic time-frame"/>
    <x v="297"/>
    <n v="57034"/>
    <n v="37.695968274950431"/>
    <x v="0"/>
    <n v="1296"/>
    <x v="533"/>
    <x v="1"/>
    <s v="USD"/>
    <n v="1379826000"/>
    <n v="1381208400"/>
    <x v="502"/>
    <x v="504"/>
    <x v="0"/>
    <x v="0"/>
    <s v="games/mobile games"/>
    <x v="6"/>
    <x v="20"/>
  </r>
  <r>
    <n v="539"/>
    <x v="531"/>
    <s v="Assimilated exuding toolset"/>
    <x v="122"/>
    <n v="7120"/>
    <n v="72.653061224489804"/>
    <x v="0"/>
    <n v="77"/>
    <x v="534"/>
    <x v="1"/>
    <s v="USD"/>
    <n v="1561957200"/>
    <n v="1562475600"/>
    <x v="503"/>
    <x v="505"/>
    <x v="0"/>
    <x v="1"/>
    <s v="food/food trucks"/>
    <x v="0"/>
    <x v="0"/>
  </r>
  <r>
    <n v="540"/>
    <x v="532"/>
    <s v="Front-line client-server secured line"/>
    <x v="98"/>
    <n v="14097"/>
    <n v="265.98113207547169"/>
    <x v="1"/>
    <n v="247"/>
    <x v="535"/>
    <x v="1"/>
    <s v="USD"/>
    <n v="1525496400"/>
    <n v="1527397200"/>
    <x v="504"/>
    <x v="506"/>
    <x v="0"/>
    <x v="0"/>
    <s v="photography/photography books"/>
    <x v="7"/>
    <x v="14"/>
  </r>
  <r>
    <n v="541"/>
    <x v="533"/>
    <s v="Polarized systemic Internet solution"/>
    <x v="298"/>
    <n v="43086"/>
    <n v="24.205617977528089"/>
    <x v="0"/>
    <n v="395"/>
    <x v="536"/>
    <x v="6"/>
    <s v="EUR"/>
    <n v="1433912400"/>
    <n v="1436158800"/>
    <x v="505"/>
    <x v="507"/>
    <x v="0"/>
    <x v="0"/>
    <s v="games/mobile games"/>
    <x v="6"/>
    <x v="20"/>
  </r>
  <r>
    <n v="542"/>
    <x v="534"/>
    <s v="Profit-focused exuding moderator"/>
    <x v="299"/>
    <n v="1930"/>
    <n v="2.5064935064935066"/>
    <x v="0"/>
    <n v="49"/>
    <x v="537"/>
    <x v="4"/>
    <s v="GBP"/>
    <n v="1453442400"/>
    <n v="1456034400"/>
    <x v="506"/>
    <x v="508"/>
    <x v="0"/>
    <x v="0"/>
    <s v="music/indie rock"/>
    <x v="1"/>
    <x v="7"/>
  </r>
  <r>
    <n v="543"/>
    <x v="535"/>
    <s v="Cross-group high-level moderator"/>
    <x v="300"/>
    <n v="13864"/>
    <n v="16.329799764428738"/>
    <x v="0"/>
    <n v="180"/>
    <x v="538"/>
    <x v="1"/>
    <s v="USD"/>
    <n v="1378875600"/>
    <n v="1380171600"/>
    <x v="507"/>
    <x v="509"/>
    <x v="0"/>
    <x v="0"/>
    <s v="games/video games"/>
    <x v="6"/>
    <x v="11"/>
  </r>
  <r>
    <n v="544"/>
    <x v="536"/>
    <s v="Public-key 3rdgeneration system engine"/>
    <x v="54"/>
    <n v="7742"/>
    <n v="276.5"/>
    <x v="1"/>
    <n v="84"/>
    <x v="539"/>
    <x v="1"/>
    <s v="USD"/>
    <n v="1452232800"/>
    <n v="1453356000"/>
    <x v="508"/>
    <x v="510"/>
    <x v="0"/>
    <x v="0"/>
    <s v="music/rock"/>
    <x v="1"/>
    <x v="1"/>
  </r>
  <r>
    <n v="545"/>
    <x v="537"/>
    <s v="Organized value-added access"/>
    <x v="301"/>
    <n v="164109"/>
    <n v="88.803571428571431"/>
    <x v="0"/>
    <n v="2690"/>
    <x v="540"/>
    <x v="1"/>
    <s v="USD"/>
    <n v="1577253600"/>
    <n v="1578981600"/>
    <x v="509"/>
    <x v="511"/>
    <x v="0"/>
    <x v="0"/>
    <s v="theater/plays"/>
    <x v="3"/>
    <x v="3"/>
  </r>
  <r>
    <n v="546"/>
    <x v="538"/>
    <s v="Cloned global Graphical User Interface"/>
    <x v="3"/>
    <n v="6870"/>
    <n v="163.57142857142856"/>
    <x v="1"/>
    <n v="88"/>
    <x v="541"/>
    <x v="1"/>
    <s v="USD"/>
    <n v="1537160400"/>
    <n v="1537419600"/>
    <x v="510"/>
    <x v="512"/>
    <x v="0"/>
    <x v="1"/>
    <s v="theater/plays"/>
    <x v="3"/>
    <x v="3"/>
  </r>
  <r>
    <n v="547"/>
    <x v="539"/>
    <s v="Focused solution-oriented matrix"/>
    <x v="81"/>
    <n v="12597"/>
    <n v="969"/>
    <x v="1"/>
    <n v="156"/>
    <x v="542"/>
    <x v="1"/>
    <s v="USD"/>
    <n v="1422165600"/>
    <n v="1423202400"/>
    <x v="511"/>
    <x v="513"/>
    <x v="0"/>
    <x v="0"/>
    <s v="film &amp; video/drama"/>
    <x v="4"/>
    <x v="6"/>
  </r>
  <r>
    <n v="548"/>
    <x v="540"/>
    <s v="Monitored discrete toolset"/>
    <x v="302"/>
    <n v="179074"/>
    <n v="270.91376701966715"/>
    <x v="1"/>
    <n v="2985"/>
    <x v="543"/>
    <x v="1"/>
    <s v="USD"/>
    <n v="1459486800"/>
    <n v="1460610000"/>
    <x v="512"/>
    <x v="514"/>
    <x v="0"/>
    <x v="0"/>
    <s v="theater/plays"/>
    <x v="3"/>
    <x v="3"/>
  </r>
  <r>
    <n v="549"/>
    <x v="541"/>
    <s v="Business-focused intermediate system engine"/>
    <x v="303"/>
    <n v="83843"/>
    <n v="284.21355932203392"/>
    <x v="1"/>
    <n v="762"/>
    <x v="544"/>
    <x v="1"/>
    <s v="USD"/>
    <n v="1369717200"/>
    <n v="1370494800"/>
    <x v="513"/>
    <x v="515"/>
    <x v="0"/>
    <x v="0"/>
    <s v="technology/wearables"/>
    <x v="2"/>
    <x v="8"/>
  </r>
  <r>
    <n v="550"/>
    <x v="542"/>
    <s v="De-engineered disintermediate encoding"/>
    <x v="0"/>
    <n v="4"/>
    <n v="4"/>
    <x v="3"/>
    <n v="1"/>
    <x v="446"/>
    <x v="5"/>
    <s v="CHF"/>
    <n v="1330495200"/>
    <n v="1332306000"/>
    <x v="514"/>
    <x v="516"/>
    <x v="0"/>
    <x v="0"/>
    <s v="music/indie rock"/>
    <x v="1"/>
    <x v="7"/>
  </r>
  <r>
    <n v="551"/>
    <x v="543"/>
    <s v="Streamlined upward-trending analyzer"/>
    <x v="304"/>
    <n v="105598"/>
    <n v="58.6329816768462"/>
    <x v="0"/>
    <n v="2779"/>
    <x v="545"/>
    <x v="2"/>
    <s v="AUD"/>
    <n v="1419055200"/>
    <n v="1422511200"/>
    <x v="515"/>
    <x v="517"/>
    <x v="0"/>
    <x v="1"/>
    <s v="technology/web"/>
    <x v="2"/>
    <x v="2"/>
  </r>
  <r>
    <n v="552"/>
    <x v="544"/>
    <s v="Distributed human-resource policy"/>
    <x v="25"/>
    <n v="8866"/>
    <n v="98.51111111111112"/>
    <x v="0"/>
    <n v="92"/>
    <x v="546"/>
    <x v="1"/>
    <s v="USD"/>
    <n v="1480140000"/>
    <n v="1480312800"/>
    <x v="516"/>
    <x v="518"/>
    <x v="0"/>
    <x v="0"/>
    <s v="theater/plays"/>
    <x v="3"/>
    <x v="3"/>
  </r>
  <r>
    <n v="553"/>
    <x v="545"/>
    <s v="De-engineered 5thgeneration contingency"/>
    <x v="305"/>
    <n v="75022"/>
    <n v="43.975381008206334"/>
    <x v="0"/>
    <n v="1028"/>
    <x v="547"/>
    <x v="1"/>
    <s v="USD"/>
    <n v="1293948000"/>
    <n v="1294034400"/>
    <x v="517"/>
    <x v="519"/>
    <x v="0"/>
    <x v="0"/>
    <s v="music/rock"/>
    <x v="1"/>
    <x v="1"/>
  </r>
  <r>
    <n v="554"/>
    <x v="546"/>
    <s v="Multi-channeled upward-trending application"/>
    <x v="40"/>
    <n v="14408"/>
    <n v="151.66315789473683"/>
    <x v="1"/>
    <n v="554"/>
    <x v="548"/>
    <x v="0"/>
    <s v="CAD"/>
    <n v="1482127200"/>
    <n v="1482645600"/>
    <x v="518"/>
    <x v="520"/>
    <x v="0"/>
    <x v="0"/>
    <s v="music/indie rock"/>
    <x v="1"/>
    <x v="7"/>
  </r>
  <r>
    <n v="555"/>
    <x v="547"/>
    <s v="Organic maximized database"/>
    <x v="9"/>
    <n v="14089"/>
    <n v="223.63492063492063"/>
    <x v="1"/>
    <n v="135"/>
    <x v="549"/>
    <x v="3"/>
    <s v="DKK"/>
    <n v="1396414800"/>
    <n v="1399093200"/>
    <x v="519"/>
    <x v="219"/>
    <x v="0"/>
    <x v="0"/>
    <s v="music/rock"/>
    <x v="1"/>
    <x v="1"/>
  </r>
  <r>
    <n v="556"/>
    <x v="195"/>
    <s v="Grass-roots 24/7 attitude"/>
    <x v="5"/>
    <n v="12467"/>
    <n v="239.75"/>
    <x v="1"/>
    <n v="122"/>
    <x v="550"/>
    <x v="1"/>
    <s v="USD"/>
    <n v="1315285200"/>
    <n v="1315890000"/>
    <x v="520"/>
    <x v="521"/>
    <x v="0"/>
    <x v="1"/>
    <s v="publishing/translations"/>
    <x v="5"/>
    <x v="18"/>
  </r>
  <r>
    <n v="557"/>
    <x v="548"/>
    <s v="Team-oriented global strategy"/>
    <x v="46"/>
    <n v="11960"/>
    <n v="199.33333333333334"/>
    <x v="1"/>
    <n v="221"/>
    <x v="551"/>
    <x v="1"/>
    <s v="USD"/>
    <n v="1443762000"/>
    <n v="1444021200"/>
    <x v="521"/>
    <x v="522"/>
    <x v="0"/>
    <x v="1"/>
    <s v="film &amp; video/science fiction"/>
    <x v="4"/>
    <x v="22"/>
  </r>
  <r>
    <n v="558"/>
    <x v="549"/>
    <s v="Enhanced client-driven capacity"/>
    <x v="306"/>
    <n v="7966"/>
    <n v="137.34482758620689"/>
    <x v="1"/>
    <n v="126"/>
    <x v="552"/>
    <x v="1"/>
    <s v="USD"/>
    <n v="1456293600"/>
    <n v="1460005200"/>
    <x v="522"/>
    <x v="523"/>
    <x v="0"/>
    <x v="0"/>
    <s v="theater/plays"/>
    <x v="3"/>
    <x v="3"/>
  </r>
  <r>
    <n v="559"/>
    <x v="550"/>
    <s v="Exclusive systematic productivity"/>
    <x v="307"/>
    <n v="106321"/>
    <n v="100.9696106362773"/>
    <x v="1"/>
    <n v="1022"/>
    <x v="553"/>
    <x v="1"/>
    <s v="USD"/>
    <n v="1470114000"/>
    <n v="1470718800"/>
    <x v="523"/>
    <x v="524"/>
    <x v="0"/>
    <x v="0"/>
    <s v="theater/plays"/>
    <x v="3"/>
    <x v="3"/>
  </r>
  <r>
    <n v="560"/>
    <x v="551"/>
    <s v="Re-engineered radical policy"/>
    <x v="77"/>
    <n v="158832"/>
    <n v="794.16"/>
    <x v="1"/>
    <n v="3177"/>
    <x v="554"/>
    <x v="1"/>
    <s v="USD"/>
    <n v="1321596000"/>
    <n v="1325052000"/>
    <x v="524"/>
    <x v="348"/>
    <x v="0"/>
    <x v="0"/>
    <s v="film &amp; video/animation"/>
    <x v="4"/>
    <x v="10"/>
  </r>
  <r>
    <n v="561"/>
    <x v="552"/>
    <s v="Down-sized logistical adapter"/>
    <x v="162"/>
    <n v="11091"/>
    <n v="369.7"/>
    <x v="1"/>
    <n v="198"/>
    <x v="555"/>
    <x v="5"/>
    <s v="CHF"/>
    <n v="1318827600"/>
    <n v="1319000400"/>
    <x v="525"/>
    <x v="280"/>
    <x v="0"/>
    <x v="0"/>
    <s v="theater/plays"/>
    <x v="3"/>
    <x v="3"/>
  </r>
  <r>
    <n v="562"/>
    <x v="553"/>
    <s v="Configurable bandwidth-monitored throughput"/>
    <x v="34"/>
    <n v="1269"/>
    <n v="12.818181818181817"/>
    <x v="0"/>
    <n v="26"/>
    <x v="556"/>
    <x v="5"/>
    <s v="CHF"/>
    <n v="1552366800"/>
    <n v="1552539600"/>
    <x v="188"/>
    <x v="525"/>
    <x v="0"/>
    <x v="0"/>
    <s v="music/rock"/>
    <x v="1"/>
    <x v="1"/>
  </r>
  <r>
    <n v="563"/>
    <x v="554"/>
    <s v="Optional tangible pricing structure"/>
    <x v="41"/>
    <n v="5107"/>
    <n v="138.02702702702703"/>
    <x v="1"/>
    <n v="85"/>
    <x v="557"/>
    <x v="2"/>
    <s v="AUD"/>
    <n v="1542088800"/>
    <n v="1543816800"/>
    <x v="526"/>
    <x v="526"/>
    <x v="0"/>
    <x v="0"/>
    <s v="film &amp; video/documentary"/>
    <x v="4"/>
    <x v="4"/>
  </r>
  <r>
    <n v="564"/>
    <x v="555"/>
    <s v="Organic high-level implementation"/>
    <x v="308"/>
    <n v="141393"/>
    <n v="83.813278008298752"/>
    <x v="0"/>
    <n v="1790"/>
    <x v="558"/>
    <x v="1"/>
    <s v="USD"/>
    <n v="1426395600"/>
    <n v="1427086800"/>
    <x v="527"/>
    <x v="527"/>
    <x v="0"/>
    <x v="0"/>
    <s v="theater/plays"/>
    <x v="3"/>
    <x v="3"/>
  </r>
  <r>
    <n v="565"/>
    <x v="556"/>
    <s v="Decentralized logistical collaboration"/>
    <x v="309"/>
    <n v="194166"/>
    <n v="204.60063224446787"/>
    <x v="1"/>
    <n v="3596"/>
    <x v="559"/>
    <x v="1"/>
    <s v="USD"/>
    <n v="1321336800"/>
    <n v="1323064800"/>
    <x v="528"/>
    <x v="528"/>
    <x v="0"/>
    <x v="0"/>
    <s v="theater/plays"/>
    <x v="3"/>
    <x v="3"/>
  </r>
  <r>
    <n v="566"/>
    <x v="557"/>
    <s v="Advanced content-based installation"/>
    <x v="29"/>
    <n v="4124"/>
    <n v="44.344086021505376"/>
    <x v="0"/>
    <n v="37"/>
    <x v="560"/>
    <x v="1"/>
    <s v="USD"/>
    <n v="1456293600"/>
    <n v="1458277200"/>
    <x v="522"/>
    <x v="529"/>
    <x v="0"/>
    <x v="1"/>
    <s v="music/electric music"/>
    <x v="1"/>
    <x v="5"/>
  </r>
  <r>
    <n v="567"/>
    <x v="558"/>
    <s v="Distributed high-level open architecture"/>
    <x v="85"/>
    <n v="14865"/>
    <n v="218.60294117647058"/>
    <x v="1"/>
    <n v="244"/>
    <x v="561"/>
    <x v="1"/>
    <s v="USD"/>
    <n v="1404968400"/>
    <n v="1405141200"/>
    <x v="529"/>
    <x v="360"/>
    <x v="0"/>
    <x v="0"/>
    <s v="music/rock"/>
    <x v="1"/>
    <x v="1"/>
  </r>
  <r>
    <n v="568"/>
    <x v="559"/>
    <s v="Synergized zero tolerance help-desk"/>
    <x v="310"/>
    <n v="134688"/>
    <n v="186.03314917127071"/>
    <x v="1"/>
    <n v="5180"/>
    <x v="562"/>
    <x v="1"/>
    <s v="USD"/>
    <n v="1279170000"/>
    <n v="1283058000"/>
    <x v="530"/>
    <x v="254"/>
    <x v="0"/>
    <x v="0"/>
    <s v="theater/plays"/>
    <x v="3"/>
    <x v="3"/>
  </r>
  <r>
    <n v="569"/>
    <x v="560"/>
    <s v="Extended multi-tasking definition"/>
    <x v="311"/>
    <n v="47705"/>
    <n v="237.33830845771143"/>
    <x v="1"/>
    <n v="589"/>
    <x v="563"/>
    <x v="6"/>
    <s v="EUR"/>
    <n v="1294725600"/>
    <n v="1295762400"/>
    <x v="531"/>
    <x v="530"/>
    <x v="0"/>
    <x v="0"/>
    <s v="film &amp; video/animation"/>
    <x v="4"/>
    <x v="10"/>
  </r>
  <r>
    <n v="570"/>
    <x v="561"/>
    <s v="Realigned uniform knowledge user"/>
    <x v="312"/>
    <n v="95364"/>
    <n v="305.65384615384613"/>
    <x v="1"/>
    <n v="2725"/>
    <x v="564"/>
    <x v="1"/>
    <s v="USD"/>
    <n v="1419055200"/>
    <n v="1419573600"/>
    <x v="515"/>
    <x v="531"/>
    <x v="0"/>
    <x v="1"/>
    <s v="music/rock"/>
    <x v="1"/>
    <x v="1"/>
  </r>
  <r>
    <n v="571"/>
    <x v="562"/>
    <s v="Monitored grid-enabled model"/>
    <x v="26"/>
    <n v="3295"/>
    <n v="94.142857142857139"/>
    <x v="0"/>
    <n v="35"/>
    <x v="565"/>
    <x v="6"/>
    <s v="EUR"/>
    <n v="1434690000"/>
    <n v="1438750800"/>
    <x v="532"/>
    <x v="532"/>
    <x v="0"/>
    <x v="0"/>
    <s v="film &amp; video/shorts"/>
    <x v="4"/>
    <x v="12"/>
  </r>
  <r>
    <n v="572"/>
    <x v="563"/>
    <s v="Assimilated actuating policy"/>
    <x v="25"/>
    <n v="4896"/>
    <n v="54.400000000000006"/>
    <x v="3"/>
    <n v="94"/>
    <x v="566"/>
    <x v="1"/>
    <s v="USD"/>
    <n v="1443416400"/>
    <n v="1444798800"/>
    <x v="533"/>
    <x v="533"/>
    <x v="0"/>
    <x v="1"/>
    <s v="music/rock"/>
    <x v="1"/>
    <x v="1"/>
  </r>
  <r>
    <n v="573"/>
    <x v="564"/>
    <s v="Total incremental productivity"/>
    <x v="313"/>
    <n v="7496"/>
    <n v="111.88059701492537"/>
    <x v="1"/>
    <n v="300"/>
    <x v="567"/>
    <x v="1"/>
    <s v="USD"/>
    <n v="1399006800"/>
    <n v="1399179600"/>
    <x v="409"/>
    <x v="534"/>
    <x v="0"/>
    <x v="0"/>
    <s v="journalism/audio"/>
    <x v="8"/>
    <x v="23"/>
  </r>
  <r>
    <n v="574"/>
    <x v="565"/>
    <s v="Adaptive local task-force"/>
    <x v="50"/>
    <n v="9967"/>
    <n v="369.14814814814815"/>
    <x v="1"/>
    <n v="144"/>
    <x v="568"/>
    <x v="1"/>
    <s v="USD"/>
    <n v="1575698400"/>
    <n v="1576562400"/>
    <x v="534"/>
    <x v="535"/>
    <x v="0"/>
    <x v="1"/>
    <s v="food/food trucks"/>
    <x v="0"/>
    <x v="0"/>
  </r>
  <r>
    <n v="575"/>
    <x v="566"/>
    <s v="Universal zero-defect concept"/>
    <x v="314"/>
    <n v="52421"/>
    <n v="62.930372148859547"/>
    <x v="0"/>
    <n v="558"/>
    <x v="569"/>
    <x v="1"/>
    <s v="USD"/>
    <n v="1400562000"/>
    <n v="1400821200"/>
    <x v="53"/>
    <x v="536"/>
    <x v="0"/>
    <x v="1"/>
    <s v="theater/plays"/>
    <x v="3"/>
    <x v="3"/>
  </r>
  <r>
    <n v="576"/>
    <x v="567"/>
    <s v="Object-based bottom-line superstructure"/>
    <x v="62"/>
    <n v="6298"/>
    <n v="64.927835051546396"/>
    <x v="0"/>
    <n v="64"/>
    <x v="570"/>
    <x v="1"/>
    <s v="USD"/>
    <n v="1509512400"/>
    <n v="1510984800"/>
    <x v="535"/>
    <x v="537"/>
    <x v="0"/>
    <x v="0"/>
    <s v="theater/plays"/>
    <x v="3"/>
    <x v="3"/>
  </r>
  <r>
    <n v="577"/>
    <x v="568"/>
    <s v="Adaptive 24hour projection"/>
    <x v="139"/>
    <n v="1546"/>
    <n v="18.853658536585368"/>
    <x v="3"/>
    <n v="37"/>
    <x v="571"/>
    <x v="1"/>
    <s v="USD"/>
    <n v="1299823200"/>
    <n v="1302066000"/>
    <x v="536"/>
    <x v="538"/>
    <x v="0"/>
    <x v="0"/>
    <s v="music/jazz"/>
    <x v="1"/>
    <x v="17"/>
  </r>
  <r>
    <n v="578"/>
    <x v="569"/>
    <s v="Sharable radical toolset"/>
    <x v="315"/>
    <n v="16168"/>
    <n v="16.754404145077721"/>
    <x v="0"/>
    <n v="245"/>
    <x v="572"/>
    <x v="1"/>
    <s v="USD"/>
    <n v="1322719200"/>
    <n v="1322978400"/>
    <x v="537"/>
    <x v="539"/>
    <x v="0"/>
    <x v="0"/>
    <s v="film &amp; video/science fiction"/>
    <x v="4"/>
    <x v="22"/>
  </r>
  <r>
    <n v="579"/>
    <x v="570"/>
    <s v="Focused multimedia knowledgebase"/>
    <x v="8"/>
    <n v="6269"/>
    <n v="101.11290322580646"/>
    <x v="1"/>
    <n v="87"/>
    <x v="573"/>
    <x v="1"/>
    <s v="USD"/>
    <n v="1312693200"/>
    <n v="1313730000"/>
    <x v="538"/>
    <x v="540"/>
    <x v="0"/>
    <x v="0"/>
    <s v="music/jazz"/>
    <x v="1"/>
    <x v="17"/>
  </r>
  <r>
    <n v="580"/>
    <x v="251"/>
    <s v="Seamless 6thgeneration extranet"/>
    <x v="316"/>
    <n v="149578"/>
    <n v="341.5022831050228"/>
    <x v="1"/>
    <n v="3116"/>
    <x v="574"/>
    <x v="1"/>
    <s v="USD"/>
    <n v="1393394400"/>
    <n v="1394085600"/>
    <x v="539"/>
    <x v="541"/>
    <x v="0"/>
    <x v="0"/>
    <s v="theater/plays"/>
    <x v="3"/>
    <x v="3"/>
  </r>
  <r>
    <n v="581"/>
    <x v="571"/>
    <s v="Sharable mobile knowledgebase"/>
    <x v="46"/>
    <n v="3841"/>
    <n v="64.016666666666666"/>
    <x v="0"/>
    <n v="71"/>
    <x v="575"/>
    <x v="1"/>
    <s v="USD"/>
    <n v="1304053200"/>
    <n v="1305349200"/>
    <x v="540"/>
    <x v="542"/>
    <x v="0"/>
    <x v="0"/>
    <s v="technology/web"/>
    <x v="2"/>
    <x v="2"/>
  </r>
  <r>
    <n v="582"/>
    <x v="572"/>
    <s v="Cross-group global system engine"/>
    <x v="251"/>
    <n v="4531"/>
    <n v="52.080459770114942"/>
    <x v="0"/>
    <n v="42"/>
    <x v="576"/>
    <x v="1"/>
    <s v="USD"/>
    <n v="1433912400"/>
    <n v="1434344400"/>
    <x v="505"/>
    <x v="543"/>
    <x v="0"/>
    <x v="1"/>
    <s v="games/video games"/>
    <x v="6"/>
    <x v="11"/>
  </r>
  <r>
    <n v="583"/>
    <x v="573"/>
    <s v="Centralized clear-thinking conglomeration"/>
    <x v="317"/>
    <n v="60934"/>
    <n v="322.40211640211641"/>
    <x v="1"/>
    <n v="909"/>
    <x v="577"/>
    <x v="1"/>
    <s v="USD"/>
    <n v="1329717600"/>
    <n v="1331186400"/>
    <x v="541"/>
    <x v="544"/>
    <x v="0"/>
    <x v="0"/>
    <s v="film &amp; video/documentary"/>
    <x v="4"/>
    <x v="4"/>
  </r>
  <r>
    <n v="584"/>
    <x v="8"/>
    <s v="De-engineered cohesive system engine"/>
    <x v="318"/>
    <n v="103255"/>
    <n v="119.50810185185186"/>
    <x v="1"/>
    <n v="1613"/>
    <x v="578"/>
    <x v="1"/>
    <s v="USD"/>
    <n v="1335330000"/>
    <n v="1336539600"/>
    <x v="542"/>
    <x v="545"/>
    <x v="0"/>
    <x v="0"/>
    <s v="technology/web"/>
    <x v="2"/>
    <x v="2"/>
  </r>
  <r>
    <n v="585"/>
    <x v="574"/>
    <s v="Reactive analyzing function"/>
    <x v="200"/>
    <n v="13065"/>
    <n v="146.79775280898878"/>
    <x v="1"/>
    <n v="136"/>
    <x v="579"/>
    <x v="1"/>
    <s v="USD"/>
    <n v="1268888400"/>
    <n v="1269752400"/>
    <x v="543"/>
    <x v="546"/>
    <x v="0"/>
    <x v="0"/>
    <s v="publishing/translations"/>
    <x v="5"/>
    <x v="18"/>
  </r>
  <r>
    <n v="586"/>
    <x v="575"/>
    <s v="Robust hybrid budgetary management"/>
    <x v="31"/>
    <n v="6654"/>
    <n v="950.57142857142856"/>
    <x v="1"/>
    <n v="130"/>
    <x v="580"/>
    <x v="1"/>
    <s v="USD"/>
    <n v="1289973600"/>
    <n v="1291615200"/>
    <x v="544"/>
    <x v="547"/>
    <x v="0"/>
    <x v="0"/>
    <s v="music/rock"/>
    <x v="1"/>
    <x v="1"/>
  </r>
  <r>
    <n v="587"/>
    <x v="576"/>
    <s v="Open-source analyzing monitoring"/>
    <x v="151"/>
    <n v="6852"/>
    <n v="72.893617021276597"/>
    <x v="0"/>
    <n v="156"/>
    <x v="581"/>
    <x v="0"/>
    <s v="CAD"/>
    <n v="1547877600"/>
    <n v="1552366800"/>
    <x v="35"/>
    <x v="548"/>
    <x v="0"/>
    <x v="1"/>
    <s v="food/food trucks"/>
    <x v="0"/>
    <x v="0"/>
  </r>
  <r>
    <n v="588"/>
    <x v="577"/>
    <s v="Up-sized discrete firmware"/>
    <x v="215"/>
    <n v="124517"/>
    <n v="79.008248730964468"/>
    <x v="0"/>
    <n v="1368"/>
    <x v="582"/>
    <x v="4"/>
    <s v="GBP"/>
    <n v="1269493200"/>
    <n v="1272171600"/>
    <x v="152"/>
    <x v="298"/>
    <x v="0"/>
    <x v="0"/>
    <s v="theater/plays"/>
    <x v="3"/>
    <x v="3"/>
  </r>
  <r>
    <n v="589"/>
    <x v="578"/>
    <s v="Exclusive intangible extranet"/>
    <x v="58"/>
    <n v="5113"/>
    <n v="64.721518987341781"/>
    <x v="0"/>
    <n v="102"/>
    <x v="583"/>
    <x v="1"/>
    <s v="USD"/>
    <n v="1436072400"/>
    <n v="1436677200"/>
    <x v="545"/>
    <x v="549"/>
    <x v="0"/>
    <x v="0"/>
    <s v="film &amp; video/documentary"/>
    <x v="4"/>
    <x v="4"/>
  </r>
  <r>
    <n v="590"/>
    <x v="579"/>
    <s v="Synergized analyzing process improvement"/>
    <x v="143"/>
    <n v="5824"/>
    <n v="82.028169014084511"/>
    <x v="0"/>
    <n v="86"/>
    <x v="584"/>
    <x v="2"/>
    <s v="AUD"/>
    <n v="1419141600"/>
    <n v="1420092000"/>
    <x v="546"/>
    <x v="550"/>
    <x v="0"/>
    <x v="0"/>
    <s v="publishing/radio &amp; podcasts"/>
    <x v="5"/>
    <x v="15"/>
  </r>
  <r>
    <n v="591"/>
    <x v="580"/>
    <s v="Realigned dedicated system engine"/>
    <x v="60"/>
    <n v="6226"/>
    <n v="1037.6666666666667"/>
    <x v="1"/>
    <n v="102"/>
    <x v="585"/>
    <x v="1"/>
    <s v="USD"/>
    <n v="1279083600"/>
    <n v="1279947600"/>
    <x v="547"/>
    <x v="551"/>
    <x v="0"/>
    <x v="0"/>
    <s v="games/video games"/>
    <x v="6"/>
    <x v="11"/>
  </r>
  <r>
    <n v="592"/>
    <x v="581"/>
    <s v="Object-based bandwidth-monitored concept"/>
    <x v="154"/>
    <n v="20243"/>
    <n v="12.910076530612244"/>
    <x v="0"/>
    <n v="253"/>
    <x v="586"/>
    <x v="1"/>
    <s v="USD"/>
    <n v="1401426000"/>
    <n v="1402203600"/>
    <x v="548"/>
    <x v="552"/>
    <x v="0"/>
    <x v="0"/>
    <s v="theater/plays"/>
    <x v="3"/>
    <x v="3"/>
  </r>
  <r>
    <n v="593"/>
    <x v="582"/>
    <s v="Ameliorated client-driven open system"/>
    <x v="319"/>
    <n v="188288"/>
    <n v="154.84210526315789"/>
    <x v="1"/>
    <n v="4006"/>
    <x v="587"/>
    <x v="1"/>
    <s v="USD"/>
    <n v="1395810000"/>
    <n v="1396933200"/>
    <x v="549"/>
    <x v="238"/>
    <x v="0"/>
    <x v="0"/>
    <s v="film &amp; video/animation"/>
    <x v="4"/>
    <x v="10"/>
  </r>
  <r>
    <n v="594"/>
    <x v="583"/>
    <s v="Upgradable leadingedge Local Area Network"/>
    <x v="320"/>
    <n v="11167"/>
    <n v="7.0991735537190088"/>
    <x v="0"/>
    <n v="157"/>
    <x v="588"/>
    <x v="1"/>
    <s v="USD"/>
    <n v="1467003600"/>
    <n v="1467262800"/>
    <x v="550"/>
    <x v="553"/>
    <x v="0"/>
    <x v="1"/>
    <s v="theater/plays"/>
    <x v="3"/>
    <x v="3"/>
  </r>
  <r>
    <n v="595"/>
    <x v="584"/>
    <s v="Customizable intermediate data-warehouse"/>
    <x v="321"/>
    <n v="146595"/>
    <n v="208.52773826458036"/>
    <x v="1"/>
    <n v="1629"/>
    <x v="589"/>
    <x v="1"/>
    <s v="USD"/>
    <n v="1268715600"/>
    <n v="1270530000"/>
    <x v="551"/>
    <x v="554"/>
    <x v="0"/>
    <x v="1"/>
    <s v="theater/plays"/>
    <x v="3"/>
    <x v="3"/>
  </r>
  <r>
    <n v="596"/>
    <x v="585"/>
    <s v="Managed optimizing archive"/>
    <x v="58"/>
    <n v="7875"/>
    <n v="99.683544303797461"/>
    <x v="0"/>
    <n v="183"/>
    <x v="590"/>
    <x v="1"/>
    <s v="USD"/>
    <n v="1457157600"/>
    <n v="1457762400"/>
    <x v="552"/>
    <x v="496"/>
    <x v="0"/>
    <x v="1"/>
    <s v="film &amp; video/drama"/>
    <x v="4"/>
    <x v="6"/>
  </r>
  <r>
    <n v="597"/>
    <x v="586"/>
    <s v="Diverse systematic projection"/>
    <x v="322"/>
    <n v="148779"/>
    <n v="201.59756097560978"/>
    <x v="1"/>
    <n v="2188"/>
    <x v="591"/>
    <x v="1"/>
    <s v="USD"/>
    <n v="1573970400"/>
    <n v="1575525600"/>
    <x v="462"/>
    <x v="555"/>
    <x v="0"/>
    <x v="0"/>
    <s v="theater/plays"/>
    <x v="3"/>
    <x v="3"/>
  </r>
  <r>
    <n v="598"/>
    <x v="587"/>
    <s v="Up-sized web-enabled info-mediaries"/>
    <x v="323"/>
    <n v="175868"/>
    <n v="162.09032258064516"/>
    <x v="1"/>
    <n v="2409"/>
    <x v="592"/>
    <x v="6"/>
    <s v="EUR"/>
    <n v="1276578000"/>
    <n v="1279083600"/>
    <x v="553"/>
    <x v="556"/>
    <x v="0"/>
    <x v="0"/>
    <s v="music/rock"/>
    <x v="1"/>
    <x v="1"/>
  </r>
  <r>
    <n v="599"/>
    <x v="588"/>
    <s v="Persevering optimizing Graphical User Interface"/>
    <x v="324"/>
    <n v="5112"/>
    <n v="3.6436208125445471"/>
    <x v="0"/>
    <n v="82"/>
    <x v="593"/>
    <x v="3"/>
    <s v="DKK"/>
    <n v="1423720800"/>
    <n v="1424412000"/>
    <x v="554"/>
    <x v="557"/>
    <x v="0"/>
    <x v="0"/>
    <s v="film &amp; video/documentary"/>
    <x v="4"/>
    <x v="4"/>
  </r>
  <r>
    <n v="600"/>
    <x v="589"/>
    <s v="Cross-platform tertiary array"/>
    <x v="0"/>
    <n v="5"/>
    <n v="5"/>
    <x v="0"/>
    <n v="1"/>
    <x v="298"/>
    <x v="4"/>
    <s v="GBP"/>
    <n v="1375160400"/>
    <n v="1376197200"/>
    <x v="555"/>
    <x v="558"/>
    <x v="0"/>
    <x v="0"/>
    <s v="food/food trucks"/>
    <x v="0"/>
    <x v="0"/>
  </r>
  <r>
    <n v="601"/>
    <x v="590"/>
    <s v="Inverse neutral structure"/>
    <x v="9"/>
    <n v="13018"/>
    <n v="206.63492063492063"/>
    <x v="1"/>
    <n v="194"/>
    <x v="594"/>
    <x v="1"/>
    <s v="USD"/>
    <n v="1401426000"/>
    <n v="1402894800"/>
    <x v="548"/>
    <x v="559"/>
    <x v="1"/>
    <x v="0"/>
    <s v="technology/wearables"/>
    <x v="2"/>
    <x v="8"/>
  </r>
  <r>
    <n v="602"/>
    <x v="591"/>
    <s v="Quality-focused system-worthy support"/>
    <x v="325"/>
    <n v="91176"/>
    <n v="128.23628691983123"/>
    <x v="1"/>
    <n v="1140"/>
    <x v="595"/>
    <x v="1"/>
    <s v="USD"/>
    <n v="1433480400"/>
    <n v="1434430800"/>
    <x v="62"/>
    <x v="560"/>
    <x v="0"/>
    <x v="0"/>
    <s v="theater/plays"/>
    <x v="3"/>
    <x v="3"/>
  </r>
  <r>
    <n v="603"/>
    <x v="592"/>
    <s v="Vision-oriented 5thgeneration array"/>
    <x v="98"/>
    <n v="6342"/>
    <n v="119.66037735849055"/>
    <x v="1"/>
    <n v="102"/>
    <x v="596"/>
    <x v="1"/>
    <s v="USD"/>
    <n v="1555563600"/>
    <n v="1557896400"/>
    <x v="556"/>
    <x v="561"/>
    <x v="0"/>
    <x v="0"/>
    <s v="theater/plays"/>
    <x v="3"/>
    <x v="3"/>
  </r>
  <r>
    <n v="604"/>
    <x v="593"/>
    <s v="Cross-platform logistical circuit"/>
    <x v="326"/>
    <n v="151438"/>
    <n v="170.73055242390078"/>
    <x v="1"/>
    <n v="2857"/>
    <x v="597"/>
    <x v="1"/>
    <s v="USD"/>
    <n v="1295676000"/>
    <n v="1297490400"/>
    <x v="557"/>
    <x v="562"/>
    <x v="0"/>
    <x v="0"/>
    <s v="theater/plays"/>
    <x v="3"/>
    <x v="3"/>
  </r>
  <r>
    <n v="605"/>
    <x v="594"/>
    <s v="Profound solution-oriented matrix"/>
    <x v="88"/>
    <n v="6178"/>
    <n v="187.21212121212122"/>
    <x v="1"/>
    <n v="107"/>
    <x v="598"/>
    <x v="1"/>
    <s v="USD"/>
    <n v="1443848400"/>
    <n v="1447394400"/>
    <x v="27"/>
    <x v="563"/>
    <x v="0"/>
    <x v="0"/>
    <s v="publishing/nonfiction"/>
    <x v="5"/>
    <x v="9"/>
  </r>
  <r>
    <n v="606"/>
    <x v="595"/>
    <s v="Extended asynchronous initiative"/>
    <x v="74"/>
    <n v="6405"/>
    <n v="188.38235294117646"/>
    <x v="1"/>
    <n v="160"/>
    <x v="599"/>
    <x v="4"/>
    <s v="GBP"/>
    <n v="1457330400"/>
    <n v="1458277200"/>
    <x v="558"/>
    <x v="529"/>
    <x v="0"/>
    <x v="0"/>
    <s v="music/rock"/>
    <x v="1"/>
    <x v="1"/>
  </r>
  <r>
    <n v="607"/>
    <x v="596"/>
    <s v="Fundamental needs-based frame"/>
    <x v="327"/>
    <n v="180667"/>
    <n v="131.29869186046511"/>
    <x v="1"/>
    <n v="2230"/>
    <x v="600"/>
    <x v="1"/>
    <s v="USD"/>
    <n v="1395550800"/>
    <n v="1395723600"/>
    <x v="559"/>
    <x v="564"/>
    <x v="0"/>
    <x v="0"/>
    <s v="food/food trucks"/>
    <x v="0"/>
    <x v="0"/>
  </r>
  <r>
    <n v="608"/>
    <x v="597"/>
    <s v="Compatible full-range leverage"/>
    <x v="61"/>
    <n v="11075"/>
    <n v="283.97435897435901"/>
    <x v="1"/>
    <n v="316"/>
    <x v="601"/>
    <x v="1"/>
    <s v="USD"/>
    <n v="1551852000"/>
    <n v="1552197600"/>
    <x v="426"/>
    <x v="565"/>
    <x v="0"/>
    <x v="1"/>
    <s v="music/jazz"/>
    <x v="1"/>
    <x v="17"/>
  </r>
  <r>
    <n v="609"/>
    <x v="598"/>
    <s v="Upgradable holistic system engine"/>
    <x v="83"/>
    <n v="12042"/>
    <n v="120.41999999999999"/>
    <x v="1"/>
    <n v="117"/>
    <x v="602"/>
    <x v="1"/>
    <s v="USD"/>
    <n v="1547618400"/>
    <n v="1549087200"/>
    <x v="560"/>
    <x v="566"/>
    <x v="0"/>
    <x v="0"/>
    <s v="film &amp; video/science fiction"/>
    <x v="4"/>
    <x v="22"/>
  </r>
  <r>
    <n v="610"/>
    <x v="599"/>
    <s v="Stand-alone multi-state data-warehouse"/>
    <x v="328"/>
    <n v="179356"/>
    <n v="419.0560747663551"/>
    <x v="1"/>
    <n v="6406"/>
    <x v="603"/>
    <x v="1"/>
    <s v="USD"/>
    <n v="1355637600"/>
    <n v="1356847200"/>
    <x v="561"/>
    <x v="567"/>
    <x v="0"/>
    <x v="0"/>
    <s v="theater/plays"/>
    <x v="3"/>
    <x v="3"/>
  </r>
  <r>
    <n v="611"/>
    <x v="600"/>
    <s v="Multi-lateral maximized core"/>
    <x v="139"/>
    <n v="1136"/>
    <n v="13.853658536585368"/>
    <x v="3"/>
    <n v="15"/>
    <x v="604"/>
    <x v="1"/>
    <s v="USD"/>
    <n v="1374728400"/>
    <n v="1375765200"/>
    <x v="562"/>
    <x v="568"/>
    <x v="0"/>
    <x v="0"/>
    <s v="theater/plays"/>
    <x v="3"/>
    <x v="3"/>
  </r>
  <r>
    <n v="612"/>
    <x v="601"/>
    <s v="Innovative holistic hub"/>
    <x v="8"/>
    <n v="8645"/>
    <n v="139.43548387096774"/>
    <x v="1"/>
    <n v="192"/>
    <x v="605"/>
    <x v="1"/>
    <s v="USD"/>
    <n v="1287810000"/>
    <n v="1289800800"/>
    <x v="563"/>
    <x v="569"/>
    <x v="0"/>
    <x v="0"/>
    <s v="music/electric music"/>
    <x v="1"/>
    <x v="5"/>
  </r>
  <r>
    <n v="613"/>
    <x v="602"/>
    <s v="Reverse-engineered 24/7 methodology"/>
    <x v="65"/>
    <n v="1914"/>
    <n v="174"/>
    <x v="1"/>
    <n v="26"/>
    <x v="606"/>
    <x v="0"/>
    <s v="CAD"/>
    <n v="1503723600"/>
    <n v="1504501200"/>
    <x v="564"/>
    <x v="570"/>
    <x v="0"/>
    <x v="0"/>
    <s v="theater/plays"/>
    <x v="3"/>
    <x v="3"/>
  </r>
  <r>
    <n v="614"/>
    <x v="603"/>
    <s v="Business-focused dynamic info-mediaries"/>
    <x v="329"/>
    <n v="41205"/>
    <n v="155.49056603773585"/>
    <x v="1"/>
    <n v="723"/>
    <x v="607"/>
    <x v="1"/>
    <s v="USD"/>
    <n v="1484114400"/>
    <n v="1485669600"/>
    <x v="565"/>
    <x v="571"/>
    <x v="0"/>
    <x v="0"/>
    <s v="theater/plays"/>
    <x v="3"/>
    <x v="3"/>
  </r>
  <r>
    <n v="615"/>
    <x v="604"/>
    <s v="Digitized clear-thinking installation"/>
    <x v="275"/>
    <n v="14488"/>
    <n v="170.44705882352943"/>
    <x v="1"/>
    <n v="170"/>
    <x v="608"/>
    <x v="6"/>
    <s v="EUR"/>
    <n v="1461906000"/>
    <n v="1462770000"/>
    <x v="566"/>
    <x v="572"/>
    <x v="0"/>
    <x v="0"/>
    <s v="theater/plays"/>
    <x v="3"/>
    <x v="3"/>
  </r>
  <r>
    <n v="616"/>
    <x v="605"/>
    <s v="Quality-focused 24/7 superstructure"/>
    <x v="330"/>
    <n v="12129"/>
    <n v="189.515625"/>
    <x v="1"/>
    <n v="238"/>
    <x v="609"/>
    <x v="4"/>
    <s v="GBP"/>
    <n v="1379653200"/>
    <n v="1379739600"/>
    <x v="567"/>
    <x v="573"/>
    <x v="0"/>
    <x v="1"/>
    <s v="music/indie rock"/>
    <x v="1"/>
    <x v="7"/>
  </r>
  <r>
    <n v="617"/>
    <x v="606"/>
    <s v="Multi-channeled local intranet"/>
    <x v="1"/>
    <n v="3496"/>
    <n v="249.71428571428572"/>
    <x v="1"/>
    <n v="55"/>
    <x v="610"/>
    <x v="1"/>
    <s v="USD"/>
    <n v="1401858000"/>
    <n v="1402722000"/>
    <x v="568"/>
    <x v="471"/>
    <x v="0"/>
    <x v="0"/>
    <s v="theater/plays"/>
    <x v="3"/>
    <x v="3"/>
  </r>
  <r>
    <n v="618"/>
    <x v="607"/>
    <s v="Open-architected mobile emulation"/>
    <x v="331"/>
    <n v="97037"/>
    <n v="48.860523665659613"/>
    <x v="0"/>
    <n v="1198"/>
    <x v="611"/>
    <x v="1"/>
    <s v="USD"/>
    <n v="1367470800"/>
    <n v="1369285200"/>
    <x v="569"/>
    <x v="574"/>
    <x v="0"/>
    <x v="0"/>
    <s v="publishing/nonfiction"/>
    <x v="5"/>
    <x v="9"/>
  </r>
  <r>
    <n v="619"/>
    <x v="608"/>
    <s v="Ameliorated foreground methodology"/>
    <x v="332"/>
    <n v="55757"/>
    <n v="28.461970393057683"/>
    <x v="0"/>
    <n v="648"/>
    <x v="612"/>
    <x v="1"/>
    <s v="USD"/>
    <n v="1304658000"/>
    <n v="1304744400"/>
    <x v="570"/>
    <x v="575"/>
    <x v="1"/>
    <x v="1"/>
    <s v="theater/plays"/>
    <x v="3"/>
    <x v="3"/>
  </r>
  <r>
    <n v="620"/>
    <x v="609"/>
    <s v="Synergized well-modulated project"/>
    <x v="333"/>
    <n v="11525"/>
    <n v="268.02325581395348"/>
    <x v="1"/>
    <n v="128"/>
    <x v="613"/>
    <x v="2"/>
    <s v="AUD"/>
    <n v="1467954000"/>
    <n v="1468299600"/>
    <x v="571"/>
    <x v="576"/>
    <x v="0"/>
    <x v="0"/>
    <s v="photography/photography books"/>
    <x v="7"/>
    <x v="14"/>
  </r>
  <r>
    <n v="621"/>
    <x v="610"/>
    <s v="Extended context-sensitive forecast"/>
    <x v="334"/>
    <n v="158669"/>
    <n v="619.80078125"/>
    <x v="1"/>
    <n v="2144"/>
    <x v="614"/>
    <x v="1"/>
    <s v="USD"/>
    <n v="1473742800"/>
    <n v="1474174800"/>
    <x v="572"/>
    <x v="577"/>
    <x v="0"/>
    <x v="0"/>
    <s v="theater/plays"/>
    <x v="3"/>
    <x v="3"/>
  </r>
  <r>
    <n v="622"/>
    <x v="611"/>
    <s v="Total leadingedge neural-net"/>
    <x v="335"/>
    <n v="5916"/>
    <n v="3.1301587301587301"/>
    <x v="0"/>
    <n v="64"/>
    <x v="615"/>
    <x v="1"/>
    <s v="USD"/>
    <n v="1523768400"/>
    <n v="1526014800"/>
    <x v="573"/>
    <x v="578"/>
    <x v="0"/>
    <x v="0"/>
    <s v="music/indie rock"/>
    <x v="1"/>
    <x v="7"/>
  </r>
  <r>
    <n v="623"/>
    <x v="612"/>
    <s v="Organic actuating protocol"/>
    <x v="336"/>
    <n v="150806"/>
    <n v="159.92152704135739"/>
    <x v="1"/>
    <n v="2693"/>
    <x v="616"/>
    <x v="4"/>
    <s v="GBP"/>
    <n v="1437022800"/>
    <n v="1437454800"/>
    <x v="574"/>
    <x v="477"/>
    <x v="0"/>
    <x v="0"/>
    <s v="theater/plays"/>
    <x v="3"/>
    <x v="3"/>
  </r>
  <r>
    <n v="624"/>
    <x v="613"/>
    <s v="Down-sized national software"/>
    <x v="135"/>
    <n v="14249"/>
    <n v="279.39215686274508"/>
    <x v="1"/>
    <n v="432"/>
    <x v="617"/>
    <x v="1"/>
    <s v="USD"/>
    <n v="1422165600"/>
    <n v="1422684000"/>
    <x v="511"/>
    <x v="579"/>
    <x v="0"/>
    <x v="0"/>
    <s v="photography/photography books"/>
    <x v="7"/>
    <x v="14"/>
  </r>
  <r>
    <n v="625"/>
    <x v="614"/>
    <s v="Organic upward-trending Graphical User Interface"/>
    <x v="168"/>
    <n v="5803"/>
    <n v="77.373333333333335"/>
    <x v="0"/>
    <n v="62"/>
    <x v="618"/>
    <x v="1"/>
    <s v="USD"/>
    <n v="1580104800"/>
    <n v="1581314400"/>
    <x v="575"/>
    <x v="580"/>
    <x v="0"/>
    <x v="0"/>
    <s v="theater/plays"/>
    <x v="3"/>
    <x v="3"/>
  </r>
  <r>
    <n v="626"/>
    <x v="615"/>
    <s v="Synergistic tertiary budgetary management"/>
    <x v="330"/>
    <n v="13205"/>
    <n v="206.32812500000003"/>
    <x v="1"/>
    <n v="189"/>
    <x v="619"/>
    <x v="1"/>
    <s v="USD"/>
    <n v="1285650000"/>
    <n v="1286427600"/>
    <x v="576"/>
    <x v="581"/>
    <x v="0"/>
    <x v="1"/>
    <s v="theater/plays"/>
    <x v="3"/>
    <x v="3"/>
  </r>
  <r>
    <n v="627"/>
    <x v="616"/>
    <s v="Open-architected incremental ability"/>
    <x v="39"/>
    <n v="11108"/>
    <n v="694.25"/>
    <x v="1"/>
    <n v="154"/>
    <x v="620"/>
    <x v="4"/>
    <s v="GBP"/>
    <n v="1276664400"/>
    <n v="1278738000"/>
    <x v="577"/>
    <x v="582"/>
    <x v="1"/>
    <x v="0"/>
    <s v="food/food trucks"/>
    <x v="0"/>
    <x v="0"/>
  </r>
  <r>
    <n v="628"/>
    <x v="617"/>
    <s v="Intuitive object-oriented task-force"/>
    <x v="89"/>
    <n v="2884"/>
    <n v="151.78947368421052"/>
    <x v="1"/>
    <n v="96"/>
    <x v="621"/>
    <x v="1"/>
    <s v="USD"/>
    <n v="1286168400"/>
    <n v="1286427600"/>
    <x v="578"/>
    <x v="581"/>
    <x v="0"/>
    <x v="0"/>
    <s v="music/indie rock"/>
    <x v="1"/>
    <x v="7"/>
  </r>
  <r>
    <n v="629"/>
    <x v="618"/>
    <s v="Multi-tiered executive toolset"/>
    <x v="337"/>
    <n v="55476"/>
    <n v="64.58207217694995"/>
    <x v="0"/>
    <n v="750"/>
    <x v="622"/>
    <x v="1"/>
    <s v="USD"/>
    <n v="1467781200"/>
    <n v="1467954000"/>
    <x v="579"/>
    <x v="583"/>
    <x v="0"/>
    <x v="1"/>
    <s v="theater/plays"/>
    <x v="3"/>
    <x v="3"/>
  </r>
  <r>
    <n v="630"/>
    <x v="619"/>
    <s v="Grass-roots directional workforce"/>
    <x v="40"/>
    <n v="5973"/>
    <n v="62.873684210526314"/>
    <x v="3"/>
    <n v="87"/>
    <x v="623"/>
    <x v="1"/>
    <s v="USD"/>
    <n v="1556686800"/>
    <n v="1557637200"/>
    <x v="580"/>
    <x v="584"/>
    <x v="0"/>
    <x v="1"/>
    <s v="theater/plays"/>
    <x v="3"/>
    <x v="3"/>
  </r>
  <r>
    <n v="631"/>
    <x v="620"/>
    <s v="Quality-focused real-time solution"/>
    <x v="338"/>
    <n v="183756"/>
    <n v="310.39864864864865"/>
    <x v="1"/>
    <n v="3063"/>
    <x v="624"/>
    <x v="1"/>
    <s v="USD"/>
    <n v="1553576400"/>
    <n v="1553922000"/>
    <x v="581"/>
    <x v="585"/>
    <x v="0"/>
    <x v="0"/>
    <s v="theater/plays"/>
    <x v="3"/>
    <x v="3"/>
  </r>
  <r>
    <n v="632"/>
    <x v="621"/>
    <s v="Reduced interactive matrix"/>
    <x v="339"/>
    <n v="30902"/>
    <n v="42.859916782246884"/>
    <x v="2"/>
    <n v="278"/>
    <x v="625"/>
    <x v="1"/>
    <s v="USD"/>
    <n v="1414904400"/>
    <n v="1416463200"/>
    <x v="582"/>
    <x v="586"/>
    <x v="0"/>
    <x v="0"/>
    <s v="theater/plays"/>
    <x v="3"/>
    <x v="3"/>
  </r>
  <r>
    <n v="633"/>
    <x v="622"/>
    <s v="Adaptive context-sensitive architecture"/>
    <x v="313"/>
    <n v="5569"/>
    <n v="83.119402985074629"/>
    <x v="0"/>
    <n v="105"/>
    <x v="626"/>
    <x v="1"/>
    <s v="USD"/>
    <n v="1446876000"/>
    <n v="1447221600"/>
    <x v="336"/>
    <x v="587"/>
    <x v="0"/>
    <x v="0"/>
    <s v="film &amp; video/animation"/>
    <x v="4"/>
    <x v="10"/>
  </r>
  <r>
    <n v="634"/>
    <x v="623"/>
    <s v="Polarized incremental portal"/>
    <x v="195"/>
    <n v="92824"/>
    <n v="78.531302876480552"/>
    <x v="3"/>
    <n v="1658"/>
    <x v="627"/>
    <x v="1"/>
    <s v="USD"/>
    <n v="1490418000"/>
    <n v="1491627600"/>
    <x v="583"/>
    <x v="588"/>
    <x v="0"/>
    <x v="0"/>
    <s v="film &amp; video/television"/>
    <x v="4"/>
    <x v="19"/>
  </r>
  <r>
    <n v="635"/>
    <x v="624"/>
    <s v="Reactive regional access"/>
    <x v="340"/>
    <n v="158590"/>
    <n v="114.09352517985612"/>
    <x v="1"/>
    <n v="2266"/>
    <x v="628"/>
    <x v="1"/>
    <s v="USD"/>
    <n v="1360389600"/>
    <n v="1363150800"/>
    <x v="584"/>
    <x v="589"/>
    <x v="0"/>
    <x v="0"/>
    <s v="film &amp; video/television"/>
    <x v="4"/>
    <x v="19"/>
  </r>
  <r>
    <n v="636"/>
    <x v="625"/>
    <s v="Stand-alone reciprocal frame"/>
    <x v="341"/>
    <n v="127591"/>
    <n v="64.537683358624179"/>
    <x v="0"/>
    <n v="2604"/>
    <x v="629"/>
    <x v="3"/>
    <s v="DKK"/>
    <n v="1326866400"/>
    <n v="1330754400"/>
    <x v="585"/>
    <x v="590"/>
    <x v="0"/>
    <x v="1"/>
    <s v="film &amp; video/animation"/>
    <x v="4"/>
    <x v="10"/>
  </r>
  <r>
    <n v="637"/>
    <x v="626"/>
    <s v="Open-architected 24/7 throughput"/>
    <x v="275"/>
    <n v="6750"/>
    <n v="79.411764705882348"/>
    <x v="0"/>
    <n v="65"/>
    <x v="630"/>
    <x v="1"/>
    <s v="USD"/>
    <n v="1479103200"/>
    <n v="1479794400"/>
    <x v="586"/>
    <x v="591"/>
    <x v="0"/>
    <x v="0"/>
    <s v="theater/plays"/>
    <x v="3"/>
    <x v="3"/>
  </r>
  <r>
    <n v="638"/>
    <x v="627"/>
    <s v="Monitored 24/7 approach"/>
    <x v="342"/>
    <n v="9318"/>
    <n v="11.419117647058824"/>
    <x v="0"/>
    <n v="94"/>
    <x v="631"/>
    <x v="1"/>
    <s v="USD"/>
    <n v="1280206800"/>
    <n v="1281243600"/>
    <x v="587"/>
    <x v="592"/>
    <x v="0"/>
    <x v="1"/>
    <s v="theater/plays"/>
    <x v="3"/>
    <x v="3"/>
  </r>
  <r>
    <n v="639"/>
    <x v="628"/>
    <s v="Upgradable explicit forecast"/>
    <x v="133"/>
    <n v="4832"/>
    <n v="56.186046511627907"/>
    <x v="2"/>
    <n v="45"/>
    <x v="632"/>
    <x v="1"/>
    <s v="USD"/>
    <n v="1532754000"/>
    <n v="1532754000"/>
    <x v="588"/>
    <x v="593"/>
    <x v="0"/>
    <x v="1"/>
    <s v="film &amp; video/drama"/>
    <x v="4"/>
    <x v="6"/>
  </r>
  <r>
    <n v="640"/>
    <x v="629"/>
    <s v="Pre-emptive context-sensitive support"/>
    <x v="343"/>
    <n v="19769"/>
    <n v="16.501669449081803"/>
    <x v="0"/>
    <n v="257"/>
    <x v="633"/>
    <x v="1"/>
    <s v="USD"/>
    <n v="1453096800"/>
    <n v="1453356000"/>
    <x v="589"/>
    <x v="510"/>
    <x v="0"/>
    <x v="0"/>
    <s v="theater/plays"/>
    <x v="3"/>
    <x v="3"/>
  </r>
  <r>
    <n v="641"/>
    <x v="630"/>
    <s v="Business-focused leadingedge instruction set"/>
    <x v="151"/>
    <n v="11277"/>
    <n v="119.96808510638297"/>
    <x v="1"/>
    <n v="194"/>
    <x v="634"/>
    <x v="5"/>
    <s v="CHF"/>
    <n v="1487570400"/>
    <n v="1489986000"/>
    <x v="590"/>
    <x v="594"/>
    <x v="0"/>
    <x v="0"/>
    <s v="theater/plays"/>
    <x v="3"/>
    <x v="3"/>
  </r>
  <r>
    <n v="642"/>
    <x v="631"/>
    <s v="Extended multi-state knowledge user"/>
    <x v="243"/>
    <n v="13382"/>
    <n v="145.45652173913044"/>
    <x v="1"/>
    <n v="129"/>
    <x v="635"/>
    <x v="0"/>
    <s v="CAD"/>
    <n v="1545026400"/>
    <n v="1545804000"/>
    <x v="591"/>
    <x v="595"/>
    <x v="0"/>
    <x v="0"/>
    <s v="technology/wearables"/>
    <x v="2"/>
    <x v="8"/>
  </r>
  <r>
    <n v="643"/>
    <x v="632"/>
    <s v="Future-proofed modular groupware"/>
    <x v="344"/>
    <n v="32986"/>
    <n v="221.38255033557047"/>
    <x v="1"/>
    <n v="375"/>
    <x v="636"/>
    <x v="1"/>
    <s v="USD"/>
    <n v="1488348000"/>
    <n v="1489899600"/>
    <x v="592"/>
    <x v="596"/>
    <x v="0"/>
    <x v="0"/>
    <s v="theater/plays"/>
    <x v="3"/>
    <x v="3"/>
  </r>
  <r>
    <n v="644"/>
    <x v="633"/>
    <s v="Distributed real-time algorithm"/>
    <x v="345"/>
    <n v="81984"/>
    <n v="48.396694214876035"/>
    <x v="0"/>
    <n v="2928"/>
    <x v="637"/>
    <x v="0"/>
    <s v="CAD"/>
    <n v="1545112800"/>
    <n v="1546495200"/>
    <x v="593"/>
    <x v="597"/>
    <x v="0"/>
    <x v="0"/>
    <s v="theater/plays"/>
    <x v="3"/>
    <x v="3"/>
  </r>
  <r>
    <n v="645"/>
    <x v="634"/>
    <s v="Multi-lateral heuristic throughput"/>
    <x v="346"/>
    <n v="178483"/>
    <n v="92.911504424778755"/>
    <x v="0"/>
    <n v="4697"/>
    <x v="638"/>
    <x v="1"/>
    <s v="USD"/>
    <n v="1537938000"/>
    <n v="1539752400"/>
    <x v="594"/>
    <x v="598"/>
    <x v="0"/>
    <x v="1"/>
    <s v="music/rock"/>
    <x v="1"/>
    <x v="1"/>
  </r>
  <r>
    <n v="646"/>
    <x v="635"/>
    <s v="Switchable reciprocal middleware"/>
    <x v="201"/>
    <n v="87448"/>
    <n v="88.599797365754824"/>
    <x v="0"/>
    <n v="2915"/>
    <x v="639"/>
    <x v="1"/>
    <s v="USD"/>
    <n v="1363150800"/>
    <n v="1364101200"/>
    <x v="595"/>
    <x v="599"/>
    <x v="0"/>
    <x v="0"/>
    <s v="games/video games"/>
    <x v="6"/>
    <x v="11"/>
  </r>
  <r>
    <n v="647"/>
    <x v="636"/>
    <s v="Inverse multimedia Graphic Interface"/>
    <x v="6"/>
    <n v="1863"/>
    <n v="41.4"/>
    <x v="0"/>
    <n v="18"/>
    <x v="640"/>
    <x v="1"/>
    <s v="USD"/>
    <n v="1523250000"/>
    <n v="1525323600"/>
    <x v="596"/>
    <x v="600"/>
    <x v="0"/>
    <x v="0"/>
    <s v="publishing/translations"/>
    <x v="5"/>
    <x v="18"/>
  </r>
  <r>
    <n v="648"/>
    <x v="637"/>
    <s v="Vision-oriented local contingency"/>
    <x v="347"/>
    <n v="62174"/>
    <n v="63.056795131845846"/>
    <x v="3"/>
    <n v="723"/>
    <x v="641"/>
    <x v="1"/>
    <s v="USD"/>
    <n v="1499317200"/>
    <n v="1500872400"/>
    <x v="597"/>
    <x v="601"/>
    <x v="1"/>
    <x v="0"/>
    <s v="food/food trucks"/>
    <x v="0"/>
    <x v="0"/>
  </r>
  <r>
    <n v="649"/>
    <x v="638"/>
    <s v="Reactive 6thgeneration hub"/>
    <x v="155"/>
    <n v="59003"/>
    <n v="48.482333607230892"/>
    <x v="0"/>
    <n v="602"/>
    <x v="642"/>
    <x v="5"/>
    <s v="CHF"/>
    <n v="1287550800"/>
    <n v="1288501200"/>
    <x v="598"/>
    <x v="602"/>
    <x v="1"/>
    <x v="1"/>
    <s v="theater/plays"/>
    <x v="3"/>
    <x v="3"/>
  </r>
  <r>
    <n v="650"/>
    <x v="639"/>
    <s v="Optional asymmetric success"/>
    <x v="0"/>
    <n v="2"/>
    <n v="2"/>
    <x v="0"/>
    <n v="1"/>
    <x v="50"/>
    <x v="1"/>
    <s v="USD"/>
    <n v="1404795600"/>
    <n v="1407128400"/>
    <x v="599"/>
    <x v="603"/>
    <x v="0"/>
    <x v="0"/>
    <s v="music/jazz"/>
    <x v="1"/>
    <x v="17"/>
  </r>
  <r>
    <n v="651"/>
    <x v="640"/>
    <s v="Digitized analyzing capacity"/>
    <x v="348"/>
    <n v="174039"/>
    <n v="88.47941026944585"/>
    <x v="0"/>
    <n v="3868"/>
    <x v="643"/>
    <x v="6"/>
    <s v="EUR"/>
    <n v="1393048800"/>
    <n v="1394344800"/>
    <x v="600"/>
    <x v="604"/>
    <x v="0"/>
    <x v="0"/>
    <s v="film &amp; video/shorts"/>
    <x v="4"/>
    <x v="12"/>
  </r>
  <r>
    <n v="652"/>
    <x v="641"/>
    <s v="Vision-oriented regional hub"/>
    <x v="83"/>
    <n v="12684"/>
    <n v="126.84"/>
    <x v="1"/>
    <n v="409"/>
    <x v="644"/>
    <x v="1"/>
    <s v="USD"/>
    <n v="1470373200"/>
    <n v="1474088400"/>
    <x v="601"/>
    <x v="292"/>
    <x v="0"/>
    <x v="0"/>
    <s v="technology/web"/>
    <x v="2"/>
    <x v="2"/>
  </r>
  <r>
    <n v="653"/>
    <x v="642"/>
    <s v="Monitored incremental info-mediaries"/>
    <x v="60"/>
    <n v="14033"/>
    <n v="2338.833333333333"/>
    <x v="1"/>
    <n v="234"/>
    <x v="645"/>
    <x v="1"/>
    <s v="USD"/>
    <n v="1460091600"/>
    <n v="1460264400"/>
    <x v="602"/>
    <x v="605"/>
    <x v="0"/>
    <x v="0"/>
    <s v="technology/web"/>
    <x v="2"/>
    <x v="2"/>
  </r>
  <r>
    <n v="654"/>
    <x v="643"/>
    <s v="Programmable static middleware"/>
    <x v="349"/>
    <n v="177936"/>
    <n v="508.38857142857148"/>
    <x v="1"/>
    <n v="3016"/>
    <x v="646"/>
    <x v="1"/>
    <s v="USD"/>
    <n v="1440392400"/>
    <n v="1440824400"/>
    <x v="335"/>
    <x v="606"/>
    <x v="0"/>
    <x v="0"/>
    <s v="music/metal"/>
    <x v="1"/>
    <x v="16"/>
  </r>
  <r>
    <n v="655"/>
    <x v="644"/>
    <s v="Multi-layered bottom-line encryption"/>
    <x v="350"/>
    <n v="13212"/>
    <n v="191.47826086956522"/>
    <x v="1"/>
    <n v="264"/>
    <x v="647"/>
    <x v="1"/>
    <s v="USD"/>
    <n v="1488434400"/>
    <n v="1489554000"/>
    <x v="603"/>
    <x v="607"/>
    <x v="1"/>
    <x v="0"/>
    <s v="photography/photography books"/>
    <x v="7"/>
    <x v="14"/>
  </r>
  <r>
    <n v="656"/>
    <x v="645"/>
    <s v="Vision-oriented systematic Graphical User Interface"/>
    <x v="351"/>
    <n v="49879"/>
    <n v="42.127533783783782"/>
    <x v="0"/>
    <n v="504"/>
    <x v="648"/>
    <x v="2"/>
    <s v="AUD"/>
    <n v="1514440800"/>
    <n v="1514872800"/>
    <x v="604"/>
    <x v="608"/>
    <x v="0"/>
    <x v="0"/>
    <s v="food/food trucks"/>
    <x v="0"/>
    <x v="0"/>
  </r>
  <r>
    <n v="657"/>
    <x v="646"/>
    <s v="Balanced optimal hardware"/>
    <x v="83"/>
    <n v="824"/>
    <n v="8.24"/>
    <x v="0"/>
    <n v="14"/>
    <x v="649"/>
    <x v="1"/>
    <s v="USD"/>
    <n v="1514354400"/>
    <n v="1515736800"/>
    <x v="605"/>
    <x v="609"/>
    <x v="0"/>
    <x v="0"/>
    <s v="film &amp; video/science fiction"/>
    <x v="4"/>
    <x v="22"/>
  </r>
  <r>
    <n v="658"/>
    <x v="647"/>
    <s v="Self-enabling mission-critical success"/>
    <x v="352"/>
    <n v="31594"/>
    <n v="60.064638783269963"/>
    <x v="3"/>
    <n v="390"/>
    <x v="650"/>
    <x v="1"/>
    <s v="USD"/>
    <n v="1440910800"/>
    <n v="1442898000"/>
    <x v="606"/>
    <x v="610"/>
    <x v="0"/>
    <x v="0"/>
    <s v="music/rock"/>
    <x v="1"/>
    <x v="1"/>
  </r>
  <r>
    <n v="659"/>
    <x v="648"/>
    <s v="Grass-roots dynamic emulation"/>
    <x v="353"/>
    <n v="57010"/>
    <n v="47.232808616404313"/>
    <x v="0"/>
    <n v="750"/>
    <x v="651"/>
    <x v="4"/>
    <s v="GBP"/>
    <n v="1296108000"/>
    <n v="1296194400"/>
    <x v="65"/>
    <x v="611"/>
    <x v="0"/>
    <x v="0"/>
    <s v="film &amp; video/documentary"/>
    <x v="4"/>
    <x v="4"/>
  </r>
  <r>
    <n v="660"/>
    <x v="649"/>
    <s v="Fundamental disintermediate matrix"/>
    <x v="14"/>
    <n v="7438"/>
    <n v="81.736263736263737"/>
    <x v="0"/>
    <n v="77"/>
    <x v="652"/>
    <x v="1"/>
    <s v="USD"/>
    <n v="1440133200"/>
    <n v="1440910800"/>
    <x v="607"/>
    <x v="612"/>
    <x v="1"/>
    <x v="0"/>
    <s v="theater/plays"/>
    <x v="3"/>
    <x v="3"/>
  </r>
  <r>
    <n v="661"/>
    <x v="650"/>
    <s v="Right-sized secondary challenge"/>
    <x v="354"/>
    <n v="57872"/>
    <n v="54.187265917603"/>
    <x v="0"/>
    <n v="752"/>
    <x v="653"/>
    <x v="3"/>
    <s v="DKK"/>
    <n v="1332910800"/>
    <n v="1335502800"/>
    <x v="608"/>
    <x v="613"/>
    <x v="0"/>
    <x v="0"/>
    <s v="music/jazz"/>
    <x v="1"/>
    <x v="17"/>
  </r>
  <r>
    <n v="662"/>
    <x v="651"/>
    <s v="Implemented exuding software"/>
    <x v="14"/>
    <n v="8906"/>
    <n v="97.868131868131869"/>
    <x v="0"/>
    <n v="131"/>
    <x v="654"/>
    <x v="1"/>
    <s v="USD"/>
    <n v="1544335200"/>
    <n v="1544680800"/>
    <x v="609"/>
    <x v="614"/>
    <x v="0"/>
    <x v="0"/>
    <s v="theater/plays"/>
    <x v="3"/>
    <x v="3"/>
  </r>
  <r>
    <n v="663"/>
    <x v="652"/>
    <s v="Total optimizing software"/>
    <x v="83"/>
    <n v="7724"/>
    <n v="77.239999999999995"/>
    <x v="0"/>
    <n v="87"/>
    <x v="655"/>
    <x v="1"/>
    <s v="USD"/>
    <n v="1286427600"/>
    <n v="1288414800"/>
    <x v="610"/>
    <x v="615"/>
    <x v="0"/>
    <x v="0"/>
    <s v="theater/plays"/>
    <x v="3"/>
    <x v="3"/>
  </r>
  <r>
    <n v="664"/>
    <x v="327"/>
    <s v="Optional maximized attitude"/>
    <x v="355"/>
    <n v="26571"/>
    <n v="33.464735516372798"/>
    <x v="0"/>
    <n v="1063"/>
    <x v="656"/>
    <x v="1"/>
    <s v="USD"/>
    <n v="1329717600"/>
    <n v="1330581600"/>
    <x v="541"/>
    <x v="616"/>
    <x v="0"/>
    <x v="0"/>
    <s v="music/jazz"/>
    <x v="1"/>
    <x v="17"/>
  </r>
  <r>
    <n v="665"/>
    <x v="653"/>
    <s v="Customer-focused impactful extranet"/>
    <x v="135"/>
    <n v="12219"/>
    <n v="239.58823529411765"/>
    <x v="1"/>
    <n v="272"/>
    <x v="657"/>
    <x v="1"/>
    <s v="USD"/>
    <n v="1310187600"/>
    <n v="1311397200"/>
    <x v="611"/>
    <x v="453"/>
    <x v="0"/>
    <x v="1"/>
    <s v="film &amp; video/documentary"/>
    <x v="4"/>
    <x v="4"/>
  </r>
  <r>
    <n v="666"/>
    <x v="654"/>
    <s v="Cloned bottom-line success"/>
    <x v="33"/>
    <n v="1985"/>
    <n v="64.032258064516128"/>
    <x v="3"/>
    <n v="25"/>
    <x v="658"/>
    <x v="1"/>
    <s v="USD"/>
    <n v="1377838800"/>
    <n v="1378357200"/>
    <x v="612"/>
    <x v="617"/>
    <x v="0"/>
    <x v="1"/>
    <s v="theater/plays"/>
    <x v="3"/>
    <x v="3"/>
  </r>
  <r>
    <n v="667"/>
    <x v="655"/>
    <s v="Decentralized bandwidth-monitored ability"/>
    <x v="350"/>
    <n v="12155"/>
    <n v="176.15942028985506"/>
    <x v="1"/>
    <n v="419"/>
    <x v="659"/>
    <x v="1"/>
    <s v="USD"/>
    <n v="1410325200"/>
    <n v="1411102800"/>
    <x v="613"/>
    <x v="618"/>
    <x v="0"/>
    <x v="0"/>
    <s v="journalism/audio"/>
    <x v="8"/>
    <x v="23"/>
  </r>
  <r>
    <n v="668"/>
    <x v="656"/>
    <s v="Programmable leadingedge budgetary management"/>
    <x v="356"/>
    <n v="5593"/>
    <n v="20.33818181818182"/>
    <x v="0"/>
    <n v="76"/>
    <x v="660"/>
    <x v="1"/>
    <s v="USD"/>
    <n v="1343797200"/>
    <n v="1344834000"/>
    <x v="614"/>
    <x v="619"/>
    <x v="0"/>
    <x v="0"/>
    <s v="theater/plays"/>
    <x v="3"/>
    <x v="3"/>
  </r>
  <r>
    <n v="669"/>
    <x v="657"/>
    <s v="Upgradable bi-directional concept"/>
    <x v="357"/>
    <n v="175020"/>
    <n v="358.64754098360658"/>
    <x v="1"/>
    <n v="1621"/>
    <x v="661"/>
    <x v="6"/>
    <s v="EUR"/>
    <n v="1498453200"/>
    <n v="1499230800"/>
    <x v="615"/>
    <x v="620"/>
    <x v="0"/>
    <x v="0"/>
    <s v="theater/plays"/>
    <x v="3"/>
    <x v="3"/>
  </r>
  <r>
    <n v="670"/>
    <x v="635"/>
    <s v="Re-contextualized homogeneous flexibility"/>
    <x v="358"/>
    <n v="75955"/>
    <n v="468.85802469135803"/>
    <x v="1"/>
    <n v="1101"/>
    <x v="662"/>
    <x v="1"/>
    <s v="USD"/>
    <n v="1456380000"/>
    <n v="1457416800"/>
    <x v="90"/>
    <x v="621"/>
    <x v="0"/>
    <x v="0"/>
    <s v="music/indie rock"/>
    <x v="1"/>
    <x v="7"/>
  </r>
  <r>
    <n v="671"/>
    <x v="658"/>
    <s v="Monitored bi-directional standardization"/>
    <x v="359"/>
    <n v="119127"/>
    <n v="122.05635245901641"/>
    <x v="1"/>
    <n v="1073"/>
    <x v="663"/>
    <x v="1"/>
    <s v="USD"/>
    <n v="1280552400"/>
    <n v="1280898000"/>
    <x v="616"/>
    <x v="622"/>
    <x v="0"/>
    <x v="1"/>
    <s v="theater/plays"/>
    <x v="3"/>
    <x v="3"/>
  </r>
  <r>
    <n v="672"/>
    <x v="659"/>
    <s v="Stand-alone grid-enabled leverage"/>
    <x v="360"/>
    <n v="110689"/>
    <n v="55.931783729156137"/>
    <x v="0"/>
    <n v="4428"/>
    <x v="664"/>
    <x v="2"/>
    <s v="AUD"/>
    <n v="1521608400"/>
    <n v="1522472400"/>
    <x v="617"/>
    <x v="623"/>
    <x v="0"/>
    <x v="0"/>
    <s v="theater/plays"/>
    <x v="3"/>
    <x v="3"/>
  </r>
  <r>
    <n v="673"/>
    <x v="660"/>
    <s v="Assimilated regional groupware"/>
    <x v="36"/>
    <n v="2445"/>
    <n v="43.660714285714285"/>
    <x v="0"/>
    <n v="58"/>
    <x v="665"/>
    <x v="6"/>
    <s v="EUR"/>
    <n v="1460696400"/>
    <n v="1462510800"/>
    <x v="618"/>
    <x v="624"/>
    <x v="0"/>
    <x v="0"/>
    <s v="music/indie rock"/>
    <x v="1"/>
    <x v="7"/>
  </r>
  <r>
    <n v="674"/>
    <x v="661"/>
    <s v="Up-sized 24hour instruction set"/>
    <x v="361"/>
    <n v="57250"/>
    <n v="33.53837141183363"/>
    <x v="3"/>
    <n v="1218"/>
    <x v="666"/>
    <x v="1"/>
    <s v="USD"/>
    <n v="1313730000"/>
    <n v="1317790800"/>
    <x v="619"/>
    <x v="625"/>
    <x v="0"/>
    <x v="0"/>
    <s v="photography/photography books"/>
    <x v="7"/>
    <x v="14"/>
  </r>
  <r>
    <n v="675"/>
    <x v="662"/>
    <s v="Right-sized web-enabled intranet"/>
    <x v="62"/>
    <n v="11929"/>
    <n v="122.97938144329896"/>
    <x v="1"/>
    <n v="331"/>
    <x v="667"/>
    <x v="1"/>
    <s v="USD"/>
    <n v="1568178000"/>
    <n v="1568782800"/>
    <x v="620"/>
    <x v="626"/>
    <x v="0"/>
    <x v="0"/>
    <s v="journalism/audio"/>
    <x v="8"/>
    <x v="23"/>
  </r>
  <r>
    <n v="676"/>
    <x v="663"/>
    <s v="Expanded needs-based orchestration"/>
    <x v="362"/>
    <n v="118214"/>
    <n v="189.74959871589084"/>
    <x v="1"/>
    <n v="1170"/>
    <x v="668"/>
    <x v="1"/>
    <s v="USD"/>
    <n v="1348635600"/>
    <n v="1349413200"/>
    <x v="621"/>
    <x v="627"/>
    <x v="0"/>
    <x v="0"/>
    <s v="photography/photography books"/>
    <x v="7"/>
    <x v="14"/>
  </r>
  <r>
    <n v="677"/>
    <x v="664"/>
    <s v="Organic system-worthy orchestration"/>
    <x v="98"/>
    <n v="4432"/>
    <n v="83.622641509433961"/>
    <x v="0"/>
    <n v="111"/>
    <x v="669"/>
    <x v="1"/>
    <s v="USD"/>
    <n v="1468126800"/>
    <n v="1472446800"/>
    <x v="622"/>
    <x v="491"/>
    <x v="0"/>
    <x v="0"/>
    <s v="publishing/fiction"/>
    <x v="5"/>
    <x v="13"/>
  </r>
  <r>
    <n v="678"/>
    <x v="665"/>
    <s v="Inverse static standardization"/>
    <x v="105"/>
    <n v="17879"/>
    <n v="17.968844221105527"/>
    <x v="3"/>
    <n v="215"/>
    <x v="670"/>
    <x v="1"/>
    <s v="USD"/>
    <n v="1547877600"/>
    <n v="1548050400"/>
    <x v="35"/>
    <x v="628"/>
    <x v="0"/>
    <x v="0"/>
    <s v="film &amp; video/drama"/>
    <x v="4"/>
    <x v="6"/>
  </r>
  <r>
    <n v="679"/>
    <x v="307"/>
    <s v="Synchronized motivating solution"/>
    <x v="1"/>
    <n v="14511"/>
    <n v="1036.5"/>
    <x v="1"/>
    <n v="363"/>
    <x v="671"/>
    <x v="1"/>
    <s v="USD"/>
    <n v="1571374800"/>
    <n v="1571806800"/>
    <x v="623"/>
    <x v="629"/>
    <x v="0"/>
    <x v="1"/>
    <s v="food/food trucks"/>
    <x v="0"/>
    <x v="0"/>
  </r>
  <r>
    <n v="680"/>
    <x v="666"/>
    <s v="Open-source 4thgeneration open system"/>
    <x v="363"/>
    <n v="141822"/>
    <n v="97.405219780219781"/>
    <x v="0"/>
    <n v="2955"/>
    <x v="672"/>
    <x v="1"/>
    <s v="USD"/>
    <n v="1576303200"/>
    <n v="1576476000"/>
    <x v="624"/>
    <x v="630"/>
    <x v="0"/>
    <x v="1"/>
    <s v="games/mobile games"/>
    <x v="6"/>
    <x v="20"/>
  </r>
  <r>
    <n v="681"/>
    <x v="667"/>
    <s v="Decentralized context-sensitive superstructure"/>
    <x v="364"/>
    <n v="159037"/>
    <n v="86.386203150461711"/>
    <x v="0"/>
    <n v="1657"/>
    <x v="673"/>
    <x v="1"/>
    <s v="USD"/>
    <n v="1324447200"/>
    <n v="1324965600"/>
    <x v="625"/>
    <x v="631"/>
    <x v="0"/>
    <x v="0"/>
    <s v="theater/plays"/>
    <x v="3"/>
    <x v="3"/>
  </r>
  <r>
    <n v="682"/>
    <x v="668"/>
    <s v="Compatible 5thgeneration concept"/>
    <x v="91"/>
    <n v="8109"/>
    <n v="150.16666666666666"/>
    <x v="1"/>
    <n v="103"/>
    <x v="674"/>
    <x v="1"/>
    <s v="USD"/>
    <n v="1386741600"/>
    <n v="1387519200"/>
    <x v="626"/>
    <x v="632"/>
    <x v="0"/>
    <x v="0"/>
    <s v="theater/plays"/>
    <x v="3"/>
    <x v="3"/>
  </r>
  <r>
    <n v="683"/>
    <x v="669"/>
    <s v="Virtual systemic intranet"/>
    <x v="173"/>
    <n v="8244"/>
    <n v="358.43478260869563"/>
    <x v="1"/>
    <n v="147"/>
    <x v="675"/>
    <x v="1"/>
    <s v="USD"/>
    <n v="1537074000"/>
    <n v="1537246800"/>
    <x v="627"/>
    <x v="633"/>
    <x v="0"/>
    <x v="0"/>
    <s v="theater/plays"/>
    <x v="3"/>
    <x v="3"/>
  </r>
  <r>
    <n v="684"/>
    <x v="670"/>
    <s v="Optimized systemic algorithm"/>
    <x v="1"/>
    <n v="7600"/>
    <n v="542.85714285714289"/>
    <x v="1"/>
    <n v="110"/>
    <x v="676"/>
    <x v="0"/>
    <s v="CAD"/>
    <n v="1277787600"/>
    <n v="1279515600"/>
    <x v="628"/>
    <x v="634"/>
    <x v="0"/>
    <x v="0"/>
    <s v="publishing/nonfiction"/>
    <x v="5"/>
    <x v="9"/>
  </r>
  <r>
    <n v="685"/>
    <x v="671"/>
    <s v="Customizable homogeneous firmware"/>
    <x v="365"/>
    <n v="94501"/>
    <n v="67.500714285714281"/>
    <x v="0"/>
    <n v="926"/>
    <x v="677"/>
    <x v="0"/>
    <s v="CAD"/>
    <n v="1440306000"/>
    <n v="1442379600"/>
    <x v="629"/>
    <x v="415"/>
    <x v="0"/>
    <x v="0"/>
    <s v="theater/plays"/>
    <x v="3"/>
    <x v="3"/>
  </r>
  <r>
    <n v="686"/>
    <x v="672"/>
    <s v="Front-line cohesive extranet"/>
    <x v="168"/>
    <n v="14381"/>
    <n v="191.74666666666667"/>
    <x v="1"/>
    <n v="134"/>
    <x v="678"/>
    <x v="1"/>
    <s v="USD"/>
    <n v="1522126800"/>
    <n v="1523077200"/>
    <x v="630"/>
    <x v="635"/>
    <x v="0"/>
    <x v="0"/>
    <s v="technology/wearables"/>
    <x v="2"/>
    <x v="8"/>
  </r>
  <r>
    <n v="687"/>
    <x v="673"/>
    <s v="Distributed holistic neural-net"/>
    <x v="42"/>
    <n v="13980"/>
    <n v="932"/>
    <x v="1"/>
    <n v="269"/>
    <x v="679"/>
    <x v="1"/>
    <s v="USD"/>
    <n v="1489298400"/>
    <n v="1489554000"/>
    <x v="631"/>
    <x v="607"/>
    <x v="0"/>
    <x v="0"/>
    <s v="theater/plays"/>
    <x v="3"/>
    <x v="3"/>
  </r>
  <r>
    <n v="688"/>
    <x v="674"/>
    <s v="Devolved client-server monitoring"/>
    <x v="49"/>
    <n v="12449"/>
    <n v="429.27586206896552"/>
    <x v="1"/>
    <n v="175"/>
    <x v="680"/>
    <x v="1"/>
    <s v="USD"/>
    <n v="1547100000"/>
    <n v="1548482400"/>
    <x v="632"/>
    <x v="636"/>
    <x v="0"/>
    <x v="1"/>
    <s v="film &amp; video/television"/>
    <x v="4"/>
    <x v="19"/>
  </r>
  <r>
    <n v="689"/>
    <x v="675"/>
    <s v="Seamless directional capacity"/>
    <x v="190"/>
    <n v="7348"/>
    <n v="100.65753424657535"/>
    <x v="1"/>
    <n v="69"/>
    <x v="681"/>
    <x v="1"/>
    <s v="USD"/>
    <n v="1383022800"/>
    <n v="1384063200"/>
    <x v="633"/>
    <x v="637"/>
    <x v="0"/>
    <x v="0"/>
    <s v="technology/web"/>
    <x v="2"/>
    <x v="2"/>
  </r>
  <r>
    <n v="690"/>
    <x v="676"/>
    <s v="Polarized actuating implementation"/>
    <x v="136"/>
    <n v="8158"/>
    <n v="226.61111111111109"/>
    <x v="1"/>
    <n v="190"/>
    <x v="682"/>
    <x v="1"/>
    <s v="USD"/>
    <n v="1322373600"/>
    <n v="1322892000"/>
    <x v="634"/>
    <x v="638"/>
    <x v="0"/>
    <x v="1"/>
    <s v="film &amp; video/documentary"/>
    <x v="4"/>
    <x v="4"/>
  </r>
  <r>
    <n v="691"/>
    <x v="677"/>
    <s v="Front-line disintermediate hub"/>
    <x v="92"/>
    <n v="7119"/>
    <n v="142.38"/>
    <x v="1"/>
    <n v="237"/>
    <x v="683"/>
    <x v="1"/>
    <s v="USD"/>
    <n v="1349240400"/>
    <n v="1350709200"/>
    <x v="635"/>
    <x v="639"/>
    <x v="1"/>
    <x v="1"/>
    <s v="film &amp; video/documentary"/>
    <x v="4"/>
    <x v="4"/>
  </r>
  <r>
    <n v="692"/>
    <x v="678"/>
    <s v="Decentralized 4thgeneration challenge"/>
    <x v="46"/>
    <n v="5438"/>
    <n v="90.633333333333326"/>
    <x v="0"/>
    <n v="77"/>
    <x v="684"/>
    <x v="4"/>
    <s v="GBP"/>
    <n v="1562648400"/>
    <n v="1564203600"/>
    <x v="636"/>
    <x v="640"/>
    <x v="0"/>
    <x v="0"/>
    <s v="music/rock"/>
    <x v="1"/>
    <x v="1"/>
  </r>
  <r>
    <n v="693"/>
    <x v="679"/>
    <s v="Reverse-engineered composite hierarchy"/>
    <x v="366"/>
    <n v="115396"/>
    <n v="63.966740576496676"/>
    <x v="0"/>
    <n v="1748"/>
    <x v="685"/>
    <x v="1"/>
    <s v="USD"/>
    <n v="1508216400"/>
    <n v="1509685200"/>
    <x v="637"/>
    <x v="641"/>
    <x v="0"/>
    <x v="0"/>
    <s v="theater/plays"/>
    <x v="3"/>
    <x v="3"/>
  </r>
  <r>
    <n v="694"/>
    <x v="680"/>
    <s v="Programmable tangible ability"/>
    <x v="14"/>
    <n v="7656"/>
    <n v="84.131868131868131"/>
    <x v="0"/>
    <n v="79"/>
    <x v="686"/>
    <x v="1"/>
    <s v="USD"/>
    <n v="1511762400"/>
    <n v="1514959200"/>
    <x v="638"/>
    <x v="642"/>
    <x v="0"/>
    <x v="0"/>
    <s v="theater/plays"/>
    <x v="3"/>
    <x v="3"/>
  </r>
  <r>
    <n v="695"/>
    <x v="681"/>
    <s v="Configurable full-range emulation"/>
    <x v="243"/>
    <n v="12322"/>
    <n v="133.93478260869566"/>
    <x v="1"/>
    <n v="196"/>
    <x v="687"/>
    <x v="6"/>
    <s v="EUR"/>
    <n v="1447480800"/>
    <n v="1448863200"/>
    <x v="639"/>
    <x v="445"/>
    <x v="1"/>
    <x v="0"/>
    <s v="music/rock"/>
    <x v="1"/>
    <x v="1"/>
  </r>
  <r>
    <n v="696"/>
    <x v="682"/>
    <s v="Total real-time hardware"/>
    <x v="367"/>
    <n v="96888"/>
    <n v="59.042047531992694"/>
    <x v="0"/>
    <n v="889"/>
    <x v="688"/>
    <x v="1"/>
    <s v="USD"/>
    <n v="1429506000"/>
    <n v="1429592400"/>
    <x v="640"/>
    <x v="116"/>
    <x v="0"/>
    <x v="1"/>
    <s v="theater/plays"/>
    <x v="3"/>
    <x v="3"/>
  </r>
  <r>
    <n v="697"/>
    <x v="683"/>
    <s v="Profound system-worthy functionalities"/>
    <x v="368"/>
    <n v="196960"/>
    <n v="152.80062063615205"/>
    <x v="1"/>
    <n v="7295"/>
    <x v="689"/>
    <x v="1"/>
    <s v="USD"/>
    <n v="1522472400"/>
    <n v="1522645200"/>
    <x v="641"/>
    <x v="643"/>
    <x v="0"/>
    <x v="0"/>
    <s v="music/electric music"/>
    <x v="1"/>
    <x v="5"/>
  </r>
  <r>
    <n v="698"/>
    <x v="684"/>
    <s v="Cloned hybrid focus group"/>
    <x v="369"/>
    <n v="188057"/>
    <n v="446.69121140142522"/>
    <x v="1"/>
    <n v="2893"/>
    <x v="690"/>
    <x v="0"/>
    <s v="CAD"/>
    <n v="1322114400"/>
    <n v="1323324000"/>
    <x v="642"/>
    <x v="644"/>
    <x v="0"/>
    <x v="0"/>
    <s v="technology/wearables"/>
    <x v="2"/>
    <x v="8"/>
  </r>
  <r>
    <n v="699"/>
    <x v="196"/>
    <s v="Ergonomic dedicated focus group"/>
    <x v="71"/>
    <n v="6245"/>
    <n v="84.391891891891888"/>
    <x v="0"/>
    <n v="56"/>
    <x v="691"/>
    <x v="1"/>
    <s v="USD"/>
    <n v="1561438800"/>
    <n v="1561525200"/>
    <x v="230"/>
    <x v="645"/>
    <x v="0"/>
    <x v="0"/>
    <s v="film &amp; video/drama"/>
    <x v="4"/>
    <x v="6"/>
  </r>
  <r>
    <n v="700"/>
    <x v="685"/>
    <s v="Realigned zero administration paradigm"/>
    <x v="0"/>
    <n v="3"/>
    <n v="3"/>
    <x v="0"/>
    <n v="1"/>
    <x v="248"/>
    <x v="1"/>
    <s v="USD"/>
    <n v="1264399200"/>
    <n v="1265695200"/>
    <x v="67"/>
    <x v="646"/>
    <x v="0"/>
    <x v="0"/>
    <s v="technology/wearables"/>
    <x v="2"/>
    <x v="8"/>
  </r>
  <r>
    <n v="701"/>
    <x v="686"/>
    <s v="Open-source multi-tasking methodology"/>
    <x v="370"/>
    <n v="91014"/>
    <n v="175.02692307692308"/>
    <x v="1"/>
    <n v="820"/>
    <x v="692"/>
    <x v="1"/>
    <s v="USD"/>
    <n v="1301202000"/>
    <n v="1301806800"/>
    <x v="643"/>
    <x v="647"/>
    <x v="1"/>
    <x v="0"/>
    <s v="theater/plays"/>
    <x v="3"/>
    <x v="3"/>
  </r>
  <r>
    <n v="702"/>
    <x v="687"/>
    <s v="Object-based attitude-oriented analyzer"/>
    <x v="251"/>
    <n v="4710"/>
    <n v="54.137931034482754"/>
    <x v="0"/>
    <n v="83"/>
    <x v="693"/>
    <x v="1"/>
    <s v="USD"/>
    <n v="1374469200"/>
    <n v="1374901200"/>
    <x v="644"/>
    <x v="467"/>
    <x v="0"/>
    <x v="0"/>
    <s v="technology/wearables"/>
    <x v="2"/>
    <x v="8"/>
  </r>
  <r>
    <n v="703"/>
    <x v="688"/>
    <s v="Cross-platform tertiary hub"/>
    <x v="371"/>
    <n v="197728"/>
    <n v="311.87381703470032"/>
    <x v="1"/>
    <n v="2038"/>
    <x v="694"/>
    <x v="1"/>
    <s v="USD"/>
    <n v="1334984400"/>
    <n v="1336453200"/>
    <x v="645"/>
    <x v="648"/>
    <x v="1"/>
    <x v="1"/>
    <s v="publishing/translations"/>
    <x v="5"/>
    <x v="18"/>
  </r>
  <r>
    <n v="704"/>
    <x v="689"/>
    <s v="Seamless clear-thinking artificial intelligence"/>
    <x v="251"/>
    <n v="10682"/>
    <n v="122.78160919540231"/>
    <x v="1"/>
    <n v="116"/>
    <x v="695"/>
    <x v="1"/>
    <s v="USD"/>
    <n v="1467608400"/>
    <n v="1468904400"/>
    <x v="646"/>
    <x v="649"/>
    <x v="0"/>
    <x v="0"/>
    <s v="film &amp; video/animation"/>
    <x v="4"/>
    <x v="10"/>
  </r>
  <r>
    <n v="705"/>
    <x v="690"/>
    <s v="Centralized tangible success"/>
    <x v="372"/>
    <n v="168048"/>
    <n v="99.026517383618156"/>
    <x v="0"/>
    <n v="2025"/>
    <x v="696"/>
    <x v="4"/>
    <s v="GBP"/>
    <n v="1386741600"/>
    <n v="1387087200"/>
    <x v="626"/>
    <x v="650"/>
    <x v="0"/>
    <x v="0"/>
    <s v="publishing/nonfiction"/>
    <x v="5"/>
    <x v="9"/>
  </r>
  <r>
    <n v="706"/>
    <x v="691"/>
    <s v="Customer-focused multimedia methodology"/>
    <x v="2"/>
    <n v="138586"/>
    <n v="127.84686346863469"/>
    <x v="1"/>
    <n v="1345"/>
    <x v="697"/>
    <x v="2"/>
    <s v="AUD"/>
    <n v="1546754400"/>
    <n v="1547445600"/>
    <x v="647"/>
    <x v="651"/>
    <x v="0"/>
    <x v="1"/>
    <s v="technology/web"/>
    <x v="2"/>
    <x v="2"/>
  </r>
  <r>
    <n v="707"/>
    <x v="692"/>
    <s v="Visionary maximized Local Area Network"/>
    <x v="190"/>
    <n v="11579"/>
    <n v="158.61643835616439"/>
    <x v="1"/>
    <n v="168"/>
    <x v="698"/>
    <x v="1"/>
    <s v="USD"/>
    <n v="1544248800"/>
    <n v="1547359200"/>
    <x v="159"/>
    <x v="652"/>
    <x v="0"/>
    <x v="0"/>
    <s v="film &amp; video/drama"/>
    <x v="4"/>
    <x v="6"/>
  </r>
  <r>
    <n v="708"/>
    <x v="693"/>
    <s v="Secured bifurcated intranet"/>
    <x v="12"/>
    <n v="12020"/>
    <n v="707.05882352941171"/>
    <x v="1"/>
    <n v="137"/>
    <x v="699"/>
    <x v="5"/>
    <s v="CHF"/>
    <n v="1495429200"/>
    <n v="1496293200"/>
    <x v="648"/>
    <x v="653"/>
    <x v="0"/>
    <x v="0"/>
    <s v="theater/plays"/>
    <x v="3"/>
    <x v="3"/>
  </r>
  <r>
    <n v="709"/>
    <x v="694"/>
    <s v="Grass-roots 4thgeneration product"/>
    <x v="122"/>
    <n v="13954"/>
    <n v="142.38775510204081"/>
    <x v="1"/>
    <n v="186"/>
    <x v="700"/>
    <x v="6"/>
    <s v="EUR"/>
    <n v="1334811600"/>
    <n v="1335416400"/>
    <x v="267"/>
    <x v="654"/>
    <x v="0"/>
    <x v="0"/>
    <s v="theater/plays"/>
    <x v="3"/>
    <x v="3"/>
  </r>
  <r>
    <n v="710"/>
    <x v="695"/>
    <s v="Reduced next generation info-mediaries"/>
    <x v="333"/>
    <n v="6358"/>
    <n v="147.86046511627907"/>
    <x v="1"/>
    <n v="125"/>
    <x v="701"/>
    <x v="1"/>
    <s v="USD"/>
    <n v="1531544400"/>
    <n v="1532149200"/>
    <x v="649"/>
    <x v="655"/>
    <x v="0"/>
    <x v="1"/>
    <s v="theater/plays"/>
    <x v="3"/>
    <x v="3"/>
  </r>
  <r>
    <n v="711"/>
    <x v="696"/>
    <s v="Customizable full-range artificial intelligence"/>
    <x v="8"/>
    <n v="1260"/>
    <n v="20.322580645161288"/>
    <x v="0"/>
    <n v="14"/>
    <x v="702"/>
    <x v="6"/>
    <s v="EUR"/>
    <n v="1453615200"/>
    <n v="1453788000"/>
    <x v="248"/>
    <x v="656"/>
    <x v="1"/>
    <x v="1"/>
    <s v="theater/plays"/>
    <x v="3"/>
    <x v="3"/>
  </r>
  <r>
    <n v="712"/>
    <x v="697"/>
    <s v="Programmable leadingedge contingency"/>
    <x v="126"/>
    <n v="14725"/>
    <n v="1840.625"/>
    <x v="1"/>
    <n v="202"/>
    <x v="703"/>
    <x v="1"/>
    <s v="USD"/>
    <n v="1467954000"/>
    <n v="1471496400"/>
    <x v="571"/>
    <x v="657"/>
    <x v="0"/>
    <x v="0"/>
    <s v="theater/plays"/>
    <x v="3"/>
    <x v="3"/>
  </r>
  <r>
    <n v="713"/>
    <x v="698"/>
    <s v="Multi-layered global groupware"/>
    <x v="350"/>
    <n v="11174"/>
    <n v="161.94202898550725"/>
    <x v="1"/>
    <n v="103"/>
    <x v="704"/>
    <x v="1"/>
    <s v="USD"/>
    <n v="1471842000"/>
    <n v="1472878800"/>
    <x v="650"/>
    <x v="89"/>
    <x v="0"/>
    <x v="0"/>
    <s v="publishing/radio &amp; podcasts"/>
    <x v="5"/>
    <x v="15"/>
  </r>
  <r>
    <n v="714"/>
    <x v="699"/>
    <s v="Switchable methodical superstructure"/>
    <x v="373"/>
    <n v="182036"/>
    <n v="472.82077922077923"/>
    <x v="1"/>
    <n v="1785"/>
    <x v="705"/>
    <x v="1"/>
    <s v="USD"/>
    <n v="1408424400"/>
    <n v="1408510800"/>
    <x v="1"/>
    <x v="658"/>
    <x v="0"/>
    <x v="0"/>
    <s v="music/rock"/>
    <x v="1"/>
    <x v="1"/>
  </r>
  <r>
    <n v="715"/>
    <x v="700"/>
    <s v="Expanded even-keeled portal"/>
    <x v="374"/>
    <n v="28870"/>
    <n v="24.466101694915253"/>
    <x v="0"/>
    <n v="656"/>
    <x v="706"/>
    <x v="1"/>
    <s v="USD"/>
    <n v="1281157200"/>
    <n v="1281589200"/>
    <x v="651"/>
    <x v="438"/>
    <x v="0"/>
    <x v="0"/>
    <s v="games/mobile games"/>
    <x v="6"/>
    <x v="20"/>
  </r>
  <r>
    <n v="716"/>
    <x v="701"/>
    <s v="Advanced modular moderator"/>
    <x v="22"/>
    <n v="10353"/>
    <n v="517.65"/>
    <x v="1"/>
    <n v="157"/>
    <x v="707"/>
    <x v="1"/>
    <s v="USD"/>
    <n v="1373432400"/>
    <n v="1375851600"/>
    <x v="652"/>
    <x v="659"/>
    <x v="0"/>
    <x v="1"/>
    <s v="theater/plays"/>
    <x v="3"/>
    <x v="3"/>
  </r>
  <r>
    <n v="717"/>
    <x v="702"/>
    <s v="Reverse-engineered well-modulated ability"/>
    <x v="36"/>
    <n v="13868"/>
    <n v="247.64285714285714"/>
    <x v="1"/>
    <n v="555"/>
    <x v="708"/>
    <x v="1"/>
    <s v="USD"/>
    <n v="1313989200"/>
    <n v="1315803600"/>
    <x v="653"/>
    <x v="660"/>
    <x v="0"/>
    <x v="0"/>
    <s v="film &amp; video/documentary"/>
    <x v="4"/>
    <x v="4"/>
  </r>
  <r>
    <n v="718"/>
    <x v="703"/>
    <s v="Expanded optimal pricing structure"/>
    <x v="111"/>
    <n v="8317"/>
    <n v="100.20481927710843"/>
    <x v="1"/>
    <n v="297"/>
    <x v="709"/>
    <x v="1"/>
    <s v="USD"/>
    <n v="1371445200"/>
    <n v="1373691600"/>
    <x v="654"/>
    <x v="661"/>
    <x v="0"/>
    <x v="0"/>
    <s v="technology/wearables"/>
    <x v="2"/>
    <x v="8"/>
  </r>
  <r>
    <n v="719"/>
    <x v="704"/>
    <s v="Down-sized uniform ability"/>
    <x v="350"/>
    <n v="10557"/>
    <n v="153"/>
    <x v="1"/>
    <n v="123"/>
    <x v="710"/>
    <x v="1"/>
    <s v="USD"/>
    <n v="1338267600"/>
    <n v="1339218000"/>
    <x v="655"/>
    <x v="662"/>
    <x v="0"/>
    <x v="0"/>
    <s v="publishing/fiction"/>
    <x v="5"/>
    <x v="13"/>
  </r>
  <r>
    <n v="720"/>
    <x v="705"/>
    <s v="Multi-layered upward-trending conglomeration"/>
    <x v="251"/>
    <n v="3227"/>
    <n v="37.091954022988503"/>
    <x v="3"/>
    <n v="38"/>
    <x v="711"/>
    <x v="3"/>
    <s v="DKK"/>
    <n v="1519192800"/>
    <n v="1520402400"/>
    <x v="656"/>
    <x v="236"/>
    <x v="0"/>
    <x v="1"/>
    <s v="theater/plays"/>
    <x v="3"/>
    <x v="3"/>
  </r>
  <r>
    <n v="721"/>
    <x v="706"/>
    <s v="Open-architected systematic intranet"/>
    <x v="375"/>
    <n v="5429"/>
    <n v="4.392394822006473"/>
    <x v="3"/>
    <n v="60"/>
    <x v="712"/>
    <x v="1"/>
    <s v="USD"/>
    <n v="1522818000"/>
    <n v="1523336400"/>
    <x v="657"/>
    <x v="663"/>
    <x v="0"/>
    <x v="0"/>
    <s v="music/rock"/>
    <x v="1"/>
    <x v="1"/>
  </r>
  <r>
    <n v="722"/>
    <x v="707"/>
    <s v="Proactive 24hour frame"/>
    <x v="376"/>
    <n v="75906"/>
    <n v="156.50721649484535"/>
    <x v="1"/>
    <n v="3036"/>
    <x v="713"/>
    <x v="1"/>
    <s v="USD"/>
    <n v="1509948000"/>
    <n v="1512280800"/>
    <x v="265"/>
    <x v="202"/>
    <x v="0"/>
    <x v="0"/>
    <s v="film &amp; video/documentary"/>
    <x v="4"/>
    <x v="4"/>
  </r>
  <r>
    <n v="723"/>
    <x v="708"/>
    <s v="Exclusive fresh-thinking model"/>
    <x v="70"/>
    <n v="13250"/>
    <n v="270.40816326530609"/>
    <x v="1"/>
    <n v="144"/>
    <x v="714"/>
    <x v="2"/>
    <s v="AUD"/>
    <n v="1456898400"/>
    <n v="1458709200"/>
    <x v="658"/>
    <x v="664"/>
    <x v="0"/>
    <x v="0"/>
    <s v="theater/plays"/>
    <x v="3"/>
    <x v="3"/>
  </r>
  <r>
    <n v="724"/>
    <x v="709"/>
    <s v="Business-focused encompassing intranet"/>
    <x v="141"/>
    <n v="11261"/>
    <n v="134.05952380952382"/>
    <x v="1"/>
    <n v="121"/>
    <x v="715"/>
    <x v="4"/>
    <s v="GBP"/>
    <n v="1413954000"/>
    <n v="1414126800"/>
    <x v="659"/>
    <x v="665"/>
    <x v="0"/>
    <x v="1"/>
    <s v="theater/plays"/>
    <x v="3"/>
    <x v="3"/>
  </r>
  <r>
    <n v="725"/>
    <x v="710"/>
    <s v="Optional 6thgeneration access"/>
    <x v="377"/>
    <n v="97369"/>
    <n v="50.398033126293996"/>
    <x v="0"/>
    <n v="1596"/>
    <x v="716"/>
    <x v="1"/>
    <s v="USD"/>
    <n v="1416031200"/>
    <n v="1416204000"/>
    <x v="660"/>
    <x v="666"/>
    <x v="0"/>
    <x v="0"/>
    <s v="games/mobile games"/>
    <x v="6"/>
    <x v="20"/>
  </r>
  <r>
    <n v="726"/>
    <x v="711"/>
    <s v="Realigned web-enabled functionalities"/>
    <x v="378"/>
    <n v="48227"/>
    <n v="88.815837937384899"/>
    <x v="3"/>
    <n v="524"/>
    <x v="717"/>
    <x v="1"/>
    <s v="USD"/>
    <n v="1287982800"/>
    <n v="1288501200"/>
    <x v="661"/>
    <x v="602"/>
    <x v="0"/>
    <x v="1"/>
    <s v="theater/plays"/>
    <x v="3"/>
    <x v="3"/>
  </r>
  <r>
    <n v="727"/>
    <x v="712"/>
    <s v="Enterprise-wide multimedia software"/>
    <x v="200"/>
    <n v="14685"/>
    <n v="165"/>
    <x v="1"/>
    <n v="181"/>
    <x v="718"/>
    <x v="1"/>
    <s v="USD"/>
    <n v="1547964000"/>
    <n v="1552971600"/>
    <x v="4"/>
    <x v="667"/>
    <x v="0"/>
    <x v="0"/>
    <s v="technology/web"/>
    <x v="2"/>
    <x v="2"/>
  </r>
  <r>
    <n v="728"/>
    <x v="713"/>
    <s v="Versatile mission-critical knowledgebase"/>
    <x v="3"/>
    <n v="735"/>
    <n v="17.5"/>
    <x v="0"/>
    <n v="10"/>
    <x v="719"/>
    <x v="1"/>
    <s v="USD"/>
    <n v="1464152400"/>
    <n v="1465102800"/>
    <x v="662"/>
    <x v="668"/>
    <x v="0"/>
    <x v="0"/>
    <s v="theater/plays"/>
    <x v="3"/>
    <x v="3"/>
  </r>
  <r>
    <n v="729"/>
    <x v="714"/>
    <s v="Multi-lateral object-oriented open system"/>
    <x v="36"/>
    <n v="10397"/>
    <n v="185.66071428571428"/>
    <x v="1"/>
    <n v="122"/>
    <x v="720"/>
    <x v="1"/>
    <s v="USD"/>
    <n v="1359957600"/>
    <n v="1360130400"/>
    <x v="663"/>
    <x v="669"/>
    <x v="0"/>
    <x v="0"/>
    <s v="film &amp; video/drama"/>
    <x v="4"/>
    <x v="6"/>
  </r>
  <r>
    <n v="730"/>
    <x v="715"/>
    <s v="Visionary system-worthy attitude"/>
    <x v="379"/>
    <n v="118847"/>
    <n v="412.6631944444444"/>
    <x v="1"/>
    <n v="1071"/>
    <x v="721"/>
    <x v="0"/>
    <s v="CAD"/>
    <n v="1432357200"/>
    <n v="1432875600"/>
    <x v="664"/>
    <x v="670"/>
    <x v="0"/>
    <x v="0"/>
    <s v="technology/wearables"/>
    <x v="2"/>
    <x v="8"/>
  </r>
  <r>
    <n v="731"/>
    <x v="716"/>
    <s v="Synergized content-based hierarchy"/>
    <x v="48"/>
    <n v="7220"/>
    <n v="90.25"/>
    <x v="3"/>
    <n v="219"/>
    <x v="722"/>
    <x v="1"/>
    <s v="USD"/>
    <n v="1500786000"/>
    <n v="1500872400"/>
    <x v="665"/>
    <x v="601"/>
    <x v="0"/>
    <x v="0"/>
    <s v="technology/web"/>
    <x v="2"/>
    <x v="2"/>
  </r>
  <r>
    <n v="732"/>
    <x v="717"/>
    <s v="Business-focused 24hour access"/>
    <x v="380"/>
    <n v="107622"/>
    <n v="91.984615384615381"/>
    <x v="0"/>
    <n v="1121"/>
    <x v="723"/>
    <x v="1"/>
    <s v="USD"/>
    <n v="1490158800"/>
    <n v="1492146000"/>
    <x v="666"/>
    <x v="671"/>
    <x v="0"/>
    <x v="1"/>
    <s v="music/rock"/>
    <x v="1"/>
    <x v="1"/>
  </r>
  <r>
    <n v="733"/>
    <x v="718"/>
    <s v="Automated hybrid orchestration"/>
    <x v="144"/>
    <n v="83267"/>
    <n v="527.00632911392404"/>
    <x v="1"/>
    <n v="980"/>
    <x v="724"/>
    <x v="1"/>
    <s v="USD"/>
    <n v="1406178000"/>
    <n v="1407301200"/>
    <x v="43"/>
    <x v="672"/>
    <x v="0"/>
    <x v="0"/>
    <s v="music/metal"/>
    <x v="1"/>
    <x v="16"/>
  </r>
  <r>
    <n v="734"/>
    <x v="719"/>
    <s v="Exclusive 5thgeneration leverage"/>
    <x v="3"/>
    <n v="13404"/>
    <n v="319.14285714285711"/>
    <x v="1"/>
    <n v="536"/>
    <x v="725"/>
    <x v="1"/>
    <s v="USD"/>
    <n v="1485583200"/>
    <n v="1486620000"/>
    <x v="667"/>
    <x v="673"/>
    <x v="0"/>
    <x v="1"/>
    <s v="theater/plays"/>
    <x v="3"/>
    <x v="3"/>
  </r>
  <r>
    <n v="735"/>
    <x v="720"/>
    <s v="Grass-roots zero administration alliance"/>
    <x v="211"/>
    <n v="131404"/>
    <n v="354.18867924528303"/>
    <x v="1"/>
    <n v="1991"/>
    <x v="726"/>
    <x v="1"/>
    <s v="USD"/>
    <n v="1459314000"/>
    <n v="1459918800"/>
    <x v="668"/>
    <x v="674"/>
    <x v="0"/>
    <x v="0"/>
    <s v="photography/photography books"/>
    <x v="7"/>
    <x v="14"/>
  </r>
  <r>
    <n v="736"/>
    <x v="721"/>
    <s v="Proactive heuristic orchestration"/>
    <x v="106"/>
    <n v="2533"/>
    <n v="32.896103896103895"/>
    <x v="3"/>
    <n v="29"/>
    <x v="727"/>
    <x v="1"/>
    <s v="USD"/>
    <n v="1424412000"/>
    <n v="1424757600"/>
    <x v="669"/>
    <x v="675"/>
    <x v="0"/>
    <x v="0"/>
    <s v="publishing/nonfiction"/>
    <x v="5"/>
    <x v="9"/>
  </r>
  <r>
    <n v="737"/>
    <x v="722"/>
    <s v="Function-based systematic Graphical User Interface"/>
    <x v="41"/>
    <n v="5028"/>
    <n v="135.8918918918919"/>
    <x v="1"/>
    <n v="180"/>
    <x v="728"/>
    <x v="1"/>
    <s v="USD"/>
    <n v="1478844000"/>
    <n v="1479880800"/>
    <x v="670"/>
    <x v="676"/>
    <x v="0"/>
    <x v="0"/>
    <s v="music/indie rock"/>
    <x v="1"/>
    <x v="7"/>
  </r>
  <r>
    <n v="738"/>
    <x v="486"/>
    <s v="Extended zero administration software"/>
    <x v="381"/>
    <n v="1557"/>
    <n v="2.0843373493975905"/>
    <x v="0"/>
    <n v="15"/>
    <x v="729"/>
    <x v="1"/>
    <s v="USD"/>
    <n v="1416117600"/>
    <n v="1418018400"/>
    <x v="671"/>
    <x v="677"/>
    <x v="0"/>
    <x v="1"/>
    <s v="theater/plays"/>
    <x v="3"/>
    <x v="3"/>
  </r>
  <r>
    <n v="739"/>
    <x v="723"/>
    <s v="Multi-tiered discrete support"/>
    <x v="83"/>
    <n v="6100"/>
    <n v="61"/>
    <x v="0"/>
    <n v="191"/>
    <x v="730"/>
    <x v="1"/>
    <s v="USD"/>
    <n v="1340946000"/>
    <n v="1341032400"/>
    <x v="672"/>
    <x v="678"/>
    <x v="0"/>
    <x v="0"/>
    <s v="music/indie rock"/>
    <x v="1"/>
    <x v="7"/>
  </r>
  <r>
    <n v="740"/>
    <x v="724"/>
    <s v="Phased system-worthy conglomeration"/>
    <x v="98"/>
    <n v="1592"/>
    <n v="30.037735849056602"/>
    <x v="0"/>
    <n v="16"/>
    <x v="731"/>
    <x v="1"/>
    <s v="USD"/>
    <n v="1486101600"/>
    <n v="1486360800"/>
    <x v="673"/>
    <x v="679"/>
    <x v="0"/>
    <x v="0"/>
    <s v="theater/plays"/>
    <x v="3"/>
    <x v="3"/>
  </r>
  <r>
    <n v="741"/>
    <x v="287"/>
    <s v="Balanced mobile alliance"/>
    <x v="272"/>
    <n v="14150"/>
    <n v="1179.1666666666665"/>
    <x v="1"/>
    <n v="130"/>
    <x v="732"/>
    <x v="1"/>
    <s v="USD"/>
    <n v="1274590800"/>
    <n v="1274677200"/>
    <x v="674"/>
    <x v="680"/>
    <x v="0"/>
    <x v="0"/>
    <s v="theater/plays"/>
    <x v="3"/>
    <x v="3"/>
  </r>
  <r>
    <n v="742"/>
    <x v="725"/>
    <s v="Reactive solution-oriented groupware"/>
    <x v="272"/>
    <n v="13513"/>
    <n v="1126.0833333333335"/>
    <x v="1"/>
    <n v="122"/>
    <x v="733"/>
    <x v="1"/>
    <s v="USD"/>
    <n v="1263880800"/>
    <n v="1267509600"/>
    <x v="675"/>
    <x v="681"/>
    <x v="0"/>
    <x v="0"/>
    <s v="music/electric music"/>
    <x v="1"/>
    <x v="5"/>
  </r>
  <r>
    <n v="743"/>
    <x v="726"/>
    <s v="Exclusive bandwidth-monitored orchestration"/>
    <x v="61"/>
    <n v="504"/>
    <n v="12.923076923076923"/>
    <x v="0"/>
    <n v="17"/>
    <x v="734"/>
    <x v="1"/>
    <s v="USD"/>
    <n v="1445403600"/>
    <n v="1445922000"/>
    <x v="676"/>
    <x v="682"/>
    <x v="0"/>
    <x v="1"/>
    <s v="theater/plays"/>
    <x v="3"/>
    <x v="3"/>
  </r>
  <r>
    <n v="744"/>
    <x v="727"/>
    <s v="Intuitive exuding initiative"/>
    <x v="22"/>
    <n v="14240"/>
    <n v="712"/>
    <x v="1"/>
    <n v="140"/>
    <x v="735"/>
    <x v="1"/>
    <s v="USD"/>
    <n v="1533877200"/>
    <n v="1534050000"/>
    <x v="342"/>
    <x v="683"/>
    <x v="0"/>
    <x v="1"/>
    <s v="theater/plays"/>
    <x v="3"/>
    <x v="3"/>
  </r>
  <r>
    <n v="745"/>
    <x v="728"/>
    <s v="Streamlined needs-based knowledge user"/>
    <x v="350"/>
    <n v="2091"/>
    <n v="30.304347826086957"/>
    <x v="0"/>
    <n v="34"/>
    <x v="736"/>
    <x v="1"/>
    <s v="USD"/>
    <n v="1275195600"/>
    <n v="1277528400"/>
    <x v="677"/>
    <x v="684"/>
    <x v="0"/>
    <x v="0"/>
    <s v="technology/wearables"/>
    <x v="2"/>
    <x v="8"/>
  </r>
  <r>
    <n v="746"/>
    <x v="729"/>
    <s v="Automated system-worthy structure"/>
    <x v="382"/>
    <n v="118580"/>
    <n v="212.50896057347671"/>
    <x v="1"/>
    <n v="3388"/>
    <x v="112"/>
    <x v="1"/>
    <s v="USD"/>
    <n v="1318136400"/>
    <n v="1318568400"/>
    <x v="678"/>
    <x v="685"/>
    <x v="0"/>
    <x v="0"/>
    <s v="technology/web"/>
    <x v="2"/>
    <x v="2"/>
  </r>
  <r>
    <n v="747"/>
    <x v="730"/>
    <s v="Secured clear-thinking intranet"/>
    <x v="70"/>
    <n v="11214"/>
    <n v="228.85714285714286"/>
    <x v="1"/>
    <n v="280"/>
    <x v="737"/>
    <x v="1"/>
    <s v="USD"/>
    <n v="1283403600"/>
    <n v="1284354000"/>
    <x v="679"/>
    <x v="488"/>
    <x v="0"/>
    <x v="0"/>
    <s v="theater/plays"/>
    <x v="3"/>
    <x v="3"/>
  </r>
  <r>
    <n v="748"/>
    <x v="731"/>
    <s v="Cloned actuating architecture"/>
    <x v="383"/>
    <n v="68137"/>
    <n v="34.959979476654695"/>
    <x v="3"/>
    <n v="614"/>
    <x v="738"/>
    <x v="1"/>
    <s v="USD"/>
    <n v="1267423200"/>
    <n v="1269579600"/>
    <x v="680"/>
    <x v="686"/>
    <x v="0"/>
    <x v="1"/>
    <s v="film &amp; video/animation"/>
    <x v="4"/>
    <x v="10"/>
  </r>
  <r>
    <n v="749"/>
    <x v="732"/>
    <s v="Down-sized needs-based task-force"/>
    <x v="133"/>
    <n v="13527"/>
    <n v="157.29069767441862"/>
    <x v="1"/>
    <n v="366"/>
    <x v="739"/>
    <x v="6"/>
    <s v="EUR"/>
    <n v="1412744400"/>
    <n v="1413781200"/>
    <x v="681"/>
    <x v="687"/>
    <x v="0"/>
    <x v="1"/>
    <s v="technology/wearables"/>
    <x v="2"/>
    <x v="8"/>
  </r>
  <r>
    <n v="750"/>
    <x v="733"/>
    <s v="Extended responsive Internet solution"/>
    <x v="0"/>
    <n v="1"/>
    <n v="1"/>
    <x v="0"/>
    <n v="1"/>
    <x v="100"/>
    <x v="4"/>
    <s v="GBP"/>
    <n v="1277960400"/>
    <n v="1280120400"/>
    <x v="682"/>
    <x v="688"/>
    <x v="0"/>
    <x v="0"/>
    <s v="music/electric music"/>
    <x v="1"/>
    <x v="5"/>
  </r>
  <r>
    <n v="751"/>
    <x v="734"/>
    <s v="Universal value-added moderator"/>
    <x v="136"/>
    <n v="8363"/>
    <n v="232.30555555555554"/>
    <x v="1"/>
    <n v="270"/>
    <x v="740"/>
    <x v="1"/>
    <s v="USD"/>
    <n v="1458190800"/>
    <n v="1459486800"/>
    <x v="683"/>
    <x v="689"/>
    <x v="1"/>
    <x v="1"/>
    <s v="publishing/nonfiction"/>
    <x v="5"/>
    <x v="9"/>
  </r>
  <r>
    <n v="752"/>
    <x v="735"/>
    <s v="Sharable motivating emulation"/>
    <x v="306"/>
    <n v="5362"/>
    <n v="92.448275862068968"/>
    <x v="3"/>
    <n v="114"/>
    <x v="741"/>
    <x v="1"/>
    <s v="USD"/>
    <n v="1280984400"/>
    <n v="1282539600"/>
    <x v="684"/>
    <x v="690"/>
    <x v="0"/>
    <x v="1"/>
    <s v="theater/plays"/>
    <x v="3"/>
    <x v="3"/>
  </r>
  <r>
    <n v="753"/>
    <x v="736"/>
    <s v="Networked web-enabled product"/>
    <x v="53"/>
    <n v="12065"/>
    <n v="256.70212765957444"/>
    <x v="1"/>
    <n v="137"/>
    <x v="742"/>
    <x v="1"/>
    <s v="USD"/>
    <n v="1274590800"/>
    <n v="1275886800"/>
    <x v="674"/>
    <x v="691"/>
    <x v="0"/>
    <x v="0"/>
    <s v="photography/photography books"/>
    <x v="7"/>
    <x v="14"/>
  </r>
  <r>
    <n v="754"/>
    <x v="737"/>
    <s v="Advanced dedicated encoding"/>
    <x v="384"/>
    <n v="118603"/>
    <n v="168.47017045454547"/>
    <x v="1"/>
    <n v="3205"/>
    <x v="743"/>
    <x v="1"/>
    <s v="USD"/>
    <n v="1351400400"/>
    <n v="1355983200"/>
    <x v="685"/>
    <x v="424"/>
    <x v="0"/>
    <x v="0"/>
    <s v="theater/plays"/>
    <x v="3"/>
    <x v="3"/>
  </r>
  <r>
    <n v="755"/>
    <x v="738"/>
    <s v="Stand-alone multi-state project"/>
    <x v="6"/>
    <n v="7496"/>
    <n v="166.57777777777778"/>
    <x v="1"/>
    <n v="288"/>
    <x v="744"/>
    <x v="3"/>
    <s v="DKK"/>
    <n v="1514354400"/>
    <n v="1515391200"/>
    <x v="605"/>
    <x v="231"/>
    <x v="0"/>
    <x v="1"/>
    <s v="theater/plays"/>
    <x v="3"/>
    <x v="3"/>
  </r>
  <r>
    <n v="756"/>
    <x v="739"/>
    <s v="Customizable bi-directional monitoring"/>
    <x v="81"/>
    <n v="10037"/>
    <n v="772.07692307692309"/>
    <x v="1"/>
    <n v="148"/>
    <x v="745"/>
    <x v="1"/>
    <s v="USD"/>
    <n v="1421733600"/>
    <n v="1422252000"/>
    <x v="686"/>
    <x v="692"/>
    <x v="0"/>
    <x v="0"/>
    <s v="theater/plays"/>
    <x v="3"/>
    <x v="3"/>
  </r>
  <r>
    <n v="757"/>
    <x v="740"/>
    <s v="Profit-focused motivating function"/>
    <x v="1"/>
    <n v="5696"/>
    <n v="406.85714285714283"/>
    <x v="1"/>
    <n v="114"/>
    <x v="746"/>
    <x v="1"/>
    <s v="USD"/>
    <n v="1305176400"/>
    <n v="1305522000"/>
    <x v="687"/>
    <x v="693"/>
    <x v="0"/>
    <x v="0"/>
    <s v="film &amp; video/drama"/>
    <x v="4"/>
    <x v="6"/>
  </r>
  <r>
    <n v="758"/>
    <x v="741"/>
    <s v="Proactive systemic firmware"/>
    <x v="241"/>
    <n v="167005"/>
    <n v="564.20608108108115"/>
    <x v="1"/>
    <n v="1518"/>
    <x v="747"/>
    <x v="0"/>
    <s v="CAD"/>
    <n v="1414126800"/>
    <n v="1414904400"/>
    <x v="688"/>
    <x v="694"/>
    <x v="0"/>
    <x v="0"/>
    <s v="music/rock"/>
    <x v="1"/>
    <x v="1"/>
  </r>
  <r>
    <n v="759"/>
    <x v="742"/>
    <s v="Grass-roots upward-trending installation"/>
    <x v="385"/>
    <n v="114615"/>
    <n v="68.426865671641792"/>
    <x v="0"/>
    <n v="1274"/>
    <x v="748"/>
    <x v="1"/>
    <s v="USD"/>
    <n v="1517810400"/>
    <n v="1520402400"/>
    <x v="689"/>
    <x v="236"/>
    <x v="0"/>
    <x v="0"/>
    <s v="music/electric music"/>
    <x v="1"/>
    <x v="5"/>
  </r>
  <r>
    <n v="760"/>
    <x v="743"/>
    <s v="Virtual heuristic hub"/>
    <x v="386"/>
    <n v="16592"/>
    <n v="34.351966873706004"/>
    <x v="0"/>
    <n v="210"/>
    <x v="749"/>
    <x v="6"/>
    <s v="EUR"/>
    <n v="1564635600"/>
    <n v="1567141200"/>
    <x v="690"/>
    <x v="695"/>
    <x v="0"/>
    <x v="1"/>
    <s v="games/video games"/>
    <x v="6"/>
    <x v="11"/>
  </r>
  <r>
    <n v="761"/>
    <x v="744"/>
    <s v="Customizable leadingedge model"/>
    <x v="196"/>
    <n v="14420"/>
    <n v="655.4545454545455"/>
    <x v="1"/>
    <n v="166"/>
    <x v="750"/>
    <x v="1"/>
    <s v="USD"/>
    <n v="1500699600"/>
    <n v="1501131600"/>
    <x v="691"/>
    <x v="696"/>
    <x v="0"/>
    <x v="0"/>
    <s v="music/rock"/>
    <x v="1"/>
    <x v="1"/>
  </r>
  <r>
    <n v="762"/>
    <x v="307"/>
    <s v="Upgradable uniform service-desk"/>
    <x v="26"/>
    <n v="6204"/>
    <n v="177.25714285714284"/>
    <x v="1"/>
    <n v="100"/>
    <x v="751"/>
    <x v="2"/>
    <s v="AUD"/>
    <n v="1354082400"/>
    <n v="1355032800"/>
    <x v="692"/>
    <x v="697"/>
    <x v="0"/>
    <x v="0"/>
    <s v="music/jazz"/>
    <x v="1"/>
    <x v="17"/>
  </r>
  <r>
    <n v="763"/>
    <x v="745"/>
    <s v="Inverse client-driven product"/>
    <x v="36"/>
    <n v="6338"/>
    <n v="113.17857142857144"/>
    <x v="1"/>
    <n v="235"/>
    <x v="752"/>
    <x v="1"/>
    <s v="USD"/>
    <n v="1336453200"/>
    <n v="1339477200"/>
    <x v="693"/>
    <x v="698"/>
    <x v="0"/>
    <x v="1"/>
    <s v="theater/plays"/>
    <x v="3"/>
    <x v="3"/>
  </r>
  <r>
    <n v="764"/>
    <x v="746"/>
    <s v="Managed bandwidth-monitored system engine"/>
    <x v="65"/>
    <n v="8010"/>
    <n v="728.18181818181824"/>
    <x v="1"/>
    <n v="148"/>
    <x v="753"/>
    <x v="1"/>
    <s v="USD"/>
    <n v="1305262800"/>
    <n v="1305954000"/>
    <x v="694"/>
    <x v="699"/>
    <x v="0"/>
    <x v="0"/>
    <s v="music/rock"/>
    <x v="1"/>
    <x v="1"/>
  </r>
  <r>
    <n v="765"/>
    <x v="747"/>
    <s v="Advanced transitional help-desk"/>
    <x v="61"/>
    <n v="8125"/>
    <n v="208.33333333333334"/>
    <x v="1"/>
    <n v="198"/>
    <x v="754"/>
    <x v="1"/>
    <s v="USD"/>
    <n v="1492232400"/>
    <n v="1494392400"/>
    <x v="695"/>
    <x v="489"/>
    <x v="1"/>
    <x v="1"/>
    <s v="music/indie rock"/>
    <x v="1"/>
    <x v="7"/>
  </r>
  <r>
    <n v="766"/>
    <x v="748"/>
    <s v="De-engineered disintermediate encryption"/>
    <x v="316"/>
    <n v="13653"/>
    <n v="31.171232876712331"/>
    <x v="0"/>
    <n v="248"/>
    <x v="755"/>
    <x v="2"/>
    <s v="AUD"/>
    <n v="1537333200"/>
    <n v="1537419600"/>
    <x v="123"/>
    <x v="512"/>
    <x v="0"/>
    <x v="0"/>
    <s v="film &amp; video/science fiction"/>
    <x v="4"/>
    <x v="22"/>
  </r>
  <r>
    <n v="767"/>
    <x v="749"/>
    <s v="Upgradable attitude-oriented project"/>
    <x v="387"/>
    <n v="55372"/>
    <n v="56.967078189300416"/>
    <x v="0"/>
    <n v="513"/>
    <x v="756"/>
    <x v="1"/>
    <s v="USD"/>
    <n v="1444107600"/>
    <n v="1447999200"/>
    <x v="696"/>
    <x v="700"/>
    <x v="0"/>
    <x v="0"/>
    <s v="publishing/translations"/>
    <x v="5"/>
    <x v="18"/>
  </r>
  <r>
    <n v="768"/>
    <x v="750"/>
    <s v="Fundamental zero tolerance alliance"/>
    <x v="73"/>
    <n v="11088"/>
    <n v="231"/>
    <x v="1"/>
    <n v="150"/>
    <x v="757"/>
    <x v="1"/>
    <s v="USD"/>
    <n v="1386741600"/>
    <n v="1388037600"/>
    <x v="626"/>
    <x v="701"/>
    <x v="0"/>
    <x v="0"/>
    <s v="theater/plays"/>
    <x v="3"/>
    <x v="3"/>
  </r>
  <r>
    <n v="769"/>
    <x v="751"/>
    <s v="Devolved 24hour forecast"/>
    <x v="388"/>
    <n v="109106"/>
    <n v="86.867834394904463"/>
    <x v="0"/>
    <n v="3410"/>
    <x v="758"/>
    <x v="1"/>
    <s v="USD"/>
    <n v="1376542800"/>
    <n v="1378789200"/>
    <x v="697"/>
    <x v="340"/>
    <x v="0"/>
    <x v="0"/>
    <s v="games/video games"/>
    <x v="6"/>
    <x v="11"/>
  </r>
  <r>
    <n v="770"/>
    <x v="752"/>
    <s v="User-centric attitude-oriented intranet"/>
    <x v="333"/>
    <n v="11642"/>
    <n v="270.74418604651163"/>
    <x v="1"/>
    <n v="216"/>
    <x v="759"/>
    <x v="6"/>
    <s v="EUR"/>
    <n v="1397451600"/>
    <n v="1398056400"/>
    <x v="698"/>
    <x v="702"/>
    <x v="0"/>
    <x v="1"/>
    <s v="theater/plays"/>
    <x v="3"/>
    <x v="3"/>
  </r>
  <r>
    <n v="771"/>
    <x v="753"/>
    <s v="Self-enabling 5thgeneration paradigm"/>
    <x v="36"/>
    <n v="2769"/>
    <n v="49.446428571428569"/>
    <x v="3"/>
    <n v="26"/>
    <x v="760"/>
    <x v="1"/>
    <s v="USD"/>
    <n v="1548482400"/>
    <n v="1550815200"/>
    <x v="699"/>
    <x v="703"/>
    <x v="0"/>
    <x v="0"/>
    <s v="theater/plays"/>
    <x v="3"/>
    <x v="3"/>
  </r>
  <r>
    <n v="772"/>
    <x v="754"/>
    <s v="Persistent 3rdgeneration moratorium"/>
    <x v="389"/>
    <n v="169586"/>
    <n v="113.3596256684492"/>
    <x v="1"/>
    <n v="5139"/>
    <x v="761"/>
    <x v="1"/>
    <s v="USD"/>
    <n v="1549692000"/>
    <n v="1550037600"/>
    <x v="700"/>
    <x v="704"/>
    <x v="0"/>
    <x v="0"/>
    <s v="music/indie rock"/>
    <x v="1"/>
    <x v="7"/>
  </r>
  <r>
    <n v="773"/>
    <x v="755"/>
    <s v="Cross-platform empowering project"/>
    <x v="390"/>
    <n v="101185"/>
    <n v="190.55555555555554"/>
    <x v="1"/>
    <n v="2353"/>
    <x v="762"/>
    <x v="1"/>
    <s v="USD"/>
    <n v="1492059600"/>
    <n v="1492923600"/>
    <x v="701"/>
    <x v="705"/>
    <x v="0"/>
    <x v="0"/>
    <s v="theater/plays"/>
    <x v="3"/>
    <x v="3"/>
  </r>
  <r>
    <n v="774"/>
    <x v="756"/>
    <s v="Polarized user-facing interface"/>
    <x v="92"/>
    <n v="6775"/>
    <n v="135.5"/>
    <x v="1"/>
    <n v="78"/>
    <x v="763"/>
    <x v="6"/>
    <s v="EUR"/>
    <n v="1463979600"/>
    <n v="1467522000"/>
    <x v="702"/>
    <x v="706"/>
    <x v="0"/>
    <x v="0"/>
    <s v="technology/web"/>
    <x v="2"/>
    <x v="2"/>
  </r>
  <r>
    <n v="775"/>
    <x v="757"/>
    <s v="Customer-focused non-volatile framework"/>
    <x v="151"/>
    <n v="968"/>
    <n v="10.297872340425531"/>
    <x v="0"/>
    <n v="10"/>
    <x v="764"/>
    <x v="1"/>
    <s v="USD"/>
    <n v="1415253600"/>
    <n v="1416117600"/>
    <x v="703"/>
    <x v="707"/>
    <x v="0"/>
    <x v="0"/>
    <s v="music/rock"/>
    <x v="1"/>
    <x v="1"/>
  </r>
  <r>
    <n v="776"/>
    <x v="758"/>
    <s v="Synchronized multimedia frame"/>
    <x v="391"/>
    <n v="72623"/>
    <n v="65.544223826714799"/>
    <x v="0"/>
    <n v="2201"/>
    <x v="765"/>
    <x v="1"/>
    <s v="USD"/>
    <n v="1562216400"/>
    <n v="1563771600"/>
    <x v="704"/>
    <x v="708"/>
    <x v="0"/>
    <x v="0"/>
    <s v="theater/plays"/>
    <x v="3"/>
    <x v="3"/>
  </r>
  <r>
    <n v="777"/>
    <x v="759"/>
    <s v="Open-architected stable algorithm"/>
    <x v="202"/>
    <n v="45987"/>
    <n v="49.026652452025587"/>
    <x v="0"/>
    <n v="676"/>
    <x v="766"/>
    <x v="1"/>
    <s v="USD"/>
    <n v="1316754000"/>
    <n v="1319259600"/>
    <x v="431"/>
    <x v="709"/>
    <x v="0"/>
    <x v="0"/>
    <s v="theater/plays"/>
    <x v="3"/>
    <x v="3"/>
  </r>
  <r>
    <n v="778"/>
    <x v="760"/>
    <s v="Cross-platform optimizing website"/>
    <x v="81"/>
    <n v="10243"/>
    <n v="787.92307692307691"/>
    <x v="1"/>
    <n v="174"/>
    <x v="767"/>
    <x v="5"/>
    <s v="CHF"/>
    <n v="1313211600"/>
    <n v="1313643600"/>
    <x v="705"/>
    <x v="710"/>
    <x v="0"/>
    <x v="0"/>
    <s v="film &amp; video/animation"/>
    <x v="4"/>
    <x v="10"/>
  </r>
  <r>
    <n v="779"/>
    <x v="761"/>
    <s v="Public-key actuating projection"/>
    <x v="392"/>
    <n v="87293"/>
    <n v="80.306347746090154"/>
    <x v="0"/>
    <n v="831"/>
    <x v="768"/>
    <x v="1"/>
    <s v="USD"/>
    <n v="1439528400"/>
    <n v="1440306000"/>
    <x v="706"/>
    <x v="711"/>
    <x v="0"/>
    <x v="1"/>
    <s v="theater/plays"/>
    <x v="3"/>
    <x v="3"/>
  </r>
  <r>
    <n v="780"/>
    <x v="762"/>
    <s v="Implemented intangible instruction set"/>
    <x v="135"/>
    <n v="5421"/>
    <n v="106.29411764705883"/>
    <x v="1"/>
    <n v="164"/>
    <x v="769"/>
    <x v="1"/>
    <s v="USD"/>
    <n v="1469163600"/>
    <n v="1470805200"/>
    <x v="707"/>
    <x v="712"/>
    <x v="0"/>
    <x v="1"/>
    <s v="film &amp; video/drama"/>
    <x v="4"/>
    <x v="6"/>
  </r>
  <r>
    <n v="781"/>
    <x v="763"/>
    <s v="Cross-group interactive architecture"/>
    <x v="251"/>
    <n v="4414"/>
    <n v="50.735632183908038"/>
    <x v="3"/>
    <n v="56"/>
    <x v="770"/>
    <x v="5"/>
    <s v="CHF"/>
    <n v="1288501200"/>
    <n v="1292911200"/>
    <x v="708"/>
    <x v="70"/>
    <x v="0"/>
    <x v="0"/>
    <s v="theater/plays"/>
    <x v="3"/>
    <x v="3"/>
  </r>
  <r>
    <n v="782"/>
    <x v="764"/>
    <s v="Centralized asymmetric framework"/>
    <x v="135"/>
    <n v="10981"/>
    <n v="215.31372549019611"/>
    <x v="1"/>
    <n v="161"/>
    <x v="771"/>
    <x v="1"/>
    <s v="USD"/>
    <n v="1298959200"/>
    <n v="1301374800"/>
    <x v="709"/>
    <x v="713"/>
    <x v="0"/>
    <x v="1"/>
    <s v="film &amp; video/animation"/>
    <x v="4"/>
    <x v="10"/>
  </r>
  <r>
    <n v="783"/>
    <x v="765"/>
    <s v="Down-sized systematic utilization"/>
    <x v="71"/>
    <n v="10451"/>
    <n v="141.22972972972974"/>
    <x v="1"/>
    <n v="138"/>
    <x v="772"/>
    <x v="1"/>
    <s v="USD"/>
    <n v="1387260000"/>
    <n v="1387864800"/>
    <x v="710"/>
    <x v="714"/>
    <x v="0"/>
    <x v="0"/>
    <s v="music/rock"/>
    <x v="1"/>
    <x v="1"/>
  </r>
  <r>
    <n v="784"/>
    <x v="766"/>
    <s v="Profound fault-tolerant model"/>
    <x v="393"/>
    <n v="102535"/>
    <n v="115.33745781777279"/>
    <x v="1"/>
    <n v="3308"/>
    <x v="773"/>
    <x v="1"/>
    <s v="USD"/>
    <n v="1457244000"/>
    <n v="1458190800"/>
    <x v="711"/>
    <x v="715"/>
    <x v="0"/>
    <x v="0"/>
    <s v="technology/web"/>
    <x v="2"/>
    <x v="2"/>
  </r>
  <r>
    <n v="785"/>
    <x v="767"/>
    <s v="Multi-channeled bi-directional moratorium"/>
    <x v="313"/>
    <n v="12939"/>
    <n v="193.11940298507463"/>
    <x v="1"/>
    <n v="127"/>
    <x v="774"/>
    <x v="2"/>
    <s v="AUD"/>
    <n v="1556341200"/>
    <n v="1559278800"/>
    <x v="157"/>
    <x v="716"/>
    <x v="0"/>
    <x v="1"/>
    <s v="film &amp; video/animation"/>
    <x v="4"/>
    <x v="10"/>
  </r>
  <r>
    <n v="786"/>
    <x v="768"/>
    <s v="Object-based content-based ability"/>
    <x v="42"/>
    <n v="10946"/>
    <n v="729.73333333333335"/>
    <x v="1"/>
    <n v="207"/>
    <x v="775"/>
    <x v="6"/>
    <s v="EUR"/>
    <n v="1522126800"/>
    <n v="1522731600"/>
    <x v="630"/>
    <x v="717"/>
    <x v="0"/>
    <x v="1"/>
    <s v="music/jazz"/>
    <x v="1"/>
    <x v="17"/>
  </r>
  <r>
    <n v="787"/>
    <x v="769"/>
    <s v="Progressive coherent secured line"/>
    <x v="394"/>
    <n v="60994"/>
    <n v="99.66339869281046"/>
    <x v="0"/>
    <n v="859"/>
    <x v="776"/>
    <x v="0"/>
    <s v="CAD"/>
    <n v="1305954000"/>
    <n v="1306731600"/>
    <x v="712"/>
    <x v="718"/>
    <x v="0"/>
    <x v="0"/>
    <s v="music/rock"/>
    <x v="1"/>
    <x v="1"/>
  </r>
  <r>
    <n v="788"/>
    <x v="770"/>
    <s v="Synchronized directional capability"/>
    <x v="136"/>
    <n v="3174"/>
    <n v="88.166666666666671"/>
    <x v="2"/>
    <n v="31"/>
    <x v="777"/>
    <x v="1"/>
    <s v="USD"/>
    <n v="1350709200"/>
    <n v="1352527200"/>
    <x v="93"/>
    <x v="719"/>
    <x v="0"/>
    <x v="0"/>
    <s v="film &amp; video/animation"/>
    <x v="4"/>
    <x v="10"/>
  </r>
  <r>
    <n v="789"/>
    <x v="771"/>
    <s v="Cross-platform composite migration"/>
    <x v="25"/>
    <n v="3351"/>
    <n v="37.233333333333334"/>
    <x v="0"/>
    <n v="45"/>
    <x v="778"/>
    <x v="1"/>
    <s v="USD"/>
    <n v="1401166800"/>
    <n v="1404363600"/>
    <x v="713"/>
    <x v="115"/>
    <x v="0"/>
    <x v="0"/>
    <s v="theater/plays"/>
    <x v="3"/>
    <x v="3"/>
  </r>
  <r>
    <n v="790"/>
    <x v="772"/>
    <s v="Operative local pricing structure"/>
    <x v="395"/>
    <n v="56774"/>
    <n v="30.540075309306079"/>
    <x v="3"/>
    <n v="1113"/>
    <x v="779"/>
    <x v="1"/>
    <s v="USD"/>
    <n v="1266127200"/>
    <n v="1266645600"/>
    <x v="714"/>
    <x v="720"/>
    <x v="0"/>
    <x v="0"/>
    <s v="theater/plays"/>
    <x v="3"/>
    <x v="3"/>
  </r>
  <r>
    <n v="791"/>
    <x v="773"/>
    <s v="Optional web-enabled extranet"/>
    <x v="118"/>
    <n v="540"/>
    <n v="25.714285714285712"/>
    <x v="0"/>
    <n v="6"/>
    <x v="702"/>
    <x v="1"/>
    <s v="USD"/>
    <n v="1481436000"/>
    <n v="1482818400"/>
    <x v="715"/>
    <x v="721"/>
    <x v="0"/>
    <x v="0"/>
    <s v="food/food trucks"/>
    <x v="0"/>
    <x v="0"/>
  </r>
  <r>
    <n v="792"/>
    <x v="774"/>
    <s v="Reduced 6thgeneration intranet"/>
    <x v="22"/>
    <n v="680"/>
    <n v="34"/>
    <x v="0"/>
    <n v="7"/>
    <x v="780"/>
    <x v="1"/>
    <s v="USD"/>
    <n v="1372222800"/>
    <n v="1374642000"/>
    <x v="716"/>
    <x v="722"/>
    <x v="0"/>
    <x v="1"/>
    <s v="theater/plays"/>
    <x v="3"/>
    <x v="3"/>
  </r>
  <r>
    <n v="793"/>
    <x v="775"/>
    <s v="Networked disintermediate leverage"/>
    <x v="65"/>
    <n v="13045"/>
    <n v="1185.909090909091"/>
    <x v="1"/>
    <n v="181"/>
    <x v="781"/>
    <x v="5"/>
    <s v="CHF"/>
    <n v="1372136400"/>
    <n v="1372482000"/>
    <x v="448"/>
    <x v="451"/>
    <x v="0"/>
    <x v="0"/>
    <s v="publishing/nonfiction"/>
    <x v="5"/>
    <x v="9"/>
  </r>
  <r>
    <n v="794"/>
    <x v="776"/>
    <s v="Optional optimal website"/>
    <x v="47"/>
    <n v="8276"/>
    <n v="125.39393939393939"/>
    <x v="1"/>
    <n v="110"/>
    <x v="782"/>
    <x v="1"/>
    <s v="USD"/>
    <n v="1513922400"/>
    <n v="1514959200"/>
    <x v="717"/>
    <x v="642"/>
    <x v="0"/>
    <x v="0"/>
    <s v="music/rock"/>
    <x v="1"/>
    <x v="1"/>
  </r>
  <r>
    <n v="795"/>
    <x v="777"/>
    <s v="Stand-alone asynchronous functionalities"/>
    <x v="143"/>
    <n v="1022"/>
    <n v="14.394366197183098"/>
    <x v="0"/>
    <n v="31"/>
    <x v="783"/>
    <x v="1"/>
    <s v="USD"/>
    <n v="1477976400"/>
    <n v="1478235600"/>
    <x v="718"/>
    <x v="723"/>
    <x v="0"/>
    <x v="0"/>
    <s v="film &amp; video/drama"/>
    <x v="4"/>
    <x v="6"/>
  </r>
  <r>
    <n v="796"/>
    <x v="778"/>
    <s v="Profound full-range open system"/>
    <x v="75"/>
    <n v="4275"/>
    <n v="54.807692307692314"/>
    <x v="0"/>
    <n v="78"/>
    <x v="784"/>
    <x v="1"/>
    <s v="USD"/>
    <n v="1407474000"/>
    <n v="1408078800"/>
    <x v="719"/>
    <x v="724"/>
    <x v="0"/>
    <x v="1"/>
    <s v="games/mobile games"/>
    <x v="6"/>
    <x v="20"/>
  </r>
  <r>
    <n v="797"/>
    <x v="779"/>
    <s v="Optional tangible utilization"/>
    <x v="4"/>
    <n v="8332"/>
    <n v="109.63157894736841"/>
    <x v="1"/>
    <n v="185"/>
    <x v="785"/>
    <x v="1"/>
    <s v="USD"/>
    <n v="1546149600"/>
    <n v="1548136800"/>
    <x v="720"/>
    <x v="725"/>
    <x v="0"/>
    <x v="0"/>
    <s v="technology/web"/>
    <x v="2"/>
    <x v="2"/>
  </r>
  <r>
    <n v="798"/>
    <x v="780"/>
    <s v="Seamless maximized product"/>
    <x v="74"/>
    <n v="6408"/>
    <n v="188.47058823529412"/>
    <x v="1"/>
    <n v="121"/>
    <x v="786"/>
    <x v="1"/>
    <s v="USD"/>
    <n v="1338440400"/>
    <n v="1340859600"/>
    <x v="721"/>
    <x v="726"/>
    <x v="0"/>
    <x v="1"/>
    <s v="theater/plays"/>
    <x v="3"/>
    <x v="3"/>
  </r>
  <r>
    <n v="799"/>
    <x v="781"/>
    <s v="Devolved tertiary time-frame"/>
    <x v="396"/>
    <n v="73522"/>
    <n v="87.008284023668637"/>
    <x v="0"/>
    <n v="1225"/>
    <x v="787"/>
    <x v="4"/>
    <s v="GBP"/>
    <n v="1454133600"/>
    <n v="1454479200"/>
    <x v="722"/>
    <x v="727"/>
    <x v="0"/>
    <x v="0"/>
    <s v="theater/plays"/>
    <x v="3"/>
    <x v="3"/>
  </r>
  <r>
    <n v="800"/>
    <x v="782"/>
    <s v="Centralized regional function"/>
    <x v="0"/>
    <n v="1"/>
    <n v="1"/>
    <x v="0"/>
    <n v="1"/>
    <x v="100"/>
    <x v="5"/>
    <s v="CHF"/>
    <n v="1434085200"/>
    <n v="1434430800"/>
    <x v="139"/>
    <x v="560"/>
    <x v="0"/>
    <x v="0"/>
    <s v="music/rock"/>
    <x v="1"/>
    <x v="1"/>
  </r>
  <r>
    <n v="801"/>
    <x v="783"/>
    <s v="User-friendly high-level initiative"/>
    <x v="173"/>
    <n v="4667"/>
    <n v="202.9130434782609"/>
    <x v="1"/>
    <n v="106"/>
    <x v="788"/>
    <x v="1"/>
    <s v="USD"/>
    <n v="1577772000"/>
    <n v="1579672800"/>
    <x v="723"/>
    <x v="728"/>
    <x v="0"/>
    <x v="1"/>
    <s v="photography/photography books"/>
    <x v="7"/>
    <x v="14"/>
  </r>
  <r>
    <n v="802"/>
    <x v="784"/>
    <s v="Reverse-engineered zero-defect infrastructure"/>
    <x v="8"/>
    <n v="12216"/>
    <n v="197.03225806451613"/>
    <x v="1"/>
    <n v="142"/>
    <x v="789"/>
    <x v="1"/>
    <s v="USD"/>
    <n v="1562216400"/>
    <n v="1562389200"/>
    <x v="704"/>
    <x v="339"/>
    <x v="0"/>
    <x v="0"/>
    <s v="photography/photography books"/>
    <x v="7"/>
    <x v="14"/>
  </r>
  <r>
    <n v="803"/>
    <x v="785"/>
    <s v="Stand-alone background customer loyalty"/>
    <x v="55"/>
    <n v="6527"/>
    <n v="107"/>
    <x v="1"/>
    <n v="233"/>
    <x v="790"/>
    <x v="1"/>
    <s v="USD"/>
    <n v="1548568800"/>
    <n v="1551506400"/>
    <x v="724"/>
    <x v="35"/>
    <x v="0"/>
    <x v="0"/>
    <s v="theater/plays"/>
    <x v="3"/>
    <x v="3"/>
  </r>
  <r>
    <n v="804"/>
    <x v="786"/>
    <s v="Business-focused discrete software"/>
    <x v="97"/>
    <n v="6987"/>
    <n v="268.73076923076923"/>
    <x v="1"/>
    <n v="218"/>
    <x v="791"/>
    <x v="1"/>
    <s v="USD"/>
    <n v="1514872800"/>
    <n v="1516600800"/>
    <x v="725"/>
    <x v="729"/>
    <x v="0"/>
    <x v="0"/>
    <s v="music/rock"/>
    <x v="1"/>
    <x v="1"/>
  </r>
  <r>
    <n v="805"/>
    <x v="787"/>
    <s v="Advanced intermediate Graphic Interface"/>
    <x v="62"/>
    <n v="4932"/>
    <n v="50.845360824742272"/>
    <x v="0"/>
    <n v="67"/>
    <x v="792"/>
    <x v="2"/>
    <s v="AUD"/>
    <n v="1416031200"/>
    <n v="1420437600"/>
    <x v="660"/>
    <x v="241"/>
    <x v="0"/>
    <x v="0"/>
    <s v="film &amp; video/documentary"/>
    <x v="4"/>
    <x v="4"/>
  </r>
  <r>
    <n v="806"/>
    <x v="788"/>
    <s v="Adaptive holistic hub"/>
    <x v="31"/>
    <n v="8262"/>
    <n v="1180.2857142857142"/>
    <x v="1"/>
    <n v="76"/>
    <x v="793"/>
    <x v="1"/>
    <s v="USD"/>
    <n v="1330927200"/>
    <n v="1332997200"/>
    <x v="726"/>
    <x v="730"/>
    <x v="0"/>
    <x v="1"/>
    <s v="film &amp; video/drama"/>
    <x v="4"/>
    <x v="6"/>
  </r>
  <r>
    <n v="807"/>
    <x v="789"/>
    <s v="Automated uniform concept"/>
    <x v="31"/>
    <n v="1848"/>
    <n v="264"/>
    <x v="1"/>
    <n v="43"/>
    <x v="794"/>
    <x v="1"/>
    <s v="USD"/>
    <n v="1571115600"/>
    <n v="1574920800"/>
    <x v="727"/>
    <x v="322"/>
    <x v="0"/>
    <x v="1"/>
    <s v="theater/plays"/>
    <x v="3"/>
    <x v="3"/>
  </r>
  <r>
    <n v="808"/>
    <x v="790"/>
    <s v="Enhanced regional flexibility"/>
    <x v="5"/>
    <n v="1583"/>
    <n v="30.44230769230769"/>
    <x v="0"/>
    <n v="19"/>
    <x v="795"/>
    <x v="1"/>
    <s v="USD"/>
    <n v="1463461200"/>
    <n v="1464930000"/>
    <x v="728"/>
    <x v="731"/>
    <x v="0"/>
    <x v="0"/>
    <s v="food/food trucks"/>
    <x v="0"/>
    <x v="0"/>
  </r>
  <r>
    <n v="809"/>
    <x v="764"/>
    <s v="Public-key bottom-line algorithm"/>
    <x v="397"/>
    <n v="88536"/>
    <n v="62.880681818181813"/>
    <x v="0"/>
    <n v="2108"/>
    <x v="796"/>
    <x v="5"/>
    <s v="CHF"/>
    <n v="1344920400"/>
    <n v="1345006800"/>
    <x v="729"/>
    <x v="732"/>
    <x v="0"/>
    <x v="0"/>
    <s v="film &amp; video/documentary"/>
    <x v="4"/>
    <x v="4"/>
  </r>
  <r>
    <n v="810"/>
    <x v="791"/>
    <s v="Multi-layered intangible instruction set"/>
    <x v="330"/>
    <n v="12360"/>
    <n v="193.125"/>
    <x v="1"/>
    <n v="221"/>
    <x v="797"/>
    <x v="1"/>
    <s v="USD"/>
    <n v="1511848800"/>
    <n v="1512712800"/>
    <x v="730"/>
    <x v="157"/>
    <x v="0"/>
    <x v="1"/>
    <s v="theater/plays"/>
    <x v="3"/>
    <x v="3"/>
  </r>
  <r>
    <n v="811"/>
    <x v="792"/>
    <s v="Fundamental methodical emulation"/>
    <x v="398"/>
    <n v="71320"/>
    <n v="77.102702702702715"/>
    <x v="0"/>
    <n v="679"/>
    <x v="798"/>
    <x v="1"/>
    <s v="USD"/>
    <n v="1452319200"/>
    <n v="1452492000"/>
    <x v="731"/>
    <x v="733"/>
    <x v="0"/>
    <x v="1"/>
    <s v="games/video games"/>
    <x v="6"/>
    <x v="11"/>
  </r>
  <r>
    <n v="812"/>
    <x v="793"/>
    <s v="Expanded value-added hardware"/>
    <x v="221"/>
    <n v="134640"/>
    <n v="225.52763819095478"/>
    <x v="1"/>
    <n v="2805"/>
    <x v="799"/>
    <x v="0"/>
    <s v="CAD"/>
    <n v="1523854800"/>
    <n v="1524286800"/>
    <x v="78"/>
    <x v="734"/>
    <x v="0"/>
    <x v="0"/>
    <s v="publishing/nonfiction"/>
    <x v="5"/>
    <x v="9"/>
  </r>
  <r>
    <n v="813"/>
    <x v="794"/>
    <s v="Diverse high-level attitude"/>
    <x v="170"/>
    <n v="7661"/>
    <n v="239.40625"/>
    <x v="1"/>
    <n v="68"/>
    <x v="800"/>
    <x v="1"/>
    <s v="USD"/>
    <n v="1346043600"/>
    <n v="1346907600"/>
    <x v="732"/>
    <x v="735"/>
    <x v="0"/>
    <x v="0"/>
    <s v="games/video games"/>
    <x v="6"/>
    <x v="11"/>
  </r>
  <r>
    <n v="814"/>
    <x v="795"/>
    <s v="Visionary 24hour analyzer"/>
    <x v="170"/>
    <n v="2950"/>
    <n v="92.1875"/>
    <x v="0"/>
    <n v="36"/>
    <x v="801"/>
    <x v="3"/>
    <s v="DKK"/>
    <n v="1464325200"/>
    <n v="1464498000"/>
    <x v="733"/>
    <x v="736"/>
    <x v="0"/>
    <x v="1"/>
    <s v="music/rock"/>
    <x v="1"/>
    <x v="1"/>
  </r>
  <r>
    <n v="815"/>
    <x v="796"/>
    <s v="Centralized bandwidth-monitored leverage"/>
    <x v="25"/>
    <n v="11721"/>
    <n v="130.23333333333335"/>
    <x v="1"/>
    <n v="183"/>
    <x v="802"/>
    <x v="0"/>
    <s v="CAD"/>
    <n v="1511935200"/>
    <n v="1514181600"/>
    <x v="734"/>
    <x v="737"/>
    <x v="0"/>
    <x v="0"/>
    <s v="music/rock"/>
    <x v="1"/>
    <x v="1"/>
  </r>
  <r>
    <n v="816"/>
    <x v="797"/>
    <s v="Ergonomic mission-critical moratorium"/>
    <x v="173"/>
    <n v="14150"/>
    <n v="615.21739130434787"/>
    <x v="1"/>
    <n v="133"/>
    <x v="803"/>
    <x v="1"/>
    <s v="USD"/>
    <n v="1392012000"/>
    <n v="1392184800"/>
    <x v="406"/>
    <x v="738"/>
    <x v="1"/>
    <x v="1"/>
    <s v="theater/plays"/>
    <x v="3"/>
    <x v="3"/>
  </r>
  <r>
    <n v="817"/>
    <x v="798"/>
    <s v="Front-line intermediate moderator"/>
    <x v="399"/>
    <n v="189192"/>
    <n v="368.79532163742692"/>
    <x v="1"/>
    <n v="2489"/>
    <x v="804"/>
    <x v="6"/>
    <s v="EUR"/>
    <n v="1556946000"/>
    <n v="1559365200"/>
    <x v="735"/>
    <x v="739"/>
    <x v="0"/>
    <x v="1"/>
    <s v="publishing/nonfiction"/>
    <x v="5"/>
    <x v="9"/>
  </r>
  <r>
    <n v="818"/>
    <x v="311"/>
    <s v="Automated local secured line"/>
    <x v="31"/>
    <n v="7664"/>
    <n v="1094.8571428571429"/>
    <x v="1"/>
    <n v="69"/>
    <x v="805"/>
    <x v="1"/>
    <s v="USD"/>
    <n v="1548050400"/>
    <n v="1549173600"/>
    <x v="736"/>
    <x v="740"/>
    <x v="0"/>
    <x v="1"/>
    <s v="theater/plays"/>
    <x v="3"/>
    <x v="3"/>
  </r>
  <r>
    <n v="819"/>
    <x v="799"/>
    <s v="Integrated bandwidth-monitored alliance"/>
    <x v="200"/>
    <n v="4509"/>
    <n v="50.662921348314605"/>
    <x v="0"/>
    <n v="47"/>
    <x v="806"/>
    <x v="1"/>
    <s v="USD"/>
    <n v="1353736800"/>
    <n v="1355032800"/>
    <x v="737"/>
    <x v="697"/>
    <x v="1"/>
    <x v="0"/>
    <s v="games/video games"/>
    <x v="6"/>
    <x v="11"/>
  </r>
  <r>
    <n v="820"/>
    <x v="800"/>
    <s v="Cross-group heuristic forecast"/>
    <x v="42"/>
    <n v="12009"/>
    <n v="800.6"/>
    <x v="1"/>
    <n v="279"/>
    <x v="807"/>
    <x v="4"/>
    <s v="GBP"/>
    <n v="1532840400"/>
    <n v="1533963600"/>
    <x v="192"/>
    <x v="741"/>
    <x v="0"/>
    <x v="1"/>
    <s v="music/rock"/>
    <x v="1"/>
    <x v="1"/>
  </r>
  <r>
    <n v="821"/>
    <x v="801"/>
    <s v="Extended impactful secured line"/>
    <x v="70"/>
    <n v="14273"/>
    <n v="291.28571428571428"/>
    <x v="1"/>
    <n v="210"/>
    <x v="808"/>
    <x v="1"/>
    <s v="USD"/>
    <n v="1488261600"/>
    <n v="1489381200"/>
    <x v="738"/>
    <x v="742"/>
    <x v="0"/>
    <x v="0"/>
    <s v="film &amp; video/documentary"/>
    <x v="4"/>
    <x v="4"/>
  </r>
  <r>
    <n v="822"/>
    <x v="802"/>
    <s v="Distributed optimizing protocol"/>
    <x v="400"/>
    <n v="188982"/>
    <n v="349.9666666666667"/>
    <x v="1"/>
    <n v="2100"/>
    <x v="809"/>
    <x v="1"/>
    <s v="USD"/>
    <n v="1393567200"/>
    <n v="1395032400"/>
    <x v="739"/>
    <x v="743"/>
    <x v="0"/>
    <x v="0"/>
    <s v="music/rock"/>
    <x v="1"/>
    <x v="1"/>
  </r>
  <r>
    <n v="823"/>
    <x v="803"/>
    <s v="Secured well-modulated system engine"/>
    <x v="178"/>
    <n v="14640"/>
    <n v="357.07317073170731"/>
    <x v="1"/>
    <n v="252"/>
    <x v="810"/>
    <x v="1"/>
    <s v="USD"/>
    <n v="1410325200"/>
    <n v="1412485200"/>
    <x v="613"/>
    <x v="744"/>
    <x v="1"/>
    <x v="1"/>
    <s v="music/rock"/>
    <x v="1"/>
    <x v="1"/>
  </r>
  <r>
    <n v="824"/>
    <x v="804"/>
    <s v="Streamlined national benchmark"/>
    <x v="401"/>
    <n v="107516"/>
    <n v="126.48941176470588"/>
    <x v="1"/>
    <n v="1280"/>
    <x v="811"/>
    <x v="1"/>
    <s v="USD"/>
    <n v="1276923600"/>
    <n v="1279688400"/>
    <x v="740"/>
    <x v="269"/>
    <x v="0"/>
    <x v="1"/>
    <s v="publishing/nonfiction"/>
    <x v="5"/>
    <x v="9"/>
  </r>
  <r>
    <n v="825"/>
    <x v="805"/>
    <s v="Open-architected 24/7 infrastructure"/>
    <x v="136"/>
    <n v="13950"/>
    <n v="387.5"/>
    <x v="1"/>
    <n v="157"/>
    <x v="812"/>
    <x v="4"/>
    <s v="GBP"/>
    <n v="1500958800"/>
    <n v="1501995600"/>
    <x v="145"/>
    <x v="745"/>
    <x v="0"/>
    <x v="0"/>
    <s v="film &amp; video/shorts"/>
    <x v="4"/>
    <x v="12"/>
  </r>
  <r>
    <n v="826"/>
    <x v="806"/>
    <s v="Digitized 6thgeneration Local Area Network"/>
    <x v="54"/>
    <n v="12797"/>
    <n v="457.03571428571428"/>
    <x v="1"/>
    <n v="194"/>
    <x v="813"/>
    <x v="1"/>
    <s v="USD"/>
    <n v="1292220000"/>
    <n v="1294639200"/>
    <x v="741"/>
    <x v="746"/>
    <x v="0"/>
    <x v="1"/>
    <s v="theater/plays"/>
    <x v="3"/>
    <x v="3"/>
  </r>
  <r>
    <n v="827"/>
    <x v="807"/>
    <s v="Innovative actuating artificial intelligence"/>
    <x v="173"/>
    <n v="6134"/>
    <n v="266.69565217391306"/>
    <x v="1"/>
    <n v="82"/>
    <x v="814"/>
    <x v="2"/>
    <s v="AUD"/>
    <n v="1304398800"/>
    <n v="1305435600"/>
    <x v="742"/>
    <x v="747"/>
    <x v="0"/>
    <x v="1"/>
    <s v="film &amp; video/drama"/>
    <x v="4"/>
    <x v="6"/>
  </r>
  <r>
    <n v="828"/>
    <x v="808"/>
    <s v="Cross-platform reciprocal budgetary management"/>
    <x v="143"/>
    <n v="4899"/>
    <n v="69"/>
    <x v="0"/>
    <n v="70"/>
    <x v="815"/>
    <x v="1"/>
    <s v="USD"/>
    <n v="1535432400"/>
    <n v="1537592400"/>
    <x v="202"/>
    <x v="503"/>
    <x v="0"/>
    <x v="0"/>
    <s v="theater/plays"/>
    <x v="3"/>
    <x v="3"/>
  </r>
  <r>
    <n v="829"/>
    <x v="809"/>
    <s v="Vision-oriented scalable portal"/>
    <x v="103"/>
    <n v="4929"/>
    <n v="51.34375"/>
    <x v="0"/>
    <n v="154"/>
    <x v="816"/>
    <x v="1"/>
    <s v="USD"/>
    <n v="1433826000"/>
    <n v="1435122000"/>
    <x v="743"/>
    <x v="748"/>
    <x v="0"/>
    <x v="0"/>
    <s v="theater/plays"/>
    <x v="3"/>
    <x v="3"/>
  </r>
  <r>
    <n v="830"/>
    <x v="810"/>
    <s v="Persevering zero administration knowledge user"/>
    <x v="319"/>
    <n v="1424"/>
    <n v="1.1710526315789473"/>
    <x v="0"/>
    <n v="22"/>
    <x v="817"/>
    <x v="1"/>
    <s v="USD"/>
    <n v="1514959200"/>
    <n v="1520056800"/>
    <x v="744"/>
    <x v="330"/>
    <x v="0"/>
    <x v="0"/>
    <s v="theater/plays"/>
    <x v="3"/>
    <x v="3"/>
  </r>
  <r>
    <n v="831"/>
    <x v="811"/>
    <s v="Front-line bottom-line Graphic Interface"/>
    <x v="402"/>
    <n v="105817"/>
    <n v="108.97734294541709"/>
    <x v="1"/>
    <n v="4233"/>
    <x v="818"/>
    <x v="1"/>
    <s v="USD"/>
    <n v="1332738000"/>
    <n v="1335675600"/>
    <x v="745"/>
    <x v="749"/>
    <x v="0"/>
    <x v="0"/>
    <s v="photography/photography books"/>
    <x v="7"/>
    <x v="14"/>
  </r>
  <r>
    <n v="832"/>
    <x v="812"/>
    <s v="Synergized fault-tolerant hierarchy"/>
    <x v="403"/>
    <n v="136156"/>
    <n v="315.17592592592592"/>
    <x v="1"/>
    <n v="1297"/>
    <x v="819"/>
    <x v="3"/>
    <s v="DKK"/>
    <n v="1445490000"/>
    <n v="1448431200"/>
    <x v="746"/>
    <x v="750"/>
    <x v="1"/>
    <x v="0"/>
    <s v="publishing/translations"/>
    <x v="5"/>
    <x v="18"/>
  </r>
  <r>
    <n v="833"/>
    <x v="813"/>
    <s v="Expanded asynchronous groupware"/>
    <x v="85"/>
    <n v="10723"/>
    <n v="157.69117647058823"/>
    <x v="1"/>
    <n v="165"/>
    <x v="820"/>
    <x v="3"/>
    <s v="DKK"/>
    <n v="1297663200"/>
    <n v="1298613600"/>
    <x v="747"/>
    <x v="751"/>
    <x v="0"/>
    <x v="0"/>
    <s v="publishing/translations"/>
    <x v="5"/>
    <x v="18"/>
  </r>
  <r>
    <n v="834"/>
    <x v="814"/>
    <s v="Expanded fault-tolerant emulation"/>
    <x v="190"/>
    <n v="11228"/>
    <n v="153.8082191780822"/>
    <x v="1"/>
    <n v="119"/>
    <x v="821"/>
    <x v="1"/>
    <s v="USD"/>
    <n v="1371963600"/>
    <n v="1372482000"/>
    <x v="362"/>
    <x v="451"/>
    <x v="0"/>
    <x v="0"/>
    <s v="theater/plays"/>
    <x v="3"/>
    <x v="3"/>
  </r>
  <r>
    <n v="835"/>
    <x v="815"/>
    <s v="Future-proofed 24hour model"/>
    <x v="404"/>
    <n v="77355"/>
    <n v="89.738979118329468"/>
    <x v="0"/>
    <n v="1758"/>
    <x v="822"/>
    <x v="1"/>
    <s v="USD"/>
    <n v="1425103200"/>
    <n v="1425621600"/>
    <x v="748"/>
    <x v="752"/>
    <x v="0"/>
    <x v="0"/>
    <s v="technology/web"/>
    <x v="2"/>
    <x v="2"/>
  </r>
  <r>
    <n v="836"/>
    <x v="816"/>
    <s v="Optimized didactic intranet"/>
    <x v="32"/>
    <n v="6086"/>
    <n v="75.135802469135797"/>
    <x v="0"/>
    <n v="94"/>
    <x v="823"/>
    <x v="1"/>
    <s v="USD"/>
    <n v="1265349600"/>
    <n v="1266300000"/>
    <x v="749"/>
    <x v="753"/>
    <x v="0"/>
    <x v="0"/>
    <s v="music/indie rock"/>
    <x v="1"/>
    <x v="7"/>
  </r>
  <r>
    <n v="837"/>
    <x v="817"/>
    <s v="Right-sized dedicated standardization"/>
    <x v="405"/>
    <n v="150960"/>
    <n v="852.88135593220341"/>
    <x v="1"/>
    <n v="1797"/>
    <x v="824"/>
    <x v="1"/>
    <s v="USD"/>
    <n v="1301202000"/>
    <n v="1305867600"/>
    <x v="643"/>
    <x v="754"/>
    <x v="0"/>
    <x v="0"/>
    <s v="music/jazz"/>
    <x v="1"/>
    <x v="17"/>
  </r>
  <r>
    <n v="838"/>
    <x v="818"/>
    <s v="Vision-oriented high-level extranet"/>
    <x v="330"/>
    <n v="8890"/>
    <n v="138.90625"/>
    <x v="1"/>
    <n v="261"/>
    <x v="825"/>
    <x v="1"/>
    <s v="USD"/>
    <n v="1538024400"/>
    <n v="1538802000"/>
    <x v="750"/>
    <x v="755"/>
    <x v="0"/>
    <x v="0"/>
    <s v="theater/plays"/>
    <x v="3"/>
    <x v="3"/>
  </r>
  <r>
    <n v="839"/>
    <x v="819"/>
    <s v="Organized scalable initiative"/>
    <x v="106"/>
    <n v="14644"/>
    <n v="190.18181818181819"/>
    <x v="1"/>
    <n v="157"/>
    <x v="826"/>
    <x v="1"/>
    <s v="USD"/>
    <n v="1395032400"/>
    <n v="1398920400"/>
    <x v="751"/>
    <x v="756"/>
    <x v="0"/>
    <x v="1"/>
    <s v="film &amp; video/documentary"/>
    <x v="4"/>
    <x v="4"/>
  </r>
  <r>
    <n v="840"/>
    <x v="820"/>
    <s v="Enhanced regional moderator"/>
    <x v="406"/>
    <n v="116583"/>
    <n v="100.24333619948409"/>
    <x v="1"/>
    <n v="3533"/>
    <x v="827"/>
    <x v="1"/>
    <s v="USD"/>
    <n v="1405486800"/>
    <n v="1405659600"/>
    <x v="752"/>
    <x v="757"/>
    <x v="0"/>
    <x v="1"/>
    <s v="theater/plays"/>
    <x v="3"/>
    <x v="3"/>
  </r>
  <r>
    <n v="841"/>
    <x v="821"/>
    <s v="Automated even-keeled emulation"/>
    <x v="14"/>
    <n v="12991"/>
    <n v="142.75824175824175"/>
    <x v="1"/>
    <n v="155"/>
    <x v="828"/>
    <x v="1"/>
    <s v="USD"/>
    <n v="1455861600"/>
    <n v="1457244000"/>
    <x v="753"/>
    <x v="758"/>
    <x v="0"/>
    <x v="0"/>
    <s v="technology/web"/>
    <x v="2"/>
    <x v="2"/>
  </r>
  <r>
    <n v="842"/>
    <x v="822"/>
    <s v="Reverse-engineered multi-tasking product"/>
    <x v="42"/>
    <n v="8447"/>
    <n v="563.13333333333333"/>
    <x v="1"/>
    <n v="132"/>
    <x v="829"/>
    <x v="6"/>
    <s v="EUR"/>
    <n v="1529038800"/>
    <n v="1529298000"/>
    <x v="754"/>
    <x v="759"/>
    <x v="0"/>
    <x v="0"/>
    <s v="technology/wearables"/>
    <x v="2"/>
    <x v="8"/>
  </r>
  <r>
    <n v="843"/>
    <x v="823"/>
    <s v="De-engineered next generation parallelism"/>
    <x v="35"/>
    <n v="2703"/>
    <n v="30.715909090909086"/>
    <x v="0"/>
    <n v="33"/>
    <x v="830"/>
    <x v="1"/>
    <s v="USD"/>
    <n v="1535259600"/>
    <n v="1535778000"/>
    <x v="755"/>
    <x v="760"/>
    <x v="0"/>
    <x v="0"/>
    <s v="photography/photography books"/>
    <x v="7"/>
    <x v="14"/>
  </r>
  <r>
    <n v="844"/>
    <x v="824"/>
    <s v="Intuitive cohesive groupware"/>
    <x v="35"/>
    <n v="8747"/>
    <n v="99.39772727272728"/>
    <x v="3"/>
    <n v="94"/>
    <x v="831"/>
    <x v="1"/>
    <s v="USD"/>
    <n v="1327212000"/>
    <n v="1327471200"/>
    <x v="756"/>
    <x v="761"/>
    <x v="0"/>
    <x v="0"/>
    <s v="film &amp; video/documentary"/>
    <x v="4"/>
    <x v="4"/>
  </r>
  <r>
    <n v="845"/>
    <x v="825"/>
    <s v="Up-sized high-level access"/>
    <x v="407"/>
    <n v="138087"/>
    <n v="197.54935622317598"/>
    <x v="1"/>
    <n v="1354"/>
    <x v="832"/>
    <x v="4"/>
    <s v="GBP"/>
    <n v="1526360400"/>
    <n v="1529557200"/>
    <x v="757"/>
    <x v="78"/>
    <x v="0"/>
    <x v="0"/>
    <s v="technology/web"/>
    <x v="2"/>
    <x v="2"/>
  </r>
  <r>
    <n v="846"/>
    <x v="826"/>
    <s v="Phased empowering success"/>
    <x v="67"/>
    <n v="5085"/>
    <n v="508.5"/>
    <x v="1"/>
    <n v="48"/>
    <x v="833"/>
    <x v="1"/>
    <s v="USD"/>
    <n v="1532149200"/>
    <n v="1535259600"/>
    <x v="758"/>
    <x v="762"/>
    <x v="1"/>
    <x v="1"/>
    <s v="technology/web"/>
    <x v="2"/>
    <x v="2"/>
  </r>
  <r>
    <n v="847"/>
    <x v="827"/>
    <s v="Distributed actuating project"/>
    <x v="53"/>
    <n v="11174"/>
    <n v="237.74468085106383"/>
    <x v="1"/>
    <n v="110"/>
    <x v="834"/>
    <x v="1"/>
    <s v="USD"/>
    <n v="1515304800"/>
    <n v="1515564000"/>
    <x v="759"/>
    <x v="763"/>
    <x v="0"/>
    <x v="0"/>
    <s v="food/food trucks"/>
    <x v="0"/>
    <x v="0"/>
  </r>
  <r>
    <n v="848"/>
    <x v="828"/>
    <s v="Robust motivating orchestration"/>
    <x v="170"/>
    <n v="10831"/>
    <n v="338.46875"/>
    <x v="1"/>
    <n v="172"/>
    <x v="835"/>
    <x v="1"/>
    <s v="USD"/>
    <n v="1276318800"/>
    <n v="1277096400"/>
    <x v="760"/>
    <x v="764"/>
    <x v="0"/>
    <x v="0"/>
    <s v="film &amp; video/drama"/>
    <x v="4"/>
    <x v="6"/>
  </r>
  <r>
    <n v="849"/>
    <x v="829"/>
    <s v="Vision-oriented uniform instruction set"/>
    <x v="313"/>
    <n v="8917"/>
    <n v="133.08955223880596"/>
    <x v="1"/>
    <n v="307"/>
    <x v="836"/>
    <x v="1"/>
    <s v="USD"/>
    <n v="1328767200"/>
    <n v="1329026400"/>
    <x v="761"/>
    <x v="765"/>
    <x v="0"/>
    <x v="1"/>
    <s v="music/indie rock"/>
    <x v="1"/>
    <x v="7"/>
  </r>
  <r>
    <n v="850"/>
    <x v="830"/>
    <s v="Cross-group upward-trending hierarchy"/>
    <x v="0"/>
    <n v="1"/>
    <n v="1"/>
    <x v="0"/>
    <n v="1"/>
    <x v="100"/>
    <x v="1"/>
    <s v="USD"/>
    <n v="1321682400"/>
    <n v="1322978400"/>
    <x v="762"/>
    <x v="539"/>
    <x v="1"/>
    <x v="0"/>
    <s v="music/rock"/>
    <x v="1"/>
    <x v="1"/>
  </r>
  <r>
    <n v="851"/>
    <x v="831"/>
    <s v="Object-based needs-based info-mediaries"/>
    <x v="46"/>
    <n v="12468"/>
    <n v="207.79999999999998"/>
    <x v="1"/>
    <n v="160"/>
    <x v="837"/>
    <x v="1"/>
    <s v="USD"/>
    <n v="1335934800"/>
    <n v="1338786000"/>
    <x v="444"/>
    <x v="766"/>
    <x v="0"/>
    <x v="0"/>
    <s v="music/electric music"/>
    <x v="1"/>
    <x v="5"/>
  </r>
  <r>
    <n v="852"/>
    <x v="832"/>
    <s v="Open-source reciprocal standardization"/>
    <x v="70"/>
    <n v="2505"/>
    <n v="51.122448979591837"/>
    <x v="0"/>
    <n v="31"/>
    <x v="838"/>
    <x v="1"/>
    <s v="USD"/>
    <n v="1310792400"/>
    <n v="1311656400"/>
    <x v="763"/>
    <x v="422"/>
    <x v="0"/>
    <x v="1"/>
    <s v="games/video games"/>
    <x v="6"/>
    <x v="11"/>
  </r>
  <r>
    <n v="853"/>
    <x v="833"/>
    <s v="Secured well-modulated projection"/>
    <x v="408"/>
    <n v="111502"/>
    <n v="652.05847953216369"/>
    <x v="1"/>
    <n v="1467"/>
    <x v="839"/>
    <x v="0"/>
    <s v="CAD"/>
    <n v="1308546000"/>
    <n v="1308978000"/>
    <x v="764"/>
    <x v="767"/>
    <x v="0"/>
    <x v="1"/>
    <s v="music/indie rock"/>
    <x v="1"/>
    <x v="7"/>
  </r>
  <r>
    <n v="854"/>
    <x v="834"/>
    <s v="Multi-channeled secondary middleware"/>
    <x v="409"/>
    <n v="194309"/>
    <n v="113.63099415204678"/>
    <x v="1"/>
    <n v="2662"/>
    <x v="840"/>
    <x v="0"/>
    <s v="CAD"/>
    <n v="1574056800"/>
    <n v="1576389600"/>
    <x v="765"/>
    <x v="768"/>
    <x v="0"/>
    <x v="0"/>
    <s v="publishing/fiction"/>
    <x v="5"/>
    <x v="13"/>
  </r>
  <r>
    <n v="855"/>
    <x v="835"/>
    <s v="Horizontal clear-thinking framework"/>
    <x v="410"/>
    <n v="23956"/>
    <n v="102.37606837606839"/>
    <x v="1"/>
    <n v="452"/>
    <x v="841"/>
    <x v="2"/>
    <s v="AUD"/>
    <n v="1308373200"/>
    <n v="1311051600"/>
    <x v="766"/>
    <x v="214"/>
    <x v="0"/>
    <x v="0"/>
    <s v="theater/plays"/>
    <x v="3"/>
    <x v="3"/>
  </r>
  <r>
    <n v="856"/>
    <x v="764"/>
    <s v="Profound composite core"/>
    <x v="166"/>
    <n v="8558"/>
    <n v="356.58333333333331"/>
    <x v="1"/>
    <n v="158"/>
    <x v="842"/>
    <x v="1"/>
    <s v="USD"/>
    <n v="1335243600"/>
    <n v="1336712400"/>
    <x v="767"/>
    <x v="769"/>
    <x v="0"/>
    <x v="0"/>
    <s v="food/food trucks"/>
    <x v="0"/>
    <x v="0"/>
  </r>
  <r>
    <n v="857"/>
    <x v="836"/>
    <s v="Programmable disintermediate matrices"/>
    <x v="98"/>
    <n v="7413"/>
    <n v="139.86792452830187"/>
    <x v="1"/>
    <n v="225"/>
    <x v="843"/>
    <x v="5"/>
    <s v="CHF"/>
    <n v="1328421600"/>
    <n v="1330408800"/>
    <x v="768"/>
    <x v="770"/>
    <x v="1"/>
    <x v="0"/>
    <s v="film &amp; video/shorts"/>
    <x v="4"/>
    <x v="12"/>
  </r>
  <r>
    <n v="858"/>
    <x v="837"/>
    <s v="Realigned 5thgeneration knowledge user"/>
    <x v="220"/>
    <n v="2778"/>
    <n v="69.45"/>
    <x v="0"/>
    <n v="35"/>
    <x v="844"/>
    <x v="1"/>
    <s v="USD"/>
    <n v="1524286800"/>
    <n v="1524891600"/>
    <x v="769"/>
    <x v="771"/>
    <x v="1"/>
    <x v="0"/>
    <s v="food/food trucks"/>
    <x v="0"/>
    <x v="0"/>
  </r>
  <r>
    <n v="859"/>
    <x v="838"/>
    <s v="Multi-layered upward-trending groupware"/>
    <x v="190"/>
    <n v="2594"/>
    <n v="35.534246575342465"/>
    <x v="0"/>
    <n v="63"/>
    <x v="845"/>
    <x v="1"/>
    <s v="USD"/>
    <n v="1362117600"/>
    <n v="1363669200"/>
    <x v="770"/>
    <x v="250"/>
    <x v="0"/>
    <x v="1"/>
    <s v="theater/plays"/>
    <x v="3"/>
    <x v="3"/>
  </r>
  <r>
    <n v="860"/>
    <x v="839"/>
    <s v="Re-contextualized leadingedge firmware"/>
    <x v="22"/>
    <n v="5033"/>
    <n v="251.65"/>
    <x v="1"/>
    <n v="65"/>
    <x v="846"/>
    <x v="1"/>
    <s v="USD"/>
    <n v="1550556000"/>
    <n v="1551420000"/>
    <x v="771"/>
    <x v="772"/>
    <x v="0"/>
    <x v="1"/>
    <s v="technology/wearables"/>
    <x v="2"/>
    <x v="8"/>
  </r>
  <r>
    <n v="861"/>
    <x v="840"/>
    <s v="Devolved disintermediate analyzer"/>
    <x v="35"/>
    <n v="9317"/>
    <n v="105.87500000000001"/>
    <x v="1"/>
    <n v="163"/>
    <x v="847"/>
    <x v="1"/>
    <s v="USD"/>
    <n v="1269147600"/>
    <n v="1269838800"/>
    <x v="772"/>
    <x v="773"/>
    <x v="0"/>
    <x v="0"/>
    <s v="theater/plays"/>
    <x v="3"/>
    <x v="3"/>
  </r>
  <r>
    <n v="862"/>
    <x v="841"/>
    <s v="Profound disintermediate open system"/>
    <x v="26"/>
    <n v="6560"/>
    <n v="187.42857142857144"/>
    <x v="1"/>
    <n v="85"/>
    <x v="848"/>
    <x v="1"/>
    <s v="USD"/>
    <n v="1312174800"/>
    <n v="1312520400"/>
    <x v="773"/>
    <x v="774"/>
    <x v="0"/>
    <x v="0"/>
    <s v="theater/plays"/>
    <x v="3"/>
    <x v="3"/>
  </r>
  <r>
    <n v="863"/>
    <x v="842"/>
    <s v="Automated reciprocal protocol"/>
    <x v="1"/>
    <n v="5415"/>
    <n v="386.78571428571428"/>
    <x v="1"/>
    <n v="217"/>
    <x v="849"/>
    <x v="1"/>
    <s v="USD"/>
    <n v="1434517200"/>
    <n v="1436504400"/>
    <x v="774"/>
    <x v="331"/>
    <x v="0"/>
    <x v="1"/>
    <s v="film &amp; video/television"/>
    <x v="4"/>
    <x v="19"/>
  </r>
  <r>
    <n v="864"/>
    <x v="843"/>
    <s v="Automated static workforce"/>
    <x v="3"/>
    <n v="14577"/>
    <n v="347.07142857142856"/>
    <x v="1"/>
    <n v="150"/>
    <x v="850"/>
    <x v="1"/>
    <s v="USD"/>
    <n v="1471582800"/>
    <n v="1472014800"/>
    <x v="775"/>
    <x v="775"/>
    <x v="0"/>
    <x v="0"/>
    <s v="film &amp; video/shorts"/>
    <x v="4"/>
    <x v="12"/>
  </r>
  <r>
    <n v="865"/>
    <x v="844"/>
    <s v="Horizontal attitude-oriented help-desk"/>
    <x v="411"/>
    <n v="150515"/>
    <n v="185.82098765432099"/>
    <x v="1"/>
    <n v="3272"/>
    <x v="851"/>
    <x v="1"/>
    <s v="USD"/>
    <n v="1410757200"/>
    <n v="1411534800"/>
    <x v="776"/>
    <x v="776"/>
    <x v="0"/>
    <x v="0"/>
    <s v="theater/plays"/>
    <x v="3"/>
    <x v="3"/>
  </r>
  <r>
    <n v="866"/>
    <x v="845"/>
    <s v="Versatile 5thgeneration matrices"/>
    <x v="412"/>
    <n v="79045"/>
    <n v="43.241247264770237"/>
    <x v="3"/>
    <n v="898"/>
    <x v="852"/>
    <x v="1"/>
    <s v="USD"/>
    <n v="1304830800"/>
    <n v="1304917200"/>
    <x v="777"/>
    <x v="777"/>
    <x v="0"/>
    <x v="0"/>
    <s v="photography/photography books"/>
    <x v="7"/>
    <x v="14"/>
  </r>
  <r>
    <n v="867"/>
    <x v="846"/>
    <s v="Cross-platform next generation service-desk"/>
    <x v="73"/>
    <n v="7797"/>
    <n v="162.4375"/>
    <x v="1"/>
    <n v="300"/>
    <x v="853"/>
    <x v="1"/>
    <s v="USD"/>
    <n v="1539061200"/>
    <n v="1539579600"/>
    <x v="778"/>
    <x v="778"/>
    <x v="0"/>
    <x v="0"/>
    <s v="food/food trucks"/>
    <x v="0"/>
    <x v="0"/>
  </r>
  <r>
    <n v="868"/>
    <x v="847"/>
    <s v="Front-line web-enabled installation"/>
    <x v="260"/>
    <n v="12939"/>
    <n v="184.84285714285716"/>
    <x v="1"/>
    <n v="126"/>
    <x v="854"/>
    <x v="1"/>
    <s v="USD"/>
    <n v="1381554000"/>
    <n v="1382504400"/>
    <x v="779"/>
    <x v="779"/>
    <x v="0"/>
    <x v="0"/>
    <s v="theater/plays"/>
    <x v="3"/>
    <x v="3"/>
  </r>
  <r>
    <n v="869"/>
    <x v="848"/>
    <s v="Multi-channeled responsive product"/>
    <x v="413"/>
    <n v="38376"/>
    <n v="23.703520691785052"/>
    <x v="0"/>
    <n v="526"/>
    <x v="855"/>
    <x v="1"/>
    <s v="USD"/>
    <n v="1277096400"/>
    <n v="1278306000"/>
    <x v="780"/>
    <x v="780"/>
    <x v="0"/>
    <x v="0"/>
    <s v="film &amp; video/drama"/>
    <x v="4"/>
    <x v="6"/>
  </r>
  <r>
    <n v="870"/>
    <x v="849"/>
    <s v="Adaptive demand-driven encryption"/>
    <x v="106"/>
    <n v="6920"/>
    <n v="89.870129870129873"/>
    <x v="0"/>
    <n v="121"/>
    <x v="856"/>
    <x v="1"/>
    <s v="USD"/>
    <n v="1440392400"/>
    <n v="1442552400"/>
    <x v="335"/>
    <x v="781"/>
    <x v="0"/>
    <x v="0"/>
    <s v="theater/plays"/>
    <x v="3"/>
    <x v="3"/>
  </r>
  <r>
    <n v="871"/>
    <x v="850"/>
    <s v="Re-engineered client-driven knowledge user"/>
    <x v="414"/>
    <n v="194912"/>
    <n v="272.6041958041958"/>
    <x v="1"/>
    <n v="2320"/>
    <x v="857"/>
    <x v="1"/>
    <s v="USD"/>
    <n v="1509512400"/>
    <n v="1511071200"/>
    <x v="535"/>
    <x v="782"/>
    <x v="0"/>
    <x v="1"/>
    <s v="theater/plays"/>
    <x v="3"/>
    <x v="3"/>
  </r>
  <r>
    <n v="872"/>
    <x v="851"/>
    <s v="Compatible logistical paradigm"/>
    <x v="53"/>
    <n v="7992"/>
    <n v="170.04255319148936"/>
    <x v="1"/>
    <n v="81"/>
    <x v="858"/>
    <x v="2"/>
    <s v="AUD"/>
    <n v="1535950800"/>
    <n v="1536382800"/>
    <x v="270"/>
    <x v="783"/>
    <x v="0"/>
    <x v="0"/>
    <s v="film &amp; video/science fiction"/>
    <x v="4"/>
    <x v="22"/>
  </r>
  <r>
    <n v="873"/>
    <x v="852"/>
    <s v="Intuitive value-added installation"/>
    <x v="369"/>
    <n v="79268"/>
    <n v="188.28503562945369"/>
    <x v="1"/>
    <n v="1887"/>
    <x v="859"/>
    <x v="1"/>
    <s v="USD"/>
    <n v="1389160800"/>
    <n v="1389592800"/>
    <x v="781"/>
    <x v="393"/>
    <x v="0"/>
    <x v="0"/>
    <s v="photography/photography books"/>
    <x v="7"/>
    <x v="14"/>
  </r>
  <r>
    <n v="874"/>
    <x v="853"/>
    <s v="Managed discrete parallelism"/>
    <x v="415"/>
    <n v="139468"/>
    <n v="346.93532338308455"/>
    <x v="1"/>
    <n v="4358"/>
    <x v="860"/>
    <x v="1"/>
    <s v="USD"/>
    <n v="1271998800"/>
    <n v="1275282000"/>
    <x v="782"/>
    <x v="784"/>
    <x v="0"/>
    <x v="1"/>
    <s v="photography/photography books"/>
    <x v="7"/>
    <x v="14"/>
  </r>
  <r>
    <n v="875"/>
    <x v="854"/>
    <s v="Implemented tangible approach"/>
    <x v="58"/>
    <n v="5465"/>
    <n v="69.177215189873422"/>
    <x v="0"/>
    <n v="67"/>
    <x v="861"/>
    <x v="1"/>
    <s v="USD"/>
    <n v="1294898400"/>
    <n v="1294984800"/>
    <x v="783"/>
    <x v="785"/>
    <x v="0"/>
    <x v="0"/>
    <s v="music/rock"/>
    <x v="1"/>
    <x v="1"/>
  </r>
  <r>
    <n v="876"/>
    <x v="855"/>
    <s v="Re-engineered encompassing definition"/>
    <x v="111"/>
    <n v="2111"/>
    <n v="25.433734939759034"/>
    <x v="0"/>
    <n v="57"/>
    <x v="862"/>
    <x v="0"/>
    <s v="CAD"/>
    <n v="1559970000"/>
    <n v="1562043600"/>
    <x v="784"/>
    <x v="229"/>
    <x v="0"/>
    <x v="0"/>
    <s v="photography/photography books"/>
    <x v="7"/>
    <x v="14"/>
  </r>
  <r>
    <n v="877"/>
    <x v="856"/>
    <s v="Multi-lateral uniform collaboration"/>
    <x v="416"/>
    <n v="126628"/>
    <n v="77.400977995110026"/>
    <x v="0"/>
    <n v="1229"/>
    <x v="863"/>
    <x v="1"/>
    <s v="USD"/>
    <n v="1469509200"/>
    <n v="1469595600"/>
    <x v="785"/>
    <x v="786"/>
    <x v="0"/>
    <x v="0"/>
    <s v="food/food trucks"/>
    <x v="0"/>
    <x v="0"/>
  </r>
  <r>
    <n v="878"/>
    <x v="857"/>
    <s v="Enterprise-wide foreground paradigm"/>
    <x v="50"/>
    <n v="1012"/>
    <n v="37.481481481481481"/>
    <x v="0"/>
    <n v="12"/>
    <x v="864"/>
    <x v="6"/>
    <s v="EUR"/>
    <n v="1579068000"/>
    <n v="1581141600"/>
    <x v="786"/>
    <x v="787"/>
    <x v="0"/>
    <x v="0"/>
    <s v="music/metal"/>
    <x v="1"/>
    <x v="16"/>
  </r>
  <r>
    <n v="879"/>
    <x v="858"/>
    <s v="Stand-alone incremental parallelism"/>
    <x v="67"/>
    <n v="5438"/>
    <n v="543.79999999999995"/>
    <x v="1"/>
    <n v="53"/>
    <x v="865"/>
    <x v="1"/>
    <s v="USD"/>
    <n v="1487743200"/>
    <n v="1488520800"/>
    <x v="787"/>
    <x v="341"/>
    <x v="0"/>
    <x v="0"/>
    <s v="publishing/nonfiction"/>
    <x v="5"/>
    <x v="9"/>
  </r>
  <r>
    <n v="880"/>
    <x v="859"/>
    <s v="Persevering 5thgeneration throughput"/>
    <x v="396"/>
    <n v="193101"/>
    <n v="228.52189349112427"/>
    <x v="1"/>
    <n v="2414"/>
    <x v="866"/>
    <x v="1"/>
    <s v="USD"/>
    <n v="1563685200"/>
    <n v="1563858000"/>
    <x v="788"/>
    <x v="788"/>
    <x v="0"/>
    <x v="0"/>
    <s v="music/electric music"/>
    <x v="1"/>
    <x v="5"/>
  </r>
  <r>
    <n v="881"/>
    <x v="860"/>
    <s v="Implemented object-oriented synergy"/>
    <x v="417"/>
    <n v="31665"/>
    <n v="38.948339483394832"/>
    <x v="0"/>
    <n v="452"/>
    <x v="867"/>
    <x v="1"/>
    <s v="USD"/>
    <n v="1436418000"/>
    <n v="1438923600"/>
    <x v="330"/>
    <x v="789"/>
    <x v="0"/>
    <x v="1"/>
    <s v="theater/plays"/>
    <x v="3"/>
    <x v="3"/>
  </r>
  <r>
    <n v="882"/>
    <x v="861"/>
    <s v="Balanced demand-driven definition"/>
    <x v="126"/>
    <n v="2960"/>
    <n v="370"/>
    <x v="1"/>
    <n v="80"/>
    <x v="868"/>
    <x v="1"/>
    <s v="USD"/>
    <n v="1421820000"/>
    <n v="1422165600"/>
    <x v="789"/>
    <x v="790"/>
    <x v="0"/>
    <x v="0"/>
    <s v="theater/plays"/>
    <x v="3"/>
    <x v="3"/>
  </r>
  <r>
    <n v="883"/>
    <x v="862"/>
    <s v="Customer-focused mobile Graphic Interface"/>
    <x v="74"/>
    <n v="8089"/>
    <n v="237.91176470588232"/>
    <x v="1"/>
    <n v="193"/>
    <x v="869"/>
    <x v="1"/>
    <s v="USD"/>
    <n v="1274763600"/>
    <n v="1277874000"/>
    <x v="790"/>
    <x v="791"/>
    <x v="0"/>
    <x v="0"/>
    <s v="film &amp; video/shorts"/>
    <x v="4"/>
    <x v="12"/>
  </r>
  <r>
    <n v="884"/>
    <x v="863"/>
    <s v="Horizontal secondary interface"/>
    <x v="418"/>
    <n v="109374"/>
    <n v="64.036299765807954"/>
    <x v="0"/>
    <n v="1886"/>
    <x v="870"/>
    <x v="1"/>
    <s v="USD"/>
    <n v="1399179600"/>
    <n v="1399352400"/>
    <x v="791"/>
    <x v="792"/>
    <x v="0"/>
    <x v="1"/>
    <s v="theater/plays"/>
    <x v="3"/>
    <x v="3"/>
  </r>
  <r>
    <n v="885"/>
    <x v="864"/>
    <s v="Virtual analyzing collaboration"/>
    <x v="37"/>
    <n v="2129"/>
    <n v="118.27777777777777"/>
    <x v="1"/>
    <n v="52"/>
    <x v="871"/>
    <x v="1"/>
    <s v="USD"/>
    <n v="1275800400"/>
    <n v="1279083600"/>
    <x v="792"/>
    <x v="556"/>
    <x v="0"/>
    <x v="0"/>
    <s v="theater/plays"/>
    <x v="3"/>
    <x v="3"/>
  </r>
  <r>
    <n v="886"/>
    <x v="865"/>
    <s v="Multi-tiered explicit focus group"/>
    <x v="419"/>
    <n v="127745"/>
    <n v="84.824037184594957"/>
    <x v="0"/>
    <n v="1825"/>
    <x v="872"/>
    <x v="1"/>
    <s v="USD"/>
    <n v="1282798800"/>
    <n v="1284354000"/>
    <x v="793"/>
    <x v="488"/>
    <x v="0"/>
    <x v="0"/>
    <s v="music/indie rock"/>
    <x v="1"/>
    <x v="7"/>
  </r>
  <r>
    <n v="887"/>
    <x v="866"/>
    <s v="Multi-layered systematic knowledgebase"/>
    <x v="75"/>
    <n v="2289"/>
    <n v="29.346153846153843"/>
    <x v="0"/>
    <n v="31"/>
    <x v="873"/>
    <x v="1"/>
    <s v="USD"/>
    <n v="1437109200"/>
    <n v="1441170000"/>
    <x v="794"/>
    <x v="232"/>
    <x v="0"/>
    <x v="1"/>
    <s v="theater/plays"/>
    <x v="3"/>
    <x v="3"/>
  </r>
  <r>
    <n v="888"/>
    <x v="867"/>
    <s v="Reverse-engineered uniform knowledge user"/>
    <x v="306"/>
    <n v="12174"/>
    <n v="209.89655172413794"/>
    <x v="1"/>
    <n v="290"/>
    <x v="874"/>
    <x v="1"/>
    <s v="USD"/>
    <n v="1491886800"/>
    <n v="1493528400"/>
    <x v="795"/>
    <x v="793"/>
    <x v="0"/>
    <x v="0"/>
    <s v="theater/plays"/>
    <x v="3"/>
    <x v="3"/>
  </r>
  <r>
    <n v="889"/>
    <x v="868"/>
    <s v="Secured dynamic capacity"/>
    <x v="36"/>
    <n v="9508"/>
    <n v="169.78571428571431"/>
    <x v="1"/>
    <n v="122"/>
    <x v="875"/>
    <x v="1"/>
    <s v="USD"/>
    <n v="1394600400"/>
    <n v="1395205200"/>
    <x v="796"/>
    <x v="794"/>
    <x v="0"/>
    <x v="1"/>
    <s v="music/electric music"/>
    <x v="1"/>
    <x v="5"/>
  </r>
  <r>
    <n v="890"/>
    <x v="869"/>
    <s v="Devolved foreground throughput"/>
    <x v="420"/>
    <n v="155849"/>
    <n v="115.95907738095239"/>
    <x v="1"/>
    <n v="1470"/>
    <x v="876"/>
    <x v="1"/>
    <s v="USD"/>
    <n v="1561352400"/>
    <n v="1561438800"/>
    <x v="797"/>
    <x v="138"/>
    <x v="0"/>
    <x v="0"/>
    <s v="music/indie rock"/>
    <x v="1"/>
    <x v="7"/>
  </r>
  <r>
    <n v="891"/>
    <x v="870"/>
    <s v="Synchronized demand-driven infrastructure"/>
    <x v="162"/>
    <n v="7758"/>
    <n v="258.59999999999997"/>
    <x v="1"/>
    <n v="165"/>
    <x v="877"/>
    <x v="0"/>
    <s v="CAD"/>
    <n v="1322892000"/>
    <n v="1326693600"/>
    <x v="798"/>
    <x v="795"/>
    <x v="0"/>
    <x v="0"/>
    <s v="film &amp; video/documentary"/>
    <x v="4"/>
    <x v="4"/>
  </r>
  <r>
    <n v="892"/>
    <x v="871"/>
    <s v="Realigned discrete structure"/>
    <x v="46"/>
    <n v="13835"/>
    <n v="230.58333333333331"/>
    <x v="1"/>
    <n v="182"/>
    <x v="878"/>
    <x v="1"/>
    <s v="USD"/>
    <n v="1274418000"/>
    <n v="1277960400"/>
    <x v="799"/>
    <x v="796"/>
    <x v="0"/>
    <x v="0"/>
    <s v="publishing/translations"/>
    <x v="5"/>
    <x v="18"/>
  </r>
  <r>
    <n v="893"/>
    <x v="872"/>
    <s v="Progressive grid-enabled website"/>
    <x v="141"/>
    <n v="10770"/>
    <n v="128.21428571428572"/>
    <x v="1"/>
    <n v="199"/>
    <x v="879"/>
    <x v="6"/>
    <s v="EUR"/>
    <n v="1434344400"/>
    <n v="1434690000"/>
    <x v="800"/>
    <x v="797"/>
    <x v="0"/>
    <x v="1"/>
    <s v="film &amp; video/documentary"/>
    <x v="4"/>
    <x v="4"/>
  </r>
  <r>
    <n v="894"/>
    <x v="873"/>
    <s v="Organic cohesive neural-net"/>
    <x v="12"/>
    <n v="3208"/>
    <n v="188.70588235294116"/>
    <x v="1"/>
    <n v="56"/>
    <x v="880"/>
    <x v="4"/>
    <s v="GBP"/>
    <n v="1373518800"/>
    <n v="1376110800"/>
    <x v="801"/>
    <x v="798"/>
    <x v="0"/>
    <x v="1"/>
    <s v="film &amp; video/television"/>
    <x v="4"/>
    <x v="19"/>
  </r>
  <r>
    <n v="895"/>
    <x v="874"/>
    <s v="Integrated demand-driven info-mediaries"/>
    <x v="421"/>
    <n v="11108"/>
    <n v="6.9511889862327907"/>
    <x v="0"/>
    <n v="107"/>
    <x v="881"/>
    <x v="1"/>
    <s v="USD"/>
    <n v="1517637600"/>
    <n v="1518415200"/>
    <x v="802"/>
    <x v="799"/>
    <x v="0"/>
    <x v="0"/>
    <s v="theater/plays"/>
    <x v="3"/>
    <x v="3"/>
  </r>
  <r>
    <n v="896"/>
    <x v="875"/>
    <s v="Reverse-engineered client-server extranet"/>
    <x v="174"/>
    <n v="153338"/>
    <n v="774.43434343434342"/>
    <x v="1"/>
    <n v="1460"/>
    <x v="882"/>
    <x v="2"/>
    <s v="AUD"/>
    <n v="1310619600"/>
    <n v="1310878800"/>
    <x v="803"/>
    <x v="800"/>
    <x v="0"/>
    <x v="1"/>
    <s v="food/food trucks"/>
    <x v="0"/>
    <x v="0"/>
  </r>
  <r>
    <n v="897"/>
    <x v="876"/>
    <s v="Organized discrete encoding"/>
    <x v="35"/>
    <n v="2437"/>
    <n v="27.693181818181817"/>
    <x v="0"/>
    <n v="27"/>
    <x v="883"/>
    <x v="1"/>
    <s v="USD"/>
    <n v="1556427600"/>
    <n v="1556600400"/>
    <x v="212"/>
    <x v="368"/>
    <x v="0"/>
    <x v="0"/>
    <s v="theater/plays"/>
    <x v="3"/>
    <x v="3"/>
  </r>
  <r>
    <n v="898"/>
    <x v="877"/>
    <s v="Balanced regional flexibility"/>
    <x v="422"/>
    <n v="93991"/>
    <n v="52.479620323841424"/>
    <x v="0"/>
    <n v="1221"/>
    <x v="884"/>
    <x v="1"/>
    <s v="USD"/>
    <n v="1576476000"/>
    <n v="1576994400"/>
    <x v="804"/>
    <x v="801"/>
    <x v="0"/>
    <x v="0"/>
    <s v="film &amp; video/documentary"/>
    <x v="4"/>
    <x v="4"/>
  </r>
  <r>
    <n v="899"/>
    <x v="878"/>
    <s v="Implemented multimedia time-frame"/>
    <x v="33"/>
    <n v="12620"/>
    <n v="407.09677419354841"/>
    <x v="1"/>
    <n v="123"/>
    <x v="885"/>
    <x v="5"/>
    <s v="CHF"/>
    <n v="1381122000"/>
    <n v="1382677200"/>
    <x v="805"/>
    <x v="802"/>
    <x v="0"/>
    <x v="0"/>
    <s v="music/jazz"/>
    <x v="1"/>
    <x v="17"/>
  </r>
  <r>
    <n v="900"/>
    <x v="879"/>
    <s v="Enhanced uniform service-desk"/>
    <x v="0"/>
    <n v="2"/>
    <n v="2"/>
    <x v="0"/>
    <n v="1"/>
    <x v="50"/>
    <x v="1"/>
    <s v="USD"/>
    <n v="1411102800"/>
    <n v="1411189200"/>
    <x v="806"/>
    <x v="803"/>
    <x v="0"/>
    <x v="1"/>
    <s v="technology/web"/>
    <x v="2"/>
    <x v="2"/>
  </r>
  <r>
    <n v="901"/>
    <x v="880"/>
    <s v="Versatile bottom-line definition"/>
    <x v="36"/>
    <n v="8746"/>
    <n v="156.17857142857144"/>
    <x v="1"/>
    <n v="159"/>
    <x v="886"/>
    <x v="1"/>
    <s v="USD"/>
    <n v="1531803600"/>
    <n v="1534654800"/>
    <x v="807"/>
    <x v="482"/>
    <x v="0"/>
    <x v="1"/>
    <s v="music/rock"/>
    <x v="1"/>
    <x v="1"/>
  </r>
  <r>
    <n v="902"/>
    <x v="881"/>
    <s v="Integrated bifurcated software"/>
    <x v="1"/>
    <n v="3534"/>
    <n v="252.42857142857144"/>
    <x v="1"/>
    <n v="110"/>
    <x v="887"/>
    <x v="1"/>
    <s v="USD"/>
    <n v="1454133600"/>
    <n v="1457762400"/>
    <x v="722"/>
    <x v="496"/>
    <x v="0"/>
    <x v="0"/>
    <s v="technology/web"/>
    <x v="2"/>
    <x v="2"/>
  </r>
  <r>
    <n v="903"/>
    <x v="882"/>
    <s v="Assimilated next generation instruction set"/>
    <x v="423"/>
    <n v="709"/>
    <n v="1.729268292682927"/>
    <x v="2"/>
    <n v="14"/>
    <x v="888"/>
    <x v="1"/>
    <s v="USD"/>
    <n v="1336194000"/>
    <n v="1337490000"/>
    <x v="477"/>
    <x v="804"/>
    <x v="0"/>
    <x v="1"/>
    <s v="publishing/nonfiction"/>
    <x v="5"/>
    <x v="9"/>
  </r>
  <r>
    <n v="904"/>
    <x v="883"/>
    <s v="Digitized foreground array"/>
    <x v="191"/>
    <n v="795"/>
    <n v="12.230769230769232"/>
    <x v="0"/>
    <n v="16"/>
    <x v="889"/>
    <x v="1"/>
    <s v="USD"/>
    <n v="1349326800"/>
    <n v="1349672400"/>
    <x v="259"/>
    <x v="805"/>
    <x v="0"/>
    <x v="0"/>
    <s v="publishing/radio &amp; podcasts"/>
    <x v="5"/>
    <x v="15"/>
  </r>
  <r>
    <n v="905"/>
    <x v="884"/>
    <s v="Re-engineered clear-thinking project"/>
    <x v="58"/>
    <n v="12955"/>
    <n v="163.98734177215189"/>
    <x v="1"/>
    <n v="236"/>
    <x v="890"/>
    <x v="1"/>
    <s v="USD"/>
    <n v="1379566800"/>
    <n v="1379826000"/>
    <x v="9"/>
    <x v="806"/>
    <x v="0"/>
    <x v="0"/>
    <s v="theater/plays"/>
    <x v="3"/>
    <x v="3"/>
  </r>
  <r>
    <n v="906"/>
    <x v="885"/>
    <s v="Implemented even-keeled standardization"/>
    <x v="20"/>
    <n v="8964"/>
    <n v="162.98181818181817"/>
    <x v="1"/>
    <n v="191"/>
    <x v="891"/>
    <x v="1"/>
    <s v="USD"/>
    <n v="1494651600"/>
    <n v="1497762000"/>
    <x v="808"/>
    <x v="807"/>
    <x v="1"/>
    <x v="1"/>
    <s v="film &amp; video/documentary"/>
    <x v="4"/>
    <x v="4"/>
  </r>
  <r>
    <n v="907"/>
    <x v="886"/>
    <s v="Quality-focused asymmetric adapter"/>
    <x v="14"/>
    <n v="1843"/>
    <n v="20.252747252747252"/>
    <x v="0"/>
    <n v="41"/>
    <x v="892"/>
    <x v="1"/>
    <s v="USD"/>
    <n v="1303880400"/>
    <n v="1304485200"/>
    <x v="809"/>
    <x v="808"/>
    <x v="0"/>
    <x v="0"/>
    <s v="theater/plays"/>
    <x v="3"/>
    <x v="3"/>
  </r>
  <r>
    <n v="908"/>
    <x v="887"/>
    <s v="Networked intangible help-desk"/>
    <x v="424"/>
    <n v="121950"/>
    <n v="319.24083769633506"/>
    <x v="1"/>
    <n v="3934"/>
    <x v="893"/>
    <x v="1"/>
    <s v="USD"/>
    <n v="1335934800"/>
    <n v="1336885200"/>
    <x v="444"/>
    <x v="104"/>
    <x v="0"/>
    <x v="0"/>
    <s v="games/video games"/>
    <x v="6"/>
    <x v="11"/>
  </r>
  <r>
    <n v="909"/>
    <x v="888"/>
    <s v="Synchronized attitude-oriented frame"/>
    <x v="37"/>
    <n v="8621"/>
    <n v="478.94444444444446"/>
    <x v="1"/>
    <n v="80"/>
    <x v="894"/>
    <x v="0"/>
    <s v="CAD"/>
    <n v="1528088400"/>
    <n v="1530421200"/>
    <x v="384"/>
    <x v="809"/>
    <x v="0"/>
    <x v="1"/>
    <s v="theater/plays"/>
    <x v="3"/>
    <x v="3"/>
  </r>
  <r>
    <n v="910"/>
    <x v="889"/>
    <s v="Proactive incremental architecture"/>
    <x v="425"/>
    <n v="30215"/>
    <n v="19.556634304207122"/>
    <x v="3"/>
    <n v="296"/>
    <x v="895"/>
    <x v="1"/>
    <s v="USD"/>
    <n v="1421906400"/>
    <n v="1421992800"/>
    <x v="810"/>
    <x v="810"/>
    <x v="0"/>
    <x v="0"/>
    <s v="theater/plays"/>
    <x v="3"/>
    <x v="3"/>
  </r>
  <r>
    <n v="911"/>
    <x v="890"/>
    <s v="Cloned responsive standardization"/>
    <x v="306"/>
    <n v="11539"/>
    <n v="198.94827586206895"/>
    <x v="1"/>
    <n v="462"/>
    <x v="896"/>
    <x v="1"/>
    <s v="USD"/>
    <n v="1568005200"/>
    <n v="1568178000"/>
    <x v="811"/>
    <x v="811"/>
    <x v="1"/>
    <x v="0"/>
    <s v="technology/web"/>
    <x v="2"/>
    <x v="2"/>
  </r>
  <r>
    <n v="912"/>
    <x v="891"/>
    <s v="Reduced bifurcated pricing structure"/>
    <x v="37"/>
    <n v="14310"/>
    <n v="795"/>
    <x v="1"/>
    <n v="179"/>
    <x v="897"/>
    <x v="1"/>
    <s v="USD"/>
    <n v="1346821200"/>
    <n v="1347944400"/>
    <x v="812"/>
    <x v="812"/>
    <x v="1"/>
    <x v="0"/>
    <s v="film &amp; video/drama"/>
    <x v="4"/>
    <x v="6"/>
  </r>
  <r>
    <n v="913"/>
    <x v="892"/>
    <s v="Re-engineered asymmetric challenge"/>
    <x v="426"/>
    <n v="35536"/>
    <n v="50.621082621082621"/>
    <x v="0"/>
    <n v="523"/>
    <x v="898"/>
    <x v="2"/>
    <s v="AUD"/>
    <n v="1557637200"/>
    <n v="1558760400"/>
    <x v="813"/>
    <x v="813"/>
    <x v="0"/>
    <x v="0"/>
    <s v="film &amp; video/drama"/>
    <x v="4"/>
    <x v="6"/>
  </r>
  <r>
    <n v="914"/>
    <x v="893"/>
    <s v="Diverse client-driven conglomeration"/>
    <x v="330"/>
    <n v="3676"/>
    <n v="57.4375"/>
    <x v="0"/>
    <n v="141"/>
    <x v="899"/>
    <x v="4"/>
    <s v="GBP"/>
    <n v="1375592400"/>
    <n v="1376629200"/>
    <x v="814"/>
    <x v="814"/>
    <x v="0"/>
    <x v="0"/>
    <s v="theater/plays"/>
    <x v="3"/>
    <x v="3"/>
  </r>
  <r>
    <n v="915"/>
    <x v="894"/>
    <s v="Configurable upward-trending solution"/>
    <x v="427"/>
    <n v="195936"/>
    <n v="155.62827640984909"/>
    <x v="1"/>
    <n v="1866"/>
    <x v="900"/>
    <x v="4"/>
    <s v="GBP"/>
    <n v="1503982800"/>
    <n v="1504760400"/>
    <x v="80"/>
    <x v="815"/>
    <x v="0"/>
    <x v="0"/>
    <s v="film &amp; video/television"/>
    <x v="4"/>
    <x v="19"/>
  </r>
  <r>
    <n v="916"/>
    <x v="895"/>
    <s v="Persistent bandwidth-monitored framework"/>
    <x v="41"/>
    <n v="1343"/>
    <n v="36.297297297297298"/>
    <x v="0"/>
    <n v="52"/>
    <x v="901"/>
    <x v="1"/>
    <s v="USD"/>
    <n v="1418882400"/>
    <n v="1419660000"/>
    <x v="815"/>
    <x v="414"/>
    <x v="0"/>
    <x v="0"/>
    <s v="photography/photography books"/>
    <x v="7"/>
    <x v="14"/>
  </r>
  <r>
    <n v="917"/>
    <x v="896"/>
    <s v="Polarized discrete product"/>
    <x v="136"/>
    <n v="2097"/>
    <n v="58.25"/>
    <x v="2"/>
    <n v="27"/>
    <x v="902"/>
    <x v="4"/>
    <s v="GBP"/>
    <n v="1309237200"/>
    <n v="1311310800"/>
    <x v="816"/>
    <x v="816"/>
    <x v="0"/>
    <x v="1"/>
    <s v="film &amp; video/shorts"/>
    <x v="4"/>
    <x v="12"/>
  </r>
  <r>
    <n v="918"/>
    <x v="897"/>
    <s v="Seamless dynamic website"/>
    <x v="167"/>
    <n v="9021"/>
    <n v="237.39473684210526"/>
    <x v="1"/>
    <n v="156"/>
    <x v="903"/>
    <x v="5"/>
    <s v="CHF"/>
    <n v="1343365200"/>
    <n v="1344315600"/>
    <x v="474"/>
    <x v="82"/>
    <x v="0"/>
    <x v="0"/>
    <s v="publishing/radio &amp; podcasts"/>
    <x v="5"/>
    <x v="15"/>
  </r>
  <r>
    <n v="919"/>
    <x v="898"/>
    <s v="Extended multimedia firmware"/>
    <x v="428"/>
    <n v="20915"/>
    <n v="58.75"/>
    <x v="0"/>
    <n v="225"/>
    <x v="904"/>
    <x v="2"/>
    <s v="AUD"/>
    <n v="1507957200"/>
    <n v="1510725600"/>
    <x v="817"/>
    <x v="817"/>
    <x v="0"/>
    <x v="1"/>
    <s v="theater/plays"/>
    <x v="3"/>
    <x v="3"/>
  </r>
  <r>
    <n v="920"/>
    <x v="899"/>
    <s v="Versatile directional project"/>
    <x v="98"/>
    <n v="9676"/>
    <n v="182.56603773584905"/>
    <x v="1"/>
    <n v="255"/>
    <x v="905"/>
    <x v="1"/>
    <s v="USD"/>
    <n v="1549519200"/>
    <n v="1551247200"/>
    <x v="818"/>
    <x v="818"/>
    <x v="1"/>
    <x v="0"/>
    <s v="film &amp; video/animation"/>
    <x v="4"/>
    <x v="10"/>
  </r>
  <r>
    <n v="921"/>
    <x v="900"/>
    <s v="Profound directional knowledge user"/>
    <x v="429"/>
    <n v="1210"/>
    <n v="0.75436408977556113"/>
    <x v="0"/>
    <n v="38"/>
    <x v="906"/>
    <x v="1"/>
    <s v="USD"/>
    <n v="1329026400"/>
    <n v="1330236000"/>
    <x v="819"/>
    <x v="819"/>
    <x v="0"/>
    <x v="0"/>
    <s v="technology/web"/>
    <x v="2"/>
    <x v="2"/>
  </r>
  <r>
    <n v="922"/>
    <x v="901"/>
    <s v="Ameliorated logistical capability"/>
    <x v="430"/>
    <n v="90440"/>
    <n v="175.95330739299609"/>
    <x v="1"/>
    <n v="2261"/>
    <x v="907"/>
    <x v="1"/>
    <s v="USD"/>
    <n v="1544335200"/>
    <n v="1545112800"/>
    <x v="609"/>
    <x v="320"/>
    <x v="0"/>
    <x v="1"/>
    <s v="music/world music"/>
    <x v="1"/>
    <x v="21"/>
  </r>
  <r>
    <n v="923"/>
    <x v="902"/>
    <s v="Sharable discrete definition"/>
    <x v="12"/>
    <n v="4044"/>
    <n v="237.88235294117646"/>
    <x v="1"/>
    <n v="40"/>
    <x v="908"/>
    <x v="1"/>
    <s v="USD"/>
    <n v="1279083600"/>
    <n v="1279170000"/>
    <x v="547"/>
    <x v="820"/>
    <x v="0"/>
    <x v="0"/>
    <s v="theater/plays"/>
    <x v="3"/>
    <x v="3"/>
  </r>
  <r>
    <n v="924"/>
    <x v="903"/>
    <s v="User-friendly next generation core"/>
    <x v="431"/>
    <n v="192292"/>
    <n v="488.05076142131981"/>
    <x v="1"/>
    <n v="2289"/>
    <x v="909"/>
    <x v="6"/>
    <s v="EUR"/>
    <n v="1572498000"/>
    <n v="1573452000"/>
    <x v="820"/>
    <x v="821"/>
    <x v="0"/>
    <x v="0"/>
    <s v="theater/plays"/>
    <x v="3"/>
    <x v="3"/>
  </r>
  <r>
    <n v="925"/>
    <x v="904"/>
    <s v="Profit-focused empowering system engine"/>
    <x v="162"/>
    <n v="6722"/>
    <n v="224.06666666666669"/>
    <x v="1"/>
    <n v="65"/>
    <x v="910"/>
    <x v="1"/>
    <s v="USD"/>
    <n v="1506056400"/>
    <n v="1507093200"/>
    <x v="821"/>
    <x v="822"/>
    <x v="0"/>
    <x v="0"/>
    <s v="theater/plays"/>
    <x v="3"/>
    <x v="3"/>
  </r>
  <r>
    <n v="926"/>
    <x v="905"/>
    <s v="Synchronized cohesive encoding"/>
    <x v="251"/>
    <n v="1577"/>
    <n v="18.126436781609197"/>
    <x v="0"/>
    <n v="15"/>
    <x v="911"/>
    <x v="1"/>
    <s v="USD"/>
    <n v="1463029200"/>
    <n v="1463374800"/>
    <x v="151"/>
    <x v="823"/>
    <x v="0"/>
    <x v="0"/>
    <s v="food/food trucks"/>
    <x v="0"/>
    <x v="0"/>
  </r>
  <r>
    <n v="927"/>
    <x v="906"/>
    <s v="Synergistic dynamic utilization"/>
    <x v="44"/>
    <n v="3301"/>
    <n v="45.847222222222221"/>
    <x v="0"/>
    <n v="37"/>
    <x v="912"/>
    <x v="1"/>
    <s v="USD"/>
    <n v="1342069200"/>
    <n v="1344574800"/>
    <x v="822"/>
    <x v="824"/>
    <x v="0"/>
    <x v="0"/>
    <s v="theater/plays"/>
    <x v="3"/>
    <x v="3"/>
  </r>
  <r>
    <n v="928"/>
    <x v="907"/>
    <s v="Triple-buffered bi-directional model"/>
    <x v="225"/>
    <n v="196386"/>
    <n v="117.31541218637993"/>
    <x v="1"/>
    <n v="3777"/>
    <x v="913"/>
    <x v="6"/>
    <s v="EUR"/>
    <n v="1388296800"/>
    <n v="1389074400"/>
    <x v="823"/>
    <x v="497"/>
    <x v="0"/>
    <x v="0"/>
    <s v="technology/web"/>
    <x v="2"/>
    <x v="2"/>
  </r>
  <r>
    <n v="929"/>
    <x v="908"/>
    <s v="Polarized tertiary function"/>
    <x v="20"/>
    <n v="11952"/>
    <n v="217.30909090909088"/>
    <x v="1"/>
    <n v="184"/>
    <x v="914"/>
    <x v="4"/>
    <s v="GBP"/>
    <n v="1493787600"/>
    <n v="1494997200"/>
    <x v="824"/>
    <x v="825"/>
    <x v="0"/>
    <x v="0"/>
    <s v="theater/plays"/>
    <x v="3"/>
    <x v="3"/>
  </r>
  <r>
    <n v="930"/>
    <x v="909"/>
    <s v="Configurable fault-tolerant structure"/>
    <x v="26"/>
    <n v="3930"/>
    <n v="112.28571428571428"/>
    <x v="1"/>
    <n v="85"/>
    <x v="915"/>
    <x v="1"/>
    <s v="USD"/>
    <n v="1424844000"/>
    <n v="1425448800"/>
    <x v="825"/>
    <x v="826"/>
    <x v="0"/>
    <x v="1"/>
    <s v="theater/plays"/>
    <x v="3"/>
    <x v="3"/>
  </r>
  <r>
    <n v="931"/>
    <x v="910"/>
    <s v="Digitized 24/7 budgetary management"/>
    <x v="58"/>
    <n v="5729"/>
    <n v="72.51898734177216"/>
    <x v="0"/>
    <n v="112"/>
    <x v="916"/>
    <x v="1"/>
    <s v="USD"/>
    <n v="1403931600"/>
    <n v="1404104400"/>
    <x v="826"/>
    <x v="827"/>
    <x v="0"/>
    <x v="1"/>
    <s v="theater/plays"/>
    <x v="3"/>
    <x v="3"/>
  </r>
  <r>
    <n v="932"/>
    <x v="911"/>
    <s v="Stand-alone zero tolerance algorithm"/>
    <x v="173"/>
    <n v="4883"/>
    <n v="212.30434782608697"/>
    <x v="1"/>
    <n v="144"/>
    <x v="917"/>
    <x v="1"/>
    <s v="USD"/>
    <n v="1394514000"/>
    <n v="1394773200"/>
    <x v="827"/>
    <x v="828"/>
    <x v="0"/>
    <x v="0"/>
    <s v="music/rock"/>
    <x v="1"/>
    <x v="1"/>
  </r>
  <r>
    <n v="933"/>
    <x v="912"/>
    <s v="Implemented tangible support"/>
    <x v="432"/>
    <n v="175015"/>
    <n v="239.74657534246577"/>
    <x v="1"/>
    <n v="1902"/>
    <x v="918"/>
    <x v="1"/>
    <s v="USD"/>
    <n v="1365397200"/>
    <n v="1366520400"/>
    <x v="828"/>
    <x v="829"/>
    <x v="0"/>
    <x v="0"/>
    <s v="theater/plays"/>
    <x v="3"/>
    <x v="3"/>
  </r>
  <r>
    <n v="934"/>
    <x v="913"/>
    <s v="Reactive radical framework"/>
    <x v="8"/>
    <n v="11280"/>
    <n v="181.93548387096774"/>
    <x v="1"/>
    <n v="105"/>
    <x v="919"/>
    <x v="1"/>
    <s v="USD"/>
    <n v="1456120800"/>
    <n v="1456639200"/>
    <x v="829"/>
    <x v="830"/>
    <x v="0"/>
    <x v="0"/>
    <s v="theater/plays"/>
    <x v="3"/>
    <x v="3"/>
  </r>
  <r>
    <n v="935"/>
    <x v="914"/>
    <s v="Object-based full-range knowledge user"/>
    <x v="55"/>
    <n v="10012"/>
    <n v="164.13114754098362"/>
    <x v="1"/>
    <n v="132"/>
    <x v="920"/>
    <x v="1"/>
    <s v="USD"/>
    <n v="1437714000"/>
    <n v="1438318800"/>
    <x v="830"/>
    <x v="94"/>
    <x v="0"/>
    <x v="0"/>
    <s v="theater/plays"/>
    <x v="3"/>
    <x v="3"/>
  </r>
  <r>
    <n v="936"/>
    <x v="591"/>
    <s v="Enhanced composite contingency"/>
    <x v="100"/>
    <n v="1690"/>
    <n v="1.6375968992248062"/>
    <x v="0"/>
    <n v="21"/>
    <x v="921"/>
    <x v="1"/>
    <s v="USD"/>
    <n v="1563771600"/>
    <n v="1564030800"/>
    <x v="831"/>
    <x v="831"/>
    <x v="1"/>
    <x v="0"/>
    <s v="theater/plays"/>
    <x v="3"/>
    <x v="3"/>
  </r>
  <r>
    <n v="937"/>
    <x v="915"/>
    <s v="Cloned fresh-thinking model"/>
    <x v="409"/>
    <n v="84891"/>
    <n v="49.64385964912281"/>
    <x v="3"/>
    <n v="976"/>
    <x v="922"/>
    <x v="1"/>
    <s v="USD"/>
    <n v="1448517600"/>
    <n v="1449295200"/>
    <x v="832"/>
    <x v="832"/>
    <x v="0"/>
    <x v="0"/>
    <s v="film &amp; video/documentary"/>
    <x v="4"/>
    <x v="4"/>
  </r>
  <r>
    <n v="938"/>
    <x v="916"/>
    <s v="Total dedicated benchmark"/>
    <x v="243"/>
    <n v="10093"/>
    <n v="109.70652173913042"/>
    <x v="1"/>
    <n v="96"/>
    <x v="923"/>
    <x v="1"/>
    <s v="USD"/>
    <n v="1528779600"/>
    <n v="1531890000"/>
    <x v="833"/>
    <x v="833"/>
    <x v="0"/>
    <x v="1"/>
    <s v="publishing/fiction"/>
    <x v="5"/>
    <x v="13"/>
  </r>
  <r>
    <n v="939"/>
    <x v="917"/>
    <s v="Streamlined human-resource Graphic Interface"/>
    <x v="75"/>
    <n v="3839"/>
    <n v="49.217948717948715"/>
    <x v="0"/>
    <n v="67"/>
    <x v="924"/>
    <x v="1"/>
    <s v="USD"/>
    <n v="1304744400"/>
    <n v="1306213200"/>
    <x v="834"/>
    <x v="834"/>
    <x v="0"/>
    <x v="1"/>
    <s v="games/video games"/>
    <x v="6"/>
    <x v="11"/>
  </r>
  <r>
    <n v="940"/>
    <x v="918"/>
    <s v="Upgradable analyzing core"/>
    <x v="34"/>
    <n v="6161"/>
    <n v="62.232323232323225"/>
    <x v="2"/>
    <n v="66"/>
    <x v="925"/>
    <x v="0"/>
    <s v="CAD"/>
    <n v="1354341600"/>
    <n v="1356242400"/>
    <x v="835"/>
    <x v="835"/>
    <x v="0"/>
    <x v="0"/>
    <s v="technology/web"/>
    <x v="2"/>
    <x v="2"/>
  </r>
  <r>
    <n v="941"/>
    <x v="919"/>
    <s v="Profound exuding pricing structure"/>
    <x v="433"/>
    <n v="5615"/>
    <n v="13.05813953488372"/>
    <x v="0"/>
    <n v="78"/>
    <x v="926"/>
    <x v="1"/>
    <s v="USD"/>
    <n v="1294552800"/>
    <n v="1297576800"/>
    <x v="836"/>
    <x v="836"/>
    <x v="1"/>
    <x v="0"/>
    <s v="theater/plays"/>
    <x v="3"/>
    <x v="3"/>
  </r>
  <r>
    <n v="942"/>
    <x v="916"/>
    <s v="Horizontal optimizing model"/>
    <x v="103"/>
    <n v="6205"/>
    <n v="64.635416666666671"/>
    <x v="0"/>
    <n v="67"/>
    <x v="927"/>
    <x v="2"/>
    <s v="AUD"/>
    <n v="1295935200"/>
    <n v="1296194400"/>
    <x v="837"/>
    <x v="611"/>
    <x v="0"/>
    <x v="0"/>
    <s v="theater/plays"/>
    <x v="3"/>
    <x v="3"/>
  </r>
  <r>
    <n v="943"/>
    <x v="920"/>
    <s v="Synchronized fault-tolerant algorithm"/>
    <x v="168"/>
    <n v="11969"/>
    <n v="159.58666666666667"/>
    <x v="1"/>
    <n v="114"/>
    <x v="928"/>
    <x v="1"/>
    <s v="USD"/>
    <n v="1411534800"/>
    <n v="1414558800"/>
    <x v="219"/>
    <x v="837"/>
    <x v="0"/>
    <x v="0"/>
    <s v="food/food trucks"/>
    <x v="0"/>
    <x v="0"/>
  </r>
  <r>
    <n v="944"/>
    <x v="921"/>
    <s v="Streamlined 5thgeneration intranet"/>
    <x v="83"/>
    <n v="8142"/>
    <n v="81.42"/>
    <x v="0"/>
    <n v="263"/>
    <x v="929"/>
    <x v="2"/>
    <s v="AUD"/>
    <n v="1486706400"/>
    <n v="1488348000"/>
    <x v="365"/>
    <x v="334"/>
    <x v="0"/>
    <x v="0"/>
    <s v="photography/photography books"/>
    <x v="7"/>
    <x v="14"/>
  </r>
  <r>
    <n v="945"/>
    <x v="922"/>
    <s v="Cross-group clear-thinking task-force"/>
    <x v="434"/>
    <n v="55805"/>
    <n v="32.444767441860463"/>
    <x v="0"/>
    <n v="1691"/>
    <x v="930"/>
    <x v="1"/>
    <s v="USD"/>
    <n v="1333602000"/>
    <n v="1334898000"/>
    <x v="838"/>
    <x v="838"/>
    <x v="1"/>
    <x v="0"/>
    <s v="photography/photography books"/>
    <x v="7"/>
    <x v="14"/>
  </r>
  <r>
    <n v="946"/>
    <x v="923"/>
    <s v="Public-key bandwidth-monitored intranet"/>
    <x v="184"/>
    <n v="15238"/>
    <n v="9.9141184124918666"/>
    <x v="0"/>
    <n v="181"/>
    <x v="931"/>
    <x v="1"/>
    <s v="USD"/>
    <n v="1308200400"/>
    <n v="1308373200"/>
    <x v="839"/>
    <x v="839"/>
    <x v="0"/>
    <x v="0"/>
    <s v="theater/plays"/>
    <x v="3"/>
    <x v="3"/>
  </r>
  <r>
    <n v="947"/>
    <x v="924"/>
    <s v="Upgradable clear-thinking hardware"/>
    <x v="136"/>
    <n v="961"/>
    <n v="26.694444444444443"/>
    <x v="0"/>
    <n v="13"/>
    <x v="932"/>
    <x v="1"/>
    <s v="USD"/>
    <n v="1411707600"/>
    <n v="1412312400"/>
    <x v="840"/>
    <x v="216"/>
    <x v="0"/>
    <x v="0"/>
    <s v="theater/plays"/>
    <x v="3"/>
    <x v="3"/>
  </r>
  <r>
    <n v="948"/>
    <x v="925"/>
    <s v="Integrated holistic paradigm"/>
    <x v="151"/>
    <n v="5918"/>
    <n v="62.957446808510639"/>
    <x v="3"/>
    <n v="160"/>
    <x v="933"/>
    <x v="1"/>
    <s v="USD"/>
    <n v="1418364000"/>
    <n v="1419228000"/>
    <x v="841"/>
    <x v="840"/>
    <x v="1"/>
    <x v="1"/>
    <s v="film &amp; video/documentary"/>
    <x v="4"/>
    <x v="4"/>
  </r>
  <r>
    <n v="949"/>
    <x v="926"/>
    <s v="Seamless clear-thinking conglomeration"/>
    <x v="291"/>
    <n v="9520"/>
    <n v="161.35593220338984"/>
    <x v="1"/>
    <n v="203"/>
    <x v="934"/>
    <x v="1"/>
    <s v="USD"/>
    <n v="1429333200"/>
    <n v="1430974800"/>
    <x v="842"/>
    <x v="133"/>
    <x v="0"/>
    <x v="0"/>
    <s v="technology/web"/>
    <x v="2"/>
    <x v="2"/>
  </r>
  <r>
    <n v="950"/>
    <x v="927"/>
    <s v="Persistent content-based methodology"/>
    <x v="0"/>
    <n v="5"/>
    <n v="5"/>
    <x v="0"/>
    <n v="1"/>
    <x v="298"/>
    <x v="1"/>
    <s v="USD"/>
    <n v="1555390800"/>
    <n v="1555822800"/>
    <x v="843"/>
    <x v="354"/>
    <x v="0"/>
    <x v="1"/>
    <s v="theater/plays"/>
    <x v="3"/>
    <x v="3"/>
  </r>
  <r>
    <n v="951"/>
    <x v="928"/>
    <s v="Re-engineered 24hour matrix"/>
    <x v="435"/>
    <n v="159056"/>
    <n v="1096.9379310344827"/>
    <x v="1"/>
    <n v="1559"/>
    <x v="935"/>
    <x v="1"/>
    <s v="USD"/>
    <n v="1482732000"/>
    <n v="1482818400"/>
    <x v="844"/>
    <x v="721"/>
    <x v="0"/>
    <x v="1"/>
    <s v="music/rock"/>
    <x v="1"/>
    <x v="1"/>
  </r>
  <r>
    <n v="952"/>
    <x v="929"/>
    <s v="Virtual multi-tasking core"/>
    <x v="436"/>
    <n v="101987"/>
    <n v="70.094158075601371"/>
    <x v="3"/>
    <n v="2266"/>
    <x v="936"/>
    <x v="1"/>
    <s v="USD"/>
    <n v="1470718800"/>
    <n v="1471928400"/>
    <x v="845"/>
    <x v="841"/>
    <x v="0"/>
    <x v="0"/>
    <s v="film &amp; video/documentary"/>
    <x v="4"/>
    <x v="4"/>
  </r>
  <r>
    <n v="953"/>
    <x v="930"/>
    <s v="Streamlined fault-tolerant conglomeration"/>
    <x v="88"/>
    <n v="1980"/>
    <n v="60"/>
    <x v="0"/>
    <n v="21"/>
    <x v="937"/>
    <x v="1"/>
    <s v="USD"/>
    <n v="1450591200"/>
    <n v="1453701600"/>
    <x v="846"/>
    <x v="842"/>
    <x v="0"/>
    <x v="1"/>
    <s v="film &amp; video/science fiction"/>
    <x v="4"/>
    <x v="22"/>
  </r>
  <r>
    <n v="954"/>
    <x v="931"/>
    <s v="Enterprise-wide client-driven policy"/>
    <x v="142"/>
    <n v="156384"/>
    <n v="367.0985915492958"/>
    <x v="1"/>
    <n v="1548"/>
    <x v="938"/>
    <x v="2"/>
    <s v="AUD"/>
    <n v="1348290000"/>
    <n v="1350363600"/>
    <x v="110"/>
    <x v="843"/>
    <x v="0"/>
    <x v="0"/>
    <s v="technology/web"/>
    <x v="2"/>
    <x v="2"/>
  </r>
  <r>
    <n v="955"/>
    <x v="932"/>
    <s v="Function-based next generation emulation"/>
    <x v="31"/>
    <n v="7763"/>
    <n v="1109"/>
    <x v="1"/>
    <n v="80"/>
    <x v="939"/>
    <x v="1"/>
    <s v="USD"/>
    <n v="1353823200"/>
    <n v="1353996000"/>
    <x v="847"/>
    <x v="844"/>
    <x v="0"/>
    <x v="0"/>
    <s v="theater/plays"/>
    <x v="3"/>
    <x v="3"/>
  </r>
  <r>
    <n v="956"/>
    <x v="933"/>
    <s v="Re-engineered composite focus group"/>
    <x v="437"/>
    <n v="35698"/>
    <n v="19.028784648187631"/>
    <x v="0"/>
    <n v="830"/>
    <x v="940"/>
    <x v="1"/>
    <s v="USD"/>
    <n v="1450764000"/>
    <n v="1451109600"/>
    <x v="848"/>
    <x v="845"/>
    <x v="0"/>
    <x v="0"/>
    <s v="film &amp; video/science fiction"/>
    <x v="4"/>
    <x v="22"/>
  </r>
  <r>
    <n v="957"/>
    <x v="934"/>
    <s v="Profound mission-critical function"/>
    <x v="122"/>
    <n v="12434"/>
    <n v="126.87755102040816"/>
    <x v="1"/>
    <n v="131"/>
    <x v="941"/>
    <x v="1"/>
    <s v="USD"/>
    <n v="1329372000"/>
    <n v="1329631200"/>
    <x v="849"/>
    <x v="846"/>
    <x v="0"/>
    <x v="0"/>
    <s v="theater/plays"/>
    <x v="3"/>
    <x v="3"/>
  </r>
  <r>
    <n v="958"/>
    <x v="935"/>
    <s v="De-engineered zero-defect open system"/>
    <x v="65"/>
    <n v="8081"/>
    <n v="734.63636363636363"/>
    <x v="1"/>
    <n v="112"/>
    <x v="942"/>
    <x v="1"/>
    <s v="USD"/>
    <n v="1277096400"/>
    <n v="1278997200"/>
    <x v="780"/>
    <x v="847"/>
    <x v="0"/>
    <x v="0"/>
    <s v="film &amp; video/animation"/>
    <x v="4"/>
    <x v="10"/>
  </r>
  <r>
    <n v="959"/>
    <x v="936"/>
    <s v="Operative hybrid utilization"/>
    <x v="438"/>
    <n v="6631"/>
    <n v="4.5731034482758623"/>
    <x v="0"/>
    <n v="130"/>
    <x v="943"/>
    <x v="1"/>
    <s v="USD"/>
    <n v="1277701200"/>
    <n v="1280120400"/>
    <x v="140"/>
    <x v="688"/>
    <x v="0"/>
    <x v="0"/>
    <s v="publishing/translations"/>
    <x v="5"/>
    <x v="18"/>
  </r>
  <r>
    <n v="960"/>
    <x v="937"/>
    <s v="Function-based interactive matrix"/>
    <x v="20"/>
    <n v="4678"/>
    <n v="85.054545454545448"/>
    <x v="0"/>
    <n v="55"/>
    <x v="944"/>
    <x v="1"/>
    <s v="USD"/>
    <n v="1454911200"/>
    <n v="1458104400"/>
    <x v="850"/>
    <x v="848"/>
    <x v="0"/>
    <x v="0"/>
    <s v="technology/web"/>
    <x v="2"/>
    <x v="2"/>
  </r>
  <r>
    <n v="961"/>
    <x v="938"/>
    <s v="Optimized content-based collaboration"/>
    <x v="57"/>
    <n v="6800"/>
    <n v="119.29824561403508"/>
    <x v="1"/>
    <n v="155"/>
    <x v="945"/>
    <x v="1"/>
    <s v="USD"/>
    <n v="1297922400"/>
    <n v="1298268000"/>
    <x v="851"/>
    <x v="248"/>
    <x v="0"/>
    <x v="0"/>
    <s v="publishing/translations"/>
    <x v="5"/>
    <x v="18"/>
  </r>
  <r>
    <n v="962"/>
    <x v="939"/>
    <s v="User-centric cohesive policy"/>
    <x v="136"/>
    <n v="10657"/>
    <n v="296.02777777777777"/>
    <x v="1"/>
    <n v="266"/>
    <x v="946"/>
    <x v="1"/>
    <s v="USD"/>
    <n v="1384408800"/>
    <n v="1386223200"/>
    <x v="852"/>
    <x v="849"/>
    <x v="0"/>
    <x v="0"/>
    <s v="food/food trucks"/>
    <x v="0"/>
    <x v="0"/>
  </r>
  <r>
    <n v="963"/>
    <x v="940"/>
    <s v="Ergonomic methodical hub"/>
    <x v="291"/>
    <n v="4997"/>
    <n v="84.694915254237287"/>
    <x v="0"/>
    <n v="114"/>
    <x v="947"/>
    <x v="6"/>
    <s v="EUR"/>
    <n v="1299304800"/>
    <n v="1299823200"/>
    <x v="853"/>
    <x v="850"/>
    <x v="0"/>
    <x v="1"/>
    <s v="photography/photography books"/>
    <x v="7"/>
    <x v="14"/>
  </r>
  <r>
    <n v="964"/>
    <x v="941"/>
    <s v="Devolved disintermediate encryption"/>
    <x v="41"/>
    <n v="13164"/>
    <n v="355.7837837837838"/>
    <x v="1"/>
    <n v="155"/>
    <x v="948"/>
    <x v="1"/>
    <s v="USD"/>
    <n v="1431320400"/>
    <n v="1431752400"/>
    <x v="854"/>
    <x v="851"/>
    <x v="0"/>
    <x v="0"/>
    <s v="theater/plays"/>
    <x v="3"/>
    <x v="3"/>
  </r>
  <r>
    <n v="965"/>
    <x v="942"/>
    <s v="Phased clear-thinking policy"/>
    <x v="196"/>
    <n v="8501"/>
    <n v="386.40909090909093"/>
    <x v="1"/>
    <n v="207"/>
    <x v="949"/>
    <x v="4"/>
    <s v="GBP"/>
    <n v="1264399200"/>
    <n v="1267855200"/>
    <x v="67"/>
    <x v="852"/>
    <x v="0"/>
    <x v="0"/>
    <s v="music/rock"/>
    <x v="1"/>
    <x v="1"/>
  </r>
  <r>
    <n v="966"/>
    <x v="411"/>
    <s v="Seamless solution-oriented capacity"/>
    <x v="12"/>
    <n v="13468"/>
    <n v="792.23529411764707"/>
    <x v="1"/>
    <n v="245"/>
    <x v="950"/>
    <x v="1"/>
    <s v="USD"/>
    <n v="1497502800"/>
    <n v="1497675600"/>
    <x v="855"/>
    <x v="853"/>
    <x v="0"/>
    <x v="0"/>
    <s v="theater/plays"/>
    <x v="3"/>
    <x v="3"/>
  </r>
  <r>
    <n v="967"/>
    <x v="943"/>
    <s v="Organized human-resource attitude"/>
    <x v="439"/>
    <n v="121138"/>
    <n v="137.03393665158373"/>
    <x v="1"/>
    <n v="1573"/>
    <x v="951"/>
    <x v="1"/>
    <s v="USD"/>
    <n v="1333688400"/>
    <n v="1336885200"/>
    <x v="107"/>
    <x v="104"/>
    <x v="0"/>
    <x v="0"/>
    <s v="music/world music"/>
    <x v="1"/>
    <x v="21"/>
  </r>
  <r>
    <n v="968"/>
    <x v="944"/>
    <s v="Open-architected disintermediate budgetary management"/>
    <x v="166"/>
    <n v="8117"/>
    <n v="338.20833333333337"/>
    <x v="1"/>
    <n v="114"/>
    <x v="952"/>
    <x v="1"/>
    <s v="USD"/>
    <n v="1293861600"/>
    <n v="1295157600"/>
    <x v="344"/>
    <x v="854"/>
    <x v="0"/>
    <x v="0"/>
    <s v="food/food trucks"/>
    <x v="0"/>
    <x v="0"/>
  </r>
  <r>
    <n v="969"/>
    <x v="945"/>
    <s v="Multi-lateral radical solution"/>
    <x v="58"/>
    <n v="8550"/>
    <n v="108.22784810126582"/>
    <x v="1"/>
    <n v="93"/>
    <x v="953"/>
    <x v="1"/>
    <s v="USD"/>
    <n v="1576994400"/>
    <n v="1577599200"/>
    <x v="856"/>
    <x v="855"/>
    <x v="0"/>
    <x v="0"/>
    <s v="theater/plays"/>
    <x v="3"/>
    <x v="3"/>
  </r>
  <r>
    <n v="970"/>
    <x v="946"/>
    <s v="Inverse context-sensitive info-mediaries"/>
    <x v="309"/>
    <n v="57659"/>
    <n v="60.757639620653315"/>
    <x v="0"/>
    <n v="594"/>
    <x v="954"/>
    <x v="1"/>
    <s v="USD"/>
    <n v="1304917200"/>
    <n v="1305003600"/>
    <x v="857"/>
    <x v="856"/>
    <x v="0"/>
    <x v="0"/>
    <s v="theater/plays"/>
    <x v="3"/>
    <x v="3"/>
  </r>
  <r>
    <n v="971"/>
    <x v="947"/>
    <s v="Versatile neutral workforce"/>
    <x v="135"/>
    <n v="1414"/>
    <n v="27.725490196078432"/>
    <x v="0"/>
    <n v="24"/>
    <x v="955"/>
    <x v="1"/>
    <s v="USD"/>
    <n v="1381208400"/>
    <n v="1381726800"/>
    <x v="858"/>
    <x v="857"/>
    <x v="0"/>
    <x v="0"/>
    <s v="film &amp; video/television"/>
    <x v="4"/>
    <x v="19"/>
  </r>
  <r>
    <n v="972"/>
    <x v="948"/>
    <s v="Multi-tiered systematic knowledge user"/>
    <x v="440"/>
    <n v="97524"/>
    <n v="228.3934426229508"/>
    <x v="1"/>
    <n v="1681"/>
    <x v="956"/>
    <x v="1"/>
    <s v="USD"/>
    <n v="1401685200"/>
    <n v="1402462800"/>
    <x v="859"/>
    <x v="858"/>
    <x v="0"/>
    <x v="1"/>
    <s v="technology/web"/>
    <x v="2"/>
    <x v="2"/>
  </r>
  <r>
    <n v="973"/>
    <x v="949"/>
    <s v="Programmable multi-state algorithm"/>
    <x v="441"/>
    <n v="26176"/>
    <n v="21.615194054500414"/>
    <x v="0"/>
    <n v="252"/>
    <x v="957"/>
    <x v="1"/>
    <s v="USD"/>
    <n v="1291960800"/>
    <n v="1292133600"/>
    <x v="860"/>
    <x v="859"/>
    <x v="0"/>
    <x v="1"/>
    <s v="theater/plays"/>
    <x v="3"/>
    <x v="3"/>
  </r>
  <r>
    <n v="974"/>
    <x v="950"/>
    <s v="Multi-channeled reciprocal interface"/>
    <x v="126"/>
    <n v="2991"/>
    <n v="373.875"/>
    <x v="1"/>
    <n v="32"/>
    <x v="958"/>
    <x v="1"/>
    <s v="USD"/>
    <n v="1368853200"/>
    <n v="1368939600"/>
    <x v="170"/>
    <x v="860"/>
    <x v="0"/>
    <x v="0"/>
    <s v="music/indie rock"/>
    <x v="1"/>
    <x v="7"/>
  </r>
  <r>
    <n v="975"/>
    <x v="951"/>
    <s v="Right-sized maximized migration"/>
    <x v="91"/>
    <n v="8366"/>
    <n v="154.92592592592592"/>
    <x v="1"/>
    <n v="135"/>
    <x v="959"/>
    <x v="1"/>
    <s v="USD"/>
    <n v="1448776800"/>
    <n v="1452146400"/>
    <x v="861"/>
    <x v="264"/>
    <x v="0"/>
    <x v="1"/>
    <s v="theater/plays"/>
    <x v="3"/>
    <x v="3"/>
  </r>
  <r>
    <n v="976"/>
    <x v="952"/>
    <s v="Self-enabling value-added artificial intelligence"/>
    <x v="220"/>
    <n v="12886"/>
    <n v="322.14999999999998"/>
    <x v="1"/>
    <n v="140"/>
    <x v="960"/>
    <x v="1"/>
    <s v="USD"/>
    <n v="1296194400"/>
    <n v="1296712800"/>
    <x v="862"/>
    <x v="65"/>
    <x v="0"/>
    <x v="1"/>
    <s v="theater/plays"/>
    <x v="3"/>
    <x v="3"/>
  </r>
  <r>
    <n v="977"/>
    <x v="597"/>
    <s v="Vision-oriented interactive solution"/>
    <x v="260"/>
    <n v="5177"/>
    <n v="73.957142857142856"/>
    <x v="0"/>
    <n v="67"/>
    <x v="961"/>
    <x v="1"/>
    <s v="USD"/>
    <n v="1517983200"/>
    <n v="1520748000"/>
    <x v="863"/>
    <x v="861"/>
    <x v="0"/>
    <x v="0"/>
    <s v="food/food trucks"/>
    <x v="0"/>
    <x v="0"/>
  </r>
  <r>
    <n v="978"/>
    <x v="953"/>
    <s v="Fundamental user-facing productivity"/>
    <x v="67"/>
    <n v="8641"/>
    <n v="864.1"/>
    <x v="1"/>
    <n v="92"/>
    <x v="962"/>
    <x v="1"/>
    <s v="USD"/>
    <n v="1478930400"/>
    <n v="1480831200"/>
    <x v="864"/>
    <x v="862"/>
    <x v="0"/>
    <x v="0"/>
    <s v="games/video games"/>
    <x v="6"/>
    <x v="11"/>
  </r>
  <r>
    <n v="979"/>
    <x v="954"/>
    <s v="Innovative well-modulated capability"/>
    <x v="138"/>
    <n v="86244"/>
    <n v="143.26245847176079"/>
    <x v="1"/>
    <n v="1015"/>
    <x v="963"/>
    <x v="4"/>
    <s v="GBP"/>
    <n v="1426395600"/>
    <n v="1426914000"/>
    <x v="527"/>
    <x v="454"/>
    <x v="0"/>
    <x v="0"/>
    <s v="theater/plays"/>
    <x v="3"/>
    <x v="3"/>
  </r>
  <r>
    <n v="980"/>
    <x v="955"/>
    <s v="Universal fault-tolerant orchestration"/>
    <x v="442"/>
    <n v="78630"/>
    <n v="40.281762295081968"/>
    <x v="0"/>
    <n v="742"/>
    <x v="964"/>
    <x v="1"/>
    <s v="USD"/>
    <n v="1446181200"/>
    <n v="1446616800"/>
    <x v="865"/>
    <x v="863"/>
    <x v="1"/>
    <x v="0"/>
    <s v="publishing/nonfiction"/>
    <x v="5"/>
    <x v="9"/>
  </r>
  <r>
    <n v="981"/>
    <x v="956"/>
    <s v="Grass-roots executive synergy"/>
    <x v="313"/>
    <n v="11941"/>
    <n v="178.22388059701493"/>
    <x v="1"/>
    <n v="323"/>
    <x v="965"/>
    <x v="1"/>
    <s v="USD"/>
    <n v="1514181600"/>
    <n v="1517032800"/>
    <x v="866"/>
    <x v="864"/>
    <x v="0"/>
    <x v="0"/>
    <s v="technology/web"/>
    <x v="2"/>
    <x v="2"/>
  </r>
  <r>
    <n v="982"/>
    <x v="957"/>
    <s v="Multi-layered optimal application"/>
    <x v="44"/>
    <n v="6115"/>
    <n v="84.930555555555557"/>
    <x v="0"/>
    <n v="75"/>
    <x v="966"/>
    <x v="1"/>
    <s v="USD"/>
    <n v="1311051600"/>
    <n v="1311224400"/>
    <x v="867"/>
    <x v="865"/>
    <x v="0"/>
    <x v="1"/>
    <s v="film &amp; video/documentary"/>
    <x v="4"/>
    <x v="4"/>
  </r>
  <r>
    <n v="983"/>
    <x v="958"/>
    <s v="Business-focused full-range core"/>
    <x v="443"/>
    <n v="188404"/>
    <n v="145.93648334624322"/>
    <x v="1"/>
    <n v="2326"/>
    <x v="967"/>
    <x v="1"/>
    <s v="USD"/>
    <n v="1564894800"/>
    <n v="1566190800"/>
    <x v="868"/>
    <x v="866"/>
    <x v="0"/>
    <x v="0"/>
    <s v="film &amp; video/documentary"/>
    <x v="4"/>
    <x v="4"/>
  </r>
  <r>
    <n v="984"/>
    <x v="959"/>
    <s v="Exclusive system-worthy Graphic Interface"/>
    <x v="191"/>
    <n v="9910"/>
    <n v="152.46153846153848"/>
    <x v="1"/>
    <n v="381"/>
    <x v="968"/>
    <x v="1"/>
    <s v="USD"/>
    <n v="1567918800"/>
    <n v="1570165200"/>
    <x v="105"/>
    <x v="867"/>
    <x v="0"/>
    <x v="0"/>
    <s v="theater/plays"/>
    <x v="3"/>
    <x v="3"/>
  </r>
  <r>
    <n v="985"/>
    <x v="960"/>
    <s v="Enhanced optimal ability"/>
    <x v="305"/>
    <n v="114523"/>
    <n v="67.129542790152414"/>
    <x v="0"/>
    <n v="4405"/>
    <x v="969"/>
    <x v="1"/>
    <s v="USD"/>
    <n v="1386309600"/>
    <n v="1388556000"/>
    <x v="481"/>
    <x v="868"/>
    <x v="0"/>
    <x v="1"/>
    <s v="music/rock"/>
    <x v="1"/>
    <x v="1"/>
  </r>
  <r>
    <n v="986"/>
    <x v="961"/>
    <s v="Optional zero administration neural-net"/>
    <x v="75"/>
    <n v="3144"/>
    <n v="40.307692307692307"/>
    <x v="0"/>
    <n v="92"/>
    <x v="970"/>
    <x v="1"/>
    <s v="USD"/>
    <n v="1301979600"/>
    <n v="1303189200"/>
    <x v="253"/>
    <x v="296"/>
    <x v="0"/>
    <x v="0"/>
    <s v="music/rock"/>
    <x v="1"/>
    <x v="1"/>
  </r>
  <r>
    <n v="987"/>
    <x v="962"/>
    <s v="Ameliorated foreground focus group"/>
    <x v="8"/>
    <n v="13441"/>
    <n v="216.79032258064518"/>
    <x v="1"/>
    <n v="480"/>
    <x v="971"/>
    <x v="1"/>
    <s v="USD"/>
    <n v="1493269200"/>
    <n v="1494478800"/>
    <x v="869"/>
    <x v="869"/>
    <x v="0"/>
    <x v="0"/>
    <s v="film &amp; video/documentary"/>
    <x v="4"/>
    <x v="4"/>
  </r>
  <r>
    <n v="988"/>
    <x v="963"/>
    <s v="Triple-buffered multi-tasking matrices"/>
    <x v="151"/>
    <n v="4899"/>
    <n v="52.117021276595743"/>
    <x v="0"/>
    <n v="64"/>
    <x v="972"/>
    <x v="1"/>
    <s v="USD"/>
    <n v="1478930400"/>
    <n v="1480744800"/>
    <x v="864"/>
    <x v="274"/>
    <x v="0"/>
    <x v="0"/>
    <s v="publishing/radio &amp; podcasts"/>
    <x v="5"/>
    <x v="15"/>
  </r>
  <r>
    <n v="989"/>
    <x v="964"/>
    <s v="Versatile dedicated migration"/>
    <x v="166"/>
    <n v="11990"/>
    <n v="499.58333333333337"/>
    <x v="1"/>
    <n v="226"/>
    <x v="973"/>
    <x v="1"/>
    <s v="USD"/>
    <n v="1555390800"/>
    <n v="1555822800"/>
    <x v="843"/>
    <x v="354"/>
    <x v="0"/>
    <x v="0"/>
    <s v="publishing/translations"/>
    <x v="5"/>
    <x v="18"/>
  </r>
  <r>
    <n v="990"/>
    <x v="965"/>
    <s v="Devolved foreground customer loyalty"/>
    <x v="75"/>
    <n v="6839"/>
    <n v="87.679487179487182"/>
    <x v="0"/>
    <n v="64"/>
    <x v="974"/>
    <x v="1"/>
    <s v="USD"/>
    <n v="1456984800"/>
    <n v="1458882000"/>
    <x v="289"/>
    <x v="870"/>
    <x v="0"/>
    <x v="1"/>
    <s v="film &amp; video/drama"/>
    <x v="4"/>
    <x v="6"/>
  </r>
  <r>
    <n v="991"/>
    <x v="509"/>
    <s v="Reduced reciprocal focus group"/>
    <x v="122"/>
    <n v="11091"/>
    <n v="113.17346938775511"/>
    <x v="1"/>
    <n v="241"/>
    <x v="975"/>
    <x v="1"/>
    <s v="USD"/>
    <n v="1411621200"/>
    <n v="1411966800"/>
    <x v="870"/>
    <x v="871"/>
    <x v="0"/>
    <x v="1"/>
    <s v="music/rock"/>
    <x v="1"/>
    <x v="1"/>
  </r>
  <r>
    <n v="992"/>
    <x v="966"/>
    <s v="Networked global migration"/>
    <x v="33"/>
    <n v="13223"/>
    <n v="426.54838709677421"/>
    <x v="1"/>
    <n v="132"/>
    <x v="976"/>
    <x v="1"/>
    <s v="USD"/>
    <n v="1525669200"/>
    <n v="1526878800"/>
    <x v="871"/>
    <x v="98"/>
    <x v="0"/>
    <x v="1"/>
    <s v="film &amp; video/drama"/>
    <x v="4"/>
    <x v="6"/>
  </r>
  <r>
    <n v="993"/>
    <x v="967"/>
    <s v="De-engineered even-keeled definition"/>
    <x v="122"/>
    <n v="7608"/>
    <n v="77.632653061224488"/>
    <x v="3"/>
    <n v="75"/>
    <x v="977"/>
    <x v="6"/>
    <s v="EUR"/>
    <n v="1450936800"/>
    <n v="1452405600"/>
    <x v="872"/>
    <x v="872"/>
    <x v="0"/>
    <x v="1"/>
    <s v="photography/photography books"/>
    <x v="7"/>
    <x v="14"/>
  </r>
  <r>
    <n v="994"/>
    <x v="968"/>
    <s v="Implemented bi-directional flexibility"/>
    <x v="444"/>
    <n v="74073"/>
    <n v="52.496810772501767"/>
    <x v="0"/>
    <n v="842"/>
    <x v="978"/>
    <x v="1"/>
    <s v="USD"/>
    <n v="1413522000"/>
    <n v="1414040400"/>
    <x v="873"/>
    <x v="873"/>
    <x v="0"/>
    <x v="1"/>
    <s v="publishing/translations"/>
    <x v="5"/>
    <x v="18"/>
  </r>
  <r>
    <n v="995"/>
    <x v="969"/>
    <s v="Vision-oriented scalable definition"/>
    <x v="238"/>
    <n v="153216"/>
    <n v="157.46762589928059"/>
    <x v="1"/>
    <n v="2043"/>
    <x v="979"/>
    <x v="1"/>
    <s v="USD"/>
    <n v="1541307600"/>
    <n v="1543816800"/>
    <x v="874"/>
    <x v="526"/>
    <x v="0"/>
    <x v="1"/>
    <s v="food/food trucks"/>
    <x v="0"/>
    <x v="0"/>
  </r>
  <r>
    <n v="996"/>
    <x v="970"/>
    <s v="Future-proofed upward-trending migration"/>
    <x v="47"/>
    <n v="4814"/>
    <n v="72.939393939393938"/>
    <x v="0"/>
    <n v="112"/>
    <x v="980"/>
    <x v="1"/>
    <s v="USD"/>
    <n v="1357106400"/>
    <n v="1359698400"/>
    <x v="875"/>
    <x v="874"/>
    <x v="0"/>
    <x v="0"/>
    <s v="theater/plays"/>
    <x v="3"/>
    <x v="3"/>
  </r>
  <r>
    <n v="997"/>
    <x v="971"/>
    <s v="Right-sized full-range throughput"/>
    <x v="4"/>
    <n v="4603"/>
    <n v="60.565789473684205"/>
    <x v="3"/>
    <n v="139"/>
    <x v="981"/>
    <x v="6"/>
    <s v="EUR"/>
    <n v="1390197600"/>
    <n v="1390629600"/>
    <x v="876"/>
    <x v="875"/>
    <x v="0"/>
    <x v="0"/>
    <s v="theater/plays"/>
    <x v="3"/>
    <x v="3"/>
  </r>
  <r>
    <n v="998"/>
    <x v="972"/>
    <s v="Polarized composite customer loyalty"/>
    <x v="445"/>
    <n v="37823"/>
    <n v="56.791291291291287"/>
    <x v="0"/>
    <n v="374"/>
    <x v="982"/>
    <x v="1"/>
    <s v="USD"/>
    <n v="1265868000"/>
    <n v="1267077600"/>
    <x v="877"/>
    <x v="876"/>
    <x v="0"/>
    <x v="1"/>
    <s v="music/indie rock"/>
    <x v="1"/>
    <x v="7"/>
  </r>
  <r>
    <n v="999"/>
    <x v="973"/>
    <s v="Expanded eco-centric policy"/>
    <x v="446"/>
    <n v="62819"/>
    <n v="56.542754275427541"/>
    <x v="3"/>
    <n v="1122"/>
    <x v="983"/>
    <x v="1"/>
    <s v="USD"/>
    <n v="1467176400"/>
    <n v="1467781200"/>
    <x v="878"/>
    <x v="877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D3F53-EF10-4985-B0AD-52052A2936E3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8:C85" firstHeaderRow="1" firstDataRow="1" firstDataCol="0"/>
  <pivotFields count="26">
    <pivotField showAll="0"/>
    <pivotField showAll="0"/>
    <pivotField showAll="0"/>
    <pivotField showAll="0"/>
    <pivotField showAll="0"/>
    <pivotField numFmtId="1" showAll="0"/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E342D-67DA-45C1-9D47-3A0E858501AC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ff Pick">
  <location ref="A61:D65" firstHeaderRow="1" firstDataRow="2" firstDataCol="1"/>
  <pivotFields count="26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h="1"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6"/>
  </colFields>
  <colItems count="3">
    <i>
      <x v="1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F575F-13C3-4581-85EE-4F8B85D14167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5:B53" firstHeaderRow="1" firstDataRow="1" firstDataCol="1"/>
  <pivotFields count="26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numFmtId="1" showAll="0"/>
    <pivotField showAll="0">
      <items count="5">
        <item x="3"/>
        <item x="0"/>
        <item x="2"/>
        <item x="1"/>
        <item t="default"/>
      </items>
    </pivotField>
    <pivotField dataField="1"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umber of Backers" fld="7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E9017-AA87-4119-AFDA-2EAFCCBF9E58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8:F41" firstHeaderRow="1" firstDataRow="2" firstDataCol="1"/>
  <pivotFields count="26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889B5-B158-403F-805A-2F0E714FA817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6" firstHeaderRow="1" firstDataRow="2" firstDataCol="1"/>
  <pivotFields count="26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h="1" x="3"/>
        <item x="0"/>
        <item h="1" x="2"/>
        <item x="1"/>
        <item t="default"/>
      </items>
    </pivotField>
    <pivotField showAll="0"/>
    <pivotField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 v="1"/>
    </i>
    <i>
      <x v="3"/>
    </i>
    <i t="grand">
      <x/>
    </i>
  </colItems>
  <dataFields count="1">
    <dataField name="Count of name" fld="1" subtotal="count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ACD46-06B8-46F5-B6DC-69AB014887A5}" name="Parent Category Performance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arent Categories" colHeaderCaption="Outcomes">
  <location ref="A4:D15" firstHeaderRow="1" firstDataRow="2" firstDataCol="1"/>
  <pivotFields count="26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h="1"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 v="1"/>
    </i>
    <i>
      <x v="3"/>
    </i>
    <i t="grand">
      <x/>
    </i>
  </colItems>
  <dataFields count="1">
    <dataField name="Campaign Outcome by Parent Category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7B39F-79D8-42EA-85C0-0187557411B2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-Category" colHeaderCaption="Outcome">
  <location ref="A4:F30" firstHeaderRow="1" firstDataRow="2" firstDataCol="1" rowPageCount="2" colPageCount="1"/>
  <pivotFields count="26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ampaign Outcome by Sub-Category" fld="1" subtotal="count" baseField="0" baseItem="0"/>
  </dataFields>
  <formats count="1">
    <format dxfId="13">
      <pivotArea type="origin" dataOnly="0" labelOnly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064E3-EE80-46B9-AEBE-6780F1031582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" colHeaderCaption="Outcomes">
  <location ref="A5:E1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ampaign Outcomes by Dat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A7AA-809A-4983-8970-3B39F60DA843}">
  <dimension ref="A3:F85"/>
  <sheetViews>
    <sheetView topLeftCell="A49" workbookViewId="0">
      <selection activeCell="K66" sqref="K66"/>
    </sheetView>
  </sheetViews>
  <sheetFormatPr defaultRowHeight="15.6" x14ac:dyDescent="0.3"/>
  <cols>
    <col min="1" max="1" width="12.296875" bestFit="1" customWidth="1"/>
    <col min="2" max="2" width="15.19921875" bestFit="1" customWidth="1"/>
    <col min="3" max="3" width="9.19921875" bestFit="1" customWidth="1"/>
    <col min="4" max="4" width="10.8984375" bestFit="1" customWidth="1"/>
    <col min="5" max="5" width="9.19921875" bestFit="1" customWidth="1"/>
    <col min="6" max="6" width="10.8984375" bestFit="1" customWidth="1"/>
    <col min="7" max="7" width="5.8984375" bestFit="1" customWidth="1"/>
    <col min="8" max="8" width="6.8984375" bestFit="1" customWidth="1"/>
    <col min="9" max="9" width="10.8984375" bestFit="1" customWidth="1"/>
    <col min="10" max="10" width="24.5" bestFit="1" customWidth="1"/>
    <col min="11" max="11" width="18.3984375" bestFit="1" customWidth="1"/>
  </cols>
  <sheetData>
    <row r="3" spans="1:4" x14ac:dyDescent="0.3">
      <c r="A3" s="9" t="s">
        <v>2129</v>
      </c>
      <c r="B3" s="9" t="s">
        <v>2111</v>
      </c>
    </row>
    <row r="4" spans="1:4" x14ac:dyDescent="0.3">
      <c r="A4" s="9" t="s">
        <v>2110</v>
      </c>
      <c r="B4" t="s">
        <v>14</v>
      </c>
      <c r="C4" t="s">
        <v>20</v>
      </c>
      <c r="D4" t="s">
        <v>2066</v>
      </c>
    </row>
    <row r="5" spans="1:4" x14ac:dyDescent="0.3">
      <c r="A5" s="10" t="s">
        <v>2130</v>
      </c>
      <c r="B5" s="26">
        <v>35</v>
      </c>
      <c r="C5" s="26">
        <v>58</v>
      </c>
      <c r="D5" s="26">
        <v>93</v>
      </c>
    </row>
    <row r="6" spans="1:4" x14ac:dyDescent="0.3">
      <c r="A6" s="10" t="s">
        <v>2131</v>
      </c>
      <c r="B6" s="26">
        <v>40</v>
      </c>
      <c r="C6" s="26">
        <v>56</v>
      </c>
      <c r="D6" s="26">
        <v>96</v>
      </c>
    </row>
    <row r="7" spans="1:4" x14ac:dyDescent="0.3">
      <c r="A7" s="10" t="s">
        <v>2132</v>
      </c>
      <c r="B7" s="26">
        <v>32</v>
      </c>
      <c r="C7" s="26">
        <v>45</v>
      </c>
      <c r="D7" s="26">
        <v>77</v>
      </c>
    </row>
    <row r="8" spans="1:4" x14ac:dyDescent="0.3">
      <c r="A8" s="10" t="s">
        <v>2133</v>
      </c>
      <c r="B8" s="26">
        <v>35</v>
      </c>
      <c r="C8" s="26">
        <v>48</v>
      </c>
      <c r="D8" s="26">
        <v>83</v>
      </c>
    </row>
    <row r="9" spans="1:4" x14ac:dyDescent="0.3">
      <c r="A9" s="10" t="s">
        <v>2134</v>
      </c>
      <c r="B9" s="26">
        <v>37</v>
      </c>
      <c r="C9" s="26">
        <v>60</v>
      </c>
      <c r="D9" s="26">
        <v>97</v>
      </c>
    </row>
    <row r="10" spans="1:4" x14ac:dyDescent="0.3">
      <c r="A10" s="10" t="s">
        <v>2135</v>
      </c>
      <c r="B10" s="26">
        <v>42</v>
      </c>
      <c r="C10" s="26">
        <v>54</v>
      </c>
      <c r="D10" s="26">
        <v>96</v>
      </c>
    </row>
    <row r="11" spans="1:4" x14ac:dyDescent="0.3">
      <c r="A11" s="10" t="s">
        <v>2136</v>
      </c>
      <c r="B11" s="26">
        <v>42</v>
      </c>
      <c r="C11" s="26">
        <v>49</v>
      </c>
      <c r="D11" s="26">
        <v>91</v>
      </c>
    </row>
    <row r="12" spans="1:4" x14ac:dyDescent="0.3">
      <c r="A12" s="10" t="s">
        <v>2137</v>
      </c>
      <c r="B12" s="26">
        <v>28</v>
      </c>
      <c r="C12" s="26">
        <v>67</v>
      </c>
      <c r="D12" s="26">
        <v>95</v>
      </c>
    </row>
    <row r="13" spans="1:4" x14ac:dyDescent="0.3">
      <c r="A13" s="10" t="s">
        <v>2138</v>
      </c>
      <c r="B13" s="26">
        <v>35</v>
      </c>
      <c r="C13" s="26">
        <v>61</v>
      </c>
      <c r="D13" s="26">
        <v>96</v>
      </c>
    </row>
    <row r="14" spans="1:4" x14ac:dyDescent="0.3">
      <c r="A14" s="10" t="s">
        <v>2139</v>
      </c>
      <c r="B14" s="26">
        <v>36</v>
      </c>
      <c r="C14" s="26">
        <v>67</v>
      </c>
      <c r="D14" s="26">
        <v>103</v>
      </c>
    </row>
    <row r="15" spans="1:4" x14ac:dyDescent="0.3">
      <c r="A15" s="10" t="s">
        <v>2140</v>
      </c>
      <c r="B15" s="26">
        <v>2</v>
      </c>
      <c r="C15" s="26"/>
      <c r="D15" s="26">
        <v>2</v>
      </c>
    </row>
    <row r="16" spans="1:4" x14ac:dyDescent="0.3">
      <c r="A16" s="10" t="s">
        <v>2066</v>
      </c>
      <c r="B16" s="26">
        <v>364</v>
      </c>
      <c r="C16" s="26">
        <v>565</v>
      </c>
      <c r="D16" s="26">
        <v>929</v>
      </c>
    </row>
    <row r="28" spans="1:6" x14ac:dyDescent="0.3">
      <c r="A28" s="9" t="s">
        <v>2112</v>
      </c>
      <c r="B28" s="9" t="s">
        <v>2111</v>
      </c>
    </row>
    <row r="29" spans="1:6" x14ac:dyDescent="0.3">
      <c r="A29" s="9" t="s">
        <v>2110</v>
      </c>
      <c r="B29" t="s">
        <v>74</v>
      </c>
      <c r="C29" t="s">
        <v>14</v>
      </c>
      <c r="D29" t="s">
        <v>47</v>
      </c>
      <c r="E29" t="s">
        <v>20</v>
      </c>
      <c r="F29" t="s">
        <v>2066</v>
      </c>
    </row>
    <row r="30" spans="1:6" x14ac:dyDescent="0.3">
      <c r="A30" s="10" t="s">
        <v>2130</v>
      </c>
      <c r="B30" s="26">
        <v>14</v>
      </c>
      <c r="C30" s="26">
        <v>35</v>
      </c>
      <c r="D30" s="26">
        <v>1</v>
      </c>
      <c r="E30" s="26">
        <v>58</v>
      </c>
      <c r="F30" s="26">
        <v>108</v>
      </c>
    </row>
    <row r="31" spans="1:6" x14ac:dyDescent="0.3">
      <c r="A31" s="10" t="s">
        <v>2131</v>
      </c>
      <c r="B31" s="26">
        <v>6</v>
      </c>
      <c r="C31" s="26">
        <v>40</v>
      </c>
      <c r="D31" s="26">
        <v>1</v>
      </c>
      <c r="E31" s="26">
        <v>56</v>
      </c>
      <c r="F31" s="26">
        <v>103</v>
      </c>
    </row>
    <row r="32" spans="1:6" x14ac:dyDescent="0.3">
      <c r="A32" s="10" t="s">
        <v>2132</v>
      </c>
      <c r="B32" s="26">
        <v>4</v>
      </c>
      <c r="C32" s="26">
        <v>32</v>
      </c>
      <c r="D32" s="26">
        <v>3</v>
      </c>
      <c r="E32" s="26">
        <v>45</v>
      </c>
      <c r="F32" s="26">
        <v>84</v>
      </c>
    </row>
    <row r="33" spans="1:6" x14ac:dyDescent="0.3">
      <c r="A33" s="10" t="s">
        <v>2133</v>
      </c>
      <c r="B33" s="26">
        <v>4</v>
      </c>
      <c r="C33" s="26">
        <v>35</v>
      </c>
      <c r="D33" s="26">
        <v>1</v>
      </c>
      <c r="E33" s="26">
        <v>48</v>
      </c>
      <c r="F33" s="26">
        <v>88</v>
      </c>
    </row>
    <row r="34" spans="1:6" x14ac:dyDescent="0.3">
      <c r="A34" s="10" t="s">
        <v>2134</v>
      </c>
      <c r="B34" s="26">
        <v>4</v>
      </c>
      <c r="C34" s="26">
        <v>37</v>
      </c>
      <c r="D34" s="26">
        <v>1</v>
      </c>
      <c r="E34" s="26">
        <v>60</v>
      </c>
      <c r="F34" s="26">
        <v>102</v>
      </c>
    </row>
    <row r="35" spans="1:6" x14ac:dyDescent="0.3">
      <c r="A35" s="10" t="s">
        <v>2135</v>
      </c>
      <c r="B35" s="26">
        <v>7</v>
      </c>
      <c r="C35" s="26">
        <v>42</v>
      </c>
      <c r="D35" s="26">
        <v>2</v>
      </c>
      <c r="E35" s="26">
        <v>54</v>
      </c>
      <c r="F35" s="26">
        <v>105</v>
      </c>
    </row>
    <row r="36" spans="1:6" x14ac:dyDescent="0.3">
      <c r="A36" s="10" t="s">
        <v>2136</v>
      </c>
      <c r="B36" s="26">
        <v>5</v>
      </c>
      <c r="C36" s="26">
        <v>42</v>
      </c>
      <c r="D36" s="26">
        <v>2</v>
      </c>
      <c r="E36" s="26">
        <v>49</v>
      </c>
      <c r="F36" s="26">
        <v>98</v>
      </c>
    </row>
    <row r="37" spans="1:6" x14ac:dyDescent="0.3">
      <c r="A37" s="10" t="s">
        <v>2137</v>
      </c>
      <c r="B37" s="26">
        <v>5</v>
      </c>
      <c r="C37" s="26">
        <v>28</v>
      </c>
      <c r="D37" s="26">
        <v>1</v>
      </c>
      <c r="E37" s="26">
        <v>67</v>
      </c>
      <c r="F37" s="26">
        <v>101</v>
      </c>
    </row>
    <row r="38" spans="1:6" x14ac:dyDescent="0.3">
      <c r="A38" s="10" t="s">
        <v>2138</v>
      </c>
      <c r="B38" s="26">
        <v>4</v>
      </c>
      <c r="C38" s="26">
        <v>35</v>
      </c>
      <c r="D38" s="26">
        <v>2</v>
      </c>
      <c r="E38" s="26">
        <v>61</v>
      </c>
      <c r="F38" s="26">
        <v>102</v>
      </c>
    </row>
    <row r="39" spans="1:6" x14ac:dyDescent="0.3">
      <c r="A39" s="10" t="s">
        <v>2139</v>
      </c>
      <c r="B39" s="26">
        <v>4</v>
      </c>
      <c r="C39" s="26">
        <v>36</v>
      </c>
      <c r="D39" s="26"/>
      <c r="E39" s="26">
        <v>67</v>
      </c>
      <c r="F39" s="26">
        <v>107</v>
      </c>
    </row>
    <row r="40" spans="1:6" x14ac:dyDescent="0.3">
      <c r="A40" s="10" t="s">
        <v>2140</v>
      </c>
      <c r="B40" s="26"/>
      <c r="C40" s="26">
        <v>2</v>
      </c>
      <c r="D40" s="26"/>
      <c r="E40" s="26"/>
      <c r="F40" s="26">
        <v>2</v>
      </c>
    </row>
    <row r="41" spans="1:6" x14ac:dyDescent="0.3">
      <c r="A41" s="10" t="s">
        <v>2066</v>
      </c>
      <c r="B41" s="26">
        <v>57</v>
      </c>
      <c r="C41" s="26">
        <v>364</v>
      </c>
      <c r="D41" s="26">
        <v>14</v>
      </c>
      <c r="E41" s="26">
        <v>565</v>
      </c>
      <c r="F41" s="26">
        <v>1000</v>
      </c>
    </row>
    <row r="45" spans="1:6" x14ac:dyDescent="0.3">
      <c r="A45" s="9" t="s">
        <v>2110</v>
      </c>
      <c r="B45" t="s">
        <v>2141</v>
      </c>
    </row>
    <row r="46" spans="1:6" x14ac:dyDescent="0.3">
      <c r="A46" s="10" t="s">
        <v>26</v>
      </c>
      <c r="B46" s="26">
        <v>34226</v>
      </c>
    </row>
    <row r="47" spans="1:6" x14ac:dyDescent="0.3">
      <c r="A47" s="10" t="s">
        <v>15</v>
      </c>
      <c r="B47" s="26">
        <v>46931</v>
      </c>
    </row>
    <row r="48" spans="1:6" x14ac:dyDescent="0.3">
      <c r="A48" s="10" t="s">
        <v>98</v>
      </c>
      <c r="B48" s="26">
        <v>14374</v>
      </c>
    </row>
    <row r="49" spans="1:4" x14ac:dyDescent="0.3">
      <c r="A49" s="10" t="s">
        <v>36</v>
      </c>
      <c r="B49" s="26">
        <v>17188</v>
      </c>
    </row>
    <row r="50" spans="1:4" x14ac:dyDescent="0.3">
      <c r="A50" s="10" t="s">
        <v>40</v>
      </c>
      <c r="B50" s="26">
        <v>33578</v>
      </c>
    </row>
    <row r="51" spans="1:4" x14ac:dyDescent="0.3">
      <c r="A51" s="10" t="s">
        <v>107</v>
      </c>
      <c r="B51" s="26">
        <v>35198</v>
      </c>
    </row>
    <row r="52" spans="1:4" x14ac:dyDescent="0.3">
      <c r="A52" s="10" t="s">
        <v>21</v>
      </c>
      <c r="B52" s="26">
        <v>545510</v>
      </c>
    </row>
    <row r="53" spans="1:4" x14ac:dyDescent="0.3">
      <c r="A53" s="10" t="s">
        <v>2066</v>
      </c>
      <c r="B53" s="26">
        <v>727005</v>
      </c>
    </row>
    <row r="61" spans="1:4" x14ac:dyDescent="0.3">
      <c r="A61" s="9" t="s">
        <v>2112</v>
      </c>
      <c r="B61" s="9" t="s">
        <v>2111</v>
      </c>
    </row>
    <row r="62" spans="1:4" x14ac:dyDescent="0.3">
      <c r="A62" s="9" t="s">
        <v>2142</v>
      </c>
      <c r="B62" t="s">
        <v>14</v>
      </c>
      <c r="C62" t="s">
        <v>20</v>
      </c>
      <c r="D62" t="s">
        <v>2066</v>
      </c>
    </row>
    <row r="63" spans="1:4" x14ac:dyDescent="0.3">
      <c r="A63" s="10" t="s">
        <v>2128</v>
      </c>
      <c r="B63" s="26">
        <v>347</v>
      </c>
      <c r="C63" s="26">
        <v>537</v>
      </c>
      <c r="D63" s="26">
        <v>884</v>
      </c>
    </row>
    <row r="64" spans="1:4" x14ac:dyDescent="0.3">
      <c r="A64" s="10" t="s">
        <v>2127</v>
      </c>
      <c r="B64" s="26">
        <v>17</v>
      </c>
      <c r="C64" s="26">
        <v>28</v>
      </c>
      <c r="D64" s="26">
        <v>45</v>
      </c>
    </row>
    <row r="65" spans="1:5" x14ac:dyDescent="0.3">
      <c r="A65" s="10" t="s">
        <v>2066</v>
      </c>
      <c r="B65" s="26">
        <v>364</v>
      </c>
      <c r="C65" s="26">
        <v>565</v>
      </c>
      <c r="D65" s="26">
        <v>929</v>
      </c>
    </row>
    <row r="68" spans="1:5" x14ac:dyDescent="0.3">
      <c r="A68" s="17"/>
      <c r="B68" s="18"/>
      <c r="C68" s="19"/>
    </row>
    <row r="69" spans="1:5" x14ac:dyDescent="0.3">
      <c r="A69" s="20"/>
      <c r="B69" s="21"/>
      <c r="C69" s="22"/>
    </row>
    <row r="70" spans="1:5" x14ac:dyDescent="0.3">
      <c r="A70" s="20"/>
      <c r="B70" s="21"/>
      <c r="C70" s="22"/>
    </row>
    <row r="71" spans="1:5" x14ac:dyDescent="0.3">
      <c r="A71" s="20"/>
      <c r="B71" s="21"/>
      <c r="C71" s="22"/>
    </row>
    <row r="72" spans="1:5" x14ac:dyDescent="0.3">
      <c r="A72" s="20"/>
      <c r="B72" s="21"/>
      <c r="C72" s="22"/>
    </row>
    <row r="73" spans="1:5" x14ac:dyDescent="0.3">
      <c r="A73" s="20"/>
      <c r="B73" s="21"/>
      <c r="C73" s="22"/>
    </row>
    <row r="74" spans="1:5" x14ac:dyDescent="0.3">
      <c r="A74" s="20"/>
      <c r="B74" s="21"/>
      <c r="C74" s="22"/>
    </row>
    <row r="75" spans="1:5" x14ac:dyDescent="0.3">
      <c r="A75" s="20"/>
      <c r="B75" s="21"/>
      <c r="C75" s="22"/>
      <c r="D75" s="10"/>
      <c r="E75" s="26"/>
    </row>
    <row r="76" spans="1:5" x14ac:dyDescent="0.3">
      <c r="A76" s="20"/>
      <c r="B76" s="21"/>
      <c r="C76" s="22"/>
      <c r="D76" s="10"/>
      <c r="E76" s="26"/>
    </row>
    <row r="77" spans="1:5" x14ac:dyDescent="0.3">
      <c r="A77" s="20"/>
      <c r="B77" s="21"/>
      <c r="C77" s="22"/>
      <c r="D77" s="10"/>
      <c r="E77" s="26"/>
    </row>
    <row r="78" spans="1:5" x14ac:dyDescent="0.3">
      <c r="A78" s="20"/>
      <c r="B78" s="21"/>
      <c r="C78" s="22"/>
      <c r="D78" s="10"/>
      <c r="E78" s="26"/>
    </row>
    <row r="79" spans="1:5" x14ac:dyDescent="0.3">
      <c r="A79" s="20"/>
      <c r="B79" s="21"/>
      <c r="C79" s="22"/>
      <c r="D79" s="10"/>
      <c r="E79" s="26"/>
    </row>
    <row r="80" spans="1:5" x14ac:dyDescent="0.3">
      <c r="A80" s="20"/>
      <c r="B80" s="21"/>
      <c r="C80" s="22"/>
    </row>
    <row r="81" spans="1:3" x14ac:dyDescent="0.3">
      <c r="A81" s="20"/>
      <c r="B81" s="21"/>
      <c r="C81" s="22"/>
    </row>
    <row r="82" spans="1:3" x14ac:dyDescent="0.3">
      <c r="A82" s="20"/>
      <c r="B82" s="21"/>
      <c r="C82" s="22"/>
    </row>
    <row r="83" spans="1:3" x14ac:dyDescent="0.3">
      <c r="A83" s="20"/>
      <c r="B83" s="21"/>
      <c r="C83" s="22"/>
    </row>
    <row r="84" spans="1:3" x14ac:dyDescent="0.3">
      <c r="A84" s="20"/>
      <c r="B84" s="21"/>
      <c r="C84" s="22"/>
    </row>
    <row r="85" spans="1:3" x14ac:dyDescent="0.3">
      <c r="A85" s="23"/>
      <c r="B85" s="24"/>
      <c r="C85" s="25"/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6" sqref="B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4" width="11.19921875" style="15"/>
    <col min="6" max="6" width="14.19921875" style="5" bestFit="1" customWidth="1"/>
    <col min="8" max="8" width="13" bestFit="1" customWidth="1"/>
    <col min="9" max="9" width="16.09765625" style="7" bestFit="1" customWidth="1"/>
    <col min="12" max="13" width="11.19921875" bestFit="1" customWidth="1"/>
    <col min="14" max="14" width="22.19921875" bestFit="1" customWidth="1"/>
    <col min="15" max="15" width="20.796875" bestFit="1" customWidth="1"/>
    <col min="18" max="19" width="28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4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2073</v>
      </c>
      <c r="O1" s="1" t="s">
        <v>2074</v>
      </c>
      <c r="P1" s="1" t="s">
        <v>10</v>
      </c>
      <c r="Q1" s="1" t="s">
        <v>11</v>
      </c>
      <c r="R1" s="1" t="s">
        <v>2028</v>
      </c>
      <c r="S1" s="8" t="s">
        <v>2064</v>
      </c>
      <c r="T1" s="1" t="s">
        <v>2065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 t="str">
        <f>IFERROR(E2/H2,"0")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7">
        <f t="shared" ref="I3:I66" si="0">IFERROR(E3/H3,"0")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E4/D4*100</f>
        <v>131.4787822878229</v>
      </c>
      <c r="G4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E5/D5*100</f>
        <v>58.976190476190467</v>
      </c>
      <c r="G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E6/D6*100</f>
        <v>69.276315789473685</v>
      </c>
      <c r="G6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E7/D7*100</f>
        <v>173.61842105263159</v>
      </c>
      <c r="G7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E8/D8*100</f>
        <v>20.961538461538463</v>
      </c>
      <c r="G8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E9/D9*100</f>
        <v>327.57777777777778</v>
      </c>
      <c r="G9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E10/D10*100</f>
        <v>19.932788374205266</v>
      </c>
      <c r="G10" t="s">
        <v>47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E11/D11*100</f>
        <v>51.741935483870968</v>
      </c>
      <c r="G11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E12/D12*100</f>
        <v>266.11538461538464</v>
      </c>
      <c r="G12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E13/D13*100</f>
        <v>48.095238095238095</v>
      </c>
      <c r="G13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E14/D14*100</f>
        <v>89.349206349206341</v>
      </c>
      <c r="G14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E15/D15*100</f>
        <v>245.11904761904765</v>
      </c>
      <c r="G1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E16/D16*100</f>
        <v>66.769503546099301</v>
      </c>
      <c r="G16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E17/D17*100</f>
        <v>47.307881773399011</v>
      </c>
      <c r="G17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E18/D18*100</f>
        <v>649.47058823529414</v>
      </c>
      <c r="G18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E19/D19*100</f>
        <v>159.39125295508273</v>
      </c>
      <c r="G19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E20/D20*100</f>
        <v>66.912087912087912</v>
      </c>
      <c r="G20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E21/D21*100</f>
        <v>48.529600000000002</v>
      </c>
      <c r="G21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E22/D22*100</f>
        <v>112.24279210925646</v>
      </c>
      <c r="G22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E23/D23*100</f>
        <v>40.992553191489364</v>
      </c>
      <c r="G23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E24/D24*100</f>
        <v>128.07106598984771</v>
      </c>
      <c r="G24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E25/D25*100</f>
        <v>332.04444444444448</v>
      </c>
      <c r="G2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E26/D26*100</f>
        <v>112.83225108225108</v>
      </c>
      <c r="G26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E27/D27*100</f>
        <v>216.43636363636364</v>
      </c>
      <c r="G27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E28/D28*100</f>
        <v>48.199069767441863</v>
      </c>
      <c r="G28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E29/D29*100</f>
        <v>79.95</v>
      </c>
      <c r="G29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E30/D30*100</f>
        <v>105.22553516819573</v>
      </c>
      <c r="G30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E31/D31*100</f>
        <v>328.89978213507629</v>
      </c>
      <c r="G31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E32/D32*100</f>
        <v>160.61111111111111</v>
      </c>
      <c r="G32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E33/D33*100</f>
        <v>310</v>
      </c>
      <c r="G33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E34/D34*100</f>
        <v>86.807920792079202</v>
      </c>
      <c r="G34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E35/D35*100</f>
        <v>377.82071713147411</v>
      </c>
      <c r="G3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E36/D36*100</f>
        <v>150.80645161290323</v>
      </c>
      <c r="G36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E37/D37*100</f>
        <v>150.30119521912351</v>
      </c>
      <c r="G37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E38/D38*100</f>
        <v>157.28571428571431</v>
      </c>
      <c r="G38" t="s">
        <v>20</v>
      </c>
      <c r="H38">
        <v>16</v>
      </c>
      <c r="I38" s="7">
        <f>IFERROR(E38/H38,"0")</f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>(((L38/60)/60)/24)+DATE(1970,1,1)</f>
        <v>40600.25</v>
      </c>
      <c r="O38" s="12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E39/D39*100</f>
        <v>139.98765432098764</v>
      </c>
      <c r="G39" t="s">
        <v>20</v>
      </c>
      <c r="H39">
        <v>107</v>
      </c>
      <c r="I39" s="7">
        <f>IFERROR(E39/H39,"0")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>(((L39/60)/60)/24)+DATE(1970,1,1)</f>
        <v>43744.208333333328</v>
      </c>
      <c r="O39" s="12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E40/D40*100</f>
        <v>325.32258064516128</v>
      </c>
      <c r="G40" t="s">
        <v>20</v>
      </c>
      <c r="H40">
        <v>134</v>
      </c>
      <c r="I40" s="7">
        <f>IFERROR(E40/H40,"0")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>(((L40/60)/60)/24)+DATE(1970,1,1)</f>
        <v>40469.208333333336</v>
      </c>
      <c r="O40" s="12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E41/D41*100</f>
        <v>50.777777777777779</v>
      </c>
      <c r="G41" t="s">
        <v>14</v>
      </c>
      <c r="H41">
        <v>88</v>
      </c>
      <c r="I41" s="7">
        <f>IFERROR(E41/H41,"0")</f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>(((L41/60)/60)/24)+DATE(1970,1,1)</f>
        <v>41330.25</v>
      </c>
      <c r="O41" s="12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E42/D42*100</f>
        <v>169.06818181818181</v>
      </c>
      <c r="G42" t="s">
        <v>20</v>
      </c>
      <c r="H42">
        <v>198</v>
      </c>
      <c r="I42" s="7">
        <f>IFERROR(E42/H42,"0")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>(((L42/60)/60)/24)+DATE(1970,1,1)</f>
        <v>40334.208333333336</v>
      </c>
      <c r="O42" s="12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E43/D43*100</f>
        <v>212.92857142857144</v>
      </c>
      <c r="G43" t="s">
        <v>20</v>
      </c>
      <c r="H43">
        <v>111</v>
      </c>
      <c r="I43" s="7">
        <f>IFERROR(E43/H43,"0")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>(((L43/60)/60)/24)+DATE(1970,1,1)</f>
        <v>41156.208333333336</v>
      </c>
      <c r="O43" s="12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E44/D44*100</f>
        <v>443.94444444444446</v>
      </c>
      <c r="G44" t="s">
        <v>20</v>
      </c>
      <c r="H44">
        <v>222</v>
      </c>
      <c r="I44" s="7">
        <f>IFERROR(E44/H44,"0")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>(((L44/60)/60)/24)+DATE(1970,1,1)</f>
        <v>40728.208333333336</v>
      </c>
      <c r="O44" s="12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E45/D45*100</f>
        <v>185.9390243902439</v>
      </c>
      <c r="G45" t="s">
        <v>20</v>
      </c>
      <c r="H45">
        <v>6212</v>
      </c>
      <c r="I45" s="7">
        <f>IFERROR(E45/H45,"0")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>(((L45/60)/60)/24)+DATE(1970,1,1)</f>
        <v>41844.208333333336</v>
      </c>
      <c r="O45" s="12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E46/D46*100</f>
        <v>658.8125</v>
      </c>
      <c r="G46" t="s">
        <v>20</v>
      </c>
      <c r="H46">
        <v>98</v>
      </c>
      <c r="I46" s="7">
        <f>IFERROR(E46/H46,"0")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>(((L46/60)/60)/24)+DATE(1970,1,1)</f>
        <v>43541.208333333328</v>
      </c>
      <c r="O46" s="12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E47/D47*100</f>
        <v>47.684210526315788</v>
      </c>
      <c r="G47" t="s">
        <v>14</v>
      </c>
      <c r="H47">
        <v>48</v>
      </c>
      <c r="I47" s="7">
        <f>IFERROR(E47/H47,"0")</f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>(((L47/60)/60)/24)+DATE(1970,1,1)</f>
        <v>42676.208333333328</v>
      </c>
      <c r="O47" s="12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E48/D48*100</f>
        <v>114.78378378378378</v>
      </c>
      <c r="G48" t="s">
        <v>20</v>
      </c>
      <c r="H48">
        <v>92</v>
      </c>
      <c r="I48" s="7">
        <f>IFERROR(E48/H48,"0")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>(((L48/60)/60)/24)+DATE(1970,1,1)</f>
        <v>40367.208333333336</v>
      </c>
      <c r="O48" s="12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E49/D49*100</f>
        <v>475.26666666666665</v>
      </c>
      <c r="G49" t="s">
        <v>20</v>
      </c>
      <c r="H49">
        <v>149</v>
      </c>
      <c r="I49" s="7">
        <f>IFERROR(E49/H49,"0")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>(((L49/60)/60)/24)+DATE(1970,1,1)</f>
        <v>41727.208333333336</v>
      </c>
      <c r="O49" s="12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E50/D50*100</f>
        <v>386.97297297297297</v>
      </c>
      <c r="G50" t="s">
        <v>20</v>
      </c>
      <c r="H50">
        <v>2431</v>
      </c>
      <c r="I50" s="7">
        <f>IFERROR(E50/H50,"0")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>(((L50/60)/60)/24)+DATE(1970,1,1)</f>
        <v>42180.208333333328</v>
      </c>
      <c r="O50" s="12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E51/D51*100</f>
        <v>189.625</v>
      </c>
      <c r="G51" t="s">
        <v>20</v>
      </c>
      <c r="H51">
        <v>303</v>
      </c>
      <c r="I51" s="7">
        <f>IFERROR(E51/H51,"0")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>(((L51/60)/60)/24)+DATE(1970,1,1)</f>
        <v>43758.208333333328</v>
      </c>
      <c r="O51" s="12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E52/D52*100</f>
        <v>2</v>
      </c>
      <c r="G52" t="s">
        <v>14</v>
      </c>
      <c r="H52">
        <v>1</v>
      </c>
      <c r="I52" s="7">
        <f>IFERROR(E52/H52,"0")</f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>(((L52/60)/60)/24)+DATE(1970,1,1)</f>
        <v>41487.208333333336</v>
      </c>
      <c r="O52" s="12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E53/D53*100</f>
        <v>91.867805186590772</v>
      </c>
      <c r="G53" t="s">
        <v>14</v>
      </c>
      <c r="H53">
        <v>1467</v>
      </c>
      <c r="I53" s="7">
        <f>IFERROR(E53/H53,"0")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>(((L53/60)/60)/24)+DATE(1970,1,1)</f>
        <v>40995.208333333336</v>
      </c>
      <c r="O53" s="12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E54/D54*100</f>
        <v>34.152777777777779</v>
      </c>
      <c r="G54" t="s">
        <v>14</v>
      </c>
      <c r="H54">
        <v>75</v>
      </c>
      <c r="I54" s="7">
        <f>IFERROR(E54/H54,"0")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>(((L54/60)/60)/24)+DATE(1970,1,1)</f>
        <v>40436.208333333336</v>
      </c>
      <c r="O54" s="12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E55/D55*100</f>
        <v>140.40909090909091</v>
      </c>
      <c r="G55" t="s">
        <v>20</v>
      </c>
      <c r="H55">
        <v>209</v>
      </c>
      <c r="I55" s="7">
        <f>IFERROR(E55/H55,"0")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>(((L55/60)/60)/24)+DATE(1970,1,1)</f>
        <v>41779.208333333336</v>
      </c>
      <c r="O55" s="12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E56/D56*100</f>
        <v>89.86666666666666</v>
      </c>
      <c r="G56" t="s">
        <v>14</v>
      </c>
      <c r="H56">
        <v>120</v>
      </c>
      <c r="I56" s="7">
        <f>IFERROR(E56/H56,"0")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>(((L56/60)/60)/24)+DATE(1970,1,1)</f>
        <v>43170.25</v>
      </c>
      <c r="O56" s="12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E57/D57*100</f>
        <v>177.96969696969697</v>
      </c>
      <c r="G57" t="s">
        <v>20</v>
      </c>
      <c r="H57">
        <v>131</v>
      </c>
      <c r="I57" s="7">
        <f>IFERROR(E57/H57,"0")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>(((L57/60)/60)/24)+DATE(1970,1,1)</f>
        <v>43311.208333333328</v>
      </c>
      <c r="O57" s="12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E58/D58*100</f>
        <v>143.66249999999999</v>
      </c>
      <c r="G58" t="s">
        <v>20</v>
      </c>
      <c r="H58">
        <v>164</v>
      </c>
      <c r="I58" s="7">
        <f>IFERROR(E58/H58,"0")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>(((L58/60)/60)/24)+DATE(1970,1,1)</f>
        <v>42014.25</v>
      </c>
      <c r="O58" s="12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E59/D59*100</f>
        <v>215.27586206896552</v>
      </c>
      <c r="G59" t="s">
        <v>20</v>
      </c>
      <c r="H59">
        <v>201</v>
      </c>
      <c r="I59" s="7">
        <f>IFERROR(E59/H59,"0")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>(((L59/60)/60)/24)+DATE(1970,1,1)</f>
        <v>42979.208333333328</v>
      </c>
      <c r="O59" s="12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E60/D60*100</f>
        <v>227.11111111111114</v>
      </c>
      <c r="G60" t="s">
        <v>20</v>
      </c>
      <c r="H60">
        <v>211</v>
      </c>
      <c r="I60" s="7">
        <f>IFERROR(E60/H60,"0")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>(((L60/60)/60)/24)+DATE(1970,1,1)</f>
        <v>42268.208333333328</v>
      </c>
      <c r="O60" s="12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E61/D61*100</f>
        <v>275.07142857142861</v>
      </c>
      <c r="G61" t="s">
        <v>20</v>
      </c>
      <c r="H61">
        <v>128</v>
      </c>
      <c r="I61" s="7">
        <f>IFERROR(E61/H61,"0")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>(((L61/60)/60)/24)+DATE(1970,1,1)</f>
        <v>42898.208333333328</v>
      </c>
      <c r="O61" s="12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E62/D62*100</f>
        <v>144.37048832271762</v>
      </c>
      <c r="G62" t="s">
        <v>20</v>
      </c>
      <c r="H62">
        <v>1600</v>
      </c>
      <c r="I62" s="7">
        <f>IFERROR(E62/H62,"0")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>(((L62/60)/60)/24)+DATE(1970,1,1)</f>
        <v>41107.208333333336</v>
      </c>
      <c r="O62" s="12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E63/D63*100</f>
        <v>92.74598393574297</v>
      </c>
      <c r="G63" t="s">
        <v>14</v>
      </c>
      <c r="H63">
        <v>2253</v>
      </c>
      <c r="I63" s="7">
        <f>IFERROR(E63/H63,"0")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>(((L63/60)/60)/24)+DATE(1970,1,1)</f>
        <v>40595.25</v>
      </c>
      <c r="O63" s="12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E64/D64*100</f>
        <v>722.6</v>
      </c>
      <c r="G64" t="s">
        <v>20</v>
      </c>
      <c r="H64">
        <v>249</v>
      </c>
      <c r="I64" s="7">
        <f>IFERROR(E64/H64,"0")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>(((L64/60)/60)/24)+DATE(1970,1,1)</f>
        <v>42160.208333333328</v>
      </c>
      <c r="O64" s="12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E65/D65*100</f>
        <v>11.851063829787234</v>
      </c>
      <c r="G65" t="s">
        <v>14</v>
      </c>
      <c r="H65">
        <v>5</v>
      </c>
      <c r="I65" s="7">
        <f>IFERROR(E65/H65,"0")</f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>(((L65/60)/60)/24)+DATE(1970,1,1)</f>
        <v>42853.208333333328</v>
      </c>
      <c r="O65" s="12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E66/D66*100</f>
        <v>97.642857142857139</v>
      </c>
      <c r="G66" t="s">
        <v>14</v>
      </c>
      <c r="H66">
        <v>38</v>
      </c>
      <c r="I66" s="7">
        <f>IFERROR(E66/H66,"0")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>(((L66/60)/60)/24)+DATE(1970,1,1)</f>
        <v>43283.208333333328</v>
      </c>
      <c r="O66" s="12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E67/D67*100</f>
        <v>236.14754098360655</v>
      </c>
      <c r="G67" t="s">
        <v>20</v>
      </c>
      <c r="H67">
        <v>236</v>
      </c>
      <c r="I67" s="7">
        <f>IFERROR(E67/H67,"0")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>(((L67/60)/60)/24)+DATE(1970,1,1)</f>
        <v>40570.25</v>
      </c>
      <c r="O67" s="12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E68/D68*100</f>
        <v>45.068965517241381</v>
      </c>
      <c r="G68" t="s">
        <v>14</v>
      </c>
      <c r="H68">
        <v>12</v>
      </c>
      <c r="I68" s="7">
        <f>IFERROR(E68/H68,"0")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>(((L68/60)/60)/24)+DATE(1970,1,1)</f>
        <v>42102.208333333328</v>
      </c>
      <c r="O68" s="12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E69/D69*100</f>
        <v>162.38567493112947</v>
      </c>
      <c r="G69" t="s">
        <v>20</v>
      </c>
      <c r="H69">
        <v>4065</v>
      </c>
      <c r="I69" s="7">
        <f>IFERROR(E69/H69,"0")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>(((L69/60)/60)/24)+DATE(1970,1,1)</f>
        <v>40203.25</v>
      </c>
      <c r="O69" s="12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E70/D70*100</f>
        <v>254.52631578947367</v>
      </c>
      <c r="G70" t="s">
        <v>20</v>
      </c>
      <c r="H70">
        <v>246</v>
      </c>
      <c r="I70" s="7">
        <f>IFERROR(E70/H70,"0")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>(((L70/60)/60)/24)+DATE(1970,1,1)</f>
        <v>42943.208333333328</v>
      </c>
      <c r="O70" s="12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E71/D71*100</f>
        <v>24.063291139240505</v>
      </c>
      <c r="G71" t="s">
        <v>74</v>
      </c>
      <c r="H71">
        <v>17</v>
      </c>
      <c r="I71" s="7">
        <f>IFERROR(E71/H71,"0")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>(((L71/60)/60)/24)+DATE(1970,1,1)</f>
        <v>40531.25</v>
      </c>
      <c r="O71" s="12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E72/D72*100</f>
        <v>123.74140625000001</v>
      </c>
      <c r="G72" t="s">
        <v>20</v>
      </c>
      <c r="H72">
        <v>2475</v>
      </c>
      <c r="I72" s="7">
        <f>IFERROR(E72/H72,"0")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>(((L72/60)/60)/24)+DATE(1970,1,1)</f>
        <v>40484.208333333336</v>
      </c>
      <c r="O72" s="12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E73/D73*100</f>
        <v>108.06666666666666</v>
      </c>
      <c r="G73" t="s">
        <v>20</v>
      </c>
      <c r="H73">
        <v>76</v>
      </c>
      <c r="I73" s="7">
        <f>IFERROR(E73/H73,"0")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>(((L73/60)/60)/24)+DATE(1970,1,1)</f>
        <v>43799.25</v>
      </c>
      <c r="O73" s="12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E74/D74*100</f>
        <v>670.33333333333326</v>
      </c>
      <c r="G74" t="s">
        <v>20</v>
      </c>
      <c r="H74">
        <v>54</v>
      </c>
      <c r="I74" s="7">
        <f>IFERROR(E74/H74,"0")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>(((L74/60)/60)/24)+DATE(1970,1,1)</f>
        <v>42186.208333333328</v>
      </c>
      <c r="O74" s="12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E75/D75*100</f>
        <v>660.92857142857144</v>
      </c>
      <c r="G75" t="s">
        <v>20</v>
      </c>
      <c r="H75">
        <v>88</v>
      </c>
      <c r="I75" s="7">
        <f>IFERROR(E75/H75,"0")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>(((L75/60)/60)/24)+DATE(1970,1,1)</f>
        <v>42701.25</v>
      </c>
      <c r="O75" s="12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E76/D76*100</f>
        <v>122.46153846153847</v>
      </c>
      <c r="G76" t="s">
        <v>20</v>
      </c>
      <c r="H76">
        <v>85</v>
      </c>
      <c r="I76" s="7">
        <f>IFERROR(E76/H76,"0")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>(((L76/60)/60)/24)+DATE(1970,1,1)</f>
        <v>42456.208333333328</v>
      </c>
      <c r="O76" s="12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E77/D77*100</f>
        <v>150.57731958762886</v>
      </c>
      <c r="G77" t="s">
        <v>20</v>
      </c>
      <c r="H77">
        <v>170</v>
      </c>
      <c r="I77" s="7">
        <f>IFERROR(E77/H77,"0")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>(((L77/60)/60)/24)+DATE(1970,1,1)</f>
        <v>43296.208333333328</v>
      </c>
      <c r="O77" s="12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E78/D78*100</f>
        <v>78.106590724165997</v>
      </c>
      <c r="G78" t="s">
        <v>14</v>
      </c>
      <c r="H78">
        <v>1684</v>
      </c>
      <c r="I78" s="7">
        <f>IFERROR(E78/H78,"0")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>(((L78/60)/60)/24)+DATE(1970,1,1)</f>
        <v>42027.25</v>
      </c>
      <c r="O78" s="12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E79/D79*100</f>
        <v>46.94736842105263</v>
      </c>
      <c r="G79" t="s">
        <v>14</v>
      </c>
      <c r="H79">
        <v>56</v>
      </c>
      <c r="I79" s="7">
        <f>IFERROR(E79/H79,"0")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>(((L79/60)/60)/24)+DATE(1970,1,1)</f>
        <v>40448.208333333336</v>
      </c>
      <c r="O79" s="12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E80/D80*100</f>
        <v>300.8</v>
      </c>
      <c r="G80" t="s">
        <v>20</v>
      </c>
      <c r="H80">
        <v>330</v>
      </c>
      <c r="I80" s="7">
        <f>IFERROR(E80/H80,"0")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>(((L80/60)/60)/24)+DATE(1970,1,1)</f>
        <v>43206.208333333328</v>
      </c>
      <c r="O80" s="12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E81/D81*100</f>
        <v>69.598615916955026</v>
      </c>
      <c r="G81" t="s">
        <v>14</v>
      </c>
      <c r="H81">
        <v>838</v>
      </c>
      <c r="I81" s="7">
        <f>IFERROR(E81/H81,"0")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>(((L81/60)/60)/24)+DATE(1970,1,1)</f>
        <v>43267.208333333328</v>
      </c>
      <c r="O81" s="12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E82/D82*100</f>
        <v>637.4545454545455</v>
      </c>
      <c r="G82" t="s">
        <v>20</v>
      </c>
      <c r="H82">
        <v>127</v>
      </c>
      <c r="I82" s="7">
        <f>IFERROR(E82/H82,"0")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>(((L82/60)/60)/24)+DATE(1970,1,1)</f>
        <v>42976.208333333328</v>
      </c>
      <c r="O82" s="12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E83/D83*100</f>
        <v>225.33928571428569</v>
      </c>
      <c r="G83" t="s">
        <v>20</v>
      </c>
      <c r="H83">
        <v>411</v>
      </c>
      <c r="I83" s="7">
        <f>IFERROR(E83/H83,"0")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>(((L83/60)/60)/24)+DATE(1970,1,1)</f>
        <v>43062.25</v>
      </c>
      <c r="O83" s="12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E84/D84*100</f>
        <v>1497.3000000000002</v>
      </c>
      <c r="G84" t="s">
        <v>20</v>
      </c>
      <c r="H84">
        <v>180</v>
      </c>
      <c r="I84" s="7">
        <f>IFERROR(E84/H84,"0")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>(((L84/60)/60)/24)+DATE(1970,1,1)</f>
        <v>43482.25</v>
      </c>
      <c r="O84" s="12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E85/D85*100</f>
        <v>37.590225563909776</v>
      </c>
      <c r="G85" t="s">
        <v>14</v>
      </c>
      <c r="H85">
        <v>1000</v>
      </c>
      <c r="I85" s="7">
        <f>IFERROR(E85/H85,"0")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>(((L85/60)/60)/24)+DATE(1970,1,1)</f>
        <v>42579.208333333328</v>
      </c>
      <c r="O85" s="12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E86/D86*100</f>
        <v>132.36942675159236</v>
      </c>
      <c r="G86" t="s">
        <v>20</v>
      </c>
      <c r="H86">
        <v>374</v>
      </c>
      <c r="I86" s="7">
        <f>IFERROR(E86/H86,"0")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>(((L86/60)/60)/24)+DATE(1970,1,1)</f>
        <v>41118.208333333336</v>
      </c>
      <c r="O86" s="12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E87/D87*100</f>
        <v>131.22448979591837</v>
      </c>
      <c r="G87" t="s">
        <v>20</v>
      </c>
      <c r="H87">
        <v>71</v>
      </c>
      <c r="I87" s="7">
        <f>IFERROR(E87/H87,"0")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>(((L87/60)/60)/24)+DATE(1970,1,1)</f>
        <v>40797.208333333336</v>
      </c>
      <c r="O87" s="12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E88/D88*100</f>
        <v>167.63513513513513</v>
      </c>
      <c r="G88" t="s">
        <v>20</v>
      </c>
      <c r="H88">
        <v>203</v>
      </c>
      <c r="I88" s="7">
        <f>IFERROR(E88/H88,"0")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>(((L88/60)/60)/24)+DATE(1970,1,1)</f>
        <v>42128.208333333328</v>
      </c>
      <c r="O88" s="12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E89/D89*100</f>
        <v>61.984886649874063</v>
      </c>
      <c r="G89" t="s">
        <v>14</v>
      </c>
      <c r="H89">
        <v>1482</v>
      </c>
      <c r="I89" s="7">
        <f>IFERROR(E89/H89,"0")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>(((L89/60)/60)/24)+DATE(1970,1,1)</f>
        <v>40610.25</v>
      </c>
      <c r="O89" s="12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E90/D90*100</f>
        <v>260.75</v>
      </c>
      <c r="G90" t="s">
        <v>20</v>
      </c>
      <c r="H90">
        <v>113</v>
      </c>
      <c r="I90" s="7">
        <f>IFERROR(E90/H90,"0")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>(((L90/60)/60)/24)+DATE(1970,1,1)</f>
        <v>42110.208333333328</v>
      </c>
      <c r="O90" s="12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E91/D91*100</f>
        <v>252.58823529411765</v>
      </c>
      <c r="G91" t="s">
        <v>20</v>
      </c>
      <c r="H91">
        <v>96</v>
      </c>
      <c r="I91" s="7">
        <f>IFERROR(E91/H91,"0")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>(((L91/60)/60)/24)+DATE(1970,1,1)</f>
        <v>40283.208333333336</v>
      </c>
      <c r="O91" s="12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E92/D92*100</f>
        <v>78.615384615384613</v>
      </c>
      <c r="G92" t="s">
        <v>14</v>
      </c>
      <c r="H92">
        <v>106</v>
      </c>
      <c r="I92" s="7">
        <f>IFERROR(E92/H92,"0")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>(((L92/60)/60)/24)+DATE(1970,1,1)</f>
        <v>42425.25</v>
      </c>
      <c r="O92" s="12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E93/D93*100</f>
        <v>48.404406999351913</v>
      </c>
      <c r="G93" t="s">
        <v>14</v>
      </c>
      <c r="H93">
        <v>679</v>
      </c>
      <c r="I93" s="7">
        <f>IFERROR(E93/H93,"0")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>(((L93/60)/60)/24)+DATE(1970,1,1)</f>
        <v>42588.208333333328</v>
      </c>
      <c r="O93" s="12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3" x14ac:dyDescent="0.45">
      <c r="A94">
        <v>92</v>
      </c>
      <c r="B94" t="s">
        <v>233</v>
      </c>
      <c r="C94" s="3" t="s">
        <v>234</v>
      </c>
      <c r="D94" s="15">
        <v>20000</v>
      </c>
      <c r="E94">
        <v>51775</v>
      </c>
      <c r="F94" s="5">
        <f>E94/D94*100</f>
        <v>258.875</v>
      </c>
      <c r="G94" t="s">
        <v>20</v>
      </c>
      <c r="H94">
        <v>498</v>
      </c>
      <c r="I94" s="7">
        <f>IFERROR(E94/H94,"0")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>(((L94/60)/60)/24)+DATE(1970,1,1)</f>
        <v>40352.208333333336</v>
      </c>
      <c r="O94" s="12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E95/D95*100</f>
        <v>60.548713235294116</v>
      </c>
      <c r="G95" t="s">
        <v>74</v>
      </c>
      <c r="H95">
        <v>610</v>
      </c>
      <c r="I95" s="7">
        <f>IFERROR(E95/H95,"0")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>(((L95/60)/60)/24)+DATE(1970,1,1)</f>
        <v>41202.208333333336</v>
      </c>
      <c r="O95" s="12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E96/D96*100</f>
        <v>303.68965517241378</v>
      </c>
      <c r="G96" t="s">
        <v>20</v>
      </c>
      <c r="H96">
        <v>180</v>
      </c>
      <c r="I96" s="7">
        <f>IFERROR(E96/H96,"0")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>(((L96/60)/60)/24)+DATE(1970,1,1)</f>
        <v>43562.208333333328</v>
      </c>
      <c r="O96" s="12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E97/D97*100</f>
        <v>112.99999999999999</v>
      </c>
      <c r="G97" t="s">
        <v>20</v>
      </c>
      <c r="H97">
        <v>27</v>
      </c>
      <c r="I97" s="7">
        <f>IFERROR(E97/H97,"0")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>(((L97/60)/60)/24)+DATE(1970,1,1)</f>
        <v>43752.208333333328</v>
      </c>
      <c r="O97" s="12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E98/D98*100</f>
        <v>217.37876614060258</v>
      </c>
      <c r="G98" t="s">
        <v>20</v>
      </c>
      <c r="H98">
        <v>2331</v>
      </c>
      <c r="I98" s="7">
        <f>IFERROR(E98/H98,"0")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>(((L98/60)/60)/24)+DATE(1970,1,1)</f>
        <v>40612.25</v>
      </c>
      <c r="O98" s="12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E99/D99*100</f>
        <v>926.69230769230762</v>
      </c>
      <c r="G99" t="s">
        <v>20</v>
      </c>
      <c r="H99">
        <v>113</v>
      </c>
      <c r="I99" s="7">
        <f>IFERROR(E99/H99,"0")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>(((L99/60)/60)/24)+DATE(1970,1,1)</f>
        <v>42180.208333333328</v>
      </c>
      <c r="O99" s="12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E100/D100*100</f>
        <v>33.692229038854805</v>
      </c>
      <c r="G100" t="s">
        <v>14</v>
      </c>
      <c r="H100">
        <v>1220</v>
      </c>
      <c r="I100" s="7">
        <f>IFERROR(E100/H100,"0")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>(((L100/60)/60)/24)+DATE(1970,1,1)</f>
        <v>42212.208333333328</v>
      </c>
      <c r="O100" s="12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E101/D101*100</f>
        <v>196.7236842105263</v>
      </c>
      <c r="G101" t="s">
        <v>20</v>
      </c>
      <c r="H101">
        <v>164</v>
      </c>
      <c r="I101" s="7">
        <f>IFERROR(E101/H101,"0")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>(((L101/60)/60)/24)+DATE(1970,1,1)</f>
        <v>41968.25</v>
      </c>
      <c r="O101" s="12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E102/D102*100</f>
        <v>1</v>
      </c>
      <c r="G102" t="s">
        <v>14</v>
      </c>
      <c r="H102">
        <v>1</v>
      </c>
      <c r="I102" s="7">
        <f>IFERROR(E102/H102,"0")</f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>(((L102/60)/60)/24)+DATE(1970,1,1)</f>
        <v>40835.208333333336</v>
      </c>
      <c r="O102" s="12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E103/D103*100</f>
        <v>1021.4444444444445</v>
      </c>
      <c r="G103" t="s">
        <v>20</v>
      </c>
      <c r="H103">
        <v>164</v>
      </c>
      <c r="I103" s="7">
        <f>IFERROR(E103/H103,"0")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>(((L103/60)/60)/24)+DATE(1970,1,1)</f>
        <v>42056.25</v>
      </c>
      <c r="O103" s="12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E104/D104*100</f>
        <v>281.67567567567568</v>
      </c>
      <c r="G104" t="s">
        <v>20</v>
      </c>
      <c r="H104">
        <v>336</v>
      </c>
      <c r="I104" s="7">
        <f>IFERROR(E104/H104,"0")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>(((L104/60)/60)/24)+DATE(1970,1,1)</f>
        <v>43234.208333333328</v>
      </c>
      <c r="O104" s="12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E105/D105*100</f>
        <v>24.610000000000003</v>
      </c>
      <c r="G105" t="s">
        <v>14</v>
      </c>
      <c r="H105">
        <v>37</v>
      </c>
      <c r="I105" s="7">
        <f>IFERROR(E105/H105,"0")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>(((L105/60)/60)/24)+DATE(1970,1,1)</f>
        <v>40475.208333333336</v>
      </c>
      <c r="O105" s="12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E106/D106*100</f>
        <v>143.14010067114094</v>
      </c>
      <c r="G106" t="s">
        <v>20</v>
      </c>
      <c r="H106">
        <v>1917</v>
      </c>
      <c r="I106" s="7">
        <f>IFERROR(E106/H106,"0")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>(((L106/60)/60)/24)+DATE(1970,1,1)</f>
        <v>42878.208333333328</v>
      </c>
      <c r="O106" s="12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E107/D107*100</f>
        <v>144.54411764705884</v>
      </c>
      <c r="G107" t="s">
        <v>20</v>
      </c>
      <c r="H107">
        <v>95</v>
      </c>
      <c r="I107" s="7">
        <f>IFERROR(E107/H107,"0")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>(((L107/60)/60)/24)+DATE(1970,1,1)</f>
        <v>41366.208333333336</v>
      </c>
      <c r="O107" s="12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E108/D108*100</f>
        <v>359.12820512820514</v>
      </c>
      <c r="G108" t="s">
        <v>20</v>
      </c>
      <c r="H108">
        <v>147</v>
      </c>
      <c r="I108" s="7">
        <f>IFERROR(E108/H108,"0")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>(((L108/60)/60)/24)+DATE(1970,1,1)</f>
        <v>43716.208333333328</v>
      </c>
      <c r="O108" s="12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E109/D109*100</f>
        <v>186.48571428571427</v>
      </c>
      <c r="G109" t="s">
        <v>20</v>
      </c>
      <c r="H109">
        <v>86</v>
      </c>
      <c r="I109" s="7">
        <f>IFERROR(E109/H109,"0")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>(((L109/60)/60)/24)+DATE(1970,1,1)</f>
        <v>43213.208333333328</v>
      </c>
      <c r="O109" s="12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E110/D110*100</f>
        <v>595.26666666666665</v>
      </c>
      <c r="G110" t="s">
        <v>20</v>
      </c>
      <c r="H110">
        <v>83</v>
      </c>
      <c r="I110" s="7">
        <f>IFERROR(E110/H110,"0")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>(((L110/60)/60)/24)+DATE(1970,1,1)</f>
        <v>41005.208333333336</v>
      </c>
      <c r="O110" s="12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E111/D111*100</f>
        <v>59.21153846153846</v>
      </c>
      <c r="G111" t="s">
        <v>14</v>
      </c>
      <c r="H111">
        <v>60</v>
      </c>
      <c r="I111" s="7">
        <f>IFERROR(E111/H111,"0")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>(((L111/60)/60)/24)+DATE(1970,1,1)</f>
        <v>41651.25</v>
      </c>
      <c r="O111" s="12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E112/D112*100</f>
        <v>14.962780898876405</v>
      </c>
      <c r="G112" t="s">
        <v>14</v>
      </c>
      <c r="H112">
        <v>296</v>
      </c>
      <c r="I112" s="7">
        <f>IFERROR(E112/H112,"0")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>(((L112/60)/60)/24)+DATE(1970,1,1)</f>
        <v>43354.208333333328</v>
      </c>
      <c r="O112" s="12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E113/D113*100</f>
        <v>119.95602605863192</v>
      </c>
      <c r="G113" t="s">
        <v>20</v>
      </c>
      <c r="H113">
        <v>676</v>
      </c>
      <c r="I113" s="7">
        <f>IFERROR(E113/H113,"0")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>(((L113/60)/60)/24)+DATE(1970,1,1)</f>
        <v>41174.208333333336</v>
      </c>
      <c r="O113" s="12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E114/D114*100</f>
        <v>268.82978723404256</v>
      </c>
      <c r="G114" t="s">
        <v>20</v>
      </c>
      <c r="H114">
        <v>361</v>
      </c>
      <c r="I114" s="7">
        <f>IFERROR(E114/H114,"0")</f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>(((L114/60)/60)/24)+DATE(1970,1,1)</f>
        <v>41875.208333333336</v>
      </c>
      <c r="O114" s="12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E115/D115*100</f>
        <v>376.87878787878788</v>
      </c>
      <c r="G115" t="s">
        <v>20</v>
      </c>
      <c r="H115">
        <v>131</v>
      </c>
      <c r="I115" s="7">
        <f>IFERROR(E115/H115,"0")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>(((L115/60)/60)/24)+DATE(1970,1,1)</f>
        <v>42990.208333333328</v>
      </c>
      <c r="O115" s="12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E116/D116*100</f>
        <v>727.15789473684208</v>
      </c>
      <c r="G116" t="s">
        <v>20</v>
      </c>
      <c r="H116">
        <v>126</v>
      </c>
      <c r="I116" s="7">
        <f>IFERROR(E116/H116,"0")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>(((L116/60)/60)/24)+DATE(1970,1,1)</f>
        <v>43564.208333333328</v>
      </c>
      <c r="O116" s="12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E117/D117*100</f>
        <v>87.211757648470297</v>
      </c>
      <c r="G117" t="s">
        <v>14</v>
      </c>
      <c r="H117">
        <v>3304</v>
      </c>
      <c r="I117" s="7">
        <f>IFERROR(E117/H117,"0")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>(((L117/60)/60)/24)+DATE(1970,1,1)</f>
        <v>43056.25</v>
      </c>
      <c r="O117" s="12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E118/D118*100</f>
        <v>88</v>
      </c>
      <c r="G118" t="s">
        <v>14</v>
      </c>
      <c r="H118">
        <v>73</v>
      </c>
      <c r="I118" s="7">
        <f>IFERROR(E118/H118,"0")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>(((L118/60)/60)/24)+DATE(1970,1,1)</f>
        <v>42265.208333333328</v>
      </c>
      <c r="O118" s="12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E119/D119*100</f>
        <v>173.9387755102041</v>
      </c>
      <c r="G119" t="s">
        <v>20</v>
      </c>
      <c r="H119">
        <v>275</v>
      </c>
      <c r="I119" s="7">
        <f>IFERROR(E119/H119,"0")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>(((L119/60)/60)/24)+DATE(1970,1,1)</f>
        <v>40808.208333333336</v>
      </c>
      <c r="O119" s="12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E120/D120*100</f>
        <v>117.61111111111111</v>
      </c>
      <c r="G120" t="s">
        <v>20</v>
      </c>
      <c r="H120">
        <v>67</v>
      </c>
      <c r="I120" s="7">
        <f>IFERROR(E120/H120,"0")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>(((L120/60)/60)/24)+DATE(1970,1,1)</f>
        <v>41665.25</v>
      </c>
      <c r="O120" s="12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E121/D121*100</f>
        <v>214.96</v>
      </c>
      <c r="G121" t="s">
        <v>20</v>
      </c>
      <c r="H121">
        <v>154</v>
      </c>
      <c r="I121" s="7">
        <f>IFERROR(E121/H121,"0")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>(((L121/60)/60)/24)+DATE(1970,1,1)</f>
        <v>41806.208333333336</v>
      </c>
      <c r="O121" s="12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E122/D122*100</f>
        <v>149.49667110519306</v>
      </c>
      <c r="G122" t="s">
        <v>20</v>
      </c>
      <c r="H122">
        <v>1782</v>
      </c>
      <c r="I122" s="7">
        <f>IFERROR(E122/H122,"0")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>(((L122/60)/60)/24)+DATE(1970,1,1)</f>
        <v>42111.208333333328</v>
      </c>
      <c r="O122" s="12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E123/D123*100</f>
        <v>219.33995584988963</v>
      </c>
      <c r="G123" t="s">
        <v>20</v>
      </c>
      <c r="H123">
        <v>903</v>
      </c>
      <c r="I123" s="7">
        <f>IFERROR(E123/H123,"0")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>(((L123/60)/60)/24)+DATE(1970,1,1)</f>
        <v>41917.208333333336</v>
      </c>
      <c r="O123" s="12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E124/D124*100</f>
        <v>64.367690058479525</v>
      </c>
      <c r="G124" t="s">
        <v>14</v>
      </c>
      <c r="H124">
        <v>3387</v>
      </c>
      <c r="I124" s="7">
        <f>IFERROR(E124/H124,"0")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>(((L124/60)/60)/24)+DATE(1970,1,1)</f>
        <v>41970.25</v>
      </c>
      <c r="O124" s="12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E125/D125*100</f>
        <v>18.622397298818232</v>
      </c>
      <c r="G125" t="s">
        <v>14</v>
      </c>
      <c r="H125">
        <v>662</v>
      </c>
      <c r="I125" s="7">
        <f>IFERROR(E125/H125,"0")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>(((L125/60)/60)/24)+DATE(1970,1,1)</f>
        <v>42332.25</v>
      </c>
      <c r="O125" s="12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E126/D126*100</f>
        <v>367.76923076923077</v>
      </c>
      <c r="G126" t="s">
        <v>20</v>
      </c>
      <c r="H126">
        <v>94</v>
      </c>
      <c r="I126" s="7">
        <f>IFERROR(E126/H126,"0")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>(((L126/60)/60)/24)+DATE(1970,1,1)</f>
        <v>43598.208333333328</v>
      </c>
      <c r="O126" s="12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E127/D127*100</f>
        <v>159.90566037735849</v>
      </c>
      <c r="G127" t="s">
        <v>20</v>
      </c>
      <c r="H127">
        <v>180</v>
      </c>
      <c r="I127" s="7">
        <f>IFERROR(E127/H127,"0")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>(((L127/60)/60)/24)+DATE(1970,1,1)</f>
        <v>43362.208333333328</v>
      </c>
      <c r="O127" s="12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E128/D128*100</f>
        <v>38.633185349611544</v>
      </c>
      <c r="G128" t="s">
        <v>14</v>
      </c>
      <c r="H128">
        <v>774</v>
      </c>
      <c r="I128" s="7">
        <f>IFERROR(E128/H128,"0")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>(((L128/60)/60)/24)+DATE(1970,1,1)</f>
        <v>42596.208333333328</v>
      </c>
      <c r="O128" s="12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E129/D129*100</f>
        <v>51.42151162790698</v>
      </c>
      <c r="G129" t="s">
        <v>14</v>
      </c>
      <c r="H129">
        <v>672</v>
      </c>
      <c r="I129" s="7">
        <f>IFERROR(E129/H129,"0")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>(((L129/60)/60)/24)+DATE(1970,1,1)</f>
        <v>40310.208333333336</v>
      </c>
      <c r="O129" s="12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E130/D130*100</f>
        <v>60.334277620396605</v>
      </c>
      <c r="G130" t="s">
        <v>74</v>
      </c>
      <c r="H130">
        <v>532</v>
      </c>
      <c r="I130" s="7">
        <f>IFERROR(E130/H130,"0")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>(((L130/60)/60)/24)+DATE(1970,1,1)</f>
        <v>40417.208333333336</v>
      </c>
      <c r="O130" s="12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E131/D131*100</f>
        <v>3.202693602693603</v>
      </c>
      <c r="G131" t="s">
        <v>74</v>
      </c>
      <c r="H131">
        <v>55</v>
      </c>
      <c r="I131" s="7">
        <f>IFERROR(E131/H131,"0")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>(((L131/60)/60)/24)+DATE(1970,1,1)</f>
        <v>42038.25</v>
      </c>
      <c r="O131" s="12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E132/D132*100</f>
        <v>155.46875</v>
      </c>
      <c r="G132" t="s">
        <v>20</v>
      </c>
      <c r="H132">
        <v>533</v>
      </c>
      <c r="I132" s="7">
        <f>IFERROR(E132/H132,"0")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>(((L132/60)/60)/24)+DATE(1970,1,1)</f>
        <v>40842.208333333336</v>
      </c>
      <c r="O132" s="12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E133/D133*100</f>
        <v>100.85974499089254</v>
      </c>
      <c r="G133" t="s">
        <v>20</v>
      </c>
      <c r="H133">
        <v>2443</v>
      </c>
      <c r="I133" s="7">
        <f>IFERROR(E133/H133,"0")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>(((L133/60)/60)/24)+DATE(1970,1,1)</f>
        <v>41607.25</v>
      </c>
      <c r="O133" s="12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E134/D134*100</f>
        <v>116.18181818181819</v>
      </c>
      <c r="G134" t="s">
        <v>20</v>
      </c>
      <c r="H134">
        <v>89</v>
      </c>
      <c r="I134" s="7">
        <f>IFERROR(E134/H134,"0")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>(((L134/60)/60)/24)+DATE(1970,1,1)</f>
        <v>43112.25</v>
      </c>
      <c r="O134" s="12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E135/D135*100</f>
        <v>310.77777777777777</v>
      </c>
      <c r="G135" t="s">
        <v>20</v>
      </c>
      <c r="H135">
        <v>159</v>
      </c>
      <c r="I135" s="7">
        <f>IFERROR(E135/H135,"0")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>(((L135/60)/60)/24)+DATE(1970,1,1)</f>
        <v>40767.208333333336</v>
      </c>
      <c r="O135" s="12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E136/D136*100</f>
        <v>89.73668341708543</v>
      </c>
      <c r="G136" t="s">
        <v>14</v>
      </c>
      <c r="H136">
        <v>940</v>
      </c>
      <c r="I136" s="7">
        <f>IFERROR(E136/H136,"0")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>(((L136/60)/60)/24)+DATE(1970,1,1)</f>
        <v>40713.208333333336</v>
      </c>
      <c r="O136" s="12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E137/D137*100</f>
        <v>71.27272727272728</v>
      </c>
      <c r="G137" t="s">
        <v>14</v>
      </c>
      <c r="H137">
        <v>117</v>
      </c>
      <c r="I137" s="7">
        <f>IFERROR(E137/H137,"0")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>(((L137/60)/60)/24)+DATE(1970,1,1)</f>
        <v>41340.25</v>
      </c>
      <c r="O137" s="12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E138/D138*100</f>
        <v>3.2862318840579712</v>
      </c>
      <c r="G138" t="s">
        <v>74</v>
      </c>
      <c r="H138">
        <v>58</v>
      </c>
      <c r="I138" s="7">
        <f>IFERROR(E138/H138,"0")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>(((L138/60)/60)/24)+DATE(1970,1,1)</f>
        <v>41797.208333333336</v>
      </c>
      <c r="O138" s="12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E139/D139*100</f>
        <v>261.77777777777777</v>
      </c>
      <c r="G139" t="s">
        <v>20</v>
      </c>
      <c r="H139">
        <v>50</v>
      </c>
      <c r="I139" s="7">
        <f>IFERROR(E139/H139,"0")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>(((L139/60)/60)/24)+DATE(1970,1,1)</f>
        <v>40457.208333333336</v>
      </c>
      <c r="O139" s="12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E140/D140*100</f>
        <v>96</v>
      </c>
      <c r="G140" t="s">
        <v>14</v>
      </c>
      <c r="H140">
        <v>115</v>
      </c>
      <c r="I140" s="7">
        <f>IFERROR(E140/H140,"0")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>(((L140/60)/60)/24)+DATE(1970,1,1)</f>
        <v>41180.208333333336</v>
      </c>
      <c r="O140" s="12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E141/D141*100</f>
        <v>20.896851248642779</v>
      </c>
      <c r="G141" t="s">
        <v>14</v>
      </c>
      <c r="H141">
        <v>326</v>
      </c>
      <c r="I141" s="7">
        <f>IFERROR(E141/H141,"0")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>(((L141/60)/60)/24)+DATE(1970,1,1)</f>
        <v>42115.208333333328</v>
      </c>
      <c r="O141" s="12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E142/D142*100</f>
        <v>223.16363636363636</v>
      </c>
      <c r="G142" t="s">
        <v>20</v>
      </c>
      <c r="H142">
        <v>186</v>
      </c>
      <c r="I142" s="7">
        <f>IFERROR(E142/H142,"0")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>(((L142/60)/60)/24)+DATE(1970,1,1)</f>
        <v>43156.25</v>
      </c>
      <c r="O142" s="12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E143/D143*100</f>
        <v>101.59097978227061</v>
      </c>
      <c r="G143" t="s">
        <v>20</v>
      </c>
      <c r="H143">
        <v>1071</v>
      </c>
      <c r="I143" s="7">
        <f>IFERROR(E143/H143,"0")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>(((L143/60)/60)/24)+DATE(1970,1,1)</f>
        <v>42167.208333333328</v>
      </c>
      <c r="O143" s="12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E144/D144*100</f>
        <v>230.03999999999996</v>
      </c>
      <c r="G144" t="s">
        <v>20</v>
      </c>
      <c r="H144">
        <v>117</v>
      </c>
      <c r="I144" s="7">
        <f>IFERROR(E144/H144,"0")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>(((L144/60)/60)/24)+DATE(1970,1,1)</f>
        <v>41005.208333333336</v>
      </c>
      <c r="O144" s="12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E145/D145*100</f>
        <v>135.59259259259261</v>
      </c>
      <c r="G145" t="s">
        <v>20</v>
      </c>
      <c r="H145">
        <v>70</v>
      </c>
      <c r="I145" s="7">
        <f>IFERROR(E145/H145,"0")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>(((L145/60)/60)/24)+DATE(1970,1,1)</f>
        <v>40357.208333333336</v>
      </c>
      <c r="O145" s="12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E146/D146*100</f>
        <v>129.1</v>
      </c>
      <c r="G146" t="s">
        <v>20</v>
      </c>
      <c r="H146">
        <v>135</v>
      </c>
      <c r="I146" s="7">
        <f>IFERROR(E146/H146,"0")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>(((L146/60)/60)/24)+DATE(1970,1,1)</f>
        <v>43633.208333333328</v>
      </c>
      <c r="O146" s="12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E147/D147*100</f>
        <v>236.512</v>
      </c>
      <c r="G147" t="s">
        <v>20</v>
      </c>
      <c r="H147">
        <v>768</v>
      </c>
      <c r="I147" s="7">
        <f>IFERROR(E147/H147,"0")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>(((L147/60)/60)/24)+DATE(1970,1,1)</f>
        <v>41889.208333333336</v>
      </c>
      <c r="O147" s="12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E148/D148*100</f>
        <v>17.25</v>
      </c>
      <c r="G148" t="s">
        <v>74</v>
      </c>
      <c r="H148">
        <v>51</v>
      </c>
      <c r="I148" s="7">
        <f>IFERROR(E148/H148,"0")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>(((L148/60)/60)/24)+DATE(1970,1,1)</f>
        <v>40855.25</v>
      </c>
      <c r="O148" s="12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E149/D149*100</f>
        <v>112.49397590361446</v>
      </c>
      <c r="G149" t="s">
        <v>20</v>
      </c>
      <c r="H149">
        <v>199</v>
      </c>
      <c r="I149" s="7">
        <f>IFERROR(E149/H149,"0")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>(((L149/60)/60)/24)+DATE(1970,1,1)</f>
        <v>42534.208333333328</v>
      </c>
      <c r="O149" s="12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E150/D150*100</f>
        <v>121.02150537634408</v>
      </c>
      <c r="G150" t="s">
        <v>20</v>
      </c>
      <c r="H150">
        <v>107</v>
      </c>
      <c r="I150" s="7">
        <f>IFERROR(E150/H150,"0")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>(((L150/60)/60)/24)+DATE(1970,1,1)</f>
        <v>42941.208333333328</v>
      </c>
      <c r="O150" s="12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E151/D151*100</f>
        <v>219.87096774193549</v>
      </c>
      <c r="G151" t="s">
        <v>20</v>
      </c>
      <c r="H151">
        <v>195</v>
      </c>
      <c r="I151" s="7">
        <f>IFERROR(E151/H151,"0")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>(((L151/60)/60)/24)+DATE(1970,1,1)</f>
        <v>41275.25</v>
      </c>
      <c r="O151" s="12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E152/D152*100</f>
        <v>1</v>
      </c>
      <c r="G152" t="s">
        <v>14</v>
      </c>
      <c r="H152">
        <v>1</v>
      </c>
      <c r="I152" s="7">
        <f>IFERROR(E152/H152,"0")</f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>(((L152/60)/60)/24)+DATE(1970,1,1)</f>
        <v>43450.25</v>
      </c>
      <c r="O152" s="12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E153/D153*100</f>
        <v>64.166909620991248</v>
      </c>
      <c r="G153" t="s">
        <v>14</v>
      </c>
      <c r="H153">
        <v>1467</v>
      </c>
      <c r="I153" s="7">
        <f>IFERROR(E153/H153,"0")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>(((L153/60)/60)/24)+DATE(1970,1,1)</f>
        <v>41799.208333333336</v>
      </c>
      <c r="O153" s="12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E154/D154*100</f>
        <v>423.06746987951806</v>
      </c>
      <c r="G154" t="s">
        <v>20</v>
      </c>
      <c r="H154">
        <v>3376</v>
      </c>
      <c r="I154" s="7">
        <f>IFERROR(E154/H154,"0")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>(((L154/60)/60)/24)+DATE(1970,1,1)</f>
        <v>42783.25</v>
      </c>
      <c r="O154" s="12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E155/D155*100</f>
        <v>92.984160506863773</v>
      </c>
      <c r="G155" t="s">
        <v>14</v>
      </c>
      <c r="H155">
        <v>5681</v>
      </c>
      <c r="I155" s="7">
        <f>IFERROR(E155/H155,"0")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>(((L155/60)/60)/24)+DATE(1970,1,1)</f>
        <v>41201.208333333336</v>
      </c>
      <c r="O155" s="12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E156/D156*100</f>
        <v>58.756567425569173</v>
      </c>
      <c r="G156" t="s">
        <v>14</v>
      </c>
      <c r="H156">
        <v>1059</v>
      </c>
      <c r="I156" s="7">
        <f>IFERROR(E156/H156,"0")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>(((L156/60)/60)/24)+DATE(1970,1,1)</f>
        <v>42502.208333333328</v>
      </c>
      <c r="O156" s="12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E157/D157*100</f>
        <v>65.022222222222226</v>
      </c>
      <c r="G157" t="s">
        <v>14</v>
      </c>
      <c r="H157">
        <v>1194</v>
      </c>
      <c r="I157" s="7">
        <f>IFERROR(E157/H157,"0")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>(((L157/60)/60)/24)+DATE(1970,1,1)</f>
        <v>40262.208333333336</v>
      </c>
      <c r="O157" s="12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E158/D158*100</f>
        <v>73.939560439560438</v>
      </c>
      <c r="G158" t="s">
        <v>74</v>
      </c>
      <c r="H158">
        <v>379</v>
      </c>
      <c r="I158" s="7">
        <f>IFERROR(E158/H158,"0")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>(((L158/60)/60)/24)+DATE(1970,1,1)</f>
        <v>43743.208333333328</v>
      </c>
      <c r="O158" s="12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E159/D159*100</f>
        <v>52.666666666666664</v>
      </c>
      <c r="G159" t="s">
        <v>14</v>
      </c>
      <c r="H159">
        <v>30</v>
      </c>
      <c r="I159" s="7">
        <f>IFERROR(E159/H159,"0")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>(((L159/60)/60)/24)+DATE(1970,1,1)</f>
        <v>41638.25</v>
      </c>
      <c r="O159" s="12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E160/D160*100</f>
        <v>220.95238095238096</v>
      </c>
      <c r="G160" t="s">
        <v>20</v>
      </c>
      <c r="H160">
        <v>41</v>
      </c>
      <c r="I160" s="7">
        <f>IFERROR(E160/H160,"0")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>(((L160/60)/60)/24)+DATE(1970,1,1)</f>
        <v>42346.25</v>
      </c>
      <c r="O160" s="12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E161/D161*100</f>
        <v>100.01150627615063</v>
      </c>
      <c r="G161" t="s">
        <v>20</v>
      </c>
      <c r="H161">
        <v>1821</v>
      </c>
      <c r="I161" s="7">
        <f>IFERROR(E161/H161,"0")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>(((L161/60)/60)/24)+DATE(1970,1,1)</f>
        <v>43551.208333333328</v>
      </c>
      <c r="O161" s="12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E162/D162*100</f>
        <v>162.3125</v>
      </c>
      <c r="G162" t="s">
        <v>20</v>
      </c>
      <c r="H162">
        <v>164</v>
      </c>
      <c r="I162" s="7">
        <f>IFERROR(E162/H162,"0")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>(((L162/60)/60)/24)+DATE(1970,1,1)</f>
        <v>43582.208333333328</v>
      </c>
      <c r="O162" s="12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E163/D163*100</f>
        <v>78.181818181818187</v>
      </c>
      <c r="G163" t="s">
        <v>14</v>
      </c>
      <c r="H163">
        <v>75</v>
      </c>
      <c r="I163" s="7">
        <f>IFERROR(E163/H163,"0")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>(((L163/60)/60)/24)+DATE(1970,1,1)</f>
        <v>42270.208333333328</v>
      </c>
      <c r="O163" s="12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E164/D164*100</f>
        <v>149.73770491803279</v>
      </c>
      <c r="G164" t="s">
        <v>20</v>
      </c>
      <c r="H164">
        <v>157</v>
      </c>
      <c r="I164" s="7">
        <f>IFERROR(E164/H164,"0")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>(((L164/60)/60)/24)+DATE(1970,1,1)</f>
        <v>43442.25</v>
      </c>
      <c r="O164" s="12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E165/D165*100</f>
        <v>253.25714285714284</v>
      </c>
      <c r="G165" t="s">
        <v>20</v>
      </c>
      <c r="H165">
        <v>246</v>
      </c>
      <c r="I165" s="7">
        <f>IFERROR(E165/H165,"0")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>(((L165/60)/60)/24)+DATE(1970,1,1)</f>
        <v>43028.208333333328</v>
      </c>
      <c r="O165" s="12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E166/D166*100</f>
        <v>100.16943521594683</v>
      </c>
      <c r="G166" t="s">
        <v>20</v>
      </c>
      <c r="H166">
        <v>1396</v>
      </c>
      <c r="I166" s="7">
        <f>IFERROR(E166/H166,"0")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>(((L166/60)/60)/24)+DATE(1970,1,1)</f>
        <v>43016.208333333328</v>
      </c>
      <c r="O166" s="12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E167/D167*100</f>
        <v>121.99004424778761</v>
      </c>
      <c r="G167" t="s">
        <v>20</v>
      </c>
      <c r="H167">
        <v>2506</v>
      </c>
      <c r="I167" s="7">
        <f>IFERROR(E167/H167,"0")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>(((L167/60)/60)/24)+DATE(1970,1,1)</f>
        <v>42948.208333333328</v>
      </c>
      <c r="O167" s="12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E168/D168*100</f>
        <v>137.13265306122449</v>
      </c>
      <c r="G168" t="s">
        <v>20</v>
      </c>
      <c r="H168">
        <v>244</v>
      </c>
      <c r="I168" s="7">
        <f>IFERROR(E168/H168,"0")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>(((L168/60)/60)/24)+DATE(1970,1,1)</f>
        <v>40534.25</v>
      </c>
      <c r="O168" s="12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E169/D169*100</f>
        <v>415.53846153846149</v>
      </c>
      <c r="G169" t="s">
        <v>20</v>
      </c>
      <c r="H169">
        <v>146</v>
      </c>
      <c r="I169" s="7">
        <f>IFERROR(E169/H169,"0")</f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>(((L169/60)/60)/24)+DATE(1970,1,1)</f>
        <v>41435.208333333336</v>
      </c>
      <c r="O169" s="12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E170/D170*100</f>
        <v>31.30913348946136</v>
      </c>
      <c r="G170" t="s">
        <v>14</v>
      </c>
      <c r="H170">
        <v>955</v>
      </c>
      <c r="I170" s="7">
        <f>IFERROR(E170/H170,"0")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>(((L170/60)/60)/24)+DATE(1970,1,1)</f>
        <v>43518.25</v>
      </c>
      <c r="O170" s="12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E171/D171*100</f>
        <v>424.08154506437768</v>
      </c>
      <c r="G171" t="s">
        <v>20</v>
      </c>
      <c r="H171">
        <v>1267</v>
      </c>
      <c r="I171" s="7">
        <f>IFERROR(E171/H171,"0")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>(((L171/60)/60)/24)+DATE(1970,1,1)</f>
        <v>41077.208333333336</v>
      </c>
      <c r="O171" s="12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E172/D172*100</f>
        <v>2.93886230728336</v>
      </c>
      <c r="G172" t="s">
        <v>14</v>
      </c>
      <c r="H172">
        <v>67</v>
      </c>
      <c r="I172" s="7">
        <f>IFERROR(E172/H172,"0")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>(((L172/60)/60)/24)+DATE(1970,1,1)</f>
        <v>42950.208333333328</v>
      </c>
      <c r="O172" s="12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E173/D173*100</f>
        <v>10.63265306122449</v>
      </c>
      <c r="G173" t="s">
        <v>14</v>
      </c>
      <c r="H173">
        <v>5</v>
      </c>
      <c r="I173" s="7">
        <f>IFERROR(E173/H173,"0")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>(((L173/60)/60)/24)+DATE(1970,1,1)</f>
        <v>41718.208333333336</v>
      </c>
      <c r="O173" s="12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E174/D174*100</f>
        <v>82.875</v>
      </c>
      <c r="G174" t="s">
        <v>14</v>
      </c>
      <c r="H174">
        <v>26</v>
      </c>
      <c r="I174" s="7">
        <f>IFERROR(E174/H174,"0")</f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>(((L174/60)/60)/24)+DATE(1970,1,1)</f>
        <v>41839.208333333336</v>
      </c>
      <c r="O174" s="12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E175/D175*100</f>
        <v>163.01447776628748</v>
      </c>
      <c r="G175" t="s">
        <v>20</v>
      </c>
      <c r="H175">
        <v>1561</v>
      </c>
      <c r="I175" s="7">
        <f>IFERROR(E175/H175,"0")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>(((L175/60)/60)/24)+DATE(1970,1,1)</f>
        <v>41412.208333333336</v>
      </c>
      <c r="O175" s="12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E176/D176*100</f>
        <v>894.66666666666674</v>
      </c>
      <c r="G176" t="s">
        <v>20</v>
      </c>
      <c r="H176">
        <v>48</v>
      </c>
      <c r="I176" s="7">
        <f>IFERROR(E176/H176,"0")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>(((L176/60)/60)/24)+DATE(1970,1,1)</f>
        <v>42282.208333333328</v>
      </c>
      <c r="O176" s="12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E177/D177*100</f>
        <v>26.191501103752756</v>
      </c>
      <c r="G177" t="s">
        <v>14</v>
      </c>
      <c r="H177">
        <v>1130</v>
      </c>
      <c r="I177" s="7">
        <f>IFERROR(E177/H177,"0")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>(((L177/60)/60)/24)+DATE(1970,1,1)</f>
        <v>42613.208333333328</v>
      </c>
      <c r="O177" s="12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E178/D178*100</f>
        <v>74.834782608695647</v>
      </c>
      <c r="G178" t="s">
        <v>14</v>
      </c>
      <c r="H178">
        <v>782</v>
      </c>
      <c r="I178" s="7">
        <f>IFERROR(E178/H178,"0")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>(((L178/60)/60)/24)+DATE(1970,1,1)</f>
        <v>42616.208333333328</v>
      </c>
      <c r="O178" s="12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E179/D179*100</f>
        <v>416.47680412371136</v>
      </c>
      <c r="G179" t="s">
        <v>20</v>
      </c>
      <c r="H179">
        <v>2739</v>
      </c>
      <c r="I179" s="7">
        <f>IFERROR(E179/H179,"0")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>(((L179/60)/60)/24)+DATE(1970,1,1)</f>
        <v>40497.25</v>
      </c>
      <c r="O179" s="12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E180/D180*100</f>
        <v>96.208333333333329</v>
      </c>
      <c r="G180" t="s">
        <v>14</v>
      </c>
      <c r="H180">
        <v>210</v>
      </c>
      <c r="I180" s="7">
        <f>IFERROR(E180/H180,"0")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>(((L180/60)/60)/24)+DATE(1970,1,1)</f>
        <v>42999.208333333328</v>
      </c>
      <c r="O180" s="12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E181/D181*100</f>
        <v>357.71910112359546</v>
      </c>
      <c r="G181" t="s">
        <v>20</v>
      </c>
      <c r="H181">
        <v>3537</v>
      </c>
      <c r="I181" s="7">
        <f>IFERROR(E181/H181,"0")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>(((L181/60)/60)/24)+DATE(1970,1,1)</f>
        <v>41350.208333333336</v>
      </c>
      <c r="O181" s="12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E182/D182*100</f>
        <v>308.45714285714286</v>
      </c>
      <c r="G182" t="s">
        <v>20</v>
      </c>
      <c r="H182">
        <v>2107</v>
      </c>
      <c r="I182" s="7">
        <f>IFERROR(E182/H182,"0")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>(((L182/60)/60)/24)+DATE(1970,1,1)</f>
        <v>40259.208333333336</v>
      </c>
      <c r="O182" s="12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E183/D183*100</f>
        <v>61.802325581395344</v>
      </c>
      <c r="G183" t="s">
        <v>14</v>
      </c>
      <c r="H183">
        <v>136</v>
      </c>
      <c r="I183" s="7">
        <f>IFERROR(E183/H183,"0")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>(((L183/60)/60)/24)+DATE(1970,1,1)</f>
        <v>43012.208333333328</v>
      </c>
      <c r="O183" s="12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E184/D184*100</f>
        <v>722.32472324723244</v>
      </c>
      <c r="G184" t="s">
        <v>20</v>
      </c>
      <c r="H184">
        <v>3318</v>
      </c>
      <c r="I184" s="7">
        <f>IFERROR(E184/H184,"0")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>(((L184/60)/60)/24)+DATE(1970,1,1)</f>
        <v>43631.208333333328</v>
      </c>
      <c r="O184" s="12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E185/D185*100</f>
        <v>69.117647058823522</v>
      </c>
      <c r="G185" t="s">
        <v>14</v>
      </c>
      <c r="H185">
        <v>86</v>
      </c>
      <c r="I185" s="7">
        <f>IFERROR(E185/H185,"0")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>(((L185/60)/60)/24)+DATE(1970,1,1)</f>
        <v>40430.208333333336</v>
      </c>
      <c r="O185" s="12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E186/D186*100</f>
        <v>293.05555555555554</v>
      </c>
      <c r="G186" t="s">
        <v>20</v>
      </c>
      <c r="H186">
        <v>340</v>
      </c>
      <c r="I186" s="7">
        <f>IFERROR(E186/H186,"0")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>(((L186/60)/60)/24)+DATE(1970,1,1)</f>
        <v>43588.208333333328</v>
      </c>
      <c r="O186" s="12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E187/D187*100</f>
        <v>71.8</v>
      </c>
      <c r="G187" t="s">
        <v>14</v>
      </c>
      <c r="H187">
        <v>19</v>
      </c>
      <c r="I187" s="7">
        <f>IFERROR(E187/H187,"0")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>(((L187/60)/60)/24)+DATE(1970,1,1)</f>
        <v>43233.208333333328</v>
      </c>
      <c r="O187" s="12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E188/D188*100</f>
        <v>31.934684684684683</v>
      </c>
      <c r="G188" t="s">
        <v>14</v>
      </c>
      <c r="H188">
        <v>886</v>
      </c>
      <c r="I188" s="7">
        <f>IFERROR(E188/H188,"0")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>(((L188/60)/60)/24)+DATE(1970,1,1)</f>
        <v>41782.208333333336</v>
      </c>
      <c r="O188" s="12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E189/D189*100</f>
        <v>229.87375415282392</v>
      </c>
      <c r="G189" t="s">
        <v>20</v>
      </c>
      <c r="H189">
        <v>1442</v>
      </c>
      <c r="I189" s="7">
        <f>IFERROR(E189/H189,"0")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>(((L189/60)/60)/24)+DATE(1970,1,1)</f>
        <v>41328.25</v>
      </c>
      <c r="O189" s="12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E190/D190*100</f>
        <v>32.012195121951223</v>
      </c>
      <c r="G190" t="s">
        <v>14</v>
      </c>
      <c r="H190">
        <v>35</v>
      </c>
      <c r="I190" s="7">
        <f>IFERROR(E190/H190,"0")</f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>(((L190/60)/60)/24)+DATE(1970,1,1)</f>
        <v>41975.25</v>
      </c>
      <c r="O190" s="12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E191/D191*100</f>
        <v>23.525352848928385</v>
      </c>
      <c r="G191" t="s">
        <v>74</v>
      </c>
      <c r="H191">
        <v>441</v>
      </c>
      <c r="I191" s="7">
        <f>IFERROR(E191/H191,"0")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>(((L191/60)/60)/24)+DATE(1970,1,1)</f>
        <v>42433.25</v>
      </c>
      <c r="O191" s="12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E192/D192*100</f>
        <v>68.594594594594597</v>
      </c>
      <c r="G192" t="s">
        <v>14</v>
      </c>
      <c r="H192">
        <v>24</v>
      </c>
      <c r="I192" s="7">
        <f>IFERROR(E192/H192,"0")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>(((L192/60)/60)/24)+DATE(1970,1,1)</f>
        <v>41429.208333333336</v>
      </c>
      <c r="O192" s="12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E193/D193*100</f>
        <v>37.952380952380956</v>
      </c>
      <c r="G193" t="s">
        <v>14</v>
      </c>
      <c r="H193">
        <v>86</v>
      </c>
      <c r="I193" s="7">
        <f>IFERROR(E193/H193,"0")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>(((L193/60)/60)/24)+DATE(1970,1,1)</f>
        <v>43536.208333333328</v>
      </c>
      <c r="O193" s="12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E194/D194*100</f>
        <v>19.992957746478872</v>
      </c>
      <c r="G194" t="s">
        <v>14</v>
      </c>
      <c r="H194">
        <v>243</v>
      </c>
      <c r="I194" s="7">
        <f>IFERROR(E194/H194,"0")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>(((L194/60)/60)/24)+DATE(1970,1,1)</f>
        <v>41817.208333333336</v>
      </c>
      <c r="O194" s="12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E195/D195*100</f>
        <v>45.636363636363633</v>
      </c>
      <c r="G195" t="s">
        <v>14</v>
      </c>
      <c r="H195">
        <v>65</v>
      </c>
      <c r="I195" s="7">
        <f>IFERROR(E195/H195,"0")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>(((L195/60)/60)/24)+DATE(1970,1,1)</f>
        <v>43198.208333333328</v>
      </c>
      <c r="O195" s="12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E196/D196*100</f>
        <v>122.7605633802817</v>
      </c>
      <c r="G196" t="s">
        <v>20</v>
      </c>
      <c r="H196">
        <v>126</v>
      </c>
      <c r="I196" s="7">
        <f>IFERROR(E196/H196,"0")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>(((L196/60)/60)/24)+DATE(1970,1,1)</f>
        <v>42261.208333333328</v>
      </c>
      <c r="O196" s="12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E197/D197*100</f>
        <v>361.75316455696202</v>
      </c>
      <c r="G197" t="s">
        <v>20</v>
      </c>
      <c r="H197">
        <v>524</v>
      </c>
      <c r="I197" s="7">
        <f>IFERROR(E197/H197,"0")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>(((L197/60)/60)/24)+DATE(1970,1,1)</f>
        <v>43310.208333333328</v>
      </c>
      <c r="O197" s="12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E198/D198*100</f>
        <v>63.146341463414636</v>
      </c>
      <c r="G198" t="s">
        <v>14</v>
      </c>
      <c r="H198">
        <v>100</v>
      </c>
      <c r="I198" s="7">
        <f>IFERROR(E198/H198,"0")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>(((L198/60)/60)/24)+DATE(1970,1,1)</f>
        <v>42616.208333333328</v>
      </c>
      <c r="O198" s="12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E199/D199*100</f>
        <v>298.20475319926874</v>
      </c>
      <c r="G199" t="s">
        <v>20</v>
      </c>
      <c r="H199">
        <v>1989</v>
      </c>
      <c r="I199" s="7">
        <f>IFERROR(E199/H199,"0")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>(((L199/60)/60)/24)+DATE(1970,1,1)</f>
        <v>42909.208333333328</v>
      </c>
      <c r="O199" s="12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E200/D200*100</f>
        <v>9.5585443037974684</v>
      </c>
      <c r="G200" t="s">
        <v>14</v>
      </c>
      <c r="H200">
        <v>168</v>
      </c>
      <c r="I200" s="7">
        <f>IFERROR(E200/H200,"0")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>(((L200/60)/60)/24)+DATE(1970,1,1)</f>
        <v>40396.208333333336</v>
      </c>
      <c r="O200" s="12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E201/D201*100</f>
        <v>53.777777777777779</v>
      </c>
      <c r="G201" t="s">
        <v>14</v>
      </c>
      <c r="H201">
        <v>13</v>
      </c>
      <c r="I201" s="7">
        <f>IFERROR(E201/H201,"0")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>(((L201/60)/60)/24)+DATE(1970,1,1)</f>
        <v>42192.208333333328</v>
      </c>
      <c r="O201" s="12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E202/D202*100</f>
        <v>2</v>
      </c>
      <c r="G202" t="s">
        <v>14</v>
      </c>
      <c r="H202">
        <v>1</v>
      </c>
      <c r="I202" s="7">
        <f>IFERROR(E202/H202,"0")</f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>(((L202/60)/60)/24)+DATE(1970,1,1)</f>
        <v>40262.208333333336</v>
      </c>
      <c r="O202" s="12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E203/D203*100</f>
        <v>681.19047619047615</v>
      </c>
      <c r="G203" t="s">
        <v>20</v>
      </c>
      <c r="H203">
        <v>157</v>
      </c>
      <c r="I203" s="7">
        <f>IFERROR(E203/H203,"0")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>(((L203/60)/60)/24)+DATE(1970,1,1)</f>
        <v>41845.208333333336</v>
      </c>
      <c r="O203" s="12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E204/D204*100</f>
        <v>78.831325301204828</v>
      </c>
      <c r="G204" t="s">
        <v>74</v>
      </c>
      <c r="H204">
        <v>82</v>
      </c>
      <c r="I204" s="7">
        <f>IFERROR(E204/H204,"0")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>(((L204/60)/60)/24)+DATE(1970,1,1)</f>
        <v>40818.208333333336</v>
      </c>
      <c r="O204" s="12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E205/D205*100</f>
        <v>134.40792216817235</v>
      </c>
      <c r="G205" t="s">
        <v>20</v>
      </c>
      <c r="H205">
        <v>4498</v>
      </c>
      <c r="I205" s="7">
        <f>IFERROR(E205/H205,"0")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>(((L205/60)/60)/24)+DATE(1970,1,1)</f>
        <v>42752.25</v>
      </c>
      <c r="O205" s="12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E206/D206*100</f>
        <v>3.3719999999999999</v>
      </c>
      <c r="G206" t="s">
        <v>14</v>
      </c>
      <c r="H206">
        <v>40</v>
      </c>
      <c r="I206" s="7">
        <f>IFERROR(E206/H206,"0")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>(((L206/60)/60)/24)+DATE(1970,1,1)</f>
        <v>40636.208333333336</v>
      </c>
      <c r="O206" s="12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E207/D207*100</f>
        <v>431.84615384615387</v>
      </c>
      <c r="G207" t="s">
        <v>20</v>
      </c>
      <c r="H207">
        <v>80</v>
      </c>
      <c r="I207" s="7">
        <f>IFERROR(E207/H207,"0")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>(((L207/60)/60)/24)+DATE(1970,1,1)</f>
        <v>43390.208333333328</v>
      </c>
      <c r="O207" s="12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E208/D208*100</f>
        <v>38.844444444444441</v>
      </c>
      <c r="G208" t="s">
        <v>74</v>
      </c>
      <c r="H208">
        <v>57</v>
      </c>
      <c r="I208" s="7">
        <f>IFERROR(E208/H208,"0")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>(((L208/60)/60)/24)+DATE(1970,1,1)</f>
        <v>40236.25</v>
      </c>
      <c r="O208" s="12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E209/D209*100</f>
        <v>425.7</v>
      </c>
      <c r="G209" t="s">
        <v>20</v>
      </c>
      <c r="H209">
        <v>43</v>
      </c>
      <c r="I209" s="7">
        <f>IFERROR(E209/H209,"0")</f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>(((L209/60)/60)/24)+DATE(1970,1,1)</f>
        <v>43340.208333333328</v>
      </c>
      <c r="O209" s="12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E210/D210*100</f>
        <v>101.12239715591672</v>
      </c>
      <c r="G210" t="s">
        <v>20</v>
      </c>
      <c r="H210">
        <v>2053</v>
      </c>
      <c r="I210" s="7">
        <f>IFERROR(E210/H210,"0")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>(((L210/60)/60)/24)+DATE(1970,1,1)</f>
        <v>43048.25</v>
      </c>
      <c r="O210" s="12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E211/D211*100</f>
        <v>21.188688946015425</v>
      </c>
      <c r="G211" t="s">
        <v>47</v>
      </c>
      <c r="H211">
        <v>808</v>
      </c>
      <c r="I211" s="7">
        <f>IFERROR(E211/H211,"0")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>(((L211/60)/60)/24)+DATE(1970,1,1)</f>
        <v>42496.208333333328</v>
      </c>
      <c r="O211" s="12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E212/D212*100</f>
        <v>67.425531914893625</v>
      </c>
      <c r="G212" t="s">
        <v>14</v>
      </c>
      <c r="H212">
        <v>226</v>
      </c>
      <c r="I212" s="7">
        <f>IFERROR(E212/H212,"0")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>(((L212/60)/60)/24)+DATE(1970,1,1)</f>
        <v>42797.25</v>
      </c>
      <c r="O212" s="12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E213/D213*100</f>
        <v>94.923371647509583</v>
      </c>
      <c r="G213" t="s">
        <v>14</v>
      </c>
      <c r="H213">
        <v>1625</v>
      </c>
      <c r="I213" s="7">
        <f>IFERROR(E213/H213,"0")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>(((L213/60)/60)/24)+DATE(1970,1,1)</f>
        <v>41513.208333333336</v>
      </c>
      <c r="O213" s="12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E214/D214*100</f>
        <v>151.85185185185185</v>
      </c>
      <c r="G214" t="s">
        <v>20</v>
      </c>
      <c r="H214">
        <v>168</v>
      </c>
      <c r="I214" s="7">
        <f>IFERROR(E214/H214,"0")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>(((L214/60)/60)/24)+DATE(1970,1,1)</f>
        <v>43814.25</v>
      </c>
      <c r="O214" s="12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E215/D215*100</f>
        <v>195.16382252559728</v>
      </c>
      <c r="G215" t="s">
        <v>20</v>
      </c>
      <c r="H215">
        <v>4289</v>
      </c>
      <c r="I215" s="7">
        <f>IFERROR(E215/H215,"0")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>(((L215/60)/60)/24)+DATE(1970,1,1)</f>
        <v>40488.208333333336</v>
      </c>
      <c r="O215" s="12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E216/D216*100</f>
        <v>1023.1428571428571</v>
      </c>
      <c r="G216" t="s">
        <v>20</v>
      </c>
      <c r="H216">
        <v>165</v>
      </c>
      <c r="I216" s="7">
        <f>IFERROR(E216/H216,"0")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>(((L216/60)/60)/24)+DATE(1970,1,1)</f>
        <v>40409.208333333336</v>
      </c>
      <c r="O216" s="12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E217/D217*100</f>
        <v>3.841836734693878</v>
      </c>
      <c r="G217" t="s">
        <v>14</v>
      </c>
      <c r="H217">
        <v>143</v>
      </c>
      <c r="I217" s="7">
        <f>IFERROR(E217/H217,"0")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>(((L217/60)/60)/24)+DATE(1970,1,1)</f>
        <v>43509.25</v>
      </c>
      <c r="O217" s="12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E218/D218*100</f>
        <v>155.07066557107643</v>
      </c>
      <c r="G218" t="s">
        <v>20</v>
      </c>
      <c r="H218">
        <v>1815</v>
      </c>
      <c r="I218" s="7">
        <f>IFERROR(E218/H218,"0")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>(((L218/60)/60)/24)+DATE(1970,1,1)</f>
        <v>40869.25</v>
      </c>
      <c r="O218" s="12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E219/D219*100</f>
        <v>44.753477588871718</v>
      </c>
      <c r="G219" t="s">
        <v>14</v>
      </c>
      <c r="H219">
        <v>934</v>
      </c>
      <c r="I219" s="7">
        <f>IFERROR(E219/H219,"0")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>(((L219/60)/60)/24)+DATE(1970,1,1)</f>
        <v>43583.208333333328</v>
      </c>
      <c r="O219" s="12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E220/D220*100</f>
        <v>215.94736842105263</v>
      </c>
      <c r="G220" t="s">
        <v>20</v>
      </c>
      <c r="H220">
        <v>397</v>
      </c>
      <c r="I220" s="7">
        <f>IFERROR(E220/H220,"0")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>(((L220/60)/60)/24)+DATE(1970,1,1)</f>
        <v>40858.25</v>
      </c>
      <c r="O220" s="12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E221/D221*100</f>
        <v>332.12709832134288</v>
      </c>
      <c r="G221" t="s">
        <v>20</v>
      </c>
      <c r="H221">
        <v>1539</v>
      </c>
      <c r="I221" s="7">
        <f>IFERROR(E221/H221,"0")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>(((L221/60)/60)/24)+DATE(1970,1,1)</f>
        <v>41137.208333333336</v>
      </c>
      <c r="O221" s="12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E222/D222*100</f>
        <v>8.4430379746835449</v>
      </c>
      <c r="G222" t="s">
        <v>14</v>
      </c>
      <c r="H222">
        <v>17</v>
      </c>
      <c r="I222" s="7">
        <f>IFERROR(E222/H222,"0")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>(((L222/60)/60)/24)+DATE(1970,1,1)</f>
        <v>40725.208333333336</v>
      </c>
      <c r="O222" s="12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E223/D223*100</f>
        <v>98.625514403292186</v>
      </c>
      <c r="G223" t="s">
        <v>14</v>
      </c>
      <c r="H223">
        <v>2179</v>
      </c>
      <c r="I223" s="7">
        <f>IFERROR(E223/H223,"0")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>(((L223/60)/60)/24)+DATE(1970,1,1)</f>
        <v>41081.208333333336</v>
      </c>
      <c r="O223" s="12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E224/D224*100</f>
        <v>137.97916666666669</v>
      </c>
      <c r="G224" t="s">
        <v>20</v>
      </c>
      <c r="H224">
        <v>138</v>
      </c>
      <c r="I224" s="7">
        <f>IFERROR(E224/H224,"0")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>(((L224/60)/60)/24)+DATE(1970,1,1)</f>
        <v>41914.208333333336</v>
      </c>
      <c r="O224" s="12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E225/D225*100</f>
        <v>93.81099656357388</v>
      </c>
      <c r="G225" t="s">
        <v>14</v>
      </c>
      <c r="H225">
        <v>931</v>
      </c>
      <c r="I225" s="7">
        <f>IFERROR(E225/H225,"0")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>(((L225/60)/60)/24)+DATE(1970,1,1)</f>
        <v>42445.208333333328</v>
      </c>
      <c r="O225" s="12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E226/D226*100</f>
        <v>403.63930885529157</v>
      </c>
      <c r="G226" t="s">
        <v>20</v>
      </c>
      <c r="H226">
        <v>3594</v>
      </c>
      <c r="I226" s="7">
        <f>IFERROR(E226/H226,"0")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>(((L226/60)/60)/24)+DATE(1970,1,1)</f>
        <v>41906.208333333336</v>
      </c>
      <c r="O226" s="12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E227/D227*100</f>
        <v>260.1740412979351</v>
      </c>
      <c r="G227" t="s">
        <v>20</v>
      </c>
      <c r="H227">
        <v>5880</v>
      </c>
      <c r="I227" s="7">
        <f>IFERROR(E227/H227,"0")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>(((L227/60)/60)/24)+DATE(1970,1,1)</f>
        <v>41762.208333333336</v>
      </c>
      <c r="O227" s="12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E228/D228*100</f>
        <v>366.63333333333333</v>
      </c>
      <c r="G228" t="s">
        <v>20</v>
      </c>
      <c r="H228">
        <v>112</v>
      </c>
      <c r="I228" s="7">
        <f>IFERROR(E228/H228,"0")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>(((L228/60)/60)/24)+DATE(1970,1,1)</f>
        <v>40276.208333333336</v>
      </c>
      <c r="O228" s="12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E229/D229*100</f>
        <v>168.72085385878489</v>
      </c>
      <c r="G229" t="s">
        <v>20</v>
      </c>
      <c r="H229">
        <v>943</v>
      </c>
      <c r="I229" s="7">
        <f>IFERROR(E229/H229,"0")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>(((L229/60)/60)/24)+DATE(1970,1,1)</f>
        <v>42139.208333333328</v>
      </c>
      <c r="O229" s="12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E230/D230*100</f>
        <v>119.90717911530093</v>
      </c>
      <c r="G230" t="s">
        <v>20</v>
      </c>
      <c r="H230">
        <v>2468</v>
      </c>
      <c r="I230" s="7">
        <f>IFERROR(E230/H230,"0")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>(((L230/60)/60)/24)+DATE(1970,1,1)</f>
        <v>42613.208333333328</v>
      </c>
      <c r="O230" s="12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E231/D231*100</f>
        <v>193.68925233644859</v>
      </c>
      <c r="G231" t="s">
        <v>20</v>
      </c>
      <c r="H231">
        <v>2551</v>
      </c>
      <c r="I231" s="7">
        <f>IFERROR(E231/H231,"0")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>(((L231/60)/60)/24)+DATE(1970,1,1)</f>
        <v>42887.208333333328</v>
      </c>
      <c r="O231" s="12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E232/D232*100</f>
        <v>420.16666666666669</v>
      </c>
      <c r="G232" t="s">
        <v>20</v>
      </c>
      <c r="H232">
        <v>101</v>
      </c>
      <c r="I232" s="7">
        <f>IFERROR(E232/H232,"0")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>(((L232/60)/60)/24)+DATE(1970,1,1)</f>
        <v>43805.25</v>
      </c>
      <c r="O232" s="12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E233/D233*100</f>
        <v>76.708333333333329</v>
      </c>
      <c r="G233" t="s">
        <v>74</v>
      </c>
      <c r="H233">
        <v>67</v>
      </c>
      <c r="I233" s="7">
        <f>IFERROR(E233/H233,"0")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>(((L233/60)/60)/24)+DATE(1970,1,1)</f>
        <v>41415.208333333336</v>
      </c>
      <c r="O233" s="12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E234/D234*100</f>
        <v>171.26470588235293</v>
      </c>
      <c r="G234" t="s">
        <v>20</v>
      </c>
      <c r="H234">
        <v>92</v>
      </c>
      <c r="I234" s="7">
        <f>IFERROR(E234/H234,"0")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>(((L234/60)/60)/24)+DATE(1970,1,1)</f>
        <v>42576.208333333328</v>
      </c>
      <c r="O234" s="12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E235/D235*100</f>
        <v>157.89473684210526</v>
      </c>
      <c r="G235" t="s">
        <v>20</v>
      </c>
      <c r="H235">
        <v>62</v>
      </c>
      <c r="I235" s="7">
        <f>IFERROR(E235/H235,"0")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>(((L235/60)/60)/24)+DATE(1970,1,1)</f>
        <v>40706.208333333336</v>
      </c>
      <c r="O235" s="12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E236/D236*100</f>
        <v>109.08</v>
      </c>
      <c r="G236" t="s">
        <v>20</v>
      </c>
      <c r="H236">
        <v>149</v>
      </c>
      <c r="I236" s="7">
        <f>IFERROR(E236/H236,"0")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>(((L236/60)/60)/24)+DATE(1970,1,1)</f>
        <v>42969.208333333328</v>
      </c>
      <c r="O236" s="12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E237/D237*100</f>
        <v>41.732558139534881</v>
      </c>
      <c r="G237" t="s">
        <v>14</v>
      </c>
      <c r="H237">
        <v>92</v>
      </c>
      <c r="I237" s="7">
        <f>IFERROR(E237/H237,"0")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>(((L237/60)/60)/24)+DATE(1970,1,1)</f>
        <v>42779.25</v>
      </c>
      <c r="O237" s="12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E238/D238*100</f>
        <v>10.944303797468354</v>
      </c>
      <c r="G238" t="s">
        <v>14</v>
      </c>
      <c r="H238">
        <v>57</v>
      </c>
      <c r="I238" s="7">
        <f>IFERROR(E238/H238,"0")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>(((L238/60)/60)/24)+DATE(1970,1,1)</f>
        <v>43641.208333333328</v>
      </c>
      <c r="O238" s="12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E239/D239*100</f>
        <v>159.3763440860215</v>
      </c>
      <c r="G239" t="s">
        <v>20</v>
      </c>
      <c r="H239">
        <v>329</v>
      </c>
      <c r="I239" s="7">
        <f>IFERROR(E239/H239,"0")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>(((L239/60)/60)/24)+DATE(1970,1,1)</f>
        <v>41754.208333333336</v>
      </c>
      <c r="O239" s="12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E240/D240*100</f>
        <v>422.41666666666669</v>
      </c>
      <c r="G240" t="s">
        <v>20</v>
      </c>
      <c r="H240">
        <v>97</v>
      </c>
      <c r="I240" s="7">
        <f>IFERROR(E240/H240,"0")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>(((L240/60)/60)/24)+DATE(1970,1,1)</f>
        <v>43083.25</v>
      </c>
      <c r="O240" s="12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E241/D241*100</f>
        <v>97.71875</v>
      </c>
      <c r="G241" t="s">
        <v>14</v>
      </c>
      <c r="H241">
        <v>41</v>
      </c>
      <c r="I241" s="7">
        <f>IFERROR(E241/H241,"0")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>(((L241/60)/60)/24)+DATE(1970,1,1)</f>
        <v>42245.208333333328</v>
      </c>
      <c r="O241" s="12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E242/D242*100</f>
        <v>418.78911564625849</v>
      </c>
      <c r="G242" t="s">
        <v>20</v>
      </c>
      <c r="H242">
        <v>1784</v>
      </c>
      <c r="I242" s="7">
        <f>IFERROR(E242/H242,"0")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>(((L242/60)/60)/24)+DATE(1970,1,1)</f>
        <v>40396.208333333336</v>
      </c>
      <c r="O242" s="12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E243/D243*100</f>
        <v>101.91632047477745</v>
      </c>
      <c r="G243" t="s">
        <v>20</v>
      </c>
      <c r="H243">
        <v>1684</v>
      </c>
      <c r="I243" s="7">
        <f>IFERROR(E243/H243,"0")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>(((L243/60)/60)/24)+DATE(1970,1,1)</f>
        <v>41742.208333333336</v>
      </c>
      <c r="O243" s="12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E244/D244*100</f>
        <v>127.72619047619047</v>
      </c>
      <c r="G244" t="s">
        <v>20</v>
      </c>
      <c r="H244">
        <v>250</v>
      </c>
      <c r="I244" s="7">
        <f>IFERROR(E244/H244,"0")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>(((L244/60)/60)/24)+DATE(1970,1,1)</f>
        <v>42865.208333333328</v>
      </c>
      <c r="O244" s="12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E245/D245*100</f>
        <v>445.21739130434781</v>
      </c>
      <c r="G245" t="s">
        <v>20</v>
      </c>
      <c r="H245">
        <v>238</v>
      </c>
      <c r="I245" s="7">
        <f>IFERROR(E245/H245,"0")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>(((L245/60)/60)/24)+DATE(1970,1,1)</f>
        <v>43163.25</v>
      </c>
      <c r="O245" s="12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E246/D246*100</f>
        <v>569.71428571428578</v>
      </c>
      <c r="G246" t="s">
        <v>20</v>
      </c>
      <c r="H246">
        <v>53</v>
      </c>
      <c r="I246" s="7">
        <f>IFERROR(E246/H246,"0")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>(((L246/60)/60)/24)+DATE(1970,1,1)</f>
        <v>41834.208333333336</v>
      </c>
      <c r="O246" s="12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E247/D247*100</f>
        <v>509.34482758620686</v>
      </c>
      <c r="G247" t="s">
        <v>20</v>
      </c>
      <c r="H247">
        <v>214</v>
      </c>
      <c r="I247" s="7">
        <f>IFERROR(E247/H247,"0")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>(((L247/60)/60)/24)+DATE(1970,1,1)</f>
        <v>41736.208333333336</v>
      </c>
      <c r="O247" s="12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E248/D248*100</f>
        <v>325.5333333333333</v>
      </c>
      <c r="G248" t="s">
        <v>20</v>
      </c>
      <c r="H248">
        <v>222</v>
      </c>
      <c r="I248" s="7">
        <f>IFERROR(E248/H248,"0")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>(((L248/60)/60)/24)+DATE(1970,1,1)</f>
        <v>41491.208333333336</v>
      </c>
      <c r="O248" s="12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E249/D249*100</f>
        <v>932.61616161616166</v>
      </c>
      <c r="G249" t="s">
        <v>20</v>
      </c>
      <c r="H249">
        <v>1884</v>
      </c>
      <c r="I249" s="7">
        <f>IFERROR(E249/H249,"0")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>(((L249/60)/60)/24)+DATE(1970,1,1)</f>
        <v>42726.25</v>
      </c>
      <c r="O249" s="12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E250/D250*100</f>
        <v>211.33870967741933</v>
      </c>
      <c r="G250" t="s">
        <v>20</v>
      </c>
      <c r="H250">
        <v>218</v>
      </c>
      <c r="I250" s="7">
        <f>IFERROR(E250/H250,"0")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>(((L250/60)/60)/24)+DATE(1970,1,1)</f>
        <v>42004.25</v>
      </c>
      <c r="O250" s="12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E251/D251*100</f>
        <v>273.32520325203251</v>
      </c>
      <c r="G251" t="s">
        <v>20</v>
      </c>
      <c r="H251">
        <v>6465</v>
      </c>
      <c r="I251" s="7">
        <f>IFERROR(E251/H251,"0")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>(((L251/60)/60)/24)+DATE(1970,1,1)</f>
        <v>42006.25</v>
      </c>
      <c r="O251" s="12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E252/D252*100</f>
        <v>3</v>
      </c>
      <c r="G252" t="s">
        <v>14</v>
      </c>
      <c r="H252">
        <v>1</v>
      </c>
      <c r="I252" s="7">
        <f>IFERROR(E252/H252,"0")</f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>(((L252/60)/60)/24)+DATE(1970,1,1)</f>
        <v>40203.25</v>
      </c>
      <c r="O252" s="12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E253/D253*100</f>
        <v>54.084507042253513</v>
      </c>
      <c r="G253" t="s">
        <v>14</v>
      </c>
      <c r="H253">
        <v>101</v>
      </c>
      <c r="I253" s="7">
        <f>IFERROR(E253/H253,"0")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>(((L253/60)/60)/24)+DATE(1970,1,1)</f>
        <v>41252.25</v>
      </c>
      <c r="O253" s="12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E254/D254*100</f>
        <v>626.29999999999995</v>
      </c>
      <c r="G254" t="s">
        <v>20</v>
      </c>
      <c r="H254">
        <v>59</v>
      </c>
      <c r="I254" s="7">
        <f>IFERROR(E254/H254,"0")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>(((L254/60)/60)/24)+DATE(1970,1,1)</f>
        <v>41572.208333333336</v>
      </c>
      <c r="O254" s="12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E255/D255*100</f>
        <v>89.021399176954731</v>
      </c>
      <c r="G255" t="s">
        <v>14</v>
      </c>
      <c r="H255">
        <v>1335</v>
      </c>
      <c r="I255" s="7">
        <f>IFERROR(E255/H255,"0")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>(((L255/60)/60)/24)+DATE(1970,1,1)</f>
        <v>40641.208333333336</v>
      </c>
      <c r="O255" s="12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E256/D256*100</f>
        <v>184.89130434782609</v>
      </c>
      <c r="G256" t="s">
        <v>20</v>
      </c>
      <c r="H256">
        <v>88</v>
      </c>
      <c r="I256" s="7">
        <f>IFERROR(E256/H256,"0")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>(((L256/60)/60)/24)+DATE(1970,1,1)</f>
        <v>42787.25</v>
      </c>
      <c r="O256" s="12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E257/D257*100</f>
        <v>120.16770186335404</v>
      </c>
      <c r="G257" t="s">
        <v>20</v>
      </c>
      <c r="H257">
        <v>1697</v>
      </c>
      <c r="I257" s="7">
        <f>IFERROR(E257/H257,"0")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>(((L257/60)/60)/24)+DATE(1970,1,1)</f>
        <v>40590.25</v>
      </c>
      <c r="O257" s="12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E258/D258*100</f>
        <v>23.390243902439025</v>
      </c>
      <c r="G258" t="s">
        <v>14</v>
      </c>
      <c r="H258">
        <v>15</v>
      </c>
      <c r="I258" s="7">
        <f>IFERROR(E258/H258,"0")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>(((L258/60)/60)/24)+DATE(1970,1,1)</f>
        <v>42393.25</v>
      </c>
      <c r="O258" s="12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E259/D259*100</f>
        <v>146</v>
      </c>
      <c r="G259" t="s">
        <v>20</v>
      </c>
      <c r="H259">
        <v>92</v>
      </c>
      <c r="I259" s="7">
        <f>IFERROR(E259/H259,"0")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>(((L259/60)/60)/24)+DATE(1970,1,1)</f>
        <v>41338.25</v>
      </c>
      <c r="O259" s="12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E260/D260*100</f>
        <v>268.48</v>
      </c>
      <c r="G260" t="s">
        <v>20</v>
      </c>
      <c r="H260">
        <v>186</v>
      </c>
      <c r="I260" s="7">
        <f>IFERROR(E260/H260,"0")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>(((L260/60)/60)/24)+DATE(1970,1,1)</f>
        <v>42712.25</v>
      </c>
      <c r="O260" s="12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E261/D261*100</f>
        <v>597.5</v>
      </c>
      <c r="G261" t="s">
        <v>20</v>
      </c>
      <c r="H261">
        <v>138</v>
      </c>
      <c r="I261" s="7">
        <f>IFERROR(E261/H261,"0")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>(((L261/60)/60)/24)+DATE(1970,1,1)</f>
        <v>41251.25</v>
      </c>
      <c r="O261" s="12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E262/D262*100</f>
        <v>157.69841269841268</v>
      </c>
      <c r="G262" t="s">
        <v>20</v>
      </c>
      <c r="H262">
        <v>261</v>
      </c>
      <c r="I262" s="7">
        <f>IFERROR(E262/H262,"0")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>(((L262/60)/60)/24)+DATE(1970,1,1)</f>
        <v>41180.208333333336</v>
      </c>
      <c r="O262" s="12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E263/D263*100</f>
        <v>31.201660735468568</v>
      </c>
      <c r="G263" t="s">
        <v>14</v>
      </c>
      <c r="H263">
        <v>454</v>
      </c>
      <c r="I263" s="7">
        <f>IFERROR(E263/H263,"0")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>(((L263/60)/60)/24)+DATE(1970,1,1)</f>
        <v>40415.208333333336</v>
      </c>
      <c r="O263" s="12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E264/D264*100</f>
        <v>313.41176470588238</v>
      </c>
      <c r="G264" t="s">
        <v>20</v>
      </c>
      <c r="H264">
        <v>107</v>
      </c>
      <c r="I264" s="7">
        <f>IFERROR(E264/H264,"0")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>(((L264/60)/60)/24)+DATE(1970,1,1)</f>
        <v>40638.208333333336</v>
      </c>
      <c r="O264" s="12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E265/D265*100</f>
        <v>370.89655172413791</v>
      </c>
      <c r="G265" t="s">
        <v>20</v>
      </c>
      <c r="H265">
        <v>199</v>
      </c>
      <c r="I265" s="7">
        <f>IFERROR(E265/H265,"0")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>(((L265/60)/60)/24)+DATE(1970,1,1)</f>
        <v>40187.25</v>
      </c>
      <c r="O265" s="12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E266/D266*100</f>
        <v>362.66447368421052</v>
      </c>
      <c r="G266" t="s">
        <v>20</v>
      </c>
      <c r="H266">
        <v>5512</v>
      </c>
      <c r="I266" s="7">
        <f>IFERROR(E266/H266,"0")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>(((L266/60)/60)/24)+DATE(1970,1,1)</f>
        <v>41317.25</v>
      </c>
      <c r="O266" s="12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E267/D267*100</f>
        <v>123.08163265306122</v>
      </c>
      <c r="G267" t="s">
        <v>20</v>
      </c>
      <c r="H267">
        <v>86</v>
      </c>
      <c r="I267" s="7">
        <f>IFERROR(E267/H267,"0")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>(((L267/60)/60)/24)+DATE(1970,1,1)</f>
        <v>42372.25</v>
      </c>
      <c r="O267" s="12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E268/D268*100</f>
        <v>76.766756032171585</v>
      </c>
      <c r="G268" t="s">
        <v>14</v>
      </c>
      <c r="H268">
        <v>3182</v>
      </c>
      <c r="I268" s="7">
        <f>IFERROR(E268/H268,"0")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>(((L268/60)/60)/24)+DATE(1970,1,1)</f>
        <v>41950.25</v>
      </c>
      <c r="O268" s="12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E269/D269*100</f>
        <v>233.62012987012989</v>
      </c>
      <c r="G269" t="s">
        <v>20</v>
      </c>
      <c r="H269">
        <v>2768</v>
      </c>
      <c r="I269" s="7">
        <f>IFERROR(E269/H269,"0")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>(((L269/60)/60)/24)+DATE(1970,1,1)</f>
        <v>41206.208333333336</v>
      </c>
      <c r="O269" s="12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E270/D270*100</f>
        <v>180.53333333333333</v>
      </c>
      <c r="G270" t="s">
        <v>20</v>
      </c>
      <c r="H270">
        <v>48</v>
      </c>
      <c r="I270" s="7">
        <f>IFERROR(E270/H270,"0")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>(((L270/60)/60)/24)+DATE(1970,1,1)</f>
        <v>41186.208333333336</v>
      </c>
      <c r="O270" s="12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E271/D271*100</f>
        <v>252.62857142857143</v>
      </c>
      <c r="G271" t="s">
        <v>20</v>
      </c>
      <c r="H271">
        <v>87</v>
      </c>
      <c r="I271" s="7">
        <f>IFERROR(E271/H271,"0")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>(((L271/60)/60)/24)+DATE(1970,1,1)</f>
        <v>43496.25</v>
      </c>
      <c r="O271" s="12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E272/D272*100</f>
        <v>27.176538240368025</v>
      </c>
      <c r="G272" t="s">
        <v>74</v>
      </c>
      <c r="H272">
        <v>1890</v>
      </c>
      <c r="I272" s="7">
        <f>IFERROR(E272/H272,"0")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>(((L272/60)/60)/24)+DATE(1970,1,1)</f>
        <v>40514.25</v>
      </c>
      <c r="O272" s="12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E273/D273*100</f>
        <v>1.2706571242680547</v>
      </c>
      <c r="G273" t="s">
        <v>47</v>
      </c>
      <c r="H273">
        <v>61</v>
      </c>
      <c r="I273" s="7">
        <f>IFERROR(E273/H273,"0")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>(((L273/60)/60)/24)+DATE(1970,1,1)</f>
        <v>42345.25</v>
      </c>
      <c r="O273" s="12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E274/D274*100</f>
        <v>304.0097847358121</v>
      </c>
      <c r="G274" t="s">
        <v>20</v>
      </c>
      <c r="H274">
        <v>1894</v>
      </c>
      <c r="I274" s="7">
        <f>IFERROR(E274/H274,"0")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>(((L274/60)/60)/24)+DATE(1970,1,1)</f>
        <v>43656.208333333328</v>
      </c>
      <c r="O274" s="12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E275/D275*100</f>
        <v>137.23076923076923</v>
      </c>
      <c r="G275" t="s">
        <v>20</v>
      </c>
      <c r="H275">
        <v>282</v>
      </c>
      <c r="I275" s="7">
        <f>IFERROR(E275/H275,"0")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>(((L275/60)/60)/24)+DATE(1970,1,1)</f>
        <v>42995.208333333328</v>
      </c>
      <c r="O275" s="12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E276/D276*100</f>
        <v>32.208333333333336</v>
      </c>
      <c r="G276" t="s">
        <v>14</v>
      </c>
      <c r="H276">
        <v>15</v>
      </c>
      <c r="I276" s="7">
        <f>IFERROR(E276/H276,"0")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>(((L276/60)/60)/24)+DATE(1970,1,1)</f>
        <v>43045.25</v>
      </c>
      <c r="O276" s="12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E277/D277*100</f>
        <v>241.51282051282053</v>
      </c>
      <c r="G277" t="s">
        <v>20</v>
      </c>
      <c r="H277">
        <v>116</v>
      </c>
      <c r="I277" s="7">
        <f>IFERROR(E277/H277,"0")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>(((L277/60)/60)/24)+DATE(1970,1,1)</f>
        <v>43561.208333333328</v>
      </c>
      <c r="O277" s="12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E278/D278*100</f>
        <v>96.8</v>
      </c>
      <c r="G278" t="s">
        <v>14</v>
      </c>
      <c r="H278">
        <v>133</v>
      </c>
      <c r="I278" s="7">
        <f>IFERROR(E278/H278,"0")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>(((L278/60)/60)/24)+DATE(1970,1,1)</f>
        <v>41018.208333333336</v>
      </c>
      <c r="O278" s="12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E279/D279*100</f>
        <v>1066.4285714285716</v>
      </c>
      <c r="G279" t="s">
        <v>20</v>
      </c>
      <c r="H279">
        <v>83</v>
      </c>
      <c r="I279" s="7">
        <f>IFERROR(E279/H279,"0")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>(((L279/60)/60)/24)+DATE(1970,1,1)</f>
        <v>40378.208333333336</v>
      </c>
      <c r="O279" s="12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E280/D280*100</f>
        <v>325.88888888888891</v>
      </c>
      <c r="G280" t="s">
        <v>20</v>
      </c>
      <c r="H280">
        <v>91</v>
      </c>
      <c r="I280" s="7">
        <f>IFERROR(E280/H280,"0")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>(((L280/60)/60)/24)+DATE(1970,1,1)</f>
        <v>41239.25</v>
      </c>
      <c r="O280" s="12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E281/D281*100</f>
        <v>170.70000000000002</v>
      </c>
      <c r="G281" t="s">
        <v>20</v>
      </c>
      <c r="H281">
        <v>546</v>
      </c>
      <c r="I281" s="7">
        <f>IFERROR(E281/H281,"0")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>(((L281/60)/60)/24)+DATE(1970,1,1)</f>
        <v>43346.208333333328</v>
      </c>
      <c r="O281" s="12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E282/D282*100</f>
        <v>581.44000000000005</v>
      </c>
      <c r="G282" t="s">
        <v>20</v>
      </c>
      <c r="H282">
        <v>393</v>
      </c>
      <c r="I282" s="7">
        <f>IFERROR(E282/H282,"0")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>(((L282/60)/60)/24)+DATE(1970,1,1)</f>
        <v>43060.25</v>
      </c>
      <c r="O282" s="12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E283/D283*100</f>
        <v>91.520972644376897</v>
      </c>
      <c r="G283" t="s">
        <v>14</v>
      </c>
      <c r="H283">
        <v>2062</v>
      </c>
      <c r="I283" s="7">
        <f>IFERROR(E283/H283,"0")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>(((L283/60)/60)/24)+DATE(1970,1,1)</f>
        <v>40979.25</v>
      </c>
      <c r="O283" s="12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E284/D284*100</f>
        <v>108.04761904761904</v>
      </c>
      <c r="G284" t="s">
        <v>20</v>
      </c>
      <c r="H284">
        <v>133</v>
      </c>
      <c r="I284" s="7">
        <f>IFERROR(E284/H284,"0")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>(((L284/60)/60)/24)+DATE(1970,1,1)</f>
        <v>42701.25</v>
      </c>
      <c r="O284" s="12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E285/D285*100</f>
        <v>18.728395061728396</v>
      </c>
      <c r="G285" t="s">
        <v>14</v>
      </c>
      <c r="H285">
        <v>29</v>
      </c>
      <c r="I285" s="7">
        <f>IFERROR(E285/H285,"0")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>(((L285/60)/60)/24)+DATE(1970,1,1)</f>
        <v>42520.208333333328</v>
      </c>
      <c r="O285" s="12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E286/D286*100</f>
        <v>83.193877551020407</v>
      </c>
      <c r="G286" t="s">
        <v>14</v>
      </c>
      <c r="H286">
        <v>132</v>
      </c>
      <c r="I286" s="7">
        <f>IFERROR(E286/H286,"0")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>(((L286/60)/60)/24)+DATE(1970,1,1)</f>
        <v>41030.208333333336</v>
      </c>
      <c r="O286" s="12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E287/D287*100</f>
        <v>706.33333333333337</v>
      </c>
      <c r="G287" t="s">
        <v>20</v>
      </c>
      <c r="H287">
        <v>254</v>
      </c>
      <c r="I287" s="7">
        <f>IFERROR(E287/H287,"0")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>(((L287/60)/60)/24)+DATE(1970,1,1)</f>
        <v>42623.208333333328</v>
      </c>
      <c r="O287" s="12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E288/D288*100</f>
        <v>17.446030330062445</v>
      </c>
      <c r="G288" t="s">
        <v>74</v>
      </c>
      <c r="H288">
        <v>184</v>
      </c>
      <c r="I288" s="7">
        <f>IFERROR(E288/H288,"0")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>(((L288/60)/60)/24)+DATE(1970,1,1)</f>
        <v>42697.25</v>
      </c>
      <c r="O288" s="12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E289/D289*100</f>
        <v>209.73015873015873</v>
      </c>
      <c r="G289" t="s">
        <v>20</v>
      </c>
      <c r="H289">
        <v>176</v>
      </c>
      <c r="I289" s="7">
        <f>IFERROR(E289/H289,"0")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>(((L289/60)/60)/24)+DATE(1970,1,1)</f>
        <v>42122.208333333328</v>
      </c>
      <c r="O289" s="12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E290/D290*100</f>
        <v>97.785714285714292</v>
      </c>
      <c r="G290" t="s">
        <v>14</v>
      </c>
      <c r="H290">
        <v>137</v>
      </c>
      <c r="I290" s="7">
        <f>IFERROR(E290/H290,"0")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>(((L290/60)/60)/24)+DATE(1970,1,1)</f>
        <v>40982.208333333336</v>
      </c>
      <c r="O290" s="12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E291/D291*100</f>
        <v>1684.25</v>
      </c>
      <c r="G291" t="s">
        <v>20</v>
      </c>
      <c r="H291">
        <v>337</v>
      </c>
      <c r="I291" s="7">
        <f>IFERROR(E291/H291,"0")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>(((L291/60)/60)/24)+DATE(1970,1,1)</f>
        <v>42219.208333333328</v>
      </c>
      <c r="O291" s="12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E292/D292*100</f>
        <v>54.402135231316727</v>
      </c>
      <c r="G292" t="s">
        <v>14</v>
      </c>
      <c r="H292">
        <v>908</v>
      </c>
      <c r="I292" s="7">
        <f>IFERROR(E292/H292,"0")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>(((L292/60)/60)/24)+DATE(1970,1,1)</f>
        <v>41404.208333333336</v>
      </c>
      <c r="O292" s="12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E293/D293*100</f>
        <v>456.61111111111109</v>
      </c>
      <c r="G293" t="s">
        <v>20</v>
      </c>
      <c r="H293">
        <v>107</v>
      </c>
      <c r="I293" s="7">
        <f>IFERROR(E293/H293,"0")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>(((L293/60)/60)/24)+DATE(1970,1,1)</f>
        <v>40831.208333333336</v>
      </c>
      <c r="O293" s="12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E294/D294*100</f>
        <v>9.8219178082191778</v>
      </c>
      <c r="G294" t="s">
        <v>14</v>
      </c>
      <c r="H294">
        <v>10</v>
      </c>
      <c r="I294" s="7">
        <f>IFERROR(E294/H294,"0")</f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>(((L294/60)/60)/24)+DATE(1970,1,1)</f>
        <v>40984.208333333336</v>
      </c>
      <c r="O294" s="12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E295/D295*100</f>
        <v>16.384615384615383</v>
      </c>
      <c r="G295" t="s">
        <v>74</v>
      </c>
      <c r="H295">
        <v>32</v>
      </c>
      <c r="I295" s="7">
        <f>IFERROR(E295/H295,"0")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>(((L295/60)/60)/24)+DATE(1970,1,1)</f>
        <v>40456.208333333336</v>
      </c>
      <c r="O295" s="12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E296/D296*100</f>
        <v>1339.6666666666667</v>
      </c>
      <c r="G296" t="s">
        <v>20</v>
      </c>
      <c r="H296">
        <v>183</v>
      </c>
      <c r="I296" s="7">
        <f>IFERROR(E296/H296,"0")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>(((L296/60)/60)/24)+DATE(1970,1,1)</f>
        <v>43399.208333333328</v>
      </c>
      <c r="O296" s="12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E297/D297*100</f>
        <v>35.650077760497666</v>
      </c>
      <c r="G297" t="s">
        <v>14</v>
      </c>
      <c r="H297">
        <v>1910</v>
      </c>
      <c r="I297" s="7">
        <f>IFERROR(E297/H297,"0")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>(((L297/60)/60)/24)+DATE(1970,1,1)</f>
        <v>41562.208333333336</v>
      </c>
      <c r="O297" s="12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E298/D298*100</f>
        <v>54.950819672131146</v>
      </c>
      <c r="G298" t="s">
        <v>14</v>
      </c>
      <c r="H298">
        <v>38</v>
      </c>
      <c r="I298" s="7">
        <f>IFERROR(E298/H298,"0")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>(((L298/60)/60)/24)+DATE(1970,1,1)</f>
        <v>43493.25</v>
      </c>
      <c r="O298" s="12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E299/D299*100</f>
        <v>94.236111111111114</v>
      </c>
      <c r="G299" t="s">
        <v>14</v>
      </c>
      <c r="H299">
        <v>104</v>
      </c>
      <c r="I299" s="7">
        <f>IFERROR(E299/H299,"0")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>(((L299/60)/60)/24)+DATE(1970,1,1)</f>
        <v>41653.25</v>
      </c>
      <c r="O299" s="12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E300/D300*100</f>
        <v>143.91428571428571</v>
      </c>
      <c r="G300" t="s">
        <v>20</v>
      </c>
      <c r="H300">
        <v>72</v>
      </c>
      <c r="I300" s="7">
        <f>IFERROR(E300/H300,"0")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>(((L300/60)/60)/24)+DATE(1970,1,1)</f>
        <v>42426.25</v>
      </c>
      <c r="O300" s="12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E301/D301*100</f>
        <v>51.421052631578945</v>
      </c>
      <c r="G301" t="s">
        <v>14</v>
      </c>
      <c r="H301">
        <v>49</v>
      </c>
      <c r="I301" s="7">
        <f>IFERROR(E301/H301,"0")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>(((L301/60)/60)/24)+DATE(1970,1,1)</f>
        <v>42432.25</v>
      </c>
      <c r="O301" s="12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E302/D302*100</f>
        <v>5</v>
      </c>
      <c r="G302" t="s">
        <v>14</v>
      </c>
      <c r="H302">
        <v>1</v>
      </c>
      <c r="I302" s="7">
        <f>IFERROR(E302/H302,"0")</f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>(((L302/60)/60)/24)+DATE(1970,1,1)</f>
        <v>42977.208333333328</v>
      </c>
      <c r="O302" s="12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E303/D303*100</f>
        <v>1344.6666666666667</v>
      </c>
      <c r="G303" t="s">
        <v>20</v>
      </c>
      <c r="H303">
        <v>295</v>
      </c>
      <c r="I303" s="7">
        <f>IFERROR(E303/H303,"0")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>(((L303/60)/60)/24)+DATE(1970,1,1)</f>
        <v>42061.25</v>
      </c>
      <c r="O303" s="12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E304/D304*100</f>
        <v>31.844940867279899</v>
      </c>
      <c r="G304" t="s">
        <v>14</v>
      </c>
      <c r="H304">
        <v>245</v>
      </c>
      <c r="I304" s="7">
        <f>IFERROR(E304/H304,"0")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>(((L304/60)/60)/24)+DATE(1970,1,1)</f>
        <v>43345.208333333328</v>
      </c>
      <c r="O304" s="12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E305/D305*100</f>
        <v>82.617647058823536</v>
      </c>
      <c r="G305" t="s">
        <v>14</v>
      </c>
      <c r="H305">
        <v>32</v>
      </c>
      <c r="I305" s="7">
        <f>IFERROR(E305/H305,"0")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>(((L305/60)/60)/24)+DATE(1970,1,1)</f>
        <v>42376.25</v>
      </c>
      <c r="O305" s="12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E306/D306*100</f>
        <v>546.14285714285722</v>
      </c>
      <c r="G306" t="s">
        <v>20</v>
      </c>
      <c r="H306">
        <v>142</v>
      </c>
      <c r="I306" s="7">
        <f>IFERROR(E306/H306,"0")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>(((L306/60)/60)/24)+DATE(1970,1,1)</f>
        <v>42589.208333333328</v>
      </c>
      <c r="O306" s="12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E307/D307*100</f>
        <v>286.21428571428572</v>
      </c>
      <c r="G307" t="s">
        <v>20</v>
      </c>
      <c r="H307">
        <v>85</v>
      </c>
      <c r="I307" s="7">
        <f>IFERROR(E307/H307,"0")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>(((L307/60)/60)/24)+DATE(1970,1,1)</f>
        <v>42448.208333333328</v>
      </c>
      <c r="O307" s="12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E308/D308*100</f>
        <v>7.9076923076923071</v>
      </c>
      <c r="G308" t="s">
        <v>14</v>
      </c>
      <c r="H308">
        <v>7</v>
      </c>
      <c r="I308" s="7">
        <f>IFERROR(E308/H308,"0")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>(((L308/60)/60)/24)+DATE(1970,1,1)</f>
        <v>42930.208333333328</v>
      </c>
      <c r="O308" s="12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E309/D309*100</f>
        <v>132.13677811550153</v>
      </c>
      <c r="G309" t="s">
        <v>20</v>
      </c>
      <c r="H309">
        <v>659</v>
      </c>
      <c r="I309" s="7">
        <f>IFERROR(E309/H309,"0")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>(((L309/60)/60)/24)+DATE(1970,1,1)</f>
        <v>41066.208333333336</v>
      </c>
      <c r="O309" s="12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E310/D310*100</f>
        <v>74.077834179357026</v>
      </c>
      <c r="G310" t="s">
        <v>14</v>
      </c>
      <c r="H310">
        <v>803</v>
      </c>
      <c r="I310" s="7">
        <f>IFERROR(E310/H310,"0")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>(((L310/60)/60)/24)+DATE(1970,1,1)</f>
        <v>40651.208333333336</v>
      </c>
      <c r="O310" s="12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E311/D311*100</f>
        <v>75.292682926829272</v>
      </c>
      <c r="G311" t="s">
        <v>74</v>
      </c>
      <c r="H311">
        <v>75</v>
      </c>
      <c r="I311" s="7">
        <f>IFERROR(E311/H311,"0")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>(((L311/60)/60)/24)+DATE(1970,1,1)</f>
        <v>40807.208333333336</v>
      </c>
      <c r="O311" s="12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E312/D312*100</f>
        <v>20.333333333333332</v>
      </c>
      <c r="G312" t="s">
        <v>14</v>
      </c>
      <c r="H312">
        <v>16</v>
      </c>
      <c r="I312" s="7">
        <f>IFERROR(E312/H312,"0")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>(((L312/60)/60)/24)+DATE(1970,1,1)</f>
        <v>40277.208333333336</v>
      </c>
      <c r="O312" s="12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E313/D313*100</f>
        <v>203.36507936507937</v>
      </c>
      <c r="G313" t="s">
        <v>20</v>
      </c>
      <c r="H313">
        <v>121</v>
      </c>
      <c r="I313" s="7">
        <f>IFERROR(E313/H313,"0")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>(((L313/60)/60)/24)+DATE(1970,1,1)</f>
        <v>40590.25</v>
      </c>
      <c r="O313" s="12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E314/D314*100</f>
        <v>310.2284263959391</v>
      </c>
      <c r="G314" t="s">
        <v>20</v>
      </c>
      <c r="H314">
        <v>3742</v>
      </c>
      <c r="I314" s="7">
        <f>IFERROR(E314/H314,"0")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>(((L314/60)/60)/24)+DATE(1970,1,1)</f>
        <v>41572.208333333336</v>
      </c>
      <c r="O314" s="12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E315/D315*100</f>
        <v>395.31818181818181</v>
      </c>
      <c r="G315" t="s">
        <v>20</v>
      </c>
      <c r="H315">
        <v>223</v>
      </c>
      <c r="I315" s="7">
        <f>IFERROR(E315/H315,"0")</f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>(((L315/60)/60)/24)+DATE(1970,1,1)</f>
        <v>40966.25</v>
      </c>
      <c r="O315" s="12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E316/D316*100</f>
        <v>294.71428571428572</v>
      </c>
      <c r="G316" t="s">
        <v>20</v>
      </c>
      <c r="H316">
        <v>133</v>
      </c>
      <c r="I316" s="7">
        <f>IFERROR(E316/H316,"0")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>(((L316/60)/60)/24)+DATE(1970,1,1)</f>
        <v>43536.208333333328</v>
      </c>
      <c r="O316" s="12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E317/D317*100</f>
        <v>33.89473684210526</v>
      </c>
      <c r="G317" t="s">
        <v>14</v>
      </c>
      <c r="H317">
        <v>31</v>
      </c>
      <c r="I317" s="7">
        <f>IFERROR(E317/H317,"0")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>(((L317/60)/60)/24)+DATE(1970,1,1)</f>
        <v>41783.208333333336</v>
      </c>
      <c r="O317" s="12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E318/D318*100</f>
        <v>66.677083333333329</v>
      </c>
      <c r="G318" t="s">
        <v>14</v>
      </c>
      <c r="H318">
        <v>108</v>
      </c>
      <c r="I318" s="7">
        <f>IFERROR(E318/H318,"0")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>(((L318/60)/60)/24)+DATE(1970,1,1)</f>
        <v>43788.25</v>
      </c>
      <c r="O318" s="12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E319/D319*100</f>
        <v>19.227272727272727</v>
      </c>
      <c r="G319" t="s">
        <v>14</v>
      </c>
      <c r="H319">
        <v>30</v>
      </c>
      <c r="I319" s="7">
        <f>IFERROR(E319/H319,"0")</f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>(((L319/60)/60)/24)+DATE(1970,1,1)</f>
        <v>42869.208333333328</v>
      </c>
      <c r="O319" s="12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E320/D320*100</f>
        <v>15.842105263157894</v>
      </c>
      <c r="G320" t="s">
        <v>14</v>
      </c>
      <c r="H320">
        <v>17</v>
      </c>
      <c r="I320" s="7">
        <f>IFERROR(E320/H320,"0")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>(((L320/60)/60)/24)+DATE(1970,1,1)</f>
        <v>41684.25</v>
      </c>
      <c r="O320" s="12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E321/D321*100</f>
        <v>38.702380952380956</v>
      </c>
      <c r="G321" t="s">
        <v>74</v>
      </c>
      <c r="H321">
        <v>64</v>
      </c>
      <c r="I321" s="7">
        <f>IFERROR(E321/H321,"0")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>(((L321/60)/60)/24)+DATE(1970,1,1)</f>
        <v>40402.208333333336</v>
      </c>
      <c r="O321" s="12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E322/D322*100</f>
        <v>9.5876777251184837</v>
      </c>
      <c r="G322" t="s">
        <v>14</v>
      </c>
      <c r="H322">
        <v>80</v>
      </c>
      <c r="I322" s="7">
        <f>IFERROR(E322/H322,"0")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>(((L322/60)/60)/24)+DATE(1970,1,1)</f>
        <v>40673.208333333336</v>
      </c>
      <c r="O322" s="12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E323/D323*100</f>
        <v>94.144366197183089</v>
      </c>
      <c r="G323" t="s">
        <v>14</v>
      </c>
      <c r="H323">
        <v>2468</v>
      </c>
      <c r="I323" s="7">
        <f>IFERROR(E323/H323,"0")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>(((L323/60)/60)/24)+DATE(1970,1,1)</f>
        <v>40634.208333333336</v>
      </c>
      <c r="O323" s="12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E324/D324*100</f>
        <v>166.56234096692114</v>
      </c>
      <c r="G324" t="s">
        <v>20</v>
      </c>
      <c r="H324">
        <v>5168</v>
      </c>
      <c r="I324" s="7">
        <f>IFERROR(E324/H324,"0")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>(((L324/60)/60)/24)+DATE(1970,1,1)</f>
        <v>40507.25</v>
      </c>
      <c r="O324" s="12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E325/D325*100</f>
        <v>24.134831460674157</v>
      </c>
      <c r="G325" t="s">
        <v>14</v>
      </c>
      <c r="H325">
        <v>26</v>
      </c>
      <c r="I325" s="7">
        <f>IFERROR(E325/H325,"0")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>(((L325/60)/60)/24)+DATE(1970,1,1)</f>
        <v>41725.208333333336</v>
      </c>
      <c r="O325" s="12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E326/D326*100</f>
        <v>164.05633802816902</v>
      </c>
      <c r="G326" t="s">
        <v>20</v>
      </c>
      <c r="H326">
        <v>307</v>
      </c>
      <c r="I326" s="7">
        <f>IFERROR(E326/H326,"0")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>(((L326/60)/60)/24)+DATE(1970,1,1)</f>
        <v>42176.208333333328</v>
      </c>
      <c r="O326" s="12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E327/D327*100</f>
        <v>90.723076923076931</v>
      </c>
      <c r="G327" t="s">
        <v>14</v>
      </c>
      <c r="H327">
        <v>73</v>
      </c>
      <c r="I327" s="7">
        <f>IFERROR(E327/H327,"0")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>(((L327/60)/60)/24)+DATE(1970,1,1)</f>
        <v>43267.208333333328</v>
      </c>
      <c r="O327" s="12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E328/D328*100</f>
        <v>46.194444444444443</v>
      </c>
      <c r="G328" t="s">
        <v>14</v>
      </c>
      <c r="H328">
        <v>128</v>
      </c>
      <c r="I328" s="7">
        <f>IFERROR(E328/H328,"0")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>(((L328/60)/60)/24)+DATE(1970,1,1)</f>
        <v>42364.25</v>
      </c>
      <c r="O328" s="12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E329/D329*100</f>
        <v>38.53846153846154</v>
      </c>
      <c r="G329" t="s">
        <v>14</v>
      </c>
      <c r="H329">
        <v>33</v>
      </c>
      <c r="I329" s="7">
        <f>IFERROR(E329/H329,"0")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>(((L329/60)/60)/24)+DATE(1970,1,1)</f>
        <v>43705.208333333328</v>
      </c>
      <c r="O329" s="12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E330/D330*100</f>
        <v>133.56231003039514</v>
      </c>
      <c r="G330" t="s">
        <v>20</v>
      </c>
      <c r="H330">
        <v>2441</v>
      </c>
      <c r="I330" s="7">
        <f>IFERROR(E330/H330,"0")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>(((L330/60)/60)/24)+DATE(1970,1,1)</f>
        <v>43434.25</v>
      </c>
      <c r="O330" s="12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E331/D331*100</f>
        <v>22.896588486140725</v>
      </c>
      <c r="G331" t="s">
        <v>47</v>
      </c>
      <c r="H331">
        <v>211</v>
      </c>
      <c r="I331" s="7">
        <f>IFERROR(E331/H331,"0")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>(((L331/60)/60)/24)+DATE(1970,1,1)</f>
        <v>42716.25</v>
      </c>
      <c r="O331" s="12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E332/D332*100</f>
        <v>184.95548961424333</v>
      </c>
      <c r="G332" t="s">
        <v>20</v>
      </c>
      <c r="H332">
        <v>1385</v>
      </c>
      <c r="I332" s="7">
        <f>IFERROR(E332/H332,"0")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>(((L332/60)/60)/24)+DATE(1970,1,1)</f>
        <v>43077.25</v>
      </c>
      <c r="O332" s="12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E333/D333*100</f>
        <v>443.72727272727275</v>
      </c>
      <c r="G333" t="s">
        <v>20</v>
      </c>
      <c r="H333">
        <v>190</v>
      </c>
      <c r="I333" s="7">
        <f>IFERROR(E333/H333,"0")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>(((L333/60)/60)/24)+DATE(1970,1,1)</f>
        <v>40896.25</v>
      </c>
      <c r="O333" s="12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E334/D334*100</f>
        <v>199.9806763285024</v>
      </c>
      <c r="G334" t="s">
        <v>20</v>
      </c>
      <c r="H334">
        <v>470</v>
      </c>
      <c r="I334" s="7">
        <f>IFERROR(E334/H334,"0")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>(((L334/60)/60)/24)+DATE(1970,1,1)</f>
        <v>41361.208333333336</v>
      </c>
      <c r="O334" s="12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E335/D335*100</f>
        <v>123.95833333333333</v>
      </c>
      <c r="G335" t="s">
        <v>20</v>
      </c>
      <c r="H335">
        <v>253</v>
      </c>
      <c r="I335" s="7">
        <f>IFERROR(E335/H335,"0")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>(((L335/60)/60)/24)+DATE(1970,1,1)</f>
        <v>43424.25</v>
      </c>
      <c r="O335" s="12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E336/D336*100</f>
        <v>186.61329305135951</v>
      </c>
      <c r="G336" t="s">
        <v>20</v>
      </c>
      <c r="H336">
        <v>1113</v>
      </c>
      <c r="I336" s="7">
        <f>IFERROR(E336/H336,"0")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>(((L336/60)/60)/24)+DATE(1970,1,1)</f>
        <v>43110.25</v>
      </c>
      <c r="O336" s="12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E337/D337*100</f>
        <v>114.28538550057536</v>
      </c>
      <c r="G337" t="s">
        <v>20</v>
      </c>
      <c r="H337">
        <v>2283</v>
      </c>
      <c r="I337" s="7">
        <f>IFERROR(E337/H337,"0")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>(((L337/60)/60)/24)+DATE(1970,1,1)</f>
        <v>43784.25</v>
      </c>
      <c r="O337" s="12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E338/D338*100</f>
        <v>97.032531824611041</v>
      </c>
      <c r="G338" t="s">
        <v>14</v>
      </c>
      <c r="H338">
        <v>1072</v>
      </c>
      <c r="I338" s="7">
        <f>IFERROR(E338/H338,"0")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>(((L338/60)/60)/24)+DATE(1970,1,1)</f>
        <v>40527.25</v>
      </c>
      <c r="O338" s="12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E339/D339*100</f>
        <v>122.81904761904762</v>
      </c>
      <c r="G339" t="s">
        <v>20</v>
      </c>
      <c r="H339">
        <v>1095</v>
      </c>
      <c r="I339" s="7">
        <f>IFERROR(E339/H339,"0")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>(((L339/60)/60)/24)+DATE(1970,1,1)</f>
        <v>43780.25</v>
      </c>
      <c r="O339" s="12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E340/D340*100</f>
        <v>179.14326647564468</v>
      </c>
      <c r="G340" t="s">
        <v>20</v>
      </c>
      <c r="H340">
        <v>1690</v>
      </c>
      <c r="I340" s="7">
        <f>IFERROR(E340/H340,"0")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>(((L340/60)/60)/24)+DATE(1970,1,1)</f>
        <v>40821.208333333336</v>
      </c>
      <c r="O340" s="12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E341/D341*100</f>
        <v>79.951577402787962</v>
      </c>
      <c r="G341" t="s">
        <v>74</v>
      </c>
      <c r="H341">
        <v>1297</v>
      </c>
      <c r="I341" s="7">
        <f>IFERROR(E341/H341,"0")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>(((L341/60)/60)/24)+DATE(1970,1,1)</f>
        <v>42949.208333333328</v>
      </c>
      <c r="O341" s="12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E342/D342*100</f>
        <v>94.242587601078171</v>
      </c>
      <c r="G342" t="s">
        <v>14</v>
      </c>
      <c r="H342">
        <v>393</v>
      </c>
      <c r="I342" s="7">
        <f>IFERROR(E342/H342,"0")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>(((L342/60)/60)/24)+DATE(1970,1,1)</f>
        <v>40889.25</v>
      </c>
      <c r="O342" s="12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E343/D343*100</f>
        <v>84.669291338582681</v>
      </c>
      <c r="G343" t="s">
        <v>14</v>
      </c>
      <c r="H343">
        <v>1257</v>
      </c>
      <c r="I343" s="7">
        <f>IFERROR(E343/H343,"0")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>(((L343/60)/60)/24)+DATE(1970,1,1)</f>
        <v>42244.208333333328</v>
      </c>
      <c r="O343" s="12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E344/D344*100</f>
        <v>66.521920668058456</v>
      </c>
      <c r="G344" t="s">
        <v>14</v>
      </c>
      <c r="H344">
        <v>328</v>
      </c>
      <c r="I344" s="7">
        <f>IFERROR(E344/H344,"0")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>(((L344/60)/60)/24)+DATE(1970,1,1)</f>
        <v>41475.208333333336</v>
      </c>
      <c r="O344" s="12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E345/D345*100</f>
        <v>53.922222222222224</v>
      </c>
      <c r="G345" t="s">
        <v>14</v>
      </c>
      <c r="H345">
        <v>147</v>
      </c>
      <c r="I345" s="7">
        <f>IFERROR(E345/H345,"0")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>(((L345/60)/60)/24)+DATE(1970,1,1)</f>
        <v>41597.25</v>
      </c>
      <c r="O345" s="12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E346/D346*100</f>
        <v>41.983299595141702</v>
      </c>
      <c r="G346" t="s">
        <v>14</v>
      </c>
      <c r="H346">
        <v>830</v>
      </c>
      <c r="I346" s="7">
        <f>IFERROR(E346/H346,"0")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>(((L346/60)/60)/24)+DATE(1970,1,1)</f>
        <v>43122.25</v>
      </c>
      <c r="O346" s="12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E347/D347*100</f>
        <v>14.69479695431472</v>
      </c>
      <c r="G347" t="s">
        <v>14</v>
      </c>
      <c r="H347">
        <v>331</v>
      </c>
      <c r="I347" s="7">
        <f>IFERROR(E347/H347,"0")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>(((L347/60)/60)/24)+DATE(1970,1,1)</f>
        <v>42194.208333333328</v>
      </c>
      <c r="O347" s="12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E348/D348*100</f>
        <v>34.475000000000001</v>
      </c>
      <c r="G348" t="s">
        <v>14</v>
      </c>
      <c r="H348">
        <v>25</v>
      </c>
      <c r="I348" s="7">
        <f>IFERROR(E348/H348,"0")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>(((L348/60)/60)/24)+DATE(1970,1,1)</f>
        <v>42971.208333333328</v>
      </c>
      <c r="O348" s="12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E349/D349*100</f>
        <v>1400.7777777777778</v>
      </c>
      <c r="G349" t="s">
        <v>20</v>
      </c>
      <c r="H349">
        <v>191</v>
      </c>
      <c r="I349" s="7">
        <f>IFERROR(E349/H349,"0")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>(((L349/60)/60)/24)+DATE(1970,1,1)</f>
        <v>42046.25</v>
      </c>
      <c r="O349" s="12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E350/D350*100</f>
        <v>71.770351758793964</v>
      </c>
      <c r="G350" t="s">
        <v>14</v>
      </c>
      <c r="H350">
        <v>3483</v>
      </c>
      <c r="I350" s="7">
        <f>IFERROR(E350/H350,"0")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>(((L350/60)/60)/24)+DATE(1970,1,1)</f>
        <v>42782.25</v>
      </c>
      <c r="O350" s="12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E351/D351*100</f>
        <v>53.074115044247783</v>
      </c>
      <c r="G351" t="s">
        <v>14</v>
      </c>
      <c r="H351">
        <v>923</v>
      </c>
      <c r="I351" s="7">
        <f>IFERROR(E351/H351,"0")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>(((L351/60)/60)/24)+DATE(1970,1,1)</f>
        <v>42930.208333333328</v>
      </c>
      <c r="O351" s="12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E352/D352*100</f>
        <v>5</v>
      </c>
      <c r="G352" t="s">
        <v>14</v>
      </c>
      <c r="H352">
        <v>1</v>
      </c>
      <c r="I352" s="7">
        <f>IFERROR(E352/H352,"0")</f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>(((L352/60)/60)/24)+DATE(1970,1,1)</f>
        <v>42144.208333333328</v>
      </c>
      <c r="O352" s="12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E353/D353*100</f>
        <v>127.70715249662618</v>
      </c>
      <c r="G353" t="s">
        <v>20</v>
      </c>
      <c r="H353">
        <v>2013</v>
      </c>
      <c r="I353" s="7">
        <f>IFERROR(E353/H353,"0")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>(((L353/60)/60)/24)+DATE(1970,1,1)</f>
        <v>42240.208333333328</v>
      </c>
      <c r="O353" s="12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E354/D354*100</f>
        <v>34.892857142857139</v>
      </c>
      <c r="G354" t="s">
        <v>14</v>
      </c>
      <c r="H354">
        <v>33</v>
      </c>
      <c r="I354" s="7">
        <f>IFERROR(E354/H354,"0")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>(((L354/60)/60)/24)+DATE(1970,1,1)</f>
        <v>42315.25</v>
      </c>
      <c r="O354" s="12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E355/D355*100</f>
        <v>410.59821428571428</v>
      </c>
      <c r="G355" t="s">
        <v>20</v>
      </c>
      <c r="H355">
        <v>1703</v>
      </c>
      <c r="I355" s="7">
        <f>IFERROR(E355/H355,"0")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>(((L355/60)/60)/24)+DATE(1970,1,1)</f>
        <v>43651.208333333328</v>
      </c>
      <c r="O355" s="12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E356/D356*100</f>
        <v>123.73770491803278</v>
      </c>
      <c r="G356" t="s">
        <v>20</v>
      </c>
      <c r="H356">
        <v>80</v>
      </c>
      <c r="I356" s="7">
        <f>IFERROR(E356/H356,"0")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>(((L356/60)/60)/24)+DATE(1970,1,1)</f>
        <v>41520.208333333336</v>
      </c>
      <c r="O356" s="12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E357/D357*100</f>
        <v>58.973684210526315</v>
      </c>
      <c r="G357" t="s">
        <v>47</v>
      </c>
      <c r="H357">
        <v>86</v>
      </c>
      <c r="I357" s="7">
        <f>IFERROR(E357/H357,"0")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>(((L357/60)/60)/24)+DATE(1970,1,1)</f>
        <v>42757.25</v>
      </c>
      <c r="O357" s="12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E358/D358*100</f>
        <v>36.892473118279568</v>
      </c>
      <c r="G358" t="s">
        <v>14</v>
      </c>
      <c r="H358">
        <v>40</v>
      </c>
      <c r="I358" s="7">
        <f>IFERROR(E358/H358,"0")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>(((L358/60)/60)/24)+DATE(1970,1,1)</f>
        <v>40922.25</v>
      </c>
      <c r="O358" s="12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E359/D359*100</f>
        <v>184.91304347826087</v>
      </c>
      <c r="G359" t="s">
        <v>20</v>
      </c>
      <c r="H359">
        <v>41</v>
      </c>
      <c r="I359" s="7">
        <f>IFERROR(E359/H359,"0")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>(((L359/60)/60)/24)+DATE(1970,1,1)</f>
        <v>42250.208333333328</v>
      </c>
      <c r="O359" s="12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E360/D360*100</f>
        <v>11.814432989690722</v>
      </c>
      <c r="G360" t="s">
        <v>14</v>
      </c>
      <c r="H360">
        <v>23</v>
      </c>
      <c r="I360" s="7">
        <f>IFERROR(E360/H360,"0")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>(((L360/60)/60)/24)+DATE(1970,1,1)</f>
        <v>43322.208333333328</v>
      </c>
      <c r="O360" s="12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E361/D361*100</f>
        <v>298.7</v>
      </c>
      <c r="G361" t="s">
        <v>20</v>
      </c>
      <c r="H361">
        <v>187</v>
      </c>
      <c r="I361" s="7">
        <f>IFERROR(E361/H361,"0")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>(((L361/60)/60)/24)+DATE(1970,1,1)</f>
        <v>40782.208333333336</v>
      </c>
      <c r="O361" s="12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E362/D362*100</f>
        <v>226.35175879396985</v>
      </c>
      <c r="G362" t="s">
        <v>20</v>
      </c>
      <c r="H362">
        <v>2875</v>
      </c>
      <c r="I362" s="7">
        <f>IFERROR(E362/H362,"0")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>(((L362/60)/60)/24)+DATE(1970,1,1)</f>
        <v>40544.25</v>
      </c>
      <c r="O362" s="12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E363/D363*100</f>
        <v>173.56363636363636</v>
      </c>
      <c r="G363" t="s">
        <v>20</v>
      </c>
      <c r="H363">
        <v>88</v>
      </c>
      <c r="I363" s="7">
        <f>IFERROR(E363/H363,"0")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>(((L363/60)/60)/24)+DATE(1970,1,1)</f>
        <v>43015.208333333328</v>
      </c>
      <c r="O363" s="12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E364/D364*100</f>
        <v>371.75675675675677</v>
      </c>
      <c r="G364" t="s">
        <v>20</v>
      </c>
      <c r="H364">
        <v>191</v>
      </c>
      <c r="I364" s="7">
        <f>IFERROR(E364/H364,"0")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>(((L364/60)/60)/24)+DATE(1970,1,1)</f>
        <v>40570.25</v>
      </c>
      <c r="O364" s="12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E365/D365*100</f>
        <v>160.19230769230771</v>
      </c>
      <c r="G365" t="s">
        <v>20</v>
      </c>
      <c r="H365">
        <v>139</v>
      </c>
      <c r="I365" s="7">
        <f>IFERROR(E365/H365,"0")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>(((L365/60)/60)/24)+DATE(1970,1,1)</f>
        <v>40904.25</v>
      </c>
      <c r="O365" s="12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E366/D366*100</f>
        <v>1616.3333333333335</v>
      </c>
      <c r="G366" t="s">
        <v>20</v>
      </c>
      <c r="H366">
        <v>186</v>
      </c>
      <c r="I366" s="7">
        <f>IFERROR(E366/H366,"0")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>(((L366/60)/60)/24)+DATE(1970,1,1)</f>
        <v>43164.25</v>
      </c>
      <c r="O366" s="12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E367/D367*100</f>
        <v>733.4375</v>
      </c>
      <c r="G367" t="s">
        <v>20</v>
      </c>
      <c r="H367">
        <v>112</v>
      </c>
      <c r="I367" s="7">
        <f>IFERROR(E367/H367,"0")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>(((L367/60)/60)/24)+DATE(1970,1,1)</f>
        <v>42733.25</v>
      </c>
      <c r="O367" s="12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E368/D368*100</f>
        <v>592.11111111111109</v>
      </c>
      <c r="G368" t="s">
        <v>20</v>
      </c>
      <c r="H368">
        <v>101</v>
      </c>
      <c r="I368" s="7">
        <f>IFERROR(E368/H368,"0")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>(((L368/60)/60)/24)+DATE(1970,1,1)</f>
        <v>40546.25</v>
      </c>
      <c r="O368" s="12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E369/D369*100</f>
        <v>18.888888888888889</v>
      </c>
      <c r="G369" t="s">
        <v>14</v>
      </c>
      <c r="H369">
        <v>75</v>
      </c>
      <c r="I369" s="7">
        <f>IFERROR(E369/H369,"0")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>(((L369/60)/60)/24)+DATE(1970,1,1)</f>
        <v>41930.208333333336</v>
      </c>
      <c r="O369" s="12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E370/D370*100</f>
        <v>276.80769230769232</v>
      </c>
      <c r="G370" t="s">
        <v>20</v>
      </c>
      <c r="H370">
        <v>206</v>
      </c>
      <c r="I370" s="7">
        <f>IFERROR(E370/H370,"0")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>(((L370/60)/60)/24)+DATE(1970,1,1)</f>
        <v>40464.208333333336</v>
      </c>
      <c r="O370" s="12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E371/D371*100</f>
        <v>273.01851851851848</v>
      </c>
      <c r="G371" t="s">
        <v>20</v>
      </c>
      <c r="H371">
        <v>154</v>
      </c>
      <c r="I371" s="7">
        <f>IFERROR(E371/H371,"0")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>(((L371/60)/60)/24)+DATE(1970,1,1)</f>
        <v>41308.25</v>
      </c>
      <c r="O371" s="12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E372/D372*100</f>
        <v>159.36331255565449</v>
      </c>
      <c r="G372" t="s">
        <v>20</v>
      </c>
      <c r="H372">
        <v>5966</v>
      </c>
      <c r="I372" s="7">
        <f>IFERROR(E372/H372,"0")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>(((L372/60)/60)/24)+DATE(1970,1,1)</f>
        <v>43570.208333333328</v>
      </c>
      <c r="O372" s="12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E373/D373*100</f>
        <v>67.869978858350947</v>
      </c>
      <c r="G373" t="s">
        <v>14</v>
      </c>
      <c r="H373">
        <v>2176</v>
      </c>
      <c r="I373" s="7">
        <f>IFERROR(E373/H373,"0")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>(((L373/60)/60)/24)+DATE(1970,1,1)</f>
        <v>42043.25</v>
      </c>
      <c r="O373" s="12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E374/D374*100</f>
        <v>1591.5555555555554</v>
      </c>
      <c r="G374" t="s">
        <v>20</v>
      </c>
      <c r="H374">
        <v>169</v>
      </c>
      <c r="I374" s="7">
        <f>IFERROR(E374/H374,"0")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>(((L374/60)/60)/24)+DATE(1970,1,1)</f>
        <v>42012.25</v>
      </c>
      <c r="O374" s="12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E375/D375*100</f>
        <v>730.18222222222221</v>
      </c>
      <c r="G375" t="s">
        <v>20</v>
      </c>
      <c r="H375">
        <v>2106</v>
      </c>
      <c r="I375" s="7">
        <f>IFERROR(E375/H375,"0")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>(((L375/60)/60)/24)+DATE(1970,1,1)</f>
        <v>42964.208333333328</v>
      </c>
      <c r="O375" s="12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E376/D376*100</f>
        <v>13.185782556750297</v>
      </c>
      <c r="G376" t="s">
        <v>14</v>
      </c>
      <c r="H376">
        <v>441</v>
      </c>
      <c r="I376" s="7">
        <f>IFERROR(E376/H376,"0")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>(((L376/60)/60)/24)+DATE(1970,1,1)</f>
        <v>43476.25</v>
      </c>
      <c r="O376" s="12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E377/D377*100</f>
        <v>54.777777777777779</v>
      </c>
      <c r="G377" t="s">
        <v>14</v>
      </c>
      <c r="H377">
        <v>25</v>
      </c>
      <c r="I377" s="7">
        <f>IFERROR(E377/H377,"0")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>(((L377/60)/60)/24)+DATE(1970,1,1)</f>
        <v>42293.208333333328</v>
      </c>
      <c r="O377" s="12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E378/D378*100</f>
        <v>361.02941176470591</v>
      </c>
      <c r="G378" t="s">
        <v>20</v>
      </c>
      <c r="H378">
        <v>131</v>
      </c>
      <c r="I378" s="7">
        <f>IFERROR(E378/H378,"0")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>(((L378/60)/60)/24)+DATE(1970,1,1)</f>
        <v>41826.208333333336</v>
      </c>
      <c r="O378" s="12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E379/D379*100</f>
        <v>10.257545271629779</v>
      </c>
      <c r="G379" t="s">
        <v>14</v>
      </c>
      <c r="H379">
        <v>127</v>
      </c>
      <c r="I379" s="7">
        <f>IFERROR(E379/H379,"0")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>(((L379/60)/60)/24)+DATE(1970,1,1)</f>
        <v>43760.208333333328</v>
      </c>
      <c r="O379" s="12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E380/D380*100</f>
        <v>13.962962962962964</v>
      </c>
      <c r="G380" t="s">
        <v>14</v>
      </c>
      <c r="H380">
        <v>355</v>
      </c>
      <c r="I380" s="7">
        <f>IFERROR(E380/H380,"0")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>(((L380/60)/60)/24)+DATE(1970,1,1)</f>
        <v>43241.208333333328</v>
      </c>
      <c r="O380" s="12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E381/D381*100</f>
        <v>40.444444444444443</v>
      </c>
      <c r="G381" t="s">
        <v>14</v>
      </c>
      <c r="H381">
        <v>44</v>
      </c>
      <c r="I381" s="7">
        <f>IFERROR(E381/H381,"0")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>(((L381/60)/60)/24)+DATE(1970,1,1)</f>
        <v>40843.208333333336</v>
      </c>
      <c r="O381" s="12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E382/D382*100</f>
        <v>160.32</v>
      </c>
      <c r="G382" t="s">
        <v>20</v>
      </c>
      <c r="H382">
        <v>84</v>
      </c>
      <c r="I382" s="7">
        <f>IFERROR(E382/H382,"0")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>(((L382/60)/60)/24)+DATE(1970,1,1)</f>
        <v>41448.208333333336</v>
      </c>
      <c r="O382" s="12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E383/D383*100</f>
        <v>183.9433962264151</v>
      </c>
      <c r="G383" t="s">
        <v>20</v>
      </c>
      <c r="H383">
        <v>155</v>
      </c>
      <c r="I383" s="7">
        <f>IFERROR(E383/H383,"0")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>(((L383/60)/60)/24)+DATE(1970,1,1)</f>
        <v>42163.208333333328</v>
      </c>
      <c r="O383" s="12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E384/D384*100</f>
        <v>63.769230769230766</v>
      </c>
      <c r="G384" t="s">
        <v>14</v>
      </c>
      <c r="H384">
        <v>67</v>
      </c>
      <c r="I384" s="7">
        <f>IFERROR(E384/H384,"0")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>(((L384/60)/60)/24)+DATE(1970,1,1)</f>
        <v>43024.208333333328</v>
      </c>
      <c r="O384" s="12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E385/D385*100</f>
        <v>225.38095238095238</v>
      </c>
      <c r="G385" t="s">
        <v>20</v>
      </c>
      <c r="H385">
        <v>189</v>
      </c>
      <c r="I385" s="7">
        <f>IFERROR(E385/H385,"0")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>(((L385/60)/60)/24)+DATE(1970,1,1)</f>
        <v>43509.25</v>
      </c>
      <c r="O385" s="12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E386/D386*100</f>
        <v>172.00961538461539</v>
      </c>
      <c r="G386" t="s">
        <v>20</v>
      </c>
      <c r="H386">
        <v>4799</v>
      </c>
      <c r="I386" s="7">
        <f>IFERROR(E386/H386,"0")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>(((L386/60)/60)/24)+DATE(1970,1,1)</f>
        <v>42776.25</v>
      </c>
      <c r="O386" s="12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E387/D387*100</f>
        <v>146.16709511568124</v>
      </c>
      <c r="G387" t="s">
        <v>20</v>
      </c>
      <c r="H387">
        <v>1137</v>
      </c>
      <c r="I387" s="7">
        <f>IFERROR(E387/H387,"0")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>(((L387/60)/60)/24)+DATE(1970,1,1)</f>
        <v>43553.208333333328</v>
      </c>
      <c r="O387" s="12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E388/D388*100</f>
        <v>76.42361623616236</v>
      </c>
      <c r="G388" t="s">
        <v>14</v>
      </c>
      <c r="H388">
        <v>1068</v>
      </c>
      <c r="I388" s="7">
        <f>IFERROR(E388/H388,"0")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>(((L388/60)/60)/24)+DATE(1970,1,1)</f>
        <v>40355.208333333336</v>
      </c>
      <c r="O388" s="12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E389/D389*100</f>
        <v>39.261467889908261</v>
      </c>
      <c r="G389" t="s">
        <v>14</v>
      </c>
      <c r="H389">
        <v>424</v>
      </c>
      <c r="I389" s="7">
        <f>IFERROR(E389/H389,"0")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>(((L389/60)/60)/24)+DATE(1970,1,1)</f>
        <v>41072.208333333336</v>
      </c>
      <c r="O389" s="12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E390/D390*100</f>
        <v>11.270034843205574</v>
      </c>
      <c r="G390" t="s">
        <v>74</v>
      </c>
      <c r="H390">
        <v>145</v>
      </c>
      <c r="I390" s="7">
        <f>IFERROR(E390/H390,"0")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>(((L390/60)/60)/24)+DATE(1970,1,1)</f>
        <v>40912.25</v>
      </c>
      <c r="O390" s="12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E391/D391*100</f>
        <v>122.11084337349398</v>
      </c>
      <c r="G391" t="s">
        <v>20</v>
      </c>
      <c r="H391">
        <v>1152</v>
      </c>
      <c r="I391" s="7">
        <f>IFERROR(E391/H391,"0")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>(((L391/60)/60)/24)+DATE(1970,1,1)</f>
        <v>40479.208333333336</v>
      </c>
      <c r="O391" s="12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E392/D392*100</f>
        <v>186.54166666666669</v>
      </c>
      <c r="G392" t="s">
        <v>20</v>
      </c>
      <c r="H392">
        <v>50</v>
      </c>
      <c r="I392" s="7">
        <f>IFERROR(E392/H392,"0")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>(((L392/60)/60)/24)+DATE(1970,1,1)</f>
        <v>41530.208333333336</v>
      </c>
      <c r="O392" s="12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E393/D393*100</f>
        <v>7.2731788079470201</v>
      </c>
      <c r="G393" t="s">
        <v>14</v>
      </c>
      <c r="H393">
        <v>151</v>
      </c>
      <c r="I393" s="7">
        <f>IFERROR(E393/H393,"0")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>(((L393/60)/60)/24)+DATE(1970,1,1)</f>
        <v>41653.25</v>
      </c>
      <c r="O393" s="12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E394/D394*100</f>
        <v>65.642371234207957</v>
      </c>
      <c r="G394" t="s">
        <v>14</v>
      </c>
      <c r="H394">
        <v>1608</v>
      </c>
      <c r="I394" s="7">
        <f>IFERROR(E394/H394,"0")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>(((L394/60)/60)/24)+DATE(1970,1,1)</f>
        <v>40549.25</v>
      </c>
      <c r="O394" s="12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E395/D395*100</f>
        <v>228.96178343949046</v>
      </c>
      <c r="G395" t="s">
        <v>20</v>
      </c>
      <c r="H395">
        <v>3059</v>
      </c>
      <c r="I395" s="7">
        <f>IFERROR(E395/H395,"0")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>(((L395/60)/60)/24)+DATE(1970,1,1)</f>
        <v>42933.208333333328</v>
      </c>
      <c r="O395" s="12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E396/D396*100</f>
        <v>469.37499999999994</v>
      </c>
      <c r="G396" t="s">
        <v>20</v>
      </c>
      <c r="H396">
        <v>34</v>
      </c>
      <c r="I396" s="7">
        <f>IFERROR(E396/H396,"0")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>(((L396/60)/60)/24)+DATE(1970,1,1)</f>
        <v>41484.208333333336</v>
      </c>
      <c r="O396" s="12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E397/D397*100</f>
        <v>130.11267605633802</v>
      </c>
      <c r="G397" t="s">
        <v>20</v>
      </c>
      <c r="H397">
        <v>220</v>
      </c>
      <c r="I397" s="7">
        <f>IFERROR(E397/H397,"0")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>(((L397/60)/60)/24)+DATE(1970,1,1)</f>
        <v>40885.25</v>
      </c>
      <c r="O397" s="12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E398/D398*100</f>
        <v>167.05422993492408</v>
      </c>
      <c r="G398" t="s">
        <v>20</v>
      </c>
      <c r="H398">
        <v>1604</v>
      </c>
      <c r="I398" s="7">
        <f>IFERROR(E398/H398,"0")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>(((L398/60)/60)/24)+DATE(1970,1,1)</f>
        <v>43378.208333333328</v>
      </c>
      <c r="O398" s="12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E399/D399*100</f>
        <v>173.8641975308642</v>
      </c>
      <c r="G399" t="s">
        <v>20</v>
      </c>
      <c r="H399">
        <v>454</v>
      </c>
      <c r="I399" s="7">
        <f>IFERROR(E399/H399,"0")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>(((L399/60)/60)/24)+DATE(1970,1,1)</f>
        <v>41417.208333333336</v>
      </c>
      <c r="O399" s="12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E400/D400*100</f>
        <v>717.76470588235293</v>
      </c>
      <c r="G400" t="s">
        <v>20</v>
      </c>
      <c r="H400">
        <v>123</v>
      </c>
      <c r="I400" s="7">
        <f>IFERROR(E400/H400,"0")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>(((L400/60)/60)/24)+DATE(1970,1,1)</f>
        <v>43228.208333333328</v>
      </c>
      <c r="O400" s="12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E401/D401*100</f>
        <v>63.850976361767728</v>
      </c>
      <c r="G401" t="s">
        <v>14</v>
      </c>
      <c r="H401">
        <v>941</v>
      </c>
      <c r="I401" s="7">
        <f>IFERROR(E401/H401,"0")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>(((L401/60)/60)/24)+DATE(1970,1,1)</f>
        <v>40576.25</v>
      </c>
      <c r="O401" s="12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E402/D402*100</f>
        <v>2</v>
      </c>
      <c r="G402" t="s">
        <v>14</v>
      </c>
      <c r="H402">
        <v>1</v>
      </c>
      <c r="I402" s="7">
        <f>IFERROR(E402/H402,"0")</f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>(((L402/60)/60)/24)+DATE(1970,1,1)</f>
        <v>41502.208333333336</v>
      </c>
      <c r="O402" s="12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E403/D403*100</f>
        <v>1530.2222222222222</v>
      </c>
      <c r="G403" t="s">
        <v>20</v>
      </c>
      <c r="H403">
        <v>299</v>
      </c>
      <c r="I403" s="7">
        <f>IFERROR(E403/H403,"0")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>(((L403/60)/60)/24)+DATE(1970,1,1)</f>
        <v>43765.208333333328</v>
      </c>
      <c r="O403" s="12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E404/D404*100</f>
        <v>40.356164383561641</v>
      </c>
      <c r="G404" t="s">
        <v>14</v>
      </c>
      <c r="H404">
        <v>40</v>
      </c>
      <c r="I404" s="7">
        <f>IFERROR(E404/H404,"0")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>(((L404/60)/60)/24)+DATE(1970,1,1)</f>
        <v>40914.25</v>
      </c>
      <c r="O404" s="12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E405/D405*100</f>
        <v>86.220633299284984</v>
      </c>
      <c r="G405" t="s">
        <v>14</v>
      </c>
      <c r="H405">
        <v>3015</v>
      </c>
      <c r="I405" s="7">
        <f>IFERROR(E405/H405,"0")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>(((L405/60)/60)/24)+DATE(1970,1,1)</f>
        <v>40310.208333333336</v>
      </c>
      <c r="O405" s="12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E406/D406*100</f>
        <v>315.58486707566465</v>
      </c>
      <c r="G406" t="s">
        <v>20</v>
      </c>
      <c r="H406">
        <v>2237</v>
      </c>
      <c r="I406" s="7">
        <f>IFERROR(E406/H406,"0")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>(((L406/60)/60)/24)+DATE(1970,1,1)</f>
        <v>43053.25</v>
      </c>
      <c r="O406" s="12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E407/D407*100</f>
        <v>89.618243243243242</v>
      </c>
      <c r="G407" t="s">
        <v>14</v>
      </c>
      <c r="H407">
        <v>435</v>
      </c>
      <c r="I407" s="7">
        <f>IFERROR(E407/H407,"0")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>(((L407/60)/60)/24)+DATE(1970,1,1)</f>
        <v>43255.208333333328</v>
      </c>
      <c r="O407" s="12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E408/D408*100</f>
        <v>182.14503816793894</v>
      </c>
      <c r="G408" t="s">
        <v>20</v>
      </c>
      <c r="H408">
        <v>645</v>
      </c>
      <c r="I408" s="7">
        <f>IFERROR(E408/H408,"0")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>(((L408/60)/60)/24)+DATE(1970,1,1)</f>
        <v>41304.25</v>
      </c>
      <c r="O408" s="12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E409/D409*100</f>
        <v>355.88235294117646</v>
      </c>
      <c r="G409" t="s">
        <v>20</v>
      </c>
      <c r="H409">
        <v>484</v>
      </c>
      <c r="I409" s="7">
        <f>IFERROR(E409/H409,"0")</f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>(((L409/60)/60)/24)+DATE(1970,1,1)</f>
        <v>43751.208333333328</v>
      </c>
      <c r="O409" s="12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E410/D410*100</f>
        <v>131.83695652173913</v>
      </c>
      <c r="G410" t="s">
        <v>20</v>
      </c>
      <c r="H410">
        <v>154</v>
      </c>
      <c r="I410" s="7">
        <f>IFERROR(E410/H410,"0")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>(((L410/60)/60)/24)+DATE(1970,1,1)</f>
        <v>42541.208333333328</v>
      </c>
      <c r="O410" s="12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E411/D411*100</f>
        <v>46.315634218289084</v>
      </c>
      <c r="G411" t="s">
        <v>14</v>
      </c>
      <c r="H411">
        <v>714</v>
      </c>
      <c r="I411" s="7">
        <f>IFERROR(E411/H411,"0")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>(((L411/60)/60)/24)+DATE(1970,1,1)</f>
        <v>42843.208333333328</v>
      </c>
      <c r="O411" s="12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E412/D412*100</f>
        <v>36.132726089785294</v>
      </c>
      <c r="G412" t="s">
        <v>47</v>
      </c>
      <c r="H412">
        <v>1111</v>
      </c>
      <c r="I412" s="7">
        <f>IFERROR(E412/H412,"0")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>(((L412/60)/60)/24)+DATE(1970,1,1)</f>
        <v>42122.208333333328</v>
      </c>
      <c r="O412" s="12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E413/D413*100</f>
        <v>104.62820512820512</v>
      </c>
      <c r="G413" t="s">
        <v>20</v>
      </c>
      <c r="H413">
        <v>82</v>
      </c>
      <c r="I413" s="7">
        <f>IFERROR(E413/H413,"0")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>(((L413/60)/60)/24)+DATE(1970,1,1)</f>
        <v>42884.208333333328</v>
      </c>
      <c r="O413" s="12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E414/D414*100</f>
        <v>668.85714285714289</v>
      </c>
      <c r="G414" t="s">
        <v>20</v>
      </c>
      <c r="H414">
        <v>134</v>
      </c>
      <c r="I414" s="7">
        <f>IFERROR(E414/H414,"0")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>(((L414/60)/60)/24)+DATE(1970,1,1)</f>
        <v>41642.25</v>
      </c>
      <c r="O414" s="12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E415/D415*100</f>
        <v>62.072823218997364</v>
      </c>
      <c r="G415" t="s">
        <v>47</v>
      </c>
      <c r="H415">
        <v>1089</v>
      </c>
      <c r="I415" s="7">
        <f>IFERROR(E415/H415,"0")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>(((L415/60)/60)/24)+DATE(1970,1,1)</f>
        <v>43431.25</v>
      </c>
      <c r="O415" s="12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E416/D416*100</f>
        <v>84.699787460148784</v>
      </c>
      <c r="G416" t="s">
        <v>14</v>
      </c>
      <c r="H416">
        <v>5497</v>
      </c>
      <c r="I416" s="7">
        <f>IFERROR(E416/H416,"0")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>(((L416/60)/60)/24)+DATE(1970,1,1)</f>
        <v>40288.208333333336</v>
      </c>
      <c r="O416" s="12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E417/D417*100</f>
        <v>11.059030837004405</v>
      </c>
      <c r="G417" t="s">
        <v>14</v>
      </c>
      <c r="H417">
        <v>418</v>
      </c>
      <c r="I417" s="7">
        <f>IFERROR(E417/H417,"0")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>(((L417/60)/60)/24)+DATE(1970,1,1)</f>
        <v>40921.25</v>
      </c>
      <c r="O417" s="12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E418/D418*100</f>
        <v>43.838781575037146</v>
      </c>
      <c r="G418" t="s">
        <v>14</v>
      </c>
      <c r="H418">
        <v>1439</v>
      </c>
      <c r="I418" s="7">
        <f>IFERROR(E418/H418,"0")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>(((L418/60)/60)/24)+DATE(1970,1,1)</f>
        <v>40560.25</v>
      </c>
      <c r="O418" s="12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E419/D419*100</f>
        <v>55.470588235294116</v>
      </c>
      <c r="G419" t="s">
        <v>14</v>
      </c>
      <c r="H419">
        <v>15</v>
      </c>
      <c r="I419" s="7">
        <f>IFERROR(E419/H419,"0")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>(((L419/60)/60)/24)+DATE(1970,1,1)</f>
        <v>43407.208333333328</v>
      </c>
      <c r="O419" s="12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E420/D420*100</f>
        <v>57.399511301160658</v>
      </c>
      <c r="G420" t="s">
        <v>14</v>
      </c>
      <c r="H420">
        <v>1999</v>
      </c>
      <c r="I420" s="7">
        <f>IFERROR(E420/H420,"0")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>(((L420/60)/60)/24)+DATE(1970,1,1)</f>
        <v>41035.208333333336</v>
      </c>
      <c r="O420" s="12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E421/D421*100</f>
        <v>123.43497363796135</v>
      </c>
      <c r="G421" t="s">
        <v>20</v>
      </c>
      <c r="H421">
        <v>5203</v>
      </c>
      <c r="I421" s="7">
        <f>IFERROR(E421/H421,"0")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>(((L421/60)/60)/24)+DATE(1970,1,1)</f>
        <v>40899.25</v>
      </c>
      <c r="O421" s="12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E422/D422*100</f>
        <v>128.46</v>
      </c>
      <c r="G422" t="s">
        <v>20</v>
      </c>
      <c r="H422">
        <v>94</v>
      </c>
      <c r="I422" s="7">
        <f>IFERROR(E422/H422,"0")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>(((L422/60)/60)/24)+DATE(1970,1,1)</f>
        <v>42911.208333333328</v>
      </c>
      <c r="O422" s="12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E423/D423*100</f>
        <v>63.989361702127653</v>
      </c>
      <c r="G423" t="s">
        <v>14</v>
      </c>
      <c r="H423">
        <v>118</v>
      </c>
      <c r="I423" s="7">
        <f>IFERROR(E423/H423,"0")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>(((L423/60)/60)/24)+DATE(1970,1,1)</f>
        <v>42915.208333333328</v>
      </c>
      <c r="O423" s="12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E424/D424*100</f>
        <v>127.29885057471265</v>
      </c>
      <c r="G424" t="s">
        <v>20</v>
      </c>
      <c r="H424">
        <v>205</v>
      </c>
      <c r="I424" s="7">
        <f>IFERROR(E424/H424,"0")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>(((L424/60)/60)/24)+DATE(1970,1,1)</f>
        <v>40285.208333333336</v>
      </c>
      <c r="O424" s="12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E425/D425*100</f>
        <v>10.638024357239512</v>
      </c>
      <c r="G425" t="s">
        <v>14</v>
      </c>
      <c r="H425">
        <v>162</v>
      </c>
      <c r="I425" s="7">
        <f>IFERROR(E425/H425,"0")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>(((L425/60)/60)/24)+DATE(1970,1,1)</f>
        <v>40808.208333333336</v>
      </c>
      <c r="O425" s="12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E426/D426*100</f>
        <v>40.470588235294116</v>
      </c>
      <c r="G426" t="s">
        <v>14</v>
      </c>
      <c r="H426">
        <v>83</v>
      </c>
      <c r="I426" s="7">
        <f>IFERROR(E426/H426,"0")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>(((L426/60)/60)/24)+DATE(1970,1,1)</f>
        <v>43208.208333333328</v>
      </c>
      <c r="O426" s="12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E427/D427*100</f>
        <v>287.66666666666663</v>
      </c>
      <c r="G427" t="s">
        <v>20</v>
      </c>
      <c r="H427">
        <v>92</v>
      </c>
      <c r="I427" s="7">
        <f>IFERROR(E427/H427,"0")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>(((L427/60)/60)/24)+DATE(1970,1,1)</f>
        <v>42213.208333333328</v>
      </c>
      <c r="O427" s="12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E428/D428*100</f>
        <v>572.94444444444446</v>
      </c>
      <c r="G428" t="s">
        <v>20</v>
      </c>
      <c r="H428">
        <v>219</v>
      </c>
      <c r="I428" s="7">
        <f>IFERROR(E428/H428,"0")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>(((L428/60)/60)/24)+DATE(1970,1,1)</f>
        <v>41332.25</v>
      </c>
      <c r="O428" s="12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E429/D429*100</f>
        <v>112.90429799426933</v>
      </c>
      <c r="G429" t="s">
        <v>20</v>
      </c>
      <c r="H429">
        <v>2526</v>
      </c>
      <c r="I429" s="7">
        <f>IFERROR(E429/H429,"0")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>(((L429/60)/60)/24)+DATE(1970,1,1)</f>
        <v>41895.208333333336</v>
      </c>
      <c r="O429" s="12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E430/D430*100</f>
        <v>46.387573964497044</v>
      </c>
      <c r="G430" t="s">
        <v>14</v>
      </c>
      <c r="H430">
        <v>747</v>
      </c>
      <c r="I430" s="7">
        <f>IFERROR(E430/H430,"0")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>(((L430/60)/60)/24)+DATE(1970,1,1)</f>
        <v>40585.25</v>
      </c>
      <c r="O430" s="12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E431/D431*100</f>
        <v>90.675916230366497</v>
      </c>
      <c r="G431" t="s">
        <v>74</v>
      </c>
      <c r="H431">
        <v>2138</v>
      </c>
      <c r="I431" s="7">
        <f>IFERROR(E431/H431,"0")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>(((L431/60)/60)/24)+DATE(1970,1,1)</f>
        <v>41680.25</v>
      </c>
      <c r="O431" s="12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E432/D432*100</f>
        <v>67.740740740740748</v>
      </c>
      <c r="G432" t="s">
        <v>14</v>
      </c>
      <c r="H432">
        <v>84</v>
      </c>
      <c r="I432" s="7">
        <f>IFERROR(E432/H432,"0")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>(((L432/60)/60)/24)+DATE(1970,1,1)</f>
        <v>43737.208333333328</v>
      </c>
      <c r="O432" s="12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E433/D433*100</f>
        <v>192.49019607843135</v>
      </c>
      <c r="G433" t="s">
        <v>20</v>
      </c>
      <c r="H433">
        <v>94</v>
      </c>
      <c r="I433" s="7">
        <f>IFERROR(E433/H433,"0")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>(((L433/60)/60)/24)+DATE(1970,1,1)</f>
        <v>43273.208333333328</v>
      </c>
      <c r="O433" s="12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E434/D434*100</f>
        <v>82.714285714285722</v>
      </c>
      <c r="G434" t="s">
        <v>14</v>
      </c>
      <c r="H434">
        <v>91</v>
      </c>
      <c r="I434" s="7">
        <f>IFERROR(E434/H434,"0")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>(((L434/60)/60)/24)+DATE(1970,1,1)</f>
        <v>41761.208333333336</v>
      </c>
      <c r="O434" s="12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E435/D435*100</f>
        <v>54.163920922570021</v>
      </c>
      <c r="G435" t="s">
        <v>14</v>
      </c>
      <c r="H435">
        <v>792</v>
      </c>
      <c r="I435" s="7">
        <f>IFERROR(E435/H435,"0")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>(((L435/60)/60)/24)+DATE(1970,1,1)</f>
        <v>41603.25</v>
      </c>
      <c r="O435" s="12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E436/D436*100</f>
        <v>16.722222222222221</v>
      </c>
      <c r="G436" t="s">
        <v>74</v>
      </c>
      <c r="H436">
        <v>10</v>
      </c>
      <c r="I436" s="7">
        <f>IFERROR(E436/H436,"0")</f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>(((L436/60)/60)/24)+DATE(1970,1,1)</f>
        <v>42705.25</v>
      </c>
      <c r="O436" s="12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E437/D437*100</f>
        <v>116.87664041994749</v>
      </c>
      <c r="G437" t="s">
        <v>20</v>
      </c>
      <c r="H437">
        <v>1713</v>
      </c>
      <c r="I437" s="7">
        <f>IFERROR(E437/H437,"0")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>(((L437/60)/60)/24)+DATE(1970,1,1)</f>
        <v>41988.25</v>
      </c>
      <c r="O437" s="12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E438/D438*100</f>
        <v>1052.1538461538462</v>
      </c>
      <c r="G438" t="s">
        <v>20</v>
      </c>
      <c r="H438">
        <v>249</v>
      </c>
      <c r="I438" s="7">
        <f>IFERROR(E438/H438,"0")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>(((L438/60)/60)/24)+DATE(1970,1,1)</f>
        <v>43575.208333333328</v>
      </c>
      <c r="O438" s="12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E439/D439*100</f>
        <v>123.07407407407408</v>
      </c>
      <c r="G439" t="s">
        <v>20</v>
      </c>
      <c r="H439">
        <v>192</v>
      </c>
      <c r="I439" s="7">
        <f>IFERROR(E439/H439,"0")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>(((L439/60)/60)/24)+DATE(1970,1,1)</f>
        <v>42260.208333333328</v>
      </c>
      <c r="O439" s="12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E440/D440*100</f>
        <v>178.63855421686748</v>
      </c>
      <c r="G440" t="s">
        <v>20</v>
      </c>
      <c r="H440">
        <v>247</v>
      </c>
      <c r="I440" s="7">
        <f>IFERROR(E440/H440,"0")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>(((L440/60)/60)/24)+DATE(1970,1,1)</f>
        <v>41337.25</v>
      </c>
      <c r="O440" s="12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E441/D441*100</f>
        <v>355.28169014084506</v>
      </c>
      <c r="G441" t="s">
        <v>20</v>
      </c>
      <c r="H441">
        <v>2293</v>
      </c>
      <c r="I441" s="7">
        <f>IFERROR(E441/H441,"0")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>(((L441/60)/60)/24)+DATE(1970,1,1)</f>
        <v>42680.208333333328</v>
      </c>
      <c r="O441" s="12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E442/D442*100</f>
        <v>161.90634146341463</v>
      </c>
      <c r="G442" t="s">
        <v>20</v>
      </c>
      <c r="H442">
        <v>3131</v>
      </c>
      <c r="I442" s="7">
        <f>IFERROR(E442/H442,"0")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>(((L442/60)/60)/24)+DATE(1970,1,1)</f>
        <v>42916.208333333328</v>
      </c>
      <c r="O442" s="12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E443/D443*100</f>
        <v>24.914285714285715</v>
      </c>
      <c r="G443" t="s">
        <v>14</v>
      </c>
      <c r="H443">
        <v>32</v>
      </c>
      <c r="I443" s="7">
        <f>IFERROR(E443/H443,"0")</f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>(((L443/60)/60)/24)+DATE(1970,1,1)</f>
        <v>41025.208333333336</v>
      </c>
      <c r="O443" s="12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E444/D444*100</f>
        <v>198.72222222222223</v>
      </c>
      <c r="G444" t="s">
        <v>20</v>
      </c>
      <c r="H444">
        <v>143</v>
      </c>
      <c r="I444" s="7">
        <f>IFERROR(E444/H444,"0")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>(((L444/60)/60)/24)+DATE(1970,1,1)</f>
        <v>42980.208333333328</v>
      </c>
      <c r="O444" s="12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E445/D445*100</f>
        <v>34.752688172043008</v>
      </c>
      <c r="G445" t="s">
        <v>74</v>
      </c>
      <c r="H445">
        <v>90</v>
      </c>
      <c r="I445" s="7">
        <f>IFERROR(E445/H445,"0")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>(((L445/60)/60)/24)+DATE(1970,1,1)</f>
        <v>40451.208333333336</v>
      </c>
      <c r="O445" s="12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E446/D446*100</f>
        <v>176.41935483870967</v>
      </c>
      <c r="G446" t="s">
        <v>20</v>
      </c>
      <c r="H446">
        <v>296</v>
      </c>
      <c r="I446" s="7">
        <f>IFERROR(E446/H446,"0")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>(((L446/60)/60)/24)+DATE(1970,1,1)</f>
        <v>40748.208333333336</v>
      </c>
      <c r="O446" s="12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E447/D447*100</f>
        <v>511.38095238095235</v>
      </c>
      <c r="G447" t="s">
        <v>20</v>
      </c>
      <c r="H447">
        <v>170</v>
      </c>
      <c r="I447" s="7">
        <f>IFERROR(E447/H447,"0")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>(((L447/60)/60)/24)+DATE(1970,1,1)</f>
        <v>40515.25</v>
      </c>
      <c r="O447" s="12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E448/D448*100</f>
        <v>82.044117647058826</v>
      </c>
      <c r="G448" t="s">
        <v>14</v>
      </c>
      <c r="H448">
        <v>186</v>
      </c>
      <c r="I448" s="7">
        <f>IFERROR(E448/H448,"0")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>(((L448/60)/60)/24)+DATE(1970,1,1)</f>
        <v>41261.25</v>
      </c>
      <c r="O448" s="12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E449/D449*100</f>
        <v>24.326030927835053</v>
      </c>
      <c r="G449" t="s">
        <v>74</v>
      </c>
      <c r="H449">
        <v>439</v>
      </c>
      <c r="I449" s="7">
        <f>IFERROR(E449/H449,"0")</f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>(((L449/60)/60)/24)+DATE(1970,1,1)</f>
        <v>43088.25</v>
      </c>
      <c r="O449" s="12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E450/D450*100</f>
        <v>50.482758620689658</v>
      </c>
      <c r="G450" t="s">
        <v>14</v>
      </c>
      <c r="H450">
        <v>605</v>
      </c>
      <c r="I450" s="7">
        <f>IFERROR(E450/H450,"0")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>(((L450/60)/60)/24)+DATE(1970,1,1)</f>
        <v>41378.208333333336</v>
      </c>
      <c r="O450" s="12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E451/D451*100</f>
        <v>967</v>
      </c>
      <c r="G451" t="s">
        <v>20</v>
      </c>
      <c r="H451">
        <v>86</v>
      </c>
      <c r="I451" s="7">
        <f>IFERROR(E451/H451,"0")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>(((L451/60)/60)/24)+DATE(1970,1,1)</f>
        <v>43530.25</v>
      </c>
      <c r="O451" s="12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E452/D452*100</f>
        <v>4</v>
      </c>
      <c r="G452" t="s">
        <v>14</v>
      </c>
      <c r="H452">
        <v>1</v>
      </c>
      <c r="I452" s="7">
        <f>IFERROR(E452/H452,"0")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>(((L452/60)/60)/24)+DATE(1970,1,1)</f>
        <v>43394.208333333328</v>
      </c>
      <c r="O452" s="12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E453/D453*100</f>
        <v>122.84501347708894</v>
      </c>
      <c r="G453" t="s">
        <v>20</v>
      </c>
      <c r="H453">
        <v>6286</v>
      </c>
      <c r="I453" s="7">
        <f>IFERROR(E453/H453,"0")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>(((L453/60)/60)/24)+DATE(1970,1,1)</f>
        <v>42935.208333333328</v>
      </c>
      <c r="O453" s="12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E454/D454*100</f>
        <v>63.4375</v>
      </c>
      <c r="G454" t="s">
        <v>14</v>
      </c>
      <c r="H454">
        <v>31</v>
      </c>
      <c r="I454" s="7">
        <f>IFERROR(E454/H454,"0")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>(((L454/60)/60)/24)+DATE(1970,1,1)</f>
        <v>40365.208333333336</v>
      </c>
      <c r="O454" s="12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E455/D455*100</f>
        <v>56.331688596491226</v>
      </c>
      <c r="G455" t="s">
        <v>14</v>
      </c>
      <c r="H455">
        <v>1181</v>
      </c>
      <c r="I455" s="7">
        <f>IFERROR(E455/H455,"0")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>(((L455/60)/60)/24)+DATE(1970,1,1)</f>
        <v>42705.25</v>
      </c>
      <c r="O455" s="12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E456/D456*100</f>
        <v>44.074999999999996</v>
      </c>
      <c r="G456" t="s">
        <v>14</v>
      </c>
      <c r="H456">
        <v>39</v>
      </c>
      <c r="I456" s="7">
        <f>IFERROR(E456/H456,"0")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>(((L456/60)/60)/24)+DATE(1970,1,1)</f>
        <v>41568.208333333336</v>
      </c>
      <c r="O456" s="12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E457/D457*100</f>
        <v>118.37253218884121</v>
      </c>
      <c r="G457" t="s">
        <v>20</v>
      </c>
      <c r="H457">
        <v>3727</v>
      </c>
      <c r="I457" s="7">
        <f>IFERROR(E457/H457,"0")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>(((L457/60)/60)/24)+DATE(1970,1,1)</f>
        <v>40809.208333333336</v>
      </c>
      <c r="O457" s="12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E458/D458*100</f>
        <v>104.1243169398907</v>
      </c>
      <c r="G458" t="s">
        <v>20</v>
      </c>
      <c r="H458">
        <v>1605</v>
      </c>
      <c r="I458" s="7">
        <f>IFERROR(E458/H458,"0")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>(((L458/60)/60)/24)+DATE(1970,1,1)</f>
        <v>43141.25</v>
      </c>
      <c r="O458" s="12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E459/D459*100</f>
        <v>26.640000000000004</v>
      </c>
      <c r="G459" t="s">
        <v>14</v>
      </c>
      <c r="H459">
        <v>46</v>
      </c>
      <c r="I459" s="7">
        <f>IFERROR(E459/H459,"0")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>(((L459/60)/60)/24)+DATE(1970,1,1)</f>
        <v>42657.208333333328</v>
      </c>
      <c r="O459" s="12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E460/D460*100</f>
        <v>351.20118343195264</v>
      </c>
      <c r="G460" t="s">
        <v>20</v>
      </c>
      <c r="H460">
        <v>2120</v>
      </c>
      <c r="I460" s="7">
        <f>IFERROR(E460/H460,"0")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>(((L460/60)/60)/24)+DATE(1970,1,1)</f>
        <v>40265.208333333336</v>
      </c>
      <c r="O460" s="12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E461/D461*100</f>
        <v>90.063492063492063</v>
      </c>
      <c r="G461" t="s">
        <v>14</v>
      </c>
      <c r="H461">
        <v>105</v>
      </c>
      <c r="I461" s="7">
        <f>IFERROR(E461/H461,"0")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>(((L461/60)/60)/24)+DATE(1970,1,1)</f>
        <v>42001.25</v>
      </c>
      <c r="O461" s="12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E462/D462*100</f>
        <v>171.625</v>
      </c>
      <c r="G462" t="s">
        <v>20</v>
      </c>
      <c r="H462">
        <v>50</v>
      </c>
      <c r="I462" s="7">
        <f>IFERROR(E462/H462,"0")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>(((L462/60)/60)/24)+DATE(1970,1,1)</f>
        <v>40399.208333333336</v>
      </c>
      <c r="O462" s="12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E463/D463*100</f>
        <v>141.04655870445345</v>
      </c>
      <c r="G463" t="s">
        <v>20</v>
      </c>
      <c r="H463">
        <v>2080</v>
      </c>
      <c r="I463" s="7">
        <f>IFERROR(E463/H463,"0")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>(((L463/60)/60)/24)+DATE(1970,1,1)</f>
        <v>41757.208333333336</v>
      </c>
      <c r="O463" s="12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E464/D464*100</f>
        <v>30.57944915254237</v>
      </c>
      <c r="G464" t="s">
        <v>14</v>
      </c>
      <c r="H464">
        <v>535</v>
      </c>
      <c r="I464" s="7">
        <f>IFERROR(E464/H464,"0")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>(((L464/60)/60)/24)+DATE(1970,1,1)</f>
        <v>41304.25</v>
      </c>
      <c r="O464" s="12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E465/D465*100</f>
        <v>108.16455696202532</v>
      </c>
      <c r="G465" t="s">
        <v>20</v>
      </c>
      <c r="H465">
        <v>2105</v>
      </c>
      <c r="I465" s="7">
        <f>IFERROR(E465/H465,"0")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>(((L465/60)/60)/24)+DATE(1970,1,1)</f>
        <v>41639.25</v>
      </c>
      <c r="O465" s="12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E466/D466*100</f>
        <v>133.45505617977528</v>
      </c>
      <c r="G466" t="s">
        <v>20</v>
      </c>
      <c r="H466">
        <v>2436</v>
      </c>
      <c r="I466" s="7">
        <f>IFERROR(E466/H466,"0")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>(((L466/60)/60)/24)+DATE(1970,1,1)</f>
        <v>43142.25</v>
      </c>
      <c r="O466" s="12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E467/D467*100</f>
        <v>187.85106382978722</v>
      </c>
      <c r="G467" t="s">
        <v>20</v>
      </c>
      <c r="H467">
        <v>80</v>
      </c>
      <c r="I467" s="7">
        <f>IFERROR(E467/H467,"0")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>(((L467/60)/60)/24)+DATE(1970,1,1)</f>
        <v>43127.25</v>
      </c>
      <c r="O467" s="12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E468/D468*100</f>
        <v>332</v>
      </c>
      <c r="G468" t="s">
        <v>20</v>
      </c>
      <c r="H468">
        <v>42</v>
      </c>
      <c r="I468" s="7">
        <f>IFERROR(E468/H468,"0")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>(((L468/60)/60)/24)+DATE(1970,1,1)</f>
        <v>41409.208333333336</v>
      </c>
      <c r="O468" s="12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E469/D469*100</f>
        <v>575.21428571428578</v>
      </c>
      <c r="G469" t="s">
        <v>20</v>
      </c>
      <c r="H469">
        <v>139</v>
      </c>
      <c r="I469" s="7">
        <f>IFERROR(E469/H469,"0")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>(((L469/60)/60)/24)+DATE(1970,1,1)</f>
        <v>42331.25</v>
      </c>
      <c r="O469" s="12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E470/D470*100</f>
        <v>40.5</v>
      </c>
      <c r="G470" t="s">
        <v>14</v>
      </c>
      <c r="H470">
        <v>16</v>
      </c>
      <c r="I470" s="7">
        <f>IFERROR(E470/H470,"0")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>(((L470/60)/60)/24)+DATE(1970,1,1)</f>
        <v>43569.208333333328</v>
      </c>
      <c r="O470" s="12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E471/D471*100</f>
        <v>184.42857142857144</v>
      </c>
      <c r="G471" t="s">
        <v>20</v>
      </c>
      <c r="H471">
        <v>159</v>
      </c>
      <c r="I471" s="7">
        <f>IFERROR(E471/H471,"0")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>(((L471/60)/60)/24)+DATE(1970,1,1)</f>
        <v>42142.208333333328</v>
      </c>
      <c r="O471" s="12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E472/D472*100</f>
        <v>285.80555555555554</v>
      </c>
      <c r="G472" t="s">
        <v>20</v>
      </c>
      <c r="H472">
        <v>381</v>
      </c>
      <c r="I472" s="7">
        <f>IFERROR(E472/H472,"0")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>(((L472/60)/60)/24)+DATE(1970,1,1)</f>
        <v>42716.25</v>
      </c>
      <c r="O472" s="12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E473/D473*100</f>
        <v>319</v>
      </c>
      <c r="G473" t="s">
        <v>20</v>
      </c>
      <c r="H473">
        <v>194</v>
      </c>
      <c r="I473" s="7">
        <f>IFERROR(E473/H473,"0")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>(((L473/60)/60)/24)+DATE(1970,1,1)</f>
        <v>41031.208333333336</v>
      </c>
      <c r="O473" s="12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E474/D474*100</f>
        <v>39.234070221066318</v>
      </c>
      <c r="G474" t="s">
        <v>14</v>
      </c>
      <c r="H474">
        <v>575</v>
      </c>
      <c r="I474" s="7">
        <f>IFERROR(E474/H474,"0")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>(((L474/60)/60)/24)+DATE(1970,1,1)</f>
        <v>43535.208333333328</v>
      </c>
      <c r="O474" s="12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E475/D475*100</f>
        <v>178.14000000000001</v>
      </c>
      <c r="G475" t="s">
        <v>20</v>
      </c>
      <c r="H475">
        <v>106</v>
      </c>
      <c r="I475" s="7">
        <f>IFERROR(E475/H475,"0")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>(((L475/60)/60)/24)+DATE(1970,1,1)</f>
        <v>43277.208333333328</v>
      </c>
      <c r="O475" s="12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E476/D476*100</f>
        <v>365.15</v>
      </c>
      <c r="G476" t="s">
        <v>20</v>
      </c>
      <c r="H476">
        <v>142</v>
      </c>
      <c r="I476" s="7">
        <f>IFERROR(E476/H476,"0")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>(((L476/60)/60)/24)+DATE(1970,1,1)</f>
        <v>41989.25</v>
      </c>
      <c r="O476" s="12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E477/D477*100</f>
        <v>113.94594594594594</v>
      </c>
      <c r="G477" t="s">
        <v>20</v>
      </c>
      <c r="H477">
        <v>211</v>
      </c>
      <c r="I477" s="7">
        <f>IFERROR(E477/H477,"0")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>(((L477/60)/60)/24)+DATE(1970,1,1)</f>
        <v>41450.208333333336</v>
      </c>
      <c r="O477" s="12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E478/D478*100</f>
        <v>29.828720626631856</v>
      </c>
      <c r="G478" t="s">
        <v>14</v>
      </c>
      <c r="H478">
        <v>1120</v>
      </c>
      <c r="I478" s="7">
        <f>IFERROR(E478/H478,"0")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>(((L478/60)/60)/24)+DATE(1970,1,1)</f>
        <v>43322.208333333328</v>
      </c>
      <c r="O478" s="12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E479/D479*100</f>
        <v>54.270588235294113</v>
      </c>
      <c r="G479" t="s">
        <v>14</v>
      </c>
      <c r="H479">
        <v>113</v>
      </c>
      <c r="I479" s="7">
        <f>IFERROR(E479/H479,"0")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>(((L479/60)/60)/24)+DATE(1970,1,1)</f>
        <v>40720.208333333336</v>
      </c>
      <c r="O479" s="12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E480/D480*100</f>
        <v>236.34156976744185</v>
      </c>
      <c r="G480" t="s">
        <v>20</v>
      </c>
      <c r="H480">
        <v>2756</v>
      </c>
      <c r="I480" s="7">
        <f>IFERROR(E480/H480,"0")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>(((L480/60)/60)/24)+DATE(1970,1,1)</f>
        <v>42072.208333333328</v>
      </c>
      <c r="O480" s="12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E481/D481*100</f>
        <v>512.91666666666663</v>
      </c>
      <c r="G481" t="s">
        <v>20</v>
      </c>
      <c r="H481">
        <v>173</v>
      </c>
      <c r="I481" s="7">
        <f>IFERROR(E481/H481,"0")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>(((L481/60)/60)/24)+DATE(1970,1,1)</f>
        <v>42945.208333333328</v>
      </c>
      <c r="O481" s="12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E482/D482*100</f>
        <v>100.65116279069768</v>
      </c>
      <c r="G482" t="s">
        <v>20</v>
      </c>
      <c r="H482">
        <v>87</v>
      </c>
      <c r="I482" s="7">
        <f>IFERROR(E482/H482,"0")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>(((L482/60)/60)/24)+DATE(1970,1,1)</f>
        <v>40248.25</v>
      </c>
      <c r="O482" s="12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E483/D483*100</f>
        <v>81.348423194303152</v>
      </c>
      <c r="G483" t="s">
        <v>14</v>
      </c>
      <c r="H483">
        <v>1538</v>
      </c>
      <c r="I483" s="7">
        <f>IFERROR(E483/H483,"0")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>(((L483/60)/60)/24)+DATE(1970,1,1)</f>
        <v>41913.208333333336</v>
      </c>
      <c r="O483" s="12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E484/D484*100</f>
        <v>16.404761904761905</v>
      </c>
      <c r="G484" t="s">
        <v>14</v>
      </c>
      <c r="H484">
        <v>9</v>
      </c>
      <c r="I484" s="7">
        <f>IFERROR(E484/H484,"0")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>(((L484/60)/60)/24)+DATE(1970,1,1)</f>
        <v>40963.25</v>
      </c>
      <c r="O484" s="12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E485/D485*100</f>
        <v>52.774617067833695</v>
      </c>
      <c r="G485" t="s">
        <v>14</v>
      </c>
      <c r="H485">
        <v>554</v>
      </c>
      <c r="I485" s="7">
        <f>IFERROR(E485/H485,"0")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>(((L485/60)/60)/24)+DATE(1970,1,1)</f>
        <v>43811.25</v>
      </c>
      <c r="O485" s="12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E486/D486*100</f>
        <v>260.20608108108109</v>
      </c>
      <c r="G486" t="s">
        <v>20</v>
      </c>
      <c r="H486">
        <v>1572</v>
      </c>
      <c r="I486" s="7">
        <f>IFERROR(E486/H486,"0")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>(((L486/60)/60)/24)+DATE(1970,1,1)</f>
        <v>41855.208333333336</v>
      </c>
      <c r="O486" s="12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E487/D487*100</f>
        <v>30.73289183222958</v>
      </c>
      <c r="G487" t="s">
        <v>14</v>
      </c>
      <c r="H487">
        <v>648</v>
      </c>
      <c r="I487" s="7">
        <f>IFERROR(E487/H487,"0")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>(((L487/60)/60)/24)+DATE(1970,1,1)</f>
        <v>43626.208333333328</v>
      </c>
      <c r="O487" s="12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E488/D488*100</f>
        <v>13.5</v>
      </c>
      <c r="G488" t="s">
        <v>14</v>
      </c>
      <c r="H488">
        <v>21</v>
      </c>
      <c r="I488" s="7">
        <f>IFERROR(E488/H488,"0")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>(((L488/60)/60)/24)+DATE(1970,1,1)</f>
        <v>43168.25</v>
      </c>
      <c r="O488" s="12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E489/D489*100</f>
        <v>178.62556663644605</v>
      </c>
      <c r="G489" t="s">
        <v>20</v>
      </c>
      <c r="H489">
        <v>2346</v>
      </c>
      <c r="I489" s="7">
        <f>IFERROR(E489/H489,"0")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>(((L489/60)/60)/24)+DATE(1970,1,1)</f>
        <v>42845.208333333328</v>
      </c>
      <c r="O489" s="12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E490/D490*100</f>
        <v>220.0566037735849</v>
      </c>
      <c r="G490" t="s">
        <v>20</v>
      </c>
      <c r="H490">
        <v>115</v>
      </c>
      <c r="I490" s="7">
        <f>IFERROR(E490/H490,"0")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>(((L490/60)/60)/24)+DATE(1970,1,1)</f>
        <v>42403.25</v>
      </c>
      <c r="O490" s="12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E491/D491*100</f>
        <v>101.5108695652174</v>
      </c>
      <c r="G491" t="s">
        <v>20</v>
      </c>
      <c r="H491">
        <v>85</v>
      </c>
      <c r="I491" s="7">
        <f>IFERROR(E491/H491,"0")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>(((L491/60)/60)/24)+DATE(1970,1,1)</f>
        <v>40406.208333333336</v>
      </c>
      <c r="O491" s="12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E492/D492*100</f>
        <v>191.5</v>
      </c>
      <c r="G492" t="s">
        <v>20</v>
      </c>
      <c r="H492">
        <v>144</v>
      </c>
      <c r="I492" s="7">
        <f>IFERROR(E492/H492,"0")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>(((L492/60)/60)/24)+DATE(1970,1,1)</f>
        <v>43786.25</v>
      </c>
      <c r="O492" s="12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E493/D493*100</f>
        <v>305.34683098591546</v>
      </c>
      <c r="G493" t="s">
        <v>20</v>
      </c>
      <c r="H493">
        <v>2443</v>
      </c>
      <c r="I493" s="7">
        <f>IFERROR(E493/H493,"0")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>(((L493/60)/60)/24)+DATE(1970,1,1)</f>
        <v>41456.208333333336</v>
      </c>
      <c r="O493" s="12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E494/D494*100</f>
        <v>23.995287958115181</v>
      </c>
      <c r="G494" t="s">
        <v>74</v>
      </c>
      <c r="H494">
        <v>595</v>
      </c>
      <c r="I494" s="7">
        <f>IFERROR(E494/H494,"0")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>(((L494/60)/60)/24)+DATE(1970,1,1)</f>
        <v>40336.208333333336</v>
      </c>
      <c r="O494" s="12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E495/D495*100</f>
        <v>723.77777777777771</v>
      </c>
      <c r="G495" t="s">
        <v>20</v>
      </c>
      <c r="H495">
        <v>64</v>
      </c>
      <c r="I495" s="7">
        <f>IFERROR(E495/H495,"0")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>(((L495/60)/60)/24)+DATE(1970,1,1)</f>
        <v>43645.208333333328</v>
      </c>
      <c r="O495" s="12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E496/D496*100</f>
        <v>547.36</v>
      </c>
      <c r="G496" t="s">
        <v>20</v>
      </c>
      <c r="H496">
        <v>268</v>
      </c>
      <c r="I496" s="7">
        <f>IFERROR(E496/H496,"0")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>(((L496/60)/60)/24)+DATE(1970,1,1)</f>
        <v>40990.208333333336</v>
      </c>
      <c r="O496" s="12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E497/D497*100</f>
        <v>414.49999999999994</v>
      </c>
      <c r="G497" t="s">
        <v>20</v>
      </c>
      <c r="H497">
        <v>195</v>
      </c>
      <c r="I497" s="7">
        <f>IFERROR(E497/H497,"0")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>(((L497/60)/60)/24)+DATE(1970,1,1)</f>
        <v>41800.208333333336</v>
      </c>
      <c r="O497" s="12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E498/D498*100</f>
        <v>0.90696409140369971</v>
      </c>
      <c r="G498" t="s">
        <v>14</v>
      </c>
      <c r="H498">
        <v>54</v>
      </c>
      <c r="I498" s="7">
        <f>IFERROR(E498/H498,"0")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>(((L498/60)/60)/24)+DATE(1970,1,1)</f>
        <v>42876.208333333328</v>
      </c>
      <c r="O498" s="12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E499/D499*100</f>
        <v>34.173469387755098</v>
      </c>
      <c r="G499" t="s">
        <v>14</v>
      </c>
      <c r="H499">
        <v>120</v>
      </c>
      <c r="I499" s="7">
        <f>IFERROR(E499/H499,"0")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>(((L499/60)/60)/24)+DATE(1970,1,1)</f>
        <v>42724.25</v>
      </c>
      <c r="O499" s="12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E500/D500*100</f>
        <v>23.948810754912099</v>
      </c>
      <c r="G500" t="s">
        <v>14</v>
      </c>
      <c r="H500">
        <v>579</v>
      </c>
      <c r="I500" s="7">
        <f>IFERROR(E500/H500,"0")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>(((L500/60)/60)/24)+DATE(1970,1,1)</f>
        <v>42005.25</v>
      </c>
      <c r="O500" s="12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E501/D501*100</f>
        <v>48.072649572649574</v>
      </c>
      <c r="G501" t="s">
        <v>14</v>
      </c>
      <c r="H501">
        <v>2072</v>
      </c>
      <c r="I501" s="7">
        <f>IFERROR(E501/H501,"0")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>(((L501/60)/60)/24)+DATE(1970,1,1)</f>
        <v>42444.208333333328</v>
      </c>
      <c r="O501" s="12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E502/D502*100</f>
        <v>0</v>
      </c>
      <c r="G502" t="s">
        <v>14</v>
      </c>
      <c r="H502">
        <v>0</v>
      </c>
      <c r="I502" s="7" t="str">
        <f>IFERROR(E502/H502,"0")</f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>(((L502/60)/60)/24)+DATE(1970,1,1)</f>
        <v>41395.208333333336</v>
      </c>
      <c r="O502" s="12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E503/D503*100</f>
        <v>70.145182291666657</v>
      </c>
      <c r="G503" t="s">
        <v>14</v>
      </c>
      <c r="H503">
        <v>1796</v>
      </c>
      <c r="I503" s="7">
        <f>IFERROR(E503/H503,"0")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>(((L503/60)/60)/24)+DATE(1970,1,1)</f>
        <v>41345.208333333336</v>
      </c>
      <c r="O503" s="12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E504/D504*100</f>
        <v>529.92307692307691</v>
      </c>
      <c r="G504" t="s">
        <v>20</v>
      </c>
      <c r="H504">
        <v>186</v>
      </c>
      <c r="I504" s="7">
        <f>IFERROR(E504/H504,"0")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>(((L504/60)/60)/24)+DATE(1970,1,1)</f>
        <v>41117.208333333336</v>
      </c>
      <c r="O504" s="12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E505/D505*100</f>
        <v>180.32549019607845</v>
      </c>
      <c r="G505" t="s">
        <v>20</v>
      </c>
      <c r="H505">
        <v>460</v>
      </c>
      <c r="I505" s="7">
        <f>IFERROR(E505/H505,"0")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>(((L505/60)/60)/24)+DATE(1970,1,1)</f>
        <v>42186.208333333328</v>
      </c>
      <c r="O505" s="12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E506/D506*100</f>
        <v>92.320000000000007</v>
      </c>
      <c r="G506" t="s">
        <v>14</v>
      </c>
      <c r="H506">
        <v>62</v>
      </c>
      <c r="I506" s="7">
        <f>IFERROR(E506/H506,"0")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>(((L506/60)/60)/24)+DATE(1970,1,1)</f>
        <v>42142.208333333328</v>
      </c>
      <c r="O506" s="12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E507/D507*100</f>
        <v>13.901001112347053</v>
      </c>
      <c r="G507" t="s">
        <v>14</v>
      </c>
      <c r="H507">
        <v>347</v>
      </c>
      <c r="I507" s="7">
        <f>IFERROR(E507/H507,"0")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>(((L507/60)/60)/24)+DATE(1970,1,1)</f>
        <v>41341.25</v>
      </c>
      <c r="O507" s="12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E508/D508*100</f>
        <v>927.07777777777767</v>
      </c>
      <c r="G508" t="s">
        <v>20</v>
      </c>
      <c r="H508">
        <v>2528</v>
      </c>
      <c r="I508" s="7">
        <f>IFERROR(E508/H508,"0")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>(((L508/60)/60)/24)+DATE(1970,1,1)</f>
        <v>43062.25</v>
      </c>
      <c r="O508" s="12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E509/D509*100</f>
        <v>39.857142857142861</v>
      </c>
      <c r="G509" t="s">
        <v>14</v>
      </c>
      <c r="H509">
        <v>19</v>
      </c>
      <c r="I509" s="7">
        <f>IFERROR(E509/H509,"0")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>(((L509/60)/60)/24)+DATE(1970,1,1)</f>
        <v>41373.208333333336</v>
      </c>
      <c r="O509" s="12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E510/D510*100</f>
        <v>112.22929936305732</v>
      </c>
      <c r="G510" t="s">
        <v>20</v>
      </c>
      <c r="H510">
        <v>3657</v>
      </c>
      <c r="I510" s="7">
        <f>IFERROR(E510/H510,"0")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>(((L510/60)/60)/24)+DATE(1970,1,1)</f>
        <v>43310.208333333328</v>
      </c>
      <c r="O510" s="12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E511/D511*100</f>
        <v>70.925816023738875</v>
      </c>
      <c r="G511" t="s">
        <v>14</v>
      </c>
      <c r="H511">
        <v>1258</v>
      </c>
      <c r="I511" s="7">
        <f>IFERROR(E511/H511,"0")</f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>(((L511/60)/60)/24)+DATE(1970,1,1)</f>
        <v>41034.208333333336</v>
      </c>
      <c r="O511" s="12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E512/D512*100</f>
        <v>119.08974358974358</v>
      </c>
      <c r="G512" t="s">
        <v>20</v>
      </c>
      <c r="H512">
        <v>131</v>
      </c>
      <c r="I512" s="7">
        <f>IFERROR(E512/H512,"0")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>(((L512/60)/60)/24)+DATE(1970,1,1)</f>
        <v>43251.208333333328</v>
      </c>
      <c r="O512" s="12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E513/D513*100</f>
        <v>24.017591339648174</v>
      </c>
      <c r="G513" t="s">
        <v>14</v>
      </c>
      <c r="H513">
        <v>362</v>
      </c>
      <c r="I513" s="7">
        <f>IFERROR(E513/H513,"0")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>(((L513/60)/60)/24)+DATE(1970,1,1)</f>
        <v>43671.208333333328</v>
      </c>
      <c r="O513" s="12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E514/D514*100</f>
        <v>139.31868131868131</v>
      </c>
      <c r="G514" t="s">
        <v>20</v>
      </c>
      <c r="H514">
        <v>239</v>
      </c>
      <c r="I514" s="7">
        <f>IFERROR(E514/H514,"0")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>(((L514/60)/60)/24)+DATE(1970,1,1)</f>
        <v>41825.208333333336</v>
      </c>
      <c r="O514" s="12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E515/D515*100</f>
        <v>39.277108433734945</v>
      </c>
      <c r="G515" t="s">
        <v>74</v>
      </c>
      <c r="H515">
        <v>35</v>
      </c>
      <c r="I515" s="7">
        <f>IFERROR(E515/H515,"0")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>(((L515/60)/60)/24)+DATE(1970,1,1)</f>
        <v>40430.208333333336</v>
      </c>
      <c r="O515" s="12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E516/D516*100</f>
        <v>22.439077144917089</v>
      </c>
      <c r="G516" t="s">
        <v>74</v>
      </c>
      <c r="H516">
        <v>528</v>
      </c>
      <c r="I516" s="7">
        <f>IFERROR(E516/H516,"0")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>(((L516/60)/60)/24)+DATE(1970,1,1)</f>
        <v>41614.25</v>
      </c>
      <c r="O516" s="12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E517/D517*100</f>
        <v>55.779069767441861</v>
      </c>
      <c r="G517" t="s">
        <v>14</v>
      </c>
      <c r="H517">
        <v>133</v>
      </c>
      <c r="I517" s="7">
        <f>IFERROR(E517/H517,"0")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>(((L517/60)/60)/24)+DATE(1970,1,1)</f>
        <v>40900.25</v>
      </c>
      <c r="O517" s="12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E518/D518*100</f>
        <v>42.523125996810208</v>
      </c>
      <c r="G518" t="s">
        <v>14</v>
      </c>
      <c r="H518">
        <v>846</v>
      </c>
      <c r="I518" s="7">
        <f>IFERROR(E518/H518,"0")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>(((L518/60)/60)/24)+DATE(1970,1,1)</f>
        <v>40396.208333333336</v>
      </c>
      <c r="O518" s="12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E519/D519*100</f>
        <v>112.00000000000001</v>
      </c>
      <c r="G519" t="s">
        <v>20</v>
      </c>
      <c r="H519">
        <v>78</v>
      </c>
      <c r="I519" s="7">
        <f>IFERROR(E519/H519,"0")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>(((L519/60)/60)/24)+DATE(1970,1,1)</f>
        <v>42860.208333333328</v>
      </c>
      <c r="O519" s="12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E520/D520*100</f>
        <v>7.0681818181818183</v>
      </c>
      <c r="G520" t="s">
        <v>14</v>
      </c>
      <c r="H520">
        <v>10</v>
      </c>
      <c r="I520" s="7">
        <f>IFERROR(E520/H520,"0")</f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>(((L520/60)/60)/24)+DATE(1970,1,1)</f>
        <v>43154.25</v>
      </c>
      <c r="O520" s="12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E521/D521*100</f>
        <v>101.74563871693867</v>
      </c>
      <c r="G521" t="s">
        <v>20</v>
      </c>
      <c r="H521">
        <v>1773</v>
      </c>
      <c r="I521" s="7">
        <f>IFERROR(E521/H521,"0")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>(((L521/60)/60)/24)+DATE(1970,1,1)</f>
        <v>42012.25</v>
      </c>
      <c r="O521" s="12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E522/D522*100</f>
        <v>425.75</v>
      </c>
      <c r="G522" t="s">
        <v>20</v>
      </c>
      <c r="H522">
        <v>32</v>
      </c>
      <c r="I522" s="7">
        <f>IFERROR(E522/H522,"0")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>(((L522/60)/60)/24)+DATE(1970,1,1)</f>
        <v>43574.208333333328</v>
      </c>
      <c r="O522" s="12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E523/D523*100</f>
        <v>145.53947368421052</v>
      </c>
      <c r="G523" t="s">
        <v>20</v>
      </c>
      <c r="H523">
        <v>369</v>
      </c>
      <c r="I523" s="7">
        <f>IFERROR(E523/H523,"0")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>(((L523/60)/60)/24)+DATE(1970,1,1)</f>
        <v>42605.208333333328</v>
      </c>
      <c r="O523" s="12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E524/D524*100</f>
        <v>32.453465346534657</v>
      </c>
      <c r="G524" t="s">
        <v>14</v>
      </c>
      <c r="H524">
        <v>191</v>
      </c>
      <c r="I524" s="7">
        <f>IFERROR(E524/H524,"0")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>(((L524/60)/60)/24)+DATE(1970,1,1)</f>
        <v>41093.208333333336</v>
      </c>
      <c r="O524" s="12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E525/D525*100</f>
        <v>700.33333333333326</v>
      </c>
      <c r="G525" t="s">
        <v>20</v>
      </c>
      <c r="H525">
        <v>89</v>
      </c>
      <c r="I525" s="7">
        <f>IFERROR(E525/H525,"0")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>(((L525/60)/60)/24)+DATE(1970,1,1)</f>
        <v>40241.25</v>
      </c>
      <c r="O525" s="12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E526/D526*100</f>
        <v>83.904860392967933</v>
      </c>
      <c r="G526" t="s">
        <v>14</v>
      </c>
      <c r="H526">
        <v>1979</v>
      </c>
      <c r="I526" s="7">
        <f>IFERROR(E526/H526,"0")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>(((L526/60)/60)/24)+DATE(1970,1,1)</f>
        <v>40294.208333333336</v>
      </c>
      <c r="O526" s="12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E527/D527*100</f>
        <v>84.19047619047619</v>
      </c>
      <c r="G527" t="s">
        <v>14</v>
      </c>
      <c r="H527">
        <v>63</v>
      </c>
      <c r="I527" s="7">
        <f>IFERROR(E527/H527,"0")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>(((L527/60)/60)/24)+DATE(1970,1,1)</f>
        <v>40505.25</v>
      </c>
      <c r="O527" s="12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E528/D528*100</f>
        <v>155.95180722891567</v>
      </c>
      <c r="G528" t="s">
        <v>20</v>
      </c>
      <c r="H528">
        <v>147</v>
      </c>
      <c r="I528" s="7">
        <f>IFERROR(E528/H528,"0")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>(((L528/60)/60)/24)+DATE(1970,1,1)</f>
        <v>42364.25</v>
      </c>
      <c r="O528" s="12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E529/D529*100</f>
        <v>99.619450317124731</v>
      </c>
      <c r="G529" t="s">
        <v>14</v>
      </c>
      <c r="H529">
        <v>6080</v>
      </c>
      <c r="I529" s="7">
        <f>IFERROR(E529/H529,"0")</f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>(((L529/60)/60)/24)+DATE(1970,1,1)</f>
        <v>42405.25</v>
      </c>
      <c r="O529" s="12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E530/D530*100</f>
        <v>80.300000000000011</v>
      </c>
      <c r="G530" t="s">
        <v>14</v>
      </c>
      <c r="H530">
        <v>80</v>
      </c>
      <c r="I530" s="7">
        <f>IFERROR(E530/H530,"0")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>(((L530/60)/60)/24)+DATE(1970,1,1)</f>
        <v>41601.25</v>
      </c>
      <c r="O530" s="12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E531/D531*100</f>
        <v>11.254901960784313</v>
      </c>
      <c r="G531" t="s">
        <v>14</v>
      </c>
      <c r="H531">
        <v>9</v>
      </c>
      <c r="I531" s="7">
        <f>IFERROR(E531/H531,"0")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>(((L531/60)/60)/24)+DATE(1970,1,1)</f>
        <v>41769.208333333336</v>
      </c>
      <c r="O531" s="12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E532/D532*100</f>
        <v>91.740952380952379</v>
      </c>
      <c r="G532" t="s">
        <v>14</v>
      </c>
      <c r="H532">
        <v>1784</v>
      </c>
      <c r="I532" s="7">
        <f>IFERROR(E532/H532,"0")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>(((L532/60)/60)/24)+DATE(1970,1,1)</f>
        <v>40421.208333333336</v>
      </c>
      <c r="O532" s="12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E533/D533*100</f>
        <v>95.521156936261391</v>
      </c>
      <c r="G533" t="s">
        <v>47</v>
      </c>
      <c r="H533">
        <v>3640</v>
      </c>
      <c r="I533" s="7">
        <f>IFERROR(E533/H533,"0")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>(((L533/60)/60)/24)+DATE(1970,1,1)</f>
        <v>41589.25</v>
      </c>
      <c r="O533" s="12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E534/D534*100</f>
        <v>502.87499999999994</v>
      </c>
      <c r="G534" t="s">
        <v>20</v>
      </c>
      <c r="H534">
        <v>126</v>
      </c>
      <c r="I534" s="7">
        <f>IFERROR(E534/H534,"0")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>(((L534/60)/60)/24)+DATE(1970,1,1)</f>
        <v>43125.25</v>
      </c>
      <c r="O534" s="12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E535/D535*100</f>
        <v>159.24394463667818</v>
      </c>
      <c r="G535" t="s">
        <v>20</v>
      </c>
      <c r="H535">
        <v>2218</v>
      </c>
      <c r="I535" s="7">
        <f>IFERROR(E535/H535,"0")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>(((L535/60)/60)/24)+DATE(1970,1,1)</f>
        <v>41479.208333333336</v>
      </c>
      <c r="O535" s="12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E536/D536*100</f>
        <v>15.022446689113355</v>
      </c>
      <c r="G536" t="s">
        <v>14</v>
      </c>
      <c r="H536">
        <v>243</v>
      </c>
      <c r="I536" s="7">
        <f>IFERROR(E536/H536,"0")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>(((L536/60)/60)/24)+DATE(1970,1,1)</f>
        <v>43329.208333333328</v>
      </c>
      <c r="O536" s="12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E537/D537*100</f>
        <v>482.03846153846149</v>
      </c>
      <c r="G537" t="s">
        <v>20</v>
      </c>
      <c r="H537">
        <v>202</v>
      </c>
      <c r="I537" s="7">
        <f>IFERROR(E537/H537,"0")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>(((L537/60)/60)/24)+DATE(1970,1,1)</f>
        <v>43259.208333333328</v>
      </c>
      <c r="O537" s="12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E538/D538*100</f>
        <v>149.96938775510205</v>
      </c>
      <c r="G538" t="s">
        <v>20</v>
      </c>
      <c r="H538">
        <v>140</v>
      </c>
      <c r="I538" s="7">
        <f>IFERROR(E538/H538,"0")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>(((L538/60)/60)/24)+DATE(1970,1,1)</f>
        <v>40414.208333333336</v>
      </c>
      <c r="O538" s="12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E539/D539*100</f>
        <v>117.22156398104266</v>
      </c>
      <c r="G539" t="s">
        <v>20</v>
      </c>
      <c r="H539">
        <v>1052</v>
      </c>
      <c r="I539" s="7">
        <f>IFERROR(E539/H539,"0")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>(((L539/60)/60)/24)+DATE(1970,1,1)</f>
        <v>43342.208333333328</v>
      </c>
      <c r="O539" s="12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E540/D540*100</f>
        <v>37.695968274950431</v>
      </c>
      <c r="G540" t="s">
        <v>14</v>
      </c>
      <c r="H540">
        <v>1296</v>
      </c>
      <c r="I540" s="7">
        <f>IFERROR(E540/H540,"0")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>(((L540/60)/60)/24)+DATE(1970,1,1)</f>
        <v>41539.208333333336</v>
      </c>
      <c r="O540" s="12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E541/D541*100</f>
        <v>72.653061224489804</v>
      </c>
      <c r="G541" t="s">
        <v>14</v>
      </c>
      <c r="H541">
        <v>77</v>
      </c>
      <c r="I541" s="7">
        <f>IFERROR(E541/H541,"0")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>(((L541/60)/60)/24)+DATE(1970,1,1)</f>
        <v>43647.208333333328</v>
      </c>
      <c r="O541" s="12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E542/D542*100</f>
        <v>265.98113207547169</v>
      </c>
      <c r="G542" t="s">
        <v>20</v>
      </c>
      <c r="H542">
        <v>247</v>
      </c>
      <c r="I542" s="7">
        <f>IFERROR(E542/H542,"0")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>(((L542/60)/60)/24)+DATE(1970,1,1)</f>
        <v>43225.208333333328</v>
      </c>
      <c r="O542" s="12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E543/D543*100</f>
        <v>24.205617977528089</v>
      </c>
      <c r="G543" t="s">
        <v>14</v>
      </c>
      <c r="H543">
        <v>395</v>
      </c>
      <c r="I543" s="7">
        <f>IFERROR(E543/H543,"0")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>(((L543/60)/60)/24)+DATE(1970,1,1)</f>
        <v>42165.208333333328</v>
      </c>
      <c r="O543" s="12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E544/D544*100</f>
        <v>2.5064935064935066</v>
      </c>
      <c r="G544" t="s">
        <v>14</v>
      </c>
      <c r="H544">
        <v>49</v>
      </c>
      <c r="I544" s="7">
        <f>IFERROR(E544/H544,"0")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>(((L544/60)/60)/24)+DATE(1970,1,1)</f>
        <v>42391.25</v>
      </c>
      <c r="O544" s="12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E545/D545*100</f>
        <v>16.329799764428738</v>
      </c>
      <c r="G545" t="s">
        <v>14</v>
      </c>
      <c r="H545">
        <v>180</v>
      </c>
      <c r="I545" s="7">
        <f>IFERROR(E545/H545,"0")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>(((L545/60)/60)/24)+DATE(1970,1,1)</f>
        <v>41528.208333333336</v>
      </c>
      <c r="O545" s="12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E546/D546*100</f>
        <v>276.5</v>
      </c>
      <c r="G546" t="s">
        <v>20</v>
      </c>
      <c r="H546">
        <v>84</v>
      </c>
      <c r="I546" s="7">
        <f>IFERROR(E546/H546,"0")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>(((L546/60)/60)/24)+DATE(1970,1,1)</f>
        <v>42377.25</v>
      </c>
      <c r="O546" s="12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E547/D547*100</f>
        <v>88.803571428571431</v>
      </c>
      <c r="G547" t="s">
        <v>14</v>
      </c>
      <c r="H547">
        <v>2690</v>
      </c>
      <c r="I547" s="7">
        <f>IFERROR(E547/H547,"0")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>(((L547/60)/60)/24)+DATE(1970,1,1)</f>
        <v>43824.25</v>
      </c>
      <c r="O547" s="12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E548/D548*100</f>
        <v>163.57142857142856</v>
      </c>
      <c r="G548" t="s">
        <v>20</v>
      </c>
      <c r="H548">
        <v>88</v>
      </c>
      <c r="I548" s="7">
        <f>IFERROR(E548/H548,"0")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>(((L548/60)/60)/24)+DATE(1970,1,1)</f>
        <v>43360.208333333328</v>
      </c>
      <c r="O548" s="12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E549/D549*100</f>
        <v>969</v>
      </c>
      <c r="G549" t="s">
        <v>20</v>
      </c>
      <c r="H549">
        <v>156</v>
      </c>
      <c r="I549" s="7">
        <f>IFERROR(E549/H549,"0")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>(((L549/60)/60)/24)+DATE(1970,1,1)</f>
        <v>42029.25</v>
      </c>
      <c r="O549" s="12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E550/D550*100</f>
        <v>270.91376701966715</v>
      </c>
      <c r="G550" t="s">
        <v>20</v>
      </c>
      <c r="H550">
        <v>2985</v>
      </c>
      <c r="I550" s="7">
        <f>IFERROR(E550/H550,"0")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>(((L550/60)/60)/24)+DATE(1970,1,1)</f>
        <v>42461.208333333328</v>
      </c>
      <c r="O550" s="12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E551/D551*100</f>
        <v>284.21355932203392</v>
      </c>
      <c r="G551" t="s">
        <v>20</v>
      </c>
      <c r="H551">
        <v>762</v>
      </c>
      <c r="I551" s="7">
        <f>IFERROR(E551/H551,"0")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>(((L551/60)/60)/24)+DATE(1970,1,1)</f>
        <v>41422.208333333336</v>
      </c>
      <c r="O551" s="12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E552/D552*100</f>
        <v>4</v>
      </c>
      <c r="G552" t="s">
        <v>74</v>
      </c>
      <c r="H552">
        <v>1</v>
      </c>
      <c r="I552" s="7">
        <f>IFERROR(E552/H552,"0")</f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>(((L552/60)/60)/24)+DATE(1970,1,1)</f>
        <v>40968.25</v>
      </c>
      <c r="O552" s="12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E553/D553*100</f>
        <v>58.6329816768462</v>
      </c>
      <c r="G553" t="s">
        <v>14</v>
      </c>
      <c r="H553">
        <v>2779</v>
      </c>
      <c r="I553" s="7">
        <f>IFERROR(E553/H553,"0")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>(((L553/60)/60)/24)+DATE(1970,1,1)</f>
        <v>41993.25</v>
      </c>
      <c r="O553" s="12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E554/D554*100</f>
        <v>98.51111111111112</v>
      </c>
      <c r="G554" t="s">
        <v>14</v>
      </c>
      <c r="H554">
        <v>92</v>
      </c>
      <c r="I554" s="7">
        <f>IFERROR(E554/H554,"0")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>(((L554/60)/60)/24)+DATE(1970,1,1)</f>
        <v>42700.25</v>
      </c>
      <c r="O554" s="12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E555/D555*100</f>
        <v>43.975381008206334</v>
      </c>
      <c r="G555" t="s">
        <v>14</v>
      </c>
      <c r="H555">
        <v>1028</v>
      </c>
      <c r="I555" s="7">
        <f>IFERROR(E555/H555,"0")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>(((L555/60)/60)/24)+DATE(1970,1,1)</f>
        <v>40545.25</v>
      </c>
      <c r="O555" s="12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E556/D556*100</f>
        <v>151.66315789473683</v>
      </c>
      <c r="G556" t="s">
        <v>20</v>
      </c>
      <c r="H556">
        <v>554</v>
      </c>
      <c r="I556" s="7">
        <f>IFERROR(E556/H556,"0")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>(((L556/60)/60)/24)+DATE(1970,1,1)</f>
        <v>42723.25</v>
      </c>
      <c r="O556" s="12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E557/D557*100</f>
        <v>223.63492063492063</v>
      </c>
      <c r="G557" t="s">
        <v>20</v>
      </c>
      <c r="H557">
        <v>135</v>
      </c>
      <c r="I557" s="7">
        <f>IFERROR(E557/H557,"0")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>(((L557/60)/60)/24)+DATE(1970,1,1)</f>
        <v>41731.208333333336</v>
      </c>
      <c r="O557" s="12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E558/D558*100</f>
        <v>239.75</v>
      </c>
      <c r="G558" t="s">
        <v>20</v>
      </c>
      <c r="H558">
        <v>122</v>
      </c>
      <c r="I558" s="7">
        <f>IFERROR(E558/H558,"0")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>(((L558/60)/60)/24)+DATE(1970,1,1)</f>
        <v>40792.208333333336</v>
      </c>
      <c r="O558" s="12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E559/D559*100</f>
        <v>199.33333333333334</v>
      </c>
      <c r="G559" t="s">
        <v>20</v>
      </c>
      <c r="H559">
        <v>221</v>
      </c>
      <c r="I559" s="7">
        <f>IFERROR(E559/H559,"0")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>(((L559/60)/60)/24)+DATE(1970,1,1)</f>
        <v>42279.208333333328</v>
      </c>
      <c r="O559" s="12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E560/D560*100</f>
        <v>137.34482758620689</v>
      </c>
      <c r="G560" t="s">
        <v>20</v>
      </c>
      <c r="H560">
        <v>126</v>
      </c>
      <c r="I560" s="7">
        <f>IFERROR(E560/H560,"0")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>(((L560/60)/60)/24)+DATE(1970,1,1)</f>
        <v>42424.25</v>
      </c>
      <c r="O560" s="12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E561/D561*100</f>
        <v>100.9696106362773</v>
      </c>
      <c r="G561" t="s">
        <v>20</v>
      </c>
      <c r="H561">
        <v>1022</v>
      </c>
      <c r="I561" s="7">
        <f>IFERROR(E561/H561,"0")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>(((L561/60)/60)/24)+DATE(1970,1,1)</f>
        <v>42584.208333333328</v>
      </c>
      <c r="O561" s="12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E562/D562*100</f>
        <v>794.16</v>
      </c>
      <c r="G562" t="s">
        <v>20</v>
      </c>
      <c r="H562">
        <v>3177</v>
      </c>
      <c r="I562" s="7">
        <f>IFERROR(E562/H562,"0")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>(((L562/60)/60)/24)+DATE(1970,1,1)</f>
        <v>40865.25</v>
      </c>
      <c r="O562" s="12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E563/D563*100</f>
        <v>369.7</v>
      </c>
      <c r="G563" t="s">
        <v>20</v>
      </c>
      <c r="H563">
        <v>198</v>
      </c>
      <c r="I563" s="7">
        <f>IFERROR(E563/H563,"0")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>(((L563/60)/60)/24)+DATE(1970,1,1)</f>
        <v>40833.208333333336</v>
      </c>
      <c r="O563" s="12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E564/D564*100</f>
        <v>12.818181818181817</v>
      </c>
      <c r="G564" t="s">
        <v>14</v>
      </c>
      <c r="H564">
        <v>26</v>
      </c>
      <c r="I564" s="7">
        <f>IFERROR(E564/H564,"0")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>(((L564/60)/60)/24)+DATE(1970,1,1)</f>
        <v>43536.208333333328</v>
      </c>
      <c r="O564" s="12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E565/D565*100</f>
        <v>138.02702702702703</v>
      </c>
      <c r="G565" t="s">
        <v>20</v>
      </c>
      <c r="H565">
        <v>85</v>
      </c>
      <c r="I565" s="7">
        <f>IFERROR(E565/H565,"0")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>(((L565/60)/60)/24)+DATE(1970,1,1)</f>
        <v>43417.25</v>
      </c>
      <c r="O565" s="12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E566/D566*100</f>
        <v>83.813278008298752</v>
      </c>
      <c r="G566" t="s">
        <v>14</v>
      </c>
      <c r="H566">
        <v>1790</v>
      </c>
      <c r="I566" s="7">
        <f>IFERROR(E566/H566,"0")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>(((L566/60)/60)/24)+DATE(1970,1,1)</f>
        <v>42078.208333333328</v>
      </c>
      <c r="O566" s="12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E567/D567*100</f>
        <v>204.60063224446787</v>
      </c>
      <c r="G567" t="s">
        <v>20</v>
      </c>
      <c r="H567">
        <v>3596</v>
      </c>
      <c r="I567" s="7">
        <f>IFERROR(E567/H567,"0")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>(((L567/60)/60)/24)+DATE(1970,1,1)</f>
        <v>40862.25</v>
      </c>
      <c r="O567" s="12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E568/D568*100</f>
        <v>44.344086021505376</v>
      </c>
      <c r="G568" t="s">
        <v>14</v>
      </c>
      <c r="H568">
        <v>37</v>
      </c>
      <c r="I568" s="7">
        <f>IFERROR(E568/H568,"0")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>(((L568/60)/60)/24)+DATE(1970,1,1)</f>
        <v>42424.25</v>
      </c>
      <c r="O568" s="12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E569/D569*100</f>
        <v>218.60294117647058</v>
      </c>
      <c r="G569" t="s">
        <v>20</v>
      </c>
      <c r="H569">
        <v>244</v>
      </c>
      <c r="I569" s="7">
        <f>IFERROR(E569/H569,"0")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>(((L569/60)/60)/24)+DATE(1970,1,1)</f>
        <v>41830.208333333336</v>
      </c>
      <c r="O569" s="12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E570/D570*100</f>
        <v>186.03314917127071</v>
      </c>
      <c r="G570" t="s">
        <v>20</v>
      </c>
      <c r="H570">
        <v>5180</v>
      </c>
      <c r="I570" s="7">
        <f>IFERROR(E570/H570,"0")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>(((L570/60)/60)/24)+DATE(1970,1,1)</f>
        <v>40374.208333333336</v>
      </c>
      <c r="O570" s="12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E571/D571*100</f>
        <v>237.33830845771143</v>
      </c>
      <c r="G571" t="s">
        <v>20</v>
      </c>
      <c r="H571">
        <v>589</v>
      </c>
      <c r="I571" s="7">
        <f>IFERROR(E571/H571,"0")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>(((L571/60)/60)/24)+DATE(1970,1,1)</f>
        <v>40554.25</v>
      </c>
      <c r="O571" s="12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E572/D572*100</f>
        <v>305.65384615384613</v>
      </c>
      <c r="G572" t="s">
        <v>20</v>
      </c>
      <c r="H572">
        <v>2725</v>
      </c>
      <c r="I572" s="7">
        <f>IFERROR(E572/H572,"0")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>(((L572/60)/60)/24)+DATE(1970,1,1)</f>
        <v>41993.25</v>
      </c>
      <c r="O572" s="12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E573/D573*100</f>
        <v>94.142857142857139</v>
      </c>
      <c r="G573" t="s">
        <v>14</v>
      </c>
      <c r="H573">
        <v>35</v>
      </c>
      <c r="I573" s="7">
        <f>IFERROR(E573/H573,"0")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>(((L573/60)/60)/24)+DATE(1970,1,1)</f>
        <v>42174.208333333328</v>
      </c>
      <c r="O573" s="12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E574/D574*100</f>
        <v>54.400000000000006</v>
      </c>
      <c r="G574" t="s">
        <v>74</v>
      </c>
      <c r="H574">
        <v>94</v>
      </c>
      <c r="I574" s="7">
        <f>IFERROR(E574/H574,"0")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>(((L574/60)/60)/24)+DATE(1970,1,1)</f>
        <v>42275.208333333328</v>
      </c>
      <c r="O574" s="12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E575/D575*100</f>
        <v>111.88059701492537</v>
      </c>
      <c r="G575" t="s">
        <v>20</v>
      </c>
      <c r="H575">
        <v>300</v>
      </c>
      <c r="I575" s="7">
        <f>IFERROR(E575/H575,"0")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>(((L575/60)/60)/24)+DATE(1970,1,1)</f>
        <v>41761.208333333336</v>
      </c>
      <c r="O575" s="12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E576/D576*100</f>
        <v>369.14814814814815</v>
      </c>
      <c r="G576" t="s">
        <v>20</v>
      </c>
      <c r="H576">
        <v>144</v>
      </c>
      <c r="I576" s="7">
        <f>IFERROR(E576/H576,"0")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>(((L576/60)/60)/24)+DATE(1970,1,1)</f>
        <v>43806.25</v>
      </c>
      <c r="O576" s="12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E577/D577*100</f>
        <v>62.930372148859547</v>
      </c>
      <c r="G577" t="s">
        <v>14</v>
      </c>
      <c r="H577">
        <v>558</v>
      </c>
      <c r="I577" s="7">
        <f>IFERROR(E577/H577,"0")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>(((L577/60)/60)/24)+DATE(1970,1,1)</f>
        <v>41779.208333333336</v>
      </c>
      <c r="O577" s="12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E578/D578*100</f>
        <v>64.927835051546396</v>
      </c>
      <c r="G578" t="s">
        <v>14</v>
      </c>
      <c r="H578">
        <v>64</v>
      </c>
      <c r="I578" s="7">
        <f>IFERROR(E578/H578,"0")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>(((L578/60)/60)/24)+DATE(1970,1,1)</f>
        <v>43040.208333333328</v>
      </c>
      <c r="O578" s="12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E579/D579*100</f>
        <v>18.853658536585368</v>
      </c>
      <c r="G579" t="s">
        <v>74</v>
      </c>
      <c r="H579">
        <v>37</v>
      </c>
      <c r="I579" s="7">
        <f>IFERROR(E579/H579,"0")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>(((L579/60)/60)/24)+DATE(1970,1,1)</f>
        <v>40613.25</v>
      </c>
      <c r="O579" s="12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E580/D580*100</f>
        <v>16.754404145077721</v>
      </c>
      <c r="G580" t="s">
        <v>14</v>
      </c>
      <c r="H580">
        <v>245</v>
      </c>
      <c r="I580" s="7">
        <f>IFERROR(E580/H580,"0")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>(((L580/60)/60)/24)+DATE(1970,1,1)</f>
        <v>40878.25</v>
      </c>
      <c r="O580" s="12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E581/D581*100</f>
        <v>101.11290322580646</v>
      </c>
      <c r="G581" t="s">
        <v>20</v>
      </c>
      <c r="H581">
        <v>87</v>
      </c>
      <c r="I581" s="7">
        <f>IFERROR(E581/H581,"0")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>(((L581/60)/60)/24)+DATE(1970,1,1)</f>
        <v>40762.208333333336</v>
      </c>
      <c r="O581" s="12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E582/D582*100</f>
        <v>341.5022831050228</v>
      </c>
      <c r="G582" t="s">
        <v>20</v>
      </c>
      <c r="H582">
        <v>3116</v>
      </c>
      <c r="I582" s="7">
        <f>IFERROR(E582/H582,"0")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>(((L582/60)/60)/24)+DATE(1970,1,1)</f>
        <v>41696.25</v>
      </c>
      <c r="O582" s="12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E583/D583*100</f>
        <v>64.016666666666666</v>
      </c>
      <c r="G583" t="s">
        <v>14</v>
      </c>
      <c r="H583">
        <v>71</v>
      </c>
      <c r="I583" s="7">
        <f>IFERROR(E583/H583,"0")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>(((L583/60)/60)/24)+DATE(1970,1,1)</f>
        <v>40662.208333333336</v>
      </c>
      <c r="O583" s="12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E584/D584*100</f>
        <v>52.080459770114942</v>
      </c>
      <c r="G584" t="s">
        <v>14</v>
      </c>
      <c r="H584">
        <v>42</v>
      </c>
      <c r="I584" s="7">
        <f>IFERROR(E584/H584,"0")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>(((L584/60)/60)/24)+DATE(1970,1,1)</f>
        <v>42165.208333333328</v>
      </c>
      <c r="O584" s="12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E585/D585*100</f>
        <v>322.40211640211641</v>
      </c>
      <c r="G585" t="s">
        <v>20</v>
      </c>
      <c r="H585">
        <v>909</v>
      </c>
      <c r="I585" s="7">
        <f>IFERROR(E585/H585,"0")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>(((L585/60)/60)/24)+DATE(1970,1,1)</f>
        <v>40959.25</v>
      </c>
      <c r="O585" s="12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E586/D586*100</f>
        <v>119.50810185185186</v>
      </c>
      <c r="G586" t="s">
        <v>20</v>
      </c>
      <c r="H586">
        <v>1613</v>
      </c>
      <c r="I586" s="7">
        <f>IFERROR(E586/H586,"0")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>(((L586/60)/60)/24)+DATE(1970,1,1)</f>
        <v>41024.208333333336</v>
      </c>
      <c r="O586" s="12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E587/D587*100</f>
        <v>146.79775280898878</v>
      </c>
      <c r="G587" t="s">
        <v>20</v>
      </c>
      <c r="H587">
        <v>136</v>
      </c>
      <c r="I587" s="7">
        <f>IFERROR(E587/H587,"0")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>(((L587/60)/60)/24)+DATE(1970,1,1)</f>
        <v>40255.208333333336</v>
      </c>
      <c r="O587" s="12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E588/D588*100</f>
        <v>950.57142857142856</v>
      </c>
      <c r="G588" t="s">
        <v>20</v>
      </c>
      <c r="H588">
        <v>130</v>
      </c>
      <c r="I588" s="7">
        <f>IFERROR(E588/H588,"0")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>(((L588/60)/60)/24)+DATE(1970,1,1)</f>
        <v>40499.25</v>
      </c>
      <c r="O588" s="12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E589/D589*100</f>
        <v>72.893617021276597</v>
      </c>
      <c r="G589" t="s">
        <v>14</v>
      </c>
      <c r="H589">
        <v>156</v>
      </c>
      <c r="I589" s="7">
        <f>IFERROR(E589/H589,"0")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>(((L589/60)/60)/24)+DATE(1970,1,1)</f>
        <v>43484.25</v>
      </c>
      <c r="O589" s="12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E590/D590*100</f>
        <v>79.008248730964468</v>
      </c>
      <c r="G590" t="s">
        <v>14</v>
      </c>
      <c r="H590">
        <v>1368</v>
      </c>
      <c r="I590" s="7">
        <f>IFERROR(E590/H590,"0")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>(((L590/60)/60)/24)+DATE(1970,1,1)</f>
        <v>40262.208333333336</v>
      </c>
      <c r="O590" s="12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E591/D591*100</f>
        <v>64.721518987341781</v>
      </c>
      <c r="G591" t="s">
        <v>14</v>
      </c>
      <c r="H591">
        <v>102</v>
      </c>
      <c r="I591" s="7">
        <f>IFERROR(E591/H591,"0")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>(((L591/60)/60)/24)+DATE(1970,1,1)</f>
        <v>42190.208333333328</v>
      </c>
      <c r="O591" s="12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E592/D592*100</f>
        <v>82.028169014084511</v>
      </c>
      <c r="G592" t="s">
        <v>14</v>
      </c>
      <c r="H592">
        <v>86</v>
      </c>
      <c r="I592" s="7">
        <f>IFERROR(E592/H592,"0")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>(((L592/60)/60)/24)+DATE(1970,1,1)</f>
        <v>41994.25</v>
      </c>
      <c r="O592" s="12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E593/D593*100</f>
        <v>1037.6666666666667</v>
      </c>
      <c r="G593" t="s">
        <v>20</v>
      </c>
      <c r="H593">
        <v>102</v>
      </c>
      <c r="I593" s="7">
        <f>IFERROR(E593/H593,"0")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>(((L593/60)/60)/24)+DATE(1970,1,1)</f>
        <v>40373.208333333336</v>
      </c>
      <c r="O593" s="12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E594/D594*100</f>
        <v>12.910076530612244</v>
      </c>
      <c r="G594" t="s">
        <v>14</v>
      </c>
      <c r="H594">
        <v>253</v>
      </c>
      <c r="I594" s="7">
        <f>IFERROR(E594/H594,"0")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>(((L594/60)/60)/24)+DATE(1970,1,1)</f>
        <v>41789.208333333336</v>
      </c>
      <c r="O594" s="12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E595/D595*100</f>
        <v>154.84210526315789</v>
      </c>
      <c r="G595" t="s">
        <v>20</v>
      </c>
      <c r="H595">
        <v>4006</v>
      </c>
      <c r="I595" s="7">
        <f>IFERROR(E595/H595,"0")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>(((L595/60)/60)/24)+DATE(1970,1,1)</f>
        <v>41724.208333333336</v>
      </c>
      <c r="O595" s="12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E596/D596*100</f>
        <v>7.0991735537190088</v>
      </c>
      <c r="G596" t="s">
        <v>14</v>
      </c>
      <c r="H596">
        <v>157</v>
      </c>
      <c r="I596" s="7">
        <f>IFERROR(E596/H596,"0")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>(((L596/60)/60)/24)+DATE(1970,1,1)</f>
        <v>42548.208333333328</v>
      </c>
      <c r="O596" s="12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E597/D597*100</f>
        <v>208.52773826458036</v>
      </c>
      <c r="G597" t="s">
        <v>20</v>
      </c>
      <c r="H597">
        <v>1629</v>
      </c>
      <c r="I597" s="7">
        <f>IFERROR(E597/H597,"0")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>(((L597/60)/60)/24)+DATE(1970,1,1)</f>
        <v>40253.208333333336</v>
      </c>
      <c r="O597" s="12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E598/D598*100</f>
        <v>99.683544303797461</v>
      </c>
      <c r="G598" t="s">
        <v>14</v>
      </c>
      <c r="H598">
        <v>183</v>
      </c>
      <c r="I598" s="7">
        <f>IFERROR(E598/H598,"0")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>(((L598/60)/60)/24)+DATE(1970,1,1)</f>
        <v>42434.25</v>
      </c>
      <c r="O598" s="12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E599/D599*100</f>
        <v>201.59756097560978</v>
      </c>
      <c r="G599" t="s">
        <v>20</v>
      </c>
      <c r="H599">
        <v>2188</v>
      </c>
      <c r="I599" s="7">
        <f>IFERROR(E599/H599,"0")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>(((L599/60)/60)/24)+DATE(1970,1,1)</f>
        <v>43786.25</v>
      </c>
      <c r="O599" s="12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E600/D600*100</f>
        <v>162.09032258064516</v>
      </c>
      <c r="G600" t="s">
        <v>20</v>
      </c>
      <c r="H600">
        <v>2409</v>
      </c>
      <c r="I600" s="7">
        <f>IFERROR(E600/H600,"0")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>(((L600/60)/60)/24)+DATE(1970,1,1)</f>
        <v>40344.208333333336</v>
      </c>
      <c r="O600" s="12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E601/D601*100</f>
        <v>3.6436208125445471</v>
      </c>
      <c r="G601" t="s">
        <v>14</v>
      </c>
      <c r="H601">
        <v>82</v>
      </c>
      <c r="I601" s="7">
        <f>IFERROR(E601/H601,"0")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>(((L601/60)/60)/24)+DATE(1970,1,1)</f>
        <v>42047.25</v>
      </c>
      <c r="O601" s="12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E602/D602*100</f>
        <v>5</v>
      </c>
      <c r="G602" t="s">
        <v>14</v>
      </c>
      <c r="H602">
        <v>1</v>
      </c>
      <c r="I602" s="7">
        <f>IFERROR(E602/H602,"0")</f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>(((L602/60)/60)/24)+DATE(1970,1,1)</f>
        <v>41485.208333333336</v>
      </c>
      <c r="O602" s="12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E603/D603*100</f>
        <v>206.63492063492063</v>
      </c>
      <c r="G603" t="s">
        <v>20</v>
      </c>
      <c r="H603">
        <v>194</v>
      </c>
      <c r="I603" s="7">
        <f>IFERROR(E603/H603,"0")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>(((L603/60)/60)/24)+DATE(1970,1,1)</f>
        <v>41789.208333333336</v>
      </c>
      <c r="O603" s="12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E604/D604*100</f>
        <v>128.23628691983123</v>
      </c>
      <c r="G604" t="s">
        <v>20</v>
      </c>
      <c r="H604">
        <v>1140</v>
      </c>
      <c r="I604" s="7">
        <f>IFERROR(E604/H604,"0")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>(((L604/60)/60)/24)+DATE(1970,1,1)</f>
        <v>42160.208333333328</v>
      </c>
      <c r="O604" s="12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E605/D605*100</f>
        <v>119.66037735849055</v>
      </c>
      <c r="G605" t="s">
        <v>20</v>
      </c>
      <c r="H605">
        <v>102</v>
      </c>
      <c r="I605" s="7">
        <f>IFERROR(E605/H605,"0")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>(((L605/60)/60)/24)+DATE(1970,1,1)</f>
        <v>43573.208333333328</v>
      </c>
      <c r="O605" s="12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E606/D606*100</f>
        <v>170.73055242390078</v>
      </c>
      <c r="G606" t="s">
        <v>20</v>
      </c>
      <c r="H606">
        <v>2857</v>
      </c>
      <c r="I606" s="7">
        <f>IFERROR(E606/H606,"0")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>(((L606/60)/60)/24)+DATE(1970,1,1)</f>
        <v>40565.25</v>
      </c>
      <c r="O606" s="12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E607/D607*100</f>
        <v>187.21212121212122</v>
      </c>
      <c r="G607" t="s">
        <v>20</v>
      </c>
      <c r="H607">
        <v>107</v>
      </c>
      <c r="I607" s="7">
        <f>IFERROR(E607/H607,"0")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>(((L607/60)/60)/24)+DATE(1970,1,1)</f>
        <v>42280.208333333328</v>
      </c>
      <c r="O607" s="12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E608/D608*100</f>
        <v>188.38235294117646</v>
      </c>
      <c r="G608" t="s">
        <v>20</v>
      </c>
      <c r="H608">
        <v>160</v>
      </c>
      <c r="I608" s="7">
        <f>IFERROR(E608/H608,"0")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>(((L608/60)/60)/24)+DATE(1970,1,1)</f>
        <v>42436.25</v>
      </c>
      <c r="O608" s="12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E609/D609*100</f>
        <v>131.29869186046511</v>
      </c>
      <c r="G609" t="s">
        <v>20</v>
      </c>
      <c r="H609">
        <v>2230</v>
      </c>
      <c r="I609" s="7">
        <f>IFERROR(E609/H609,"0")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>(((L609/60)/60)/24)+DATE(1970,1,1)</f>
        <v>41721.208333333336</v>
      </c>
      <c r="O609" s="12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E610/D610*100</f>
        <v>283.97435897435901</v>
      </c>
      <c r="G610" t="s">
        <v>20</v>
      </c>
      <c r="H610">
        <v>316</v>
      </c>
      <c r="I610" s="7">
        <f>IFERROR(E610/H610,"0")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>(((L610/60)/60)/24)+DATE(1970,1,1)</f>
        <v>43530.25</v>
      </c>
      <c r="O610" s="12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E611/D611*100</f>
        <v>120.41999999999999</v>
      </c>
      <c r="G611" t="s">
        <v>20</v>
      </c>
      <c r="H611">
        <v>117</v>
      </c>
      <c r="I611" s="7">
        <f>IFERROR(E611/H611,"0")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>(((L611/60)/60)/24)+DATE(1970,1,1)</f>
        <v>43481.25</v>
      </c>
      <c r="O611" s="12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E612/D612*100</f>
        <v>419.0560747663551</v>
      </c>
      <c r="G612" t="s">
        <v>20</v>
      </c>
      <c r="H612">
        <v>6406</v>
      </c>
      <c r="I612" s="7">
        <f>IFERROR(E612/H612,"0")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>(((L612/60)/60)/24)+DATE(1970,1,1)</f>
        <v>41259.25</v>
      </c>
      <c r="O612" s="12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E613/D613*100</f>
        <v>13.853658536585368</v>
      </c>
      <c r="G613" t="s">
        <v>74</v>
      </c>
      <c r="H613">
        <v>15</v>
      </c>
      <c r="I613" s="7">
        <f>IFERROR(E613/H613,"0")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>(((L613/60)/60)/24)+DATE(1970,1,1)</f>
        <v>41480.208333333336</v>
      </c>
      <c r="O613" s="12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E614/D614*100</f>
        <v>139.43548387096774</v>
      </c>
      <c r="G614" t="s">
        <v>20</v>
      </c>
      <c r="H614">
        <v>192</v>
      </c>
      <c r="I614" s="7">
        <f>IFERROR(E614/H614,"0")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>(((L614/60)/60)/24)+DATE(1970,1,1)</f>
        <v>40474.208333333336</v>
      </c>
      <c r="O614" s="12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E615/D615*100</f>
        <v>174</v>
      </c>
      <c r="G615" t="s">
        <v>20</v>
      </c>
      <c r="H615">
        <v>26</v>
      </c>
      <c r="I615" s="7">
        <f>IFERROR(E615/H615,"0")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>(((L615/60)/60)/24)+DATE(1970,1,1)</f>
        <v>42973.208333333328</v>
      </c>
      <c r="O615" s="12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E616/D616*100</f>
        <v>155.49056603773585</v>
      </c>
      <c r="G616" t="s">
        <v>20</v>
      </c>
      <c r="H616">
        <v>723</v>
      </c>
      <c r="I616" s="7">
        <f>IFERROR(E616/H616,"0")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>(((L616/60)/60)/24)+DATE(1970,1,1)</f>
        <v>42746.25</v>
      </c>
      <c r="O616" s="12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E617/D617*100</f>
        <v>170.44705882352943</v>
      </c>
      <c r="G617" t="s">
        <v>20</v>
      </c>
      <c r="H617">
        <v>170</v>
      </c>
      <c r="I617" s="7">
        <f>IFERROR(E617/H617,"0")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>(((L617/60)/60)/24)+DATE(1970,1,1)</f>
        <v>42489.208333333328</v>
      </c>
      <c r="O617" s="12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E618/D618*100</f>
        <v>189.515625</v>
      </c>
      <c r="G618" t="s">
        <v>20</v>
      </c>
      <c r="H618">
        <v>238</v>
      </c>
      <c r="I618" s="7">
        <f>IFERROR(E618/H618,"0")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>(((L618/60)/60)/24)+DATE(1970,1,1)</f>
        <v>41537.208333333336</v>
      </c>
      <c r="O618" s="12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E619/D619*100</f>
        <v>249.71428571428572</v>
      </c>
      <c r="G619" t="s">
        <v>20</v>
      </c>
      <c r="H619">
        <v>55</v>
      </c>
      <c r="I619" s="7">
        <f>IFERROR(E619/H619,"0")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>(((L619/60)/60)/24)+DATE(1970,1,1)</f>
        <v>41794.208333333336</v>
      </c>
      <c r="O619" s="12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E620/D620*100</f>
        <v>48.860523665659613</v>
      </c>
      <c r="G620" t="s">
        <v>14</v>
      </c>
      <c r="H620">
        <v>1198</v>
      </c>
      <c r="I620" s="7">
        <f>IFERROR(E620/H620,"0")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>(((L620/60)/60)/24)+DATE(1970,1,1)</f>
        <v>41396.208333333336</v>
      </c>
      <c r="O620" s="12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E621/D621*100</f>
        <v>28.461970393057683</v>
      </c>
      <c r="G621" t="s">
        <v>14</v>
      </c>
      <c r="H621">
        <v>648</v>
      </c>
      <c r="I621" s="7">
        <f>IFERROR(E621/H621,"0")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>(((L621/60)/60)/24)+DATE(1970,1,1)</f>
        <v>40669.208333333336</v>
      </c>
      <c r="O621" s="12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E622/D622*100</f>
        <v>268.02325581395348</v>
      </c>
      <c r="G622" t="s">
        <v>20</v>
      </c>
      <c r="H622">
        <v>128</v>
      </c>
      <c r="I622" s="7">
        <f>IFERROR(E622/H622,"0")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>(((L622/60)/60)/24)+DATE(1970,1,1)</f>
        <v>42559.208333333328</v>
      </c>
      <c r="O622" s="12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E623/D623*100</f>
        <v>619.80078125</v>
      </c>
      <c r="G623" t="s">
        <v>20</v>
      </c>
      <c r="H623">
        <v>2144</v>
      </c>
      <c r="I623" s="7">
        <f>IFERROR(E623/H623,"0")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>(((L623/60)/60)/24)+DATE(1970,1,1)</f>
        <v>42626.208333333328</v>
      </c>
      <c r="O623" s="12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E624/D624*100</f>
        <v>3.1301587301587301</v>
      </c>
      <c r="G624" t="s">
        <v>14</v>
      </c>
      <c r="H624">
        <v>64</v>
      </c>
      <c r="I624" s="7">
        <f>IFERROR(E624/H624,"0")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>(((L624/60)/60)/24)+DATE(1970,1,1)</f>
        <v>43205.208333333328</v>
      </c>
      <c r="O624" s="12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E625/D625*100</f>
        <v>159.92152704135739</v>
      </c>
      <c r="G625" t="s">
        <v>20</v>
      </c>
      <c r="H625">
        <v>2693</v>
      </c>
      <c r="I625" s="7">
        <f>IFERROR(E625/H625,"0")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>(((L625/60)/60)/24)+DATE(1970,1,1)</f>
        <v>42201.208333333328</v>
      </c>
      <c r="O625" s="12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E626/D626*100</f>
        <v>279.39215686274508</v>
      </c>
      <c r="G626" t="s">
        <v>20</v>
      </c>
      <c r="H626">
        <v>432</v>
      </c>
      <c r="I626" s="7">
        <f>IFERROR(E626/H626,"0")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>(((L626/60)/60)/24)+DATE(1970,1,1)</f>
        <v>42029.25</v>
      </c>
      <c r="O626" s="12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E627/D627*100</f>
        <v>77.373333333333335</v>
      </c>
      <c r="G627" t="s">
        <v>14</v>
      </c>
      <c r="H627">
        <v>62</v>
      </c>
      <c r="I627" s="7">
        <f>IFERROR(E627/H627,"0")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>(((L627/60)/60)/24)+DATE(1970,1,1)</f>
        <v>43857.25</v>
      </c>
      <c r="O627" s="12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E628/D628*100</f>
        <v>206.32812500000003</v>
      </c>
      <c r="G628" t="s">
        <v>20</v>
      </c>
      <c r="H628">
        <v>189</v>
      </c>
      <c r="I628" s="7">
        <f>IFERROR(E628/H628,"0")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>(((L628/60)/60)/24)+DATE(1970,1,1)</f>
        <v>40449.208333333336</v>
      </c>
      <c r="O628" s="12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E629/D629*100</f>
        <v>694.25</v>
      </c>
      <c r="G629" t="s">
        <v>20</v>
      </c>
      <c r="H629">
        <v>154</v>
      </c>
      <c r="I629" s="7">
        <f>IFERROR(E629/H629,"0")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>(((L629/60)/60)/24)+DATE(1970,1,1)</f>
        <v>40345.208333333336</v>
      </c>
      <c r="O629" s="12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E630/D630*100</f>
        <v>151.78947368421052</v>
      </c>
      <c r="G630" t="s">
        <v>20</v>
      </c>
      <c r="H630">
        <v>96</v>
      </c>
      <c r="I630" s="7">
        <f>IFERROR(E630/H630,"0")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>(((L630/60)/60)/24)+DATE(1970,1,1)</f>
        <v>40455.208333333336</v>
      </c>
      <c r="O630" s="12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E631/D631*100</f>
        <v>64.58207217694995</v>
      </c>
      <c r="G631" t="s">
        <v>14</v>
      </c>
      <c r="H631">
        <v>750</v>
      </c>
      <c r="I631" s="7">
        <f>IFERROR(E631/H631,"0")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>(((L631/60)/60)/24)+DATE(1970,1,1)</f>
        <v>42557.208333333328</v>
      </c>
      <c r="O631" s="12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E632/D632*100</f>
        <v>62.873684210526314</v>
      </c>
      <c r="G632" t="s">
        <v>74</v>
      </c>
      <c r="H632">
        <v>87</v>
      </c>
      <c r="I632" s="7">
        <f>IFERROR(E632/H632,"0")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>(((L632/60)/60)/24)+DATE(1970,1,1)</f>
        <v>43586.208333333328</v>
      </c>
      <c r="O632" s="12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E633/D633*100</f>
        <v>310.39864864864865</v>
      </c>
      <c r="G633" t="s">
        <v>20</v>
      </c>
      <c r="H633">
        <v>3063</v>
      </c>
      <c r="I633" s="7">
        <f>IFERROR(E633/H633,"0")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>(((L633/60)/60)/24)+DATE(1970,1,1)</f>
        <v>43550.208333333328</v>
      </c>
      <c r="O633" s="12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E634/D634*100</f>
        <v>42.859916782246884</v>
      </c>
      <c r="G634" t="s">
        <v>47</v>
      </c>
      <c r="H634">
        <v>278</v>
      </c>
      <c r="I634" s="7">
        <f>IFERROR(E634/H634,"0")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>(((L634/60)/60)/24)+DATE(1970,1,1)</f>
        <v>41945.208333333336</v>
      </c>
      <c r="O634" s="12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E635/D635*100</f>
        <v>83.119402985074629</v>
      </c>
      <c r="G635" t="s">
        <v>14</v>
      </c>
      <c r="H635">
        <v>105</v>
      </c>
      <c r="I635" s="7">
        <f>IFERROR(E635/H635,"0")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>(((L635/60)/60)/24)+DATE(1970,1,1)</f>
        <v>42315.25</v>
      </c>
      <c r="O635" s="12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E636/D636*100</f>
        <v>78.531302876480552</v>
      </c>
      <c r="G636" t="s">
        <v>74</v>
      </c>
      <c r="H636">
        <v>1658</v>
      </c>
      <c r="I636" s="7">
        <f>IFERROR(E636/H636,"0")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>(((L636/60)/60)/24)+DATE(1970,1,1)</f>
        <v>42819.208333333328</v>
      </c>
      <c r="O636" s="12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E637/D637*100</f>
        <v>114.09352517985612</v>
      </c>
      <c r="G637" t="s">
        <v>20</v>
      </c>
      <c r="H637">
        <v>2266</v>
      </c>
      <c r="I637" s="7">
        <f>IFERROR(E637/H637,"0")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>(((L637/60)/60)/24)+DATE(1970,1,1)</f>
        <v>41314.25</v>
      </c>
      <c r="O637" s="12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E638/D638*100</f>
        <v>64.537683358624179</v>
      </c>
      <c r="G638" t="s">
        <v>14</v>
      </c>
      <c r="H638">
        <v>2604</v>
      </c>
      <c r="I638" s="7">
        <f>IFERROR(E638/H638,"0")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>(((L638/60)/60)/24)+DATE(1970,1,1)</f>
        <v>40926.25</v>
      </c>
      <c r="O638" s="12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E639/D639*100</f>
        <v>79.411764705882348</v>
      </c>
      <c r="G639" t="s">
        <v>14</v>
      </c>
      <c r="H639">
        <v>65</v>
      </c>
      <c r="I639" s="7">
        <f>IFERROR(E639/H639,"0")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>(((L639/60)/60)/24)+DATE(1970,1,1)</f>
        <v>42688.25</v>
      </c>
      <c r="O639" s="12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E640/D640*100</f>
        <v>11.419117647058824</v>
      </c>
      <c r="G640" t="s">
        <v>14</v>
      </c>
      <c r="H640">
        <v>94</v>
      </c>
      <c r="I640" s="7">
        <f>IFERROR(E640/H640,"0")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>(((L640/60)/60)/24)+DATE(1970,1,1)</f>
        <v>40386.208333333336</v>
      </c>
      <c r="O640" s="12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E641/D641*100</f>
        <v>56.186046511627907</v>
      </c>
      <c r="G641" t="s">
        <v>47</v>
      </c>
      <c r="H641">
        <v>45</v>
      </c>
      <c r="I641" s="7">
        <f>IFERROR(E641/H641,"0")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>(((L641/60)/60)/24)+DATE(1970,1,1)</f>
        <v>43309.208333333328</v>
      </c>
      <c r="O641" s="12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E642/D642*100</f>
        <v>16.501669449081803</v>
      </c>
      <c r="G642" t="s">
        <v>14</v>
      </c>
      <c r="H642">
        <v>257</v>
      </c>
      <c r="I642" s="7">
        <f>IFERROR(E642/H642,"0")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>(((L642/60)/60)/24)+DATE(1970,1,1)</f>
        <v>42387.25</v>
      </c>
      <c r="O642" s="12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E643/D643*100</f>
        <v>119.96808510638297</v>
      </c>
      <c r="G643" t="s">
        <v>20</v>
      </c>
      <c r="H643">
        <v>194</v>
      </c>
      <c r="I643" s="7">
        <f>IFERROR(E643/H643,"0")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>(((L643/60)/60)/24)+DATE(1970,1,1)</f>
        <v>42786.25</v>
      </c>
      <c r="O643" s="12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E644/D644*100</f>
        <v>145.45652173913044</v>
      </c>
      <c r="G644" t="s">
        <v>20</v>
      </c>
      <c r="H644">
        <v>129</v>
      </c>
      <c r="I644" s="7">
        <f>IFERROR(E644/H644,"0")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>(((L644/60)/60)/24)+DATE(1970,1,1)</f>
        <v>43451.25</v>
      </c>
      <c r="O644" s="12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E645/D645*100</f>
        <v>221.38255033557047</v>
      </c>
      <c r="G645" t="s">
        <v>20</v>
      </c>
      <c r="H645">
        <v>375</v>
      </c>
      <c r="I645" s="7">
        <f>IFERROR(E645/H645,"0")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>(((L645/60)/60)/24)+DATE(1970,1,1)</f>
        <v>42795.25</v>
      </c>
      <c r="O645" s="12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E646/D646*100</f>
        <v>48.396694214876035</v>
      </c>
      <c r="G646" t="s">
        <v>14</v>
      </c>
      <c r="H646">
        <v>2928</v>
      </c>
      <c r="I646" s="7">
        <f>IFERROR(E646/H646,"0")</f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>(((L646/60)/60)/24)+DATE(1970,1,1)</f>
        <v>43452.25</v>
      </c>
      <c r="O646" s="12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E647/D647*100</f>
        <v>92.911504424778755</v>
      </c>
      <c r="G647" t="s">
        <v>14</v>
      </c>
      <c r="H647">
        <v>4697</v>
      </c>
      <c r="I647" s="7">
        <f>IFERROR(E647/H647,"0")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>(((L647/60)/60)/24)+DATE(1970,1,1)</f>
        <v>43369.208333333328</v>
      </c>
      <c r="O647" s="12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E648/D648*100</f>
        <v>88.599797365754824</v>
      </c>
      <c r="G648" t="s">
        <v>14</v>
      </c>
      <c r="H648">
        <v>2915</v>
      </c>
      <c r="I648" s="7">
        <f>IFERROR(E648/H648,"0")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>(((L648/60)/60)/24)+DATE(1970,1,1)</f>
        <v>41346.208333333336</v>
      </c>
      <c r="O648" s="12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E649/D649*100</f>
        <v>41.4</v>
      </c>
      <c r="G649" t="s">
        <v>14</v>
      </c>
      <c r="H649">
        <v>18</v>
      </c>
      <c r="I649" s="7">
        <f>IFERROR(E649/H649,"0")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>(((L649/60)/60)/24)+DATE(1970,1,1)</f>
        <v>43199.208333333328</v>
      </c>
      <c r="O649" s="12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E650/D650*100</f>
        <v>63.056795131845846</v>
      </c>
      <c r="G650" t="s">
        <v>74</v>
      </c>
      <c r="H650">
        <v>723</v>
      </c>
      <c r="I650" s="7">
        <f>IFERROR(E650/H650,"0")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>(((L650/60)/60)/24)+DATE(1970,1,1)</f>
        <v>42922.208333333328</v>
      </c>
      <c r="O650" s="12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E651/D651*100</f>
        <v>48.482333607230892</v>
      </c>
      <c r="G651" t="s">
        <v>14</v>
      </c>
      <c r="H651">
        <v>602</v>
      </c>
      <c r="I651" s="7">
        <f>IFERROR(E651/H651,"0")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>(((L651/60)/60)/24)+DATE(1970,1,1)</f>
        <v>40471.208333333336</v>
      </c>
      <c r="O651" s="12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E652/D652*100</f>
        <v>2</v>
      </c>
      <c r="G652" t="s">
        <v>14</v>
      </c>
      <c r="H652">
        <v>1</v>
      </c>
      <c r="I652" s="7">
        <f>IFERROR(E652/H652,"0")</f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>(((L652/60)/60)/24)+DATE(1970,1,1)</f>
        <v>41828.208333333336</v>
      </c>
      <c r="O652" s="12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E653/D653*100</f>
        <v>88.47941026944585</v>
      </c>
      <c r="G653" t="s">
        <v>14</v>
      </c>
      <c r="H653">
        <v>3868</v>
      </c>
      <c r="I653" s="7">
        <f>IFERROR(E653/H653,"0")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>(((L653/60)/60)/24)+DATE(1970,1,1)</f>
        <v>41692.25</v>
      </c>
      <c r="O653" s="12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E654/D654*100</f>
        <v>126.84</v>
      </c>
      <c r="G654" t="s">
        <v>20</v>
      </c>
      <c r="H654">
        <v>409</v>
      </c>
      <c r="I654" s="7">
        <f>IFERROR(E654/H654,"0")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>(((L654/60)/60)/24)+DATE(1970,1,1)</f>
        <v>42587.208333333328</v>
      </c>
      <c r="O654" s="12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E655/D655*100</f>
        <v>2338.833333333333</v>
      </c>
      <c r="G655" t="s">
        <v>20</v>
      </c>
      <c r="H655">
        <v>234</v>
      </c>
      <c r="I655" s="7">
        <f>IFERROR(E655/H655,"0")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>(((L655/60)/60)/24)+DATE(1970,1,1)</f>
        <v>42468.208333333328</v>
      </c>
      <c r="O655" s="12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E656/D656*100</f>
        <v>508.38857142857148</v>
      </c>
      <c r="G656" t="s">
        <v>20</v>
      </c>
      <c r="H656">
        <v>3016</v>
      </c>
      <c r="I656" s="7">
        <f>IFERROR(E656/H656,"0")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>(((L656/60)/60)/24)+DATE(1970,1,1)</f>
        <v>42240.208333333328</v>
      </c>
      <c r="O656" s="12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E657/D657*100</f>
        <v>191.47826086956522</v>
      </c>
      <c r="G657" t="s">
        <v>20</v>
      </c>
      <c r="H657">
        <v>264</v>
      </c>
      <c r="I657" s="7">
        <f>IFERROR(E657/H657,"0")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>(((L657/60)/60)/24)+DATE(1970,1,1)</f>
        <v>42796.25</v>
      </c>
      <c r="O657" s="12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E658/D658*100</f>
        <v>42.127533783783782</v>
      </c>
      <c r="G658" t="s">
        <v>14</v>
      </c>
      <c r="H658">
        <v>504</v>
      </c>
      <c r="I658" s="7">
        <f>IFERROR(E658/H658,"0")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>(((L658/60)/60)/24)+DATE(1970,1,1)</f>
        <v>43097.25</v>
      </c>
      <c r="O658" s="12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E659/D659*100</f>
        <v>8.24</v>
      </c>
      <c r="G659" t="s">
        <v>14</v>
      </c>
      <c r="H659">
        <v>14</v>
      </c>
      <c r="I659" s="7">
        <f>IFERROR(E659/H659,"0")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>(((L659/60)/60)/24)+DATE(1970,1,1)</f>
        <v>43096.25</v>
      </c>
      <c r="O659" s="12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E660/D660*100</f>
        <v>60.064638783269963</v>
      </c>
      <c r="G660" t="s">
        <v>74</v>
      </c>
      <c r="H660">
        <v>390</v>
      </c>
      <c r="I660" s="7">
        <f>IFERROR(E660/H660,"0")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>(((L660/60)/60)/24)+DATE(1970,1,1)</f>
        <v>42246.208333333328</v>
      </c>
      <c r="O660" s="12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E661/D661*100</f>
        <v>47.232808616404313</v>
      </c>
      <c r="G661" t="s">
        <v>14</v>
      </c>
      <c r="H661">
        <v>750</v>
      </c>
      <c r="I661" s="7">
        <f>IFERROR(E661/H661,"0")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>(((L661/60)/60)/24)+DATE(1970,1,1)</f>
        <v>40570.25</v>
      </c>
      <c r="O661" s="12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E662/D662*100</f>
        <v>81.736263736263737</v>
      </c>
      <c r="G662" t="s">
        <v>14</v>
      </c>
      <c r="H662">
        <v>77</v>
      </c>
      <c r="I662" s="7">
        <f>IFERROR(E662/H662,"0")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>(((L662/60)/60)/24)+DATE(1970,1,1)</f>
        <v>42237.208333333328</v>
      </c>
      <c r="O662" s="12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E663/D663*100</f>
        <v>54.187265917603</v>
      </c>
      <c r="G663" t="s">
        <v>14</v>
      </c>
      <c r="H663">
        <v>752</v>
      </c>
      <c r="I663" s="7">
        <f>IFERROR(E663/H663,"0")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>(((L663/60)/60)/24)+DATE(1970,1,1)</f>
        <v>40996.208333333336</v>
      </c>
      <c r="O663" s="12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E664/D664*100</f>
        <v>97.868131868131869</v>
      </c>
      <c r="G664" t="s">
        <v>14</v>
      </c>
      <c r="H664">
        <v>131</v>
      </c>
      <c r="I664" s="7">
        <f>IFERROR(E664/H664,"0")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>(((L664/60)/60)/24)+DATE(1970,1,1)</f>
        <v>43443.25</v>
      </c>
      <c r="O664" s="12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E665/D665*100</f>
        <v>77.239999999999995</v>
      </c>
      <c r="G665" t="s">
        <v>14</v>
      </c>
      <c r="H665">
        <v>87</v>
      </c>
      <c r="I665" s="7">
        <f>IFERROR(E665/H665,"0")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>(((L665/60)/60)/24)+DATE(1970,1,1)</f>
        <v>40458.208333333336</v>
      </c>
      <c r="O665" s="12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E666/D666*100</f>
        <v>33.464735516372798</v>
      </c>
      <c r="G666" t="s">
        <v>14</v>
      </c>
      <c r="H666">
        <v>1063</v>
      </c>
      <c r="I666" s="7">
        <f>IFERROR(E666/H666,"0")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>(((L666/60)/60)/24)+DATE(1970,1,1)</f>
        <v>40959.25</v>
      </c>
      <c r="O666" s="12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E667/D667*100</f>
        <v>239.58823529411765</v>
      </c>
      <c r="G667" t="s">
        <v>20</v>
      </c>
      <c r="H667">
        <v>272</v>
      </c>
      <c r="I667" s="7">
        <f>IFERROR(E667/H667,"0")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>(((L667/60)/60)/24)+DATE(1970,1,1)</f>
        <v>40733.208333333336</v>
      </c>
      <c r="O667" s="12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E668/D668*100</f>
        <v>64.032258064516128</v>
      </c>
      <c r="G668" t="s">
        <v>74</v>
      </c>
      <c r="H668">
        <v>25</v>
      </c>
      <c r="I668" s="7">
        <f>IFERROR(E668/H668,"0")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>(((L668/60)/60)/24)+DATE(1970,1,1)</f>
        <v>41516.208333333336</v>
      </c>
      <c r="O668" s="12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E669/D669*100</f>
        <v>176.15942028985506</v>
      </c>
      <c r="G669" t="s">
        <v>20</v>
      </c>
      <c r="H669">
        <v>419</v>
      </c>
      <c r="I669" s="7">
        <f>IFERROR(E669/H669,"0")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>(((L669/60)/60)/24)+DATE(1970,1,1)</f>
        <v>41892.208333333336</v>
      </c>
      <c r="O669" s="12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E670/D670*100</f>
        <v>20.33818181818182</v>
      </c>
      <c r="G670" t="s">
        <v>14</v>
      </c>
      <c r="H670">
        <v>76</v>
      </c>
      <c r="I670" s="7">
        <f>IFERROR(E670/H670,"0")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>(((L670/60)/60)/24)+DATE(1970,1,1)</f>
        <v>41122.208333333336</v>
      </c>
      <c r="O670" s="12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E671/D671*100</f>
        <v>358.64754098360658</v>
      </c>
      <c r="G671" t="s">
        <v>20</v>
      </c>
      <c r="H671">
        <v>1621</v>
      </c>
      <c r="I671" s="7">
        <f>IFERROR(E671/H671,"0")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>(((L671/60)/60)/24)+DATE(1970,1,1)</f>
        <v>42912.208333333328</v>
      </c>
      <c r="O671" s="12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E672/D672*100</f>
        <v>468.85802469135803</v>
      </c>
      <c r="G672" t="s">
        <v>20</v>
      </c>
      <c r="H672">
        <v>1101</v>
      </c>
      <c r="I672" s="7">
        <f>IFERROR(E672/H672,"0")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>(((L672/60)/60)/24)+DATE(1970,1,1)</f>
        <v>42425.25</v>
      </c>
      <c r="O672" s="12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E673/D673*100</f>
        <v>122.05635245901641</v>
      </c>
      <c r="G673" t="s">
        <v>20</v>
      </c>
      <c r="H673">
        <v>1073</v>
      </c>
      <c r="I673" s="7">
        <f>IFERROR(E673/H673,"0")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>(((L673/60)/60)/24)+DATE(1970,1,1)</f>
        <v>40390.208333333336</v>
      </c>
      <c r="O673" s="12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E674/D674*100</f>
        <v>55.931783729156137</v>
      </c>
      <c r="G674" t="s">
        <v>14</v>
      </c>
      <c r="H674">
        <v>4428</v>
      </c>
      <c r="I674" s="7">
        <f>IFERROR(E674/H674,"0")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>(((L674/60)/60)/24)+DATE(1970,1,1)</f>
        <v>43180.208333333328</v>
      </c>
      <c r="O674" s="12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E675/D675*100</f>
        <v>43.660714285714285</v>
      </c>
      <c r="G675" t="s">
        <v>14</v>
      </c>
      <c r="H675">
        <v>58</v>
      </c>
      <c r="I675" s="7">
        <f>IFERROR(E675/H675,"0")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>(((L675/60)/60)/24)+DATE(1970,1,1)</f>
        <v>42475.208333333328</v>
      </c>
      <c r="O675" s="12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E676/D676*100</f>
        <v>33.53837141183363</v>
      </c>
      <c r="G676" t="s">
        <v>74</v>
      </c>
      <c r="H676">
        <v>1218</v>
      </c>
      <c r="I676" s="7">
        <f>IFERROR(E676/H676,"0")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>(((L676/60)/60)/24)+DATE(1970,1,1)</f>
        <v>40774.208333333336</v>
      </c>
      <c r="O676" s="12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E677/D677*100</f>
        <v>122.97938144329896</v>
      </c>
      <c r="G677" t="s">
        <v>20</v>
      </c>
      <c r="H677">
        <v>331</v>
      </c>
      <c r="I677" s="7">
        <f>IFERROR(E677/H677,"0")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>(((L677/60)/60)/24)+DATE(1970,1,1)</f>
        <v>43719.208333333328</v>
      </c>
      <c r="O677" s="12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E678/D678*100</f>
        <v>189.74959871589084</v>
      </c>
      <c r="G678" t="s">
        <v>20</v>
      </c>
      <c r="H678">
        <v>1170</v>
      </c>
      <c r="I678" s="7">
        <f>IFERROR(E678/H678,"0")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>(((L678/60)/60)/24)+DATE(1970,1,1)</f>
        <v>41178.208333333336</v>
      </c>
      <c r="O678" s="12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E679/D679*100</f>
        <v>83.622641509433961</v>
      </c>
      <c r="G679" t="s">
        <v>14</v>
      </c>
      <c r="H679">
        <v>111</v>
      </c>
      <c r="I679" s="7">
        <f>IFERROR(E679/H679,"0")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>(((L679/60)/60)/24)+DATE(1970,1,1)</f>
        <v>42561.208333333328</v>
      </c>
      <c r="O679" s="12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E680/D680*100</f>
        <v>17.968844221105527</v>
      </c>
      <c r="G680" t="s">
        <v>74</v>
      </c>
      <c r="H680">
        <v>215</v>
      </c>
      <c r="I680" s="7">
        <f>IFERROR(E680/H680,"0")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>(((L680/60)/60)/24)+DATE(1970,1,1)</f>
        <v>43484.25</v>
      </c>
      <c r="O680" s="12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E681/D681*100</f>
        <v>1036.5</v>
      </c>
      <c r="G681" t="s">
        <v>20</v>
      </c>
      <c r="H681">
        <v>363</v>
      </c>
      <c r="I681" s="7">
        <f>IFERROR(E681/H681,"0")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>(((L681/60)/60)/24)+DATE(1970,1,1)</f>
        <v>43756.208333333328</v>
      </c>
      <c r="O681" s="12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E682/D682*100</f>
        <v>97.405219780219781</v>
      </c>
      <c r="G682" t="s">
        <v>14</v>
      </c>
      <c r="H682">
        <v>2955</v>
      </c>
      <c r="I682" s="7">
        <f>IFERROR(E682/H682,"0")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>(((L682/60)/60)/24)+DATE(1970,1,1)</f>
        <v>43813.25</v>
      </c>
      <c r="O682" s="12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E683/D683*100</f>
        <v>86.386203150461711</v>
      </c>
      <c r="G683" t="s">
        <v>14</v>
      </c>
      <c r="H683">
        <v>1657</v>
      </c>
      <c r="I683" s="7">
        <f>IFERROR(E683/H683,"0")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>(((L683/60)/60)/24)+DATE(1970,1,1)</f>
        <v>40898.25</v>
      </c>
      <c r="O683" s="12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E684/D684*100</f>
        <v>150.16666666666666</v>
      </c>
      <c r="G684" t="s">
        <v>20</v>
      </c>
      <c r="H684">
        <v>103</v>
      </c>
      <c r="I684" s="7">
        <f>IFERROR(E684/H684,"0")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>(((L684/60)/60)/24)+DATE(1970,1,1)</f>
        <v>41619.25</v>
      </c>
      <c r="O684" s="12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E685/D685*100</f>
        <v>358.43478260869563</v>
      </c>
      <c r="G685" t="s">
        <v>20</v>
      </c>
      <c r="H685">
        <v>147</v>
      </c>
      <c r="I685" s="7">
        <f>IFERROR(E685/H685,"0")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>(((L685/60)/60)/24)+DATE(1970,1,1)</f>
        <v>43359.208333333328</v>
      </c>
      <c r="O685" s="12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E686/D686*100</f>
        <v>542.85714285714289</v>
      </c>
      <c r="G686" t="s">
        <v>20</v>
      </c>
      <c r="H686">
        <v>110</v>
      </c>
      <c r="I686" s="7">
        <f>IFERROR(E686/H686,"0")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>(((L686/60)/60)/24)+DATE(1970,1,1)</f>
        <v>40358.208333333336</v>
      </c>
      <c r="O686" s="12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E687/D687*100</f>
        <v>67.500714285714281</v>
      </c>
      <c r="G687" t="s">
        <v>14</v>
      </c>
      <c r="H687">
        <v>926</v>
      </c>
      <c r="I687" s="7">
        <f>IFERROR(E687/H687,"0")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>(((L687/60)/60)/24)+DATE(1970,1,1)</f>
        <v>42239.208333333328</v>
      </c>
      <c r="O687" s="12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E688/D688*100</f>
        <v>191.74666666666667</v>
      </c>
      <c r="G688" t="s">
        <v>20</v>
      </c>
      <c r="H688">
        <v>134</v>
      </c>
      <c r="I688" s="7">
        <f>IFERROR(E688/H688,"0")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>(((L688/60)/60)/24)+DATE(1970,1,1)</f>
        <v>43186.208333333328</v>
      </c>
      <c r="O688" s="12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E689/D689*100</f>
        <v>932</v>
      </c>
      <c r="G689" t="s">
        <v>20</v>
      </c>
      <c r="H689">
        <v>269</v>
      </c>
      <c r="I689" s="7">
        <f>IFERROR(E689/H689,"0")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>(((L689/60)/60)/24)+DATE(1970,1,1)</f>
        <v>42806.25</v>
      </c>
      <c r="O689" s="12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E690/D690*100</f>
        <v>429.27586206896552</v>
      </c>
      <c r="G690" t="s">
        <v>20</v>
      </c>
      <c r="H690">
        <v>175</v>
      </c>
      <c r="I690" s="7">
        <f>IFERROR(E690/H690,"0")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>(((L690/60)/60)/24)+DATE(1970,1,1)</f>
        <v>43475.25</v>
      </c>
      <c r="O690" s="12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E691/D691*100</f>
        <v>100.65753424657535</v>
      </c>
      <c r="G691" t="s">
        <v>20</v>
      </c>
      <c r="H691">
        <v>69</v>
      </c>
      <c r="I691" s="7">
        <f>IFERROR(E691/H691,"0")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>(((L691/60)/60)/24)+DATE(1970,1,1)</f>
        <v>41576.208333333336</v>
      </c>
      <c r="O691" s="12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E692/D692*100</f>
        <v>226.61111111111109</v>
      </c>
      <c r="G692" t="s">
        <v>20</v>
      </c>
      <c r="H692">
        <v>190</v>
      </c>
      <c r="I692" s="7">
        <f>IFERROR(E692/H692,"0")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>(((L692/60)/60)/24)+DATE(1970,1,1)</f>
        <v>40874.25</v>
      </c>
      <c r="O692" s="12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E693/D693*100</f>
        <v>142.38</v>
      </c>
      <c r="G693" t="s">
        <v>20</v>
      </c>
      <c r="H693">
        <v>237</v>
      </c>
      <c r="I693" s="7">
        <f>IFERROR(E693/H693,"0")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>(((L693/60)/60)/24)+DATE(1970,1,1)</f>
        <v>41185.208333333336</v>
      </c>
      <c r="O693" s="12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E694/D694*100</f>
        <v>90.633333333333326</v>
      </c>
      <c r="G694" t="s">
        <v>14</v>
      </c>
      <c r="H694">
        <v>77</v>
      </c>
      <c r="I694" s="7">
        <f>IFERROR(E694/H694,"0")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>(((L694/60)/60)/24)+DATE(1970,1,1)</f>
        <v>43655.208333333328</v>
      </c>
      <c r="O694" s="12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E695/D695*100</f>
        <v>63.966740576496676</v>
      </c>
      <c r="G695" t="s">
        <v>14</v>
      </c>
      <c r="H695">
        <v>1748</v>
      </c>
      <c r="I695" s="7">
        <f>IFERROR(E695/H695,"0")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>(((L695/60)/60)/24)+DATE(1970,1,1)</f>
        <v>43025.208333333328</v>
      </c>
      <c r="O695" s="12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E696/D696*100</f>
        <v>84.131868131868131</v>
      </c>
      <c r="G696" t="s">
        <v>14</v>
      </c>
      <c r="H696">
        <v>79</v>
      </c>
      <c r="I696" s="7">
        <f>IFERROR(E696/H696,"0")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>(((L696/60)/60)/24)+DATE(1970,1,1)</f>
        <v>43066.25</v>
      </c>
      <c r="O696" s="12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E697/D697*100</f>
        <v>133.93478260869566</v>
      </c>
      <c r="G697" t="s">
        <v>20</v>
      </c>
      <c r="H697">
        <v>196</v>
      </c>
      <c r="I697" s="7">
        <f>IFERROR(E697/H697,"0")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>(((L697/60)/60)/24)+DATE(1970,1,1)</f>
        <v>42322.25</v>
      </c>
      <c r="O697" s="12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E698/D698*100</f>
        <v>59.042047531992694</v>
      </c>
      <c r="G698" t="s">
        <v>14</v>
      </c>
      <c r="H698">
        <v>889</v>
      </c>
      <c r="I698" s="7">
        <f>IFERROR(E698/H698,"0")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>(((L698/60)/60)/24)+DATE(1970,1,1)</f>
        <v>42114.208333333328</v>
      </c>
      <c r="O698" s="12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E699/D699*100</f>
        <v>152.80062063615205</v>
      </c>
      <c r="G699" t="s">
        <v>20</v>
      </c>
      <c r="H699">
        <v>7295</v>
      </c>
      <c r="I699" s="7">
        <f>IFERROR(E699/H699,"0")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>(((L699/60)/60)/24)+DATE(1970,1,1)</f>
        <v>43190.208333333328</v>
      </c>
      <c r="O699" s="12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E700/D700*100</f>
        <v>446.69121140142522</v>
      </c>
      <c r="G700" t="s">
        <v>20</v>
      </c>
      <c r="H700">
        <v>2893</v>
      </c>
      <c r="I700" s="7">
        <f>IFERROR(E700/H700,"0")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>(((L700/60)/60)/24)+DATE(1970,1,1)</f>
        <v>40871.25</v>
      </c>
      <c r="O700" s="12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E701/D701*100</f>
        <v>84.391891891891888</v>
      </c>
      <c r="G701" t="s">
        <v>14</v>
      </c>
      <c r="H701">
        <v>56</v>
      </c>
      <c r="I701" s="7">
        <f>IFERROR(E701/H701,"0")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>(((L701/60)/60)/24)+DATE(1970,1,1)</f>
        <v>43641.208333333328</v>
      </c>
      <c r="O701" s="12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E702/D702*100</f>
        <v>3</v>
      </c>
      <c r="G702" t="s">
        <v>14</v>
      </c>
      <c r="H702">
        <v>1</v>
      </c>
      <c r="I702" s="7">
        <f>IFERROR(E702/H702,"0")</f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>(((L702/60)/60)/24)+DATE(1970,1,1)</f>
        <v>40203.25</v>
      </c>
      <c r="O702" s="12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E703/D703*100</f>
        <v>175.02692307692308</v>
      </c>
      <c r="G703" t="s">
        <v>20</v>
      </c>
      <c r="H703">
        <v>820</v>
      </c>
      <c r="I703" s="7">
        <f>IFERROR(E703/H703,"0")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>(((L703/60)/60)/24)+DATE(1970,1,1)</f>
        <v>40629.208333333336</v>
      </c>
      <c r="O703" s="12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E704/D704*100</f>
        <v>54.137931034482754</v>
      </c>
      <c r="G704" t="s">
        <v>14</v>
      </c>
      <c r="H704">
        <v>83</v>
      </c>
      <c r="I704" s="7">
        <f>IFERROR(E704/H704,"0")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>(((L704/60)/60)/24)+DATE(1970,1,1)</f>
        <v>41477.208333333336</v>
      </c>
      <c r="O704" s="12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E705/D705*100</f>
        <v>311.87381703470032</v>
      </c>
      <c r="G705" t="s">
        <v>20</v>
      </c>
      <c r="H705">
        <v>2038</v>
      </c>
      <c r="I705" s="7">
        <f>IFERROR(E705/H705,"0")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>(((L705/60)/60)/24)+DATE(1970,1,1)</f>
        <v>41020.208333333336</v>
      </c>
      <c r="O705" s="12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E706/D706*100</f>
        <v>122.78160919540231</v>
      </c>
      <c r="G706" t="s">
        <v>20</v>
      </c>
      <c r="H706">
        <v>116</v>
      </c>
      <c r="I706" s="7">
        <f>IFERROR(E706/H706,"0")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>(((L706/60)/60)/24)+DATE(1970,1,1)</f>
        <v>42555.208333333328</v>
      </c>
      <c r="O706" s="12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E707/D707*100</f>
        <v>99.026517383618156</v>
      </c>
      <c r="G707" t="s">
        <v>14</v>
      </c>
      <c r="H707">
        <v>2025</v>
      </c>
      <c r="I707" s="7">
        <f>IFERROR(E707/H707,"0")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>(((L707/60)/60)/24)+DATE(1970,1,1)</f>
        <v>41619.25</v>
      </c>
      <c r="O707" s="12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E708/D708*100</f>
        <v>127.84686346863469</v>
      </c>
      <c r="G708" t="s">
        <v>20</v>
      </c>
      <c r="H708">
        <v>1345</v>
      </c>
      <c r="I708" s="7">
        <f>IFERROR(E708/H708,"0")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>(((L708/60)/60)/24)+DATE(1970,1,1)</f>
        <v>43471.25</v>
      </c>
      <c r="O708" s="12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E709/D709*100</f>
        <v>158.61643835616439</v>
      </c>
      <c r="G709" t="s">
        <v>20</v>
      </c>
      <c r="H709">
        <v>168</v>
      </c>
      <c r="I709" s="7">
        <f>IFERROR(E709/H709,"0")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>(((L709/60)/60)/24)+DATE(1970,1,1)</f>
        <v>43442.25</v>
      </c>
      <c r="O709" s="12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E710/D710*100</f>
        <v>707.05882352941171</v>
      </c>
      <c r="G710" t="s">
        <v>20</v>
      </c>
      <c r="H710">
        <v>137</v>
      </c>
      <c r="I710" s="7">
        <f>IFERROR(E710/H710,"0")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>(((L710/60)/60)/24)+DATE(1970,1,1)</f>
        <v>42877.208333333328</v>
      </c>
      <c r="O710" s="12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E711/D711*100</f>
        <v>142.38775510204081</v>
      </c>
      <c r="G711" t="s">
        <v>20</v>
      </c>
      <c r="H711">
        <v>186</v>
      </c>
      <c r="I711" s="7">
        <f>IFERROR(E711/H711,"0")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>(((L711/60)/60)/24)+DATE(1970,1,1)</f>
        <v>41018.208333333336</v>
      </c>
      <c r="O711" s="12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E712/D712*100</f>
        <v>147.86046511627907</v>
      </c>
      <c r="G712" t="s">
        <v>20</v>
      </c>
      <c r="H712">
        <v>125</v>
      </c>
      <c r="I712" s="7">
        <f>IFERROR(E712/H712,"0")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>(((L712/60)/60)/24)+DATE(1970,1,1)</f>
        <v>43295.208333333328</v>
      </c>
      <c r="O712" s="12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E713/D713*100</f>
        <v>20.322580645161288</v>
      </c>
      <c r="G713" t="s">
        <v>14</v>
      </c>
      <c r="H713">
        <v>14</v>
      </c>
      <c r="I713" s="7">
        <f>IFERROR(E713/H713,"0")</f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>(((L713/60)/60)/24)+DATE(1970,1,1)</f>
        <v>42393.25</v>
      </c>
      <c r="O713" s="12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E714/D714*100</f>
        <v>1840.625</v>
      </c>
      <c r="G714" t="s">
        <v>20</v>
      </c>
      <c r="H714">
        <v>202</v>
      </c>
      <c r="I714" s="7">
        <f>IFERROR(E714/H714,"0")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>(((L714/60)/60)/24)+DATE(1970,1,1)</f>
        <v>42559.208333333328</v>
      </c>
      <c r="O714" s="12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E715/D715*100</f>
        <v>161.94202898550725</v>
      </c>
      <c r="G715" t="s">
        <v>20</v>
      </c>
      <c r="H715">
        <v>103</v>
      </c>
      <c r="I715" s="7">
        <f>IFERROR(E715/H715,"0")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>(((L715/60)/60)/24)+DATE(1970,1,1)</f>
        <v>42604.208333333328</v>
      </c>
      <c r="O715" s="12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E716/D716*100</f>
        <v>472.82077922077923</v>
      </c>
      <c r="G716" t="s">
        <v>20</v>
      </c>
      <c r="H716">
        <v>1785</v>
      </c>
      <c r="I716" s="7">
        <f>IFERROR(E716/H716,"0")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>(((L716/60)/60)/24)+DATE(1970,1,1)</f>
        <v>41870.208333333336</v>
      </c>
      <c r="O716" s="12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E717/D717*100</f>
        <v>24.466101694915253</v>
      </c>
      <c r="G717" t="s">
        <v>14</v>
      </c>
      <c r="H717">
        <v>656</v>
      </c>
      <c r="I717" s="7">
        <f>IFERROR(E717/H717,"0")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>(((L717/60)/60)/24)+DATE(1970,1,1)</f>
        <v>40397.208333333336</v>
      </c>
      <c r="O717" s="12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E718/D718*100</f>
        <v>517.65</v>
      </c>
      <c r="G718" t="s">
        <v>20</v>
      </c>
      <c r="H718">
        <v>157</v>
      </c>
      <c r="I718" s="7">
        <f>IFERROR(E718/H718,"0")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>(((L718/60)/60)/24)+DATE(1970,1,1)</f>
        <v>41465.208333333336</v>
      </c>
      <c r="O718" s="12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E719/D719*100</f>
        <v>247.64285714285714</v>
      </c>
      <c r="G719" t="s">
        <v>20</v>
      </c>
      <c r="H719">
        <v>555</v>
      </c>
      <c r="I719" s="7">
        <f>IFERROR(E719/H719,"0")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>(((L719/60)/60)/24)+DATE(1970,1,1)</f>
        <v>40777.208333333336</v>
      </c>
      <c r="O719" s="12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E720/D720*100</f>
        <v>100.20481927710843</v>
      </c>
      <c r="G720" t="s">
        <v>20</v>
      </c>
      <c r="H720">
        <v>297</v>
      </c>
      <c r="I720" s="7">
        <f>IFERROR(E720/H720,"0")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>(((L720/60)/60)/24)+DATE(1970,1,1)</f>
        <v>41442.208333333336</v>
      </c>
      <c r="O720" s="12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E721/D721*100</f>
        <v>153</v>
      </c>
      <c r="G721" t="s">
        <v>20</v>
      </c>
      <c r="H721">
        <v>123</v>
      </c>
      <c r="I721" s="7">
        <f>IFERROR(E721/H721,"0")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>(((L721/60)/60)/24)+DATE(1970,1,1)</f>
        <v>41058.208333333336</v>
      </c>
      <c r="O721" s="12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E722/D722*100</f>
        <v>37.091954022988503</v>
      </c>
      <c r="G722" t="s">
        <v>74</v>
      </c>
      <c r="H722">
        <v>38</v>
      </c>
      <c r="I722" s="7">
        <f>IFERROR(E722/H722,"0")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>(((L722/60)/60)/24)+DATE(1970,1,1)</f>
        <v>43152.25</v>
      </c>
      <c r="O722" s="12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E723/D723*100</f>
        <v>4.392394822006473</v>
      </c>
      <c r="G723" t="s">
        <v>74</v>
      </c>
      <c r="H723">
        <v>60</v>
      </c>
      <c r="I723" s="7">
        <f>IFERROR(E723/H723,"0")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>(((L723/60)/60)/24)+DATE(1970,1,1)</f>
        <v>43194.208333333328</v>
      </c>
      <c r="O723" s="12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E724/D724*100</f>
        <v>156.50721649484535</v>
      </c>
      <c r="G724" t="s">
        <v>20</v>
      </c>
      <c r="H724">
        <v>3036</v>
      </c>
      <c r="I724" s="7">
        <f>IFERROR(E724/H724,"0")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>(((L724/60)/60)/24)+DATE(1970,1,1)</f>
        <v>43045.25</v>
      </c>
      <c r="O724" s="12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E725/D725*100</f>
        <v>270.40816326530609</v>
      </c>
      <c r="G725" t="s">
        <v>20</v>
      </c>
      <c r="H725">
        <v>144</v>
      </c>
      <c r="I725" s="7">
        <f>IFERROR(E725/H725,"0")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>(((L725/60)/60)/24)+DATE(1970,1,1)</f>
        <v>42431.25</v>
      </c>
      <c r="O725" s="12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E726/D726*100</f>
        <v>134.05952380952382</v>
      </c>
      <c r="G726" t="s">
        <v>20</v>
      </c>
      <c r="H726">
        <v>121</v>
      </c>
      <c r="I726" s="7">
        <f>IFERROR(E726/H726,"0")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>(((L726/60)/60)/24)+DATE(1970,1,1)</f>
        <v>41934.208333333336</v>
      </c>
      <c r="O726" s="12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E727/D727*100</f>
        <v>50.398033126293996</v>
      </c>
      <c r="G727" t="s">
        <v>14</v>
      </c>
      <c r="H727">
        <v>1596</v>
      </c>
      <c r="I727" s="7">
        <f>IFERROR(E727/H727,"0")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>(((L727/60)/60)/24)+DATE(1970,1,1)</f>
        <v>41958.25</v>
      </c>
      <c r="O727" s="12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E728/D728*100</f>
        <v>88.815837937384899</v>
      </c>
      <c r="G728" t="s">
        <v>74</v>
      </c>
      <c r="H728">
        <v>524</v>
      </c>
      <c r="I728" s="7">
        <f>IFERROR(E728/H728,"0")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>(((L728/60)/60)/24)+DATE(1970,1,1)</f>
        <v>40476.208333333336</v>
      </c>
      <c r="O728" s="12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E729/D729*100</f>
        <v>165</v>
      </c>
      <c r="G729" t="s">
        <v>20</v>
      </c>
      <c r="H729">
        <v>181</v>
      </c>
      <c r="I729" s="7">
        <f>IFERROR(E729/H729,"0")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>(((L729/60)/60)/24)+DATE(1970,1,1)</f>
        <v>43485.25</v>
      </c>
      <c r="O729" s="12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E730/D730*100</f>
        <v>17.5</v>
      </c>
      <c r="G730" t="s">
        <v>14</v>
      </c>
      <c r="H730">
        <v>10</v>
      </c>
      <c r="I730" s="7">
        <f>IFERROR(E730/H730,"0")</f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>(((L730/60)/60)/24)+DATE(1970,1,1)</f>
        <v>42515.208333333328</v>
      </c>
      <c r="O730" s="12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E731/D731*100</f>
        <v>185.66071428571428</v>
      </c>
      <c r="G731" t="s">
        <v>20</v>
      </c>
      <c r="H731">
        <v>122</v>
      </c>
      <c r="I731" s="7">
        <f>IFERROR(E731/H731,"0")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>(((L731/60)/60)/24)+DATE(1970,1,1)</f>
        <v>41309.25</v>
      </c>
      <c r="O731" s="12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E732/D732*100</f>
        <v>412.6631944444444</v>
      </c>
      <c r="G732" t="s">
        <v>20</v>
      </c>
      <c r="H732">
        <v>1071</v>
      </c>
      <c r="I732" s="7">
        <f>IFERROR(E732/H732,"0")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>(((L732/60)/60)/24)+DATE(1970,1,1)</f>
        <v>42147.208333333328</v>
      </c>
      <c r="O732" s="12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E733/D733*100</f>
        <v>90.25</v>
      </c>
      <c r="G733" t="s">
        <v>74</v>
      </c>
      <c r="H733">
        <v>219</v>
      </c>
      <c r="I733" s="7">
        <f>IFERROR(E733/H733,"0")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>(((L733/60)/60)/24)+DATE(1970,1,1)</f>
        <v>42939.208333333328</v>
      </c>
      <c r="O733" s="12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E734/D734*100</f>
        <v>91.984615384615381</v>
      </c>
      <c r="G734" t="s">
        <v>14</v>
      </c>
      <c r="H734">
        <v>1121</v>
      </c>
      <c r="I734" s="7">
        <f>IFERROR(E734/H734,"0")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>(((L734/60)/60)/24)+DATE(1970,1,1)</f>
        <v>42816.208333333328</v>
      </c>
      <c r="O734" s="12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E735/D735*100</f>
        <v>527.00632911392404</v>
      </c>
      <c r="G735" t="s">
        <v>20</v>
      </c>
      <c r="H735">
        <v>980</v>
      </c>
      <c r="I735" s="7">
        <f>IFERROR(E735/H735,"0")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>(((L735/60)/60)/24)+DATE(1970,1,1)</f>
        <v>41844.208333333336</v>
      </c>
      <c r="O735" s="12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E736/D736*100</f>
        <v>319.14285714285711</v>
      </c>
      <c r="G736" t="s">
        <v>20</v>
      </c>
      <c r="H736">
        <v>536</v>
      </c>
      <c r="I736" s="7">
        <f>IFERROR(E736/H736,"0")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>(((L736/60)/60)/24)+DATE(1970,1,1)</f>
        <v>42763.25</v>
      </c>
      <c r="O736" s="12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E737/D737*100</f>
        <v>354.18867924528303</v>
      </c>
      <c r="G737" t="s">
        <v>20</v>
      </c>
      <c r="H737">
        <v>1991</v>
      </c>
      <c r="I737" s="7">
        <f>IFERROR(E737/H737,"0")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>(((L737/60)/60)/24)+DATE(1970,1,1)</f>
        <v>42459.208333333328</v>
      </c>
      <c r="O737" s="12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E738/D738*100</f>
        <v>32.896103896103895</v>
      </c>
      <c r="G738" t="s">
        <v>74</v>
      </c>
      <c r="H738">
        <v>29</v>
      </c>
      <c r="I738" s="7">
        <f>IFERROR(E738/H738,"0")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>(((L738/60)/60)/24)+DATE(1970,1,1)</f>
        <v>42055.25</v>
      </c>
      <c r="O738" s="12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E739/D739*100</f>
        <v>135.8918918918919</v>
      </c>
      <c r="G739" t="s">
        <v>20</v>
      </c>
      <c r="H739">
        <v>180</v>
      </c>
      <c r="I739" s="7">
        <f>IFERROR(E739/H739,"0")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>(((L739/60)/60)/24)+DATE(1970,1,1)</f>
        <v>42685.25</v>
      </c>
      <c r="O739" s="12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E740/D740*100</f>
        <v>2.0843373493975905</v>
      </c>
      <c r="G740" t="s">
        <v>14</v>
      </c>
      <c r="H740">
        <v>15</v>
      </c>
      <c r="I740" s="7">
        <f>IFERROR(E740/H740,"0")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>(((L740/60)/60)/24)+DATE(1970,1,1)</f>
        <v>41959.25</v>
      </c>
      <c r="O740" s="12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E741/D741*100</f>
        <v>61</v>
      </c>
      <c r="G741" t="s">
        <v>14</v>
      </c>
      <c r="H741">
        <v>191</v>
      </c>
      <c r="I741" s="7">
        <f>IFERROR(E741/H741,"0")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>(((L741/60)/60)/24)+DATE(1970,1,1)</f>
        <v>41089.208333333336</v>
      </c>
      <c r="O741" s="12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E742/D742*100</f>
        <v>30.037735849056602</v>
      </c>
      <c r="G742" t="s">
        <v>14</v>
      </c>
      <c r="H742">
        <v>16</v>
      </c>
      <c r="I742" s="7">
        <f>IFERROR(E742/H742,"0")</f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>(((L742/60)/60)/24)+DATE(1970,1,1)</f>
        <v>42769.25</v>
      </c>
      <c r="O742" s="12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E743/D743*100</f>
        <v>1179.1666666666665</v>
      </c>
      <c r="G743" t="s">
        <v>20</v>
      </c>
      <c r="H743">
        <v>130</v>
      </c>
      <c r="I743" s="7">
        <f>IFERROR(E743/H743,"0")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>(((L743/60)/60)/24)+DATE(1970,1,1)</f>
        <v>40321.208333333336</v>
      </c>
      <c r="O743" s="12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E744/D744*100</f>
        <v>1126.0833333333335</v>
      </c>
      <c r="G744" t="s">
        <v>20</v>
      </c>
      <c r="H744">
        <v>122</v>
      </c>
      <c r="I744" s="7">
        <f>IFERROR(E744/H744,"0")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>(((L744/60)/60)/24)+DATE(1970,1,1)</f>
        <v>40197.25</v>
      </c>
      <c r="O744" s="12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E745/D745*100</f>
        <v>12.923076923076923</v>
      </c>
      <c r="G745" t="s">
        <v>14</v>
      </c>
      <c r="H745">
        <v>17</v>
      </c>
      <c r="I745" s="7">
        <f>IFERROR(E745/H745,"0")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>(((L745/60)/60)/24)+DATE(1970,1,1)</f>
        <v>42298.208333333328</v>
      </c>
      <c r="O745" s="12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E746/D746*100</f>
        <v>712</v>
      </c>
      <c r="G746" t="s">
        <v>20</v>
      </c>
      <c r="H746">
        <v>140</v>
      </c>
      <c r="I746" s="7">
        <f>IFERROR(E746/H746,"0")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>(((L746/60)/60)/24)+DATE(1970,1,1)</f>
        <v>43322.208333333328</v>
      </c>
      <c r="O746" s="12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E747/D747*100</f>
        <v>30.304347826086957</v>
      </c>
      <c r="G747" t="s">
        <v>14</v>
      </c>
      <c r="H747">
        <v>34</v>
      </c>
      <c r="I747" s="7">
        <f>IFERROR(E747/H747,"0")</f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>(((L747/60)/60)/24)+DATE(1970,1,1)</f>
        <v>40328.208333333336</v>
      </c>
      <c r="O747" s="12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E748/D748*100</f>
        <v>212.50896057347671</v>
      </c>
      <c r="G748" t="s">
        <v>20</v>
      </c>
      <c r="H748">
        <v>3388</v>
      </c>
      <c r="I748" s="7">
        <f>IFERROR(E748/H748,"0")</f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>(((L748/60)/60)/24)+DATE(1970,1,1)</f>
        <v>40825.208333333336</v>
      </c>
      <c r="O748" s="12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E749/D749*100</f>
        <v>228.85714285714286</v>
      </c>
      <c r="G749" t="s">
        <v>20</v>
      </c>
      <c r="H749">
        <v>280</v>
      </c>
      <c r="I749" s="7">
        <f>IFERROR(E749/H749,"0")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>(((L749/60)/60)/24)+DATE(1970,1,1)</f>
        <v>40423.208333333336</v>
      </c>
      <c r="O749" s="12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E750/D750*100</f>
        <v>34.959979476654695</v>
      </c>
      <c r="G750" t="s">
        <v>74</v>
      </c>
      <c r="H750">
        <v>614</v>
      </c>
      <c r="I750" s="7">
        <f>IFERROR(E750/H750,"0")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>(((L750/60)/60)/24)+DATE(1970,1,1)</f>
        <v>40238.25</v>
      </c>
      <c r="O750" s="12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E751/D751*100</f>
        <v>157.29069767441862</v>
      </c>
      <c r="G751" t="s">
        <v>20</v>
      </c>
      <c r="H751">
        <v>366</v>
      </c>
      <c r="I751" s="7">
        <f>IFERROR(E751/H751,"0")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>(((L751/60)/60)/24)+DATE(1970,1,1)</f>
        <v>41920.208333333336</v>
      </c>
      <c r="O751" s="12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E752/D752*100</f>
        <v>1</v>
      </c>
      <c r="G752" t="s">
        <v>14</v>
      </c>
      <c r="H752">
        <v>1</v>
      </c>
      <c r="I752" s="7">
        <f>IFERROR(E752/H752,"0")</f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>(((L752/60)/60)/24)+DATE(1970,1,1)</f>
        <v>40360.208333333336</v>
      </c>
      <c r="O752" s="12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E753/D753*100</f>
        <v>232.30555555555554</v>
      </c>
      <c r="G753" t="s">
        <v>20</v>
      </c>
      <c r="H753">
        <v>270</v>
      </c>
      <c r="I753" s="7">
        <f>IFERROR(E753/H753,"0")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>(((L753/60)/60)/24)+DATE(1970,1,1)</f>
        <v>42446.208333333328</v>
      </c>
      <c r="O753" s="12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E754/D754*100</f>
        <v>92.448275862068968</v>
      </c>
      <c r="G754" t="s">
        <v>74</v>
      </c>
      <c r="H754">
        <v>114</v>
      </c>
      <c r="I754" s="7">
        <f>IFERROR(E754/H754,"0")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>(((L754/60)/60)/24)+DATE(1970,1,1)</f>
        <v>40395.208333333336</v>
      </c>
      <c r="O754" s="12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E755/D755*100</f>
        <v>256.70212765957444</v>
      </c>
      <c r="G755" t="s">
        <v>20</v>
      </c>
      <c r="H755">
        <v>137</v>
      </c>
      <c r="I755" s="7">
        <f>IFERROR(E755/H755,"0")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>(((L755/60)/60)/24)+DATE(1970,1,1)</f>
        <v>40321.208333333336</v>
      </c>
      <c r="O755" s="12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E756/D756*100</f>
        <v>168.47017045454547</v>
      </c>
      <c r="G756" t="s">
        <v>20</v>
      </c>
      <c r="H756">
        <v>3205</v>
      </c>
      <c r="I756" s="7">
        <f>IFERROR(E756/H756,"0")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>(((L756/60)/60)/24)+DATE(1970,1,1)</f>
        <v>41210.208333333336</v>
      </c>
      <c r="O756" s="12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E757/D757*100</f>
        <v>166.57777777777778</v>
      </c>
      <c r="G757" t="s">
        <v>20</v>
      </c>
      <c r="H757">
        <v>288</v>
      </c>
      <c r="I757" s="7">
        <f>IFERROR(E757/H757,"0")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>(((L757/60)/60)/24)+DATE(1970,1,1)</f>
        <v>43096.25</v>
      </c>
      <c r="O757" s="12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E758/D758*100</f>
        <v>772.07692307692309</v>
      </c>
      <c r="G758" t="s">
        <v>20</v>
      </c>
      <c r="H758">
        <v>148</v>
      </c>
      <c r="I758" s="7">
        <f>IFERROR(E758/H758,"0")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>(((L758/60)/60)/24)+DATE(1970,1,1)</f>
        <v>42024.25</v>
      </c>
      <c r="O758" s="12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E759/D759*100</f>
        <v>406.85714285714283</v>
      </c>
      <c r="G759" t="s">
        <v>20</v>
      </c>
      <c r="H759">
        <v>114</v>
      </c>
      <c r="I759" s="7">
        <f>IFERROR(E759/H759,"0")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>(((L759/60)/60)/24)+DATE(1970,1,1)</f>
        <v>40675.208333333336</v>
      </c>
      <c r="O759" s="12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E760/D760*100</f>
        <v>564.20608108108115</v>
      </c>
      <c r="G760" t="s">
        <v>20</v>
      </c>
      <c r="H760">
        <v>1518</v>
      </c>
      <c r="I760" s="7">
        <f>IFERROR(E760/H760,"0")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>(((L760/60)/60)/24)+DATE(1970,1,1)</f>
        <v>41936.208333333336</v>
      </c>
      <c r="O760" s="12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E761/D761*100</f>
        <v>68.426865671641792</v>
      </c>
      <c r="G761" t="s">
        <v>14</v>
      </c>
      <c r="H761">
        <v>1274</v>
      </c>
      <c r="I761" s="7">
        <f>IFERROR(E761/H761,"0")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>(((L761/60)/60)/24)+DATE(1970,1,1)</f>
        <v>43136.25</v>
      </c>
      <c r="O761" s="12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E762/D762*100</f>
        <v>34.351966873706004</v>
      </c>
      <c r="G762" t="s">
        <v>14</v>
      </c>
      <c r="H762">
        <v>210</v>
      </c>
      <c r="I762" s="7">
        <f>IFERROR(E762/H762,"0")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>(((L762/60)/60)/24)+DATE(1970,1,1)</f>
        <v>43678.208333333328</v>
      </c>
      <c r="O762" s="12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 s="15">
        <v>2200</v>
      </c>
      <c r="E763">
        <v>14420</v>
      </c>
      <c r="F763" s="5">
        <f>E763/D763*100</f>
        <v>655.4545454545455</v>
      </c>
      <c r="G763" t="s">
        <v>20</v>
      </c>
      <c r="H763">
        <v>166</v>
      </c>
      <c r="I763" s="7">
        <f>IFERROR(E763/H763,"0")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>(((L763/60)/60)/24)+DATE(1970,1,1)</f>
        <v>42938.208333333328</v>
      </c>
      <c r="O763" s="12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 s="15">
        <v>3500</v>
      </c>
      <c r="E764">
        <v>6204</v>
      </c>
      <c r="F764" s="5">
        <f>E764/D764*100</f>
        <v>177.25714285714284</v>
      </c>
      <c r="G764" t="s">
        <v>20</v>
      </c>
      <c r="H764">
        <v>100</v>
      </c>
      <c r="I764" s="7">
        <f>IFERROR(E764/H764,"0")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>(((L764/60)/60)/24)+DATE(1970,1,1)</f>
        <v>41241.25</v>
      </c>
      <c r="O764" s="12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 s="15">
        <v>5600</v>
      </c>
      <c r="E765">
        <v>6338</v>
      </c>
      <c r="F765" s="5">
        <f>E765/D765*100</f>
        <v>113.17857142857144</v>
      </c>
      <c r="G765" t="s">
        <v>20</v>
      </c>
      <c r="H765">
        <v>235</v>
      </c>
      <c r="I765" s="7">
        <f>IFERROR(E765/H765,"0")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>(((L765/60)/60)/24)+DATE(1970,1,1)</f>
        <v>41037.208333333336</v>
      </c>
      <c r="O765" s="12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3" x14ac:dyDescent="0.45">
      <c r="A766">
        <v>764</v>
      </c>
      <c r="B766" t="s">
        <v>1563</v>
      </c>
      <c r="C766" s="3" t="s">
        <v>1564</v>
      </c>
      <c r="D766" s="15">
        <v>1100</v>
      </c>
      <c r="E766">
        <v>8010</v>
      </c>
      <c r="F766" s="5">
        <f>E766/D766*100</f>
        <v>728.18181818181824</v>
      </c>
      <c r="G766" t="s">
        <v>20</v>
      </c>
      <c r="H766">
        <v>148</v>
      </c>
      <c r="I766" s="7">
        <f>IFERROR(E766/H766,"0")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>(((L766/60)/60)/24)+DATE(1970,1,1)</f>
        <v>40676.208333333336</v>
      </c>
      <c r="O766" s="12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 s="15">
        <v>3900</v>
      </c>
      <c r="E767">
        <v>8125</v>
      </c>
      <c r="F767" s="5">
        <f>E767/D767*100</f>
        <v>208.33333333333334</v>
      </c>
      <c r="G767" t="s">
        <v>20</v>
      </c>
      <c r="H767">
        <v>198</v>
      </c>
      <c r="I767" s="7">
        <f>IFERROR(E767/H767,"0")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>(((L767/60)/60)/24)+DATE(1970,1,1)</f>
        <v>42840.208333333328</v>
      </c>
      <c r="O767" s="12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E768/D768*100</f>
        <v>31.171232876712331</v>
      </c>
      <c r="G768" t="s">
        <v>14</v>
      </c>
      <c r="H768">
        <v>248</v>
      </c>
      <c r="I768" s="7">
        <f>IFERROR(E768/H768,"0")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>(((L768/60)/60)/24)+DATE(1970,1,1)</f>
        <v>43362.208333333328</v>
      </c>
      <c r="O768" s="12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E769/D769*100</f>
        <v>56.967078189300416</v>
      </c>
      <c r="G769" t="s">
        <v>14</v>
      </c>
      <c r="H769">
        <v>513</v>
      </c>
      <c r="I769" s="7">
        <f>IFERROR(E769/H769,"0")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>(((L769/60)/60)/24)+DATE(1970,1,1)</f>
        <v>42283.208333333328</v>
      </c>
      <c r="O769" s="12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 s="15">
        <v>4800</v>
      </c>
      <c r="E770">
        <v>11088</v>
      </c>
      <c r="F770" s="5">
        <f>E770/D770*100</f>
        <v>231</v>
      </c>
      <c r="G770" t="s">
        <v>20</v>
      </c>
      <c r="H770">
        <v>150</v>
      </c>
      <c r="I770" s="7">
        <f>IFERROR(E770/H770,"0")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>(((L770/60)/60)/24)+DATE(1970,1,1)</f>
        <v>41619.25</v>
      </c>
      <c r="O770" s="12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E771/D771*100</f>
        <v>86.867834394904463</v>
      </c>
      <c r="G771" t="s">
        <v>14</v>
      </c>
      <c r="H771">
        <v>3410</v>
      </c>
      <c r="I771" s="7">
        <f>IFERROR(E771/H771,"0")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>(((L771/60)/60)/24)+DATE(1970,1,1)</f>
        <v>41501.208333333336</v>
      </c>
      <c r="O771" s="12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3" x14ac:dyDescent="0.45">
      <c r="A772">
        <v>770</v>
      </c>
      <c r="B772" t="s">
        <v>1575</v>
      </c>
      <c r="C772" s="3" t="s">
        <v>1576</v>
      </c>
      <c r="D772" s="15">
        <v>4300</v>
      </c>
      <c r="E772">
        <v>11642</v>
      </c>
      <c r="F772" s="5">
        <f>E772/D772*100</f>
        <v>270.74418604651163</v>
      </c>
      <c r="G772" t="s">
        <v>20</v>
      </c>
      <c r="H772">
        <v>216</v>
      </c>
      <c r="I772" s="7">
        <f>IFERROR(E772/H772,"0")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>(((L772/60)/60)/24)+DATE(1970,1,1)</f>
        <v>41743.208333333336</v>
      </c>
      <c r="O772" s="12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E773/D773*100</f>
        <v>49.446428571428569</v>
      </c>
      <c r="G773" t="s">
        <v>74</v>
      </c>
      <c r="H773">
        <v>26</v>
      </c>
      <c r="I773" s="7">
        <f>IFERROR(E773/H773,"0")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>(((L773/60)/60)/24)+DATE(1970,1,1)</f>
        <v>43491.25</v>
      </c>
      <c r="O773" s="12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E774/D774*100</f>
        <v>113.3596256684492</v>
      </c>
      <c r="G774" t="s">
        <v>20</v>
      </c>
      <c r="H774">
        <v>5139</v>
      </c>
      <c r="I774" s="7">
        <f>IFERROR(E774/H774,"0")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>(((L774/60)/60)/24)+DATE(1970,1,1)</f>
        <v>43505.25</v>
      </c>
      <c r="O774" s="12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E775/D775*100</f>
        <v>190.55555555555554</v>
      </c>
      <c r="G775" t="s">
        <v>20</v>
      </c>
      <c r="H775">
        <v>2353</v>
      </c>
      <c r="I775" s="7">
        <f>IFERROR(E775/H775,"0")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>(((L775/60)/60)/24)+DATE(1970,1,1)</f>
        <v>42838.208333333328</v>
      </c>
      <c r="O775" s="12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 s="15">
        <v>5000</v>
      </c>
      <c r="E776">
        <v>6775</v>
      </c>
      <c r="F776" s="5">
        <f>E776/D776*100</f>
        <v>135.5</v>
      </c>
      <c r="G776" t="s">
        <v>20</v>
      </c>
      <c r="H776">
        <v>78</v>
      </c>
      <c r="I776" s="7">
        <f>IFERROR(E776/H776,"0")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>(((L776/60)/60)/24)+DATE(1970,1,1)</f>
        <v>42513.208333333328</v>
      </c>
      <c r="O776" s="12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E777/D777*100</f>
        <v>10.297872340425531</v>
      </c>
      <c r="G777" t="s">
        <v>14</v>
      </c>
      <c r="H777">
        <v>10</v>
      </c>
      <c r="I777" s="7">
        <f>IFERROR(E777/H777,"0")</f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>(((L777/60)/60)/24)+DATE(1970,1,1)</f>
        <v>41949.25</v>
      </c>
      <c r="O777" s="12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E778/D778*100</f>
        <v>65.544223826714799</v>
      </c>
      <c r="G778" t="s">
        <v>14</v>
      </c>
      <c r="H778">
        <v>2201</v>
      </c>
      <c r="I778" s="7">
        <f>IFERROR(E778/H778,"0")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>(((L778/60)/60)/24)+DATE(1970,1,1)</f>
        <v>43650.208333333328</v>
      </c>
      <c r="O778" s="12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E779/D779*100</f>
        <v>49.026652452025587</v>
      </c>
      <c r="G779" t="s">
        <v>14</v>
      </c>
      <c r="H779">
        <v>676</v>
      </c>
      <c r="I779" s="7">
        <f>IFERROR(E779/H779,"0")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>(((L779/60)/60)/24)+DATE(1970,1,1)</f>
        <v>40809.208333333336</v>
      </c>
      <c r="O779" s="12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 s="15">
        <v>1300</v>
      </c>
      <c r="E780">
        <v>10243</v>
      </c>
      <c r="F780" s="5">
        <f>E780/D780*100</f>
        <v>787.92307692307691</v>
      </c>
      <c r="G780" t="s">
        <v>20</v>
      </c>
      <c r="H780">
        <v>174</v>
      </c>
      <c r="I780" s="7">
        <f>IFERROR(E780/H780,"0")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>(((L780/60)/60)/24)+DATE(1970,1,1)</f>
        <v>40768.208333333336</v>
      </c>
      <c r="O780" s="12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E781/D781*100</f>
        <v>80.306347746090154</v>
      </c>
      <c r="G781" t="s">
        <v>14</v>
      </c>
      <c r="H781">
        <v>831</v>
      </c>
      <c r="I781" s="7">
        <f>IFERROR(E781/H781,"0")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>(((L781/60)/60)/24)+DATE(1970,1,1)</f>
        <v>42230.208333333328</v>
      </c>
      <c r="O781" s="12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3" x14ac:dyDescent="0.45">
      <c r="A782">
        <v>780</v>
      </c>
      <c r="B782" t="s">
        <v>1595</v>
      </c>
      <c r="C782" s="3" t="s">
        <v>1596</v>
      </c>
      <c r="D782" s="15">
        <v>5100</v>
      </c>
      <c r="E782">
        <v>5421</v>
      </c>
      <c r="F782" s="5">
        <f>E782/D782*100</f>
        <v>106.29411764705883</v>
      </c>
      <c r="G782" t="s">
        <v>20</v>
      </c>
      <c r="H782">
        <v>164</v>
      </c>
      <c r="I782" s="7">
        <f>IFERROR(E782/H782,"0")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>(((L782/60)/60)/24)+DATE(1970,1,1)</f>
        <v>42573.208333333328</v>
      </c>
      <c r="O782" s="12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E783/D783*100</f>
        <v>50.735632183908038</v>
      </c>
      <c r="G783" t="s">
        <v>74</v>
      </c>
      <c r="H783">
        <v>56</v>
      </c>
      <c r="I783" s="7">
        <f>IFERROR(E783/H783,"0")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>(((L783/60)/60)/24)+DATE(1970,1,1)</f>
        <v>40482.208333333336</v>
      </c>
      <c r="O783" s="12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 s="15">
        <v>5100</v>
      </c>
      <c r="E784">
        <v>10981</v>
      </c>
      <c r="F784" s="5">
        <f>E784/D784*100</f>
        <v>215.31372549019611</v>
      </c>
      <c r="G784" t="s">
        <v>20</v>
      </c>
      <c r="H784">
        <v>161</v>
      </c>
      <c r="I784" s="7">
        <f>IFERROR(E784/H784,"0")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>(((L784/60)/60)/24)+DATE(1970,1,1)</f>
        <v>40603.25</v>
      </c>
      <c r="O784" s="12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 s="15">
        <v>7400</v>
      </c>
      <c r="E785">
        <v>10451</v>
      </c>
      <c r="F785" s="5">
        <f>E785/D785*100</f>
        <v>141.22972972972974</v>
      </c>
      <c r="G785" t="s">
        <v>20</v>
      </c>
      <c r="H785">
        <v>138</v>
      </c>
      <c r="I785" s="7">
        <f>IFERROR(E785/H785,"0")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>(((L785/60)/60)/24)+DATE(1970,1,1)</f>
        <v>41625.25</v>
      </c>
      <c r="O785" s="12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E786/D786*100</f>
        <v>115.33745781777279</v>
      </c>
      <c r="G786" t="s">
        <v>20</v>
      </c>
      <c r="H786">
        <v>3308</v>
      </c>
      <c r="I786" s="7">
        <f>IFERROR(E786/H786,"0")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>(((L786/60)/60)/24)+DATE(1970,1,1)</f>
        <v>42435.25</v>
      </c>
      <c r="O786" s="12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3" x14ac:dyDescent="0.45">
      <c r="A787">
        <v>785</v>
      </c>
      <c r="B787" t="s">
        <v>1605</v>
      </c>
      <c r="C787" s="3" t="s">
        <v>1606</v>
      </c>
      <c r="D787" s="15">
        <v>6700</v>
      </c>
      <c r="E787">
        <v>12939</v>
      </c>
      <c r="F787" s="5">
        <f>E787/D787*100</f>
        <v>193.11940298507463</v>
      </c>
      <c r="G787" t="s">
        <v>20</v>
      </c>
      <c r="H787">
        <v>127</v>
      </c>
      <c r="I787" s="7">
        <f>IFERROR(E787/H787,"0")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>(((L787/60)/60)/24)+DATE(1970,1,1)</f>
        <v>43582.208333333328</v>
      </c>
      <c r="O787" s="12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 s="15">
        <v>1500</v>
      </c>
      <c r="E788">
        <v>10946</v>
      </c>
      <c r="F788" s="5">
        <f>E788/D788*100</f>
        <v>729.73333333333335</v>
      </c>
      <c r="G788" t="s">
        <v>20</v>
      </c>
      <c r="H788">
        <v>207</v>
      </c>
      <c r="I788" s="7">
        <f>IFERROR(E788/H788,"0")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>(((L788/60)/60)/24)+DATE(1970,1,1)</f>
        <v>43186.208333333328</v>
      </c>
      <c r="O788" s="12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E789/D789*100</f>
        <v>99.66339869281046</v>
      </c>
      <c r="G789" t="s">
        <v>14</v>
      </c>
      <c r="H789">
        <v>859</v>
      </c>
      <c r="I789" s="7">
        <f>IFERROR(E789/H789,"0")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>(((L789/60)/60)/24)+DATE(1970,1,1)</f>
        <v>40684.208333333336</v>
      </c>
      <c r="O789" s="12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E790/D790*100</f>
        <v>88.166666666666671</v>
      </c>
      <c r="G790" t="s">
        <v>47</v>
      </c>
      <c r="H790">
        <v>31</v>
      </c>
      <c r="I790" s="7">
        <f>IFERROR(E790/H790,"0")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>(((L790/60)/60)/24)+DATE(1970,1,1)</f>
        <v>41202.208333333336</v>
      </c>
      <c r="O790" s="12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E791/D791*100</f>
        <v>37.233333333333334</v>
      </c>
      <c r="G791" t="s">
        <v>14</v>
      </c>
      <c r="H791">
        <v>45</v>
      </c>
      <c r="I791" s="7">
        <f>IFERROR(E791/H791,"0")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>(((L791/60)/60)/24)+DATE(1970,1,1)</f>
        <v>41786.208333333336</v>
      </c>
      <c r="O791" s="12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E792/D792*100</f>
        <v>30.540075309306079</v>
      </c>
      <c r="G792" t="s">
        <v>74</v>
      </c>
      <c r="H792">
        <v>1113</v>
      </c>
      <c r="I792" s="7">
        <f>IFERROR(E792/H792,"0")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>(((L792/60)/60)/24)+DATE(1970,1,1)</f>
        <v>40223.25</v>
      </c>
      <c r="O792" s="12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E793/D793*100</f>
        <v>25.714285714285712</v>
      </c>
      <c r="G793" t="s">
        <v>14</v>
      </c>
      <c r="H793">
        <v>6</v>
      </c>
      <c r="I793" s="7">
        <f>IFERROR(E793/H793,"0")</f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>(((L793/60)/60)/24)+DATE(1970,1,1)</f>
        <v>42715.25</v>
      </c>
      <c r="O793" s="12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E794/D794*100</f>
        <v>34</v>
      </c>
      <c r="G794" t="s">
        <v>14</v>
      </c>
      <c r="H794">
        <v>7</v>
      </c>
      <c r="I794" s="7">
        <f>IFERROR(E794/H794,"0")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>(((L794/60)/60)/24)+DATE(1970,1,1)</f>
        <v>41451.208333333336</v>
      </c>
      <c r="O794" s="12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 s="15">
        <v>1100</v>
      </c>
      <c r="E795">
        <v>13045</v>
      </c>
      <c r="F795" s="5">
        <f>E795/D795*100</f>
        <v>1185.909090909091</v>
      </c>
      <c r="G795" t="s">
        <v>20</v>
      </c>
      <c r="H795">
        <v>181</v>
      </c>
      <c r="I795" s="7">
        <f>IFERROR(E795/H795,"0")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>(((L795/60)/60)/24)+DATE(1970,1,1)</f>
        <v>41450.208333333336</v>
      </c>
      <c r="O795" s="12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 s="15">
        <v>6600</v>
      </c>
      <c r="E796">
        <v>8276</v>
      </c>
      <c r="F796" s="5">
        <f>E796/D796*100</f>
        <v>125.39393939393939</v>
      </c>
      <c r="G796" t="s">
        <v>20</v>
      </c>
      <c r="H796">
        <v>110</v>
      </c>
      <c r="I796" s="7">
        <f>IFERROR(E796/H796,"0")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>(((L796/60)/60)/24)+DATE(1970,1,1)</f>
        <v>43091.25</v>
      </c>
      <c r="O796" s="12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E797/D797*100</f>
        <v>14.394366197183098</v>
      </c>
      <c r="G797" t="s">
        <v>14</v>
      </c>
      <c r="H797">
        <v>31</v>
      </c>
      <c r="I797" s="7">
        <f>IFERROR(E797/H797,"0")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>(((L797/60)/60)/24)+DATE(1970,1,1)</f>
        <v>42675.208333333328</v>
      </c>
      <c r="O797" s="12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E798/D798*100</f>
        <v>54.807692307692314</v>
      </c>
      <c r="G798" t="s">
        <v>14</v>
      </c>
      <c r="H798">
        <v>78</v>
      </c>
      <c r="I798" s="7">
        <f>IFERROR(E798/H798,"0")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>(((L798/60)/60)/24)+DATE(1970,1,1)</f>
        <v>41859.208333333336</v>
      </c>
      <c r="O798" s="12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 s="15">
        <v>7600</v>
      </c>
      <c r="E799">
        <v>8332</v>
      </c>
      <c r="F799" s="5">
        <f>E799/D799*100</f>
        <v>109.63157894736841</v>
      </c>
      <c r="G799" t="s">
        <v>20</v>
      </c>
      <c r="H799">
        <v>185</v>
      </c>
      <c r="I799" s="7">
        <f>IFERROR(E799/H799,"0")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>(((L799/60)/60)/24)+DATE(1970,1,1)</f>
        <v>43464.25</v>
      </c>
      <c r="O799" s="12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 s="15">
        <v>3400</v>
      </c>
      <c r="E800">
        <v>6408</v>
      </c>
      <c r="F800" s="5">
        <f>E800/D800*100</f>
        <v>188.47058823529412</v>
      </c>
      <c r="G800" t="s">
        <v>20</v>
      </c>
      <c r="H800">
        <v>121</v>
      </c>
      <c r="I800" s="7">
        <f>IFERROR(E800/H800,"0")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>(((L800/60)/60)/24)+DATE(1970,1,1)</f>
        <v>41060.208333333336</v>
      </c>
      <c r="O800" s="12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E801/D801*100</f>
        <v>87.008284023668637</v>
      </c>
      <c r="G801" t="s">
        <v>14</v>
      </c>
      <c r="H801">
        <v>1225</v>
      </c>
      <c r="I801" s="7">
        <f>IFERROR(E801/H801,"0")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>(((L801/60)/60)/24)+DATE(1970,1,1)</f>
        <v>42399.25</v>
      </c>
      <c r="O801" s="12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E802/D802*100</f>
        <v>1</v>
      </c>
      <c r="G802" t="s">
        <v>14</v>
      </c>
      <c r="H802">
        <v>1</v>
      </c>
      <c r="I802" s="7">
        <f>IFERROR(E802/H802,"0")</f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>(((L802/60)/60)/24)+DATE(1970,1,1)</f>
        <v>42167.208333333328</v>
      </c>
      <c r="O802" s="12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 s="15">
        <v>2300</v>
      </c>
      <c r="E803">
        <v>4667</v>
      </c>
      <c r="F803" s="5">
        <f>E803/D803*100</f>
        <v>202.9130434782609</v>
      </c>
      <c r="G803" t="s">
        <v>20</v>
      </c>
      <c r="H803">
        <v>106</v>
      </c>
      <c r="I803" s="7">
        <f>IFERROR(E803/H803,"0")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>(((L803/60)/60)/24)+DATE(1970,1,1)</f>
        <v>43830.25</v>
      </c>
      <c r="O803" s="12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3" x14ac:dyDescent="0.45">
      <c r="A804">
        <v>802</v>
      </c>
      <c r="B804" t="s">
        <v>1639</v>
      </c>
      <c r="C804" s="3" t="s">
        <v>1640</v>
      </c>
      <c r="D804" s="15">
        <v>6200</v>
      </c>
      <c r="E804">
        <v>12216</v>
      </c>
      <c r="F804" s="5">
        <f>E804/D804*100</f>
        <v>197.03225806451613</v>
      </c>
      <c r="G804" t="s">
        <v>20</v>
      </c>
      <c r="H804">
        <v>142</v>
      </c>
      <c r="I804" s="7">
        <f>IFERROR(E804/H804,"0")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>(((L804/60)/60)/24)+DATE(1970,1,1)</f>
        <v>43650.208333333328</v>
      </c>
      <c r="O804" s="12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3" x14ac:dyDescent="0.45">
      <c r="A805">
        <v>803</v>
      </c>
      <c r="B805" t="s">
        <v>1641</v>
      </c>
      <c r="C805" s="3" t="s">
        <v>1642</v>
      </c>
      <c r="D805" s="15">
        <v>6100</v>
      </c>
      <c r="E805">
        <v>6527</v>
      </c>
      <c r="F805" s="5">
        <f>E805/D805*100</f>
        <v>107</v>
      </c>
      <c r="G805" t="s">
        <v>20</v>
      </c>
      <c r="H805">
        <v>233</v>
      </c>
      <c r="I805" s="7">
        <f>IFERROR(E805/H805,"0")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>(((L805/60)/60)/24)+DATE(1970,1,1)</f>
        <v>43492.25</v>
      </c>
      <c r="O805" s="12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 s="15">
        <v>2600</v>
      </c>
      <c r="E806">
        <v>6987</v>
      </c>
      <c r="F806" s="5">
        <f>E806/D806*100</f>
        <v>268.73076923076923</v>
      </c>
      <c r="G806" t="s">
        <v>20</v>
      </c>
      <c r="H806">
        <v>218</v>
      </c>
      <c r="I806" s="7">
        <f>IFERROR(E806/H806,"0")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>(((L806/60)/60)/24)+DATE(1970,1,1)</f>
        <v>43102.25</v>
      </c>
      <c r="O806" s="12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E807/D807*100</f>
        <v>50.845360824742272</v>
      </c>
      <c r="G807" t="s">
        <v>14</v>
      </c>
      <c r="H807">
        <v>67</v>
      </c>
      <c r="I807" s="7">
        <f>IFERROR(E807/H807,"0")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>(((L807/60)/60)/24)+DATE(1970,1,1)</f>
        <v>41958.25</v>
      </c>
      <c r="O807" s="12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 s="15">
        <v>700</v>
      </c>
      <c r="E808">
        <v>8262</v>
      </c>
      <c r="F808" s="5">
        <f>E808/D808*100</f>
        <v>1180.2857142857142</v>
      </c>
      <c r="G808" t="s">
        <v>20</v>
      </c>
      <c r="H808">
        <v>76</v>
      </c>
      <c r="I808" s="7">
        <f>IFERROR(E808/H808,"0")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>(((L808/60)/60)/24)+DATE(1970,1,1)</f>
        <v>40973.25</v>
      </c>
      <c r="O808" s="12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 s="15">
        <v>700</v>
      </c>
      <c r="E809">
        <v>1848</v>
      </c>
      <c r="F809" s="5">
        <f>E809/D809*100</f>
        <v>264</v>
      </c>
      <c r="G809" t="s">
        <v>20</v>
      </c>
      <c r="H809">
        <v>43</v>
      </c>
      <c r="I809" s="7">
        <f>IFERROR(E809/H809,"0")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>(((L809/60)/60)/24)+DATE(1970,1,1)</f>
        <v>43753.208333333328</v>
      </c>
      <c r="O809" s="12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E810/D810*100</f>
        <v>30.44230769230769</v>
      </c>
      <c r="G810" t="s">
        <v>14</v>
      </c>
      <c r="H810">
        <v>19</v>
      </c>
      <c r="I810" s="7">
        <f>IFERROR(E810/H810,"0")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>(((L810/60)/60)/24)+DATE(1970,1,1)</f>
        <v>42507.208333333328</v>
      </c>
      <c r="O810" s="12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E811/D811*100</f>
        <v>62.880681818181813</v>
      </c>
      <c r="G811" t="s">
        <v>14</v>
      </c>
      <c r="H811">
        <v>2108</v>
      </c>
      <c r="I811" s="7">
        <f>IFERROR(E811/H811,"0")</f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>(((L811/60)/60)/24)+DATE(1970,1,1)</f>
        <v>41135.208333333336</v>
      </c>
      <c r="O811" s="12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3" x14ac:dyDescent="0.45">
      <c r="A812">
        <v>810</v>
      </c>
      <c r="B812" t="s">
        <v>1654</v>
      </c>
      <c r="C812" s="3" t="s">
        <v>1655</v>
      </c>
      <c r="D812" s="15">
        <v>6400</v>
      </c>
      <c r="E812">
        <v>12360</v>
      </c>
      <c r="F812" s="5">
        <f>E812/D812*100</f>
        <v>193.125</v>
      </c>
      <c r="G812" t="s">
        <v>20</v>
      </c>
      <c r="H812">
        <v>221</v>
      </c>
      <c r="I812" s="7">
        <f>IFERROR(E812/H812,"0")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>(((L812/60)/60)/24)+DATE(1970,1,1)</f>
        <v>43067.25</v>
      </c>
      <c r="O812" s="12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E813/D813*100</f>
        <v>77.102702702702715</v>
      </c>
      <c r="G813" t="s">
        <v>14</v>
      </c>
      <c r="H813">
        <v>679</v>
      </c>
      <c r="I813" s="7">
        <f>IFERROR(E813/H813,"0")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>(((L813/60)/60)/24)+DATE(1970,1,1)</f>
        <v>42378.25</v>
      </c>
      <c r="O813" s="12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E814/D814*100</f>
        <v>225.52763819095478</v>
      </c>
      <c r="G814" t="s">
        <v>20</v>
      </c>
      <c r="H814">
        <v>2805</v>
      </c>
      <c r="I814" s="7">
        <f>IFERROR(E814/H814,"0")</f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>(((L814/60)/60)/24)+DATE(1970,1,1)</f>
        <v>43206.208333333328</v>
      </c>
      <c r="O814" s="12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 s="15">
        <v>3200</v>
      </c>
      <c r="E815">
        <v>7661</v>
      </c>
      <c r="F815" s="5">
        <f>E815/D815*100</f>
        <v>239.40625</v>
      </c>
      <c r="G815" t="s">
        <v>20</v>
      </c>
      <c r="H815">
        <v>68</v>
      </c>
      <c r="I815" s="7">
        <f>IFERROR(E815/H815,"0")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>(((L815/60)/60)/24)+DATE(1970,1,1)</f>
        <v>41148.208333333336</v>
      </c>
      <c r="O815" s="12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E816/D816*100</f>
        <v>92.1875</v>
      </c>
      <c r="G816" t="s">
        <v>14</v>
      </c>
      <c r="H816">
        <v>36</v>
      </c>
      <c r="I816" s="7">
        <f>IFERROR(E816/H816,"0")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>(((L816/60)/60)/24)+DATE(1970,1,1)</f>
        <v>42517.208333333328</v>
      </c>
      <c r="O816" s="12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3" x14ac:dyDescent="0.45">
      <c r="A817">
        <v>815</v>
      </c>
      <c r="B817" t="s">
        <v>1664</v>
      </c>
      <c r="C817" s="3" t="s">
        <v>1665</v>
      </c>
      <c r="D817" s="15">
        <v>9000</v>
      </c>
      <c r="E817">
        <v>11721</v>
      </c>
      <c r="F817" s="5">
        <f>E817/D817*100</f>
        <v>130.23333333333335</v>
      </c>
      <c r="G817" t="s">
        <v>20</v>
      </c>
      <c r="H817">
        <v>183</v>
      </c>
      <c r="I817" s="7">
        <f>IFERROR(E817/H817,"0")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>(((L817/60)/60)/24)+DATE(1970,1,1)</f>
        <v>43068.25</v>
      </c>
      <c r="O817" s="12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3" x14ac:dyDescent="0.45">
      <c r="A818">
        <v>816</v>
      </c>
      <c r="B818" t="s">
        <v>1666</v>
      </c>
      <c r="C818" s="3" t="s">
        <v>1667</v>
      </c>
      <c r="D818" s="15">
        <v>2300</v>
      </c>
      <c r="E818">
        <v>14150</v>
      </c>
      <c r="F818" s="5">
        <f>E818/D818*100</f>
        <v>615.21739130434787</v>
      </c>
      <c r="G818" t="s">
        <v>20</v>
      </c>
      <c r="H818">
        <v>133</v>
      </c>
      <c r="I818" s="7">
        <f>IFERROR(E818/H818,"0")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>(((L818/60)/60)/24)+DATE(1970,1,1)</f>
        <v>41680.25</v>
      </c>
      <c r="O818" s="12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E819/D819*100</f>
        <v>368.79532163742692</v>
      </c>
      <c r="G819" t="s">
        <v>20</v>
      </c>
      <c r="H819">
        <v>2489</v>
      </c>
      <c r="I819" s="7">
        <f>IFERROR(E819/H819,"0")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>(((L819/60)/60)/24)+DATE(1970,1,1)</f>
        <v>43589.208333333328</v>
      </c>
      <c r="O819" s="12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 s="15">
        <v>700</v>
      </c>
      <c r="E820">
        <v>7664</v>
      </c>
      <c r="F820" s="5">
        <f>E820/D820*100</f>
        <v>1094.8571428571429</v>
      </c>
      <c r="G820" t="s">
        <v>20</v>
      </c>
      <c r="H820">
        <v>69</v>
      </c>
      <c r="I820" s="7">
        <f>IFERROR(E820/H820,"0")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>(((L820/60)/60)/24)+DATE(1970,1,1)</f>
        <v>43486.25</v>
      </c>
      <c r="O820" s="12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E821/D821*100</f>
        <v>50.662921348314605</v>
      </c>
      <c r="G821" t="s">
        <v>14</v>
      </c>
      <c r="H821">
        <v>47</v>
      </c>
      <c r="I821" s="7">
        <f>IFERROR(E821/H821,"0")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>(((L821/60)/60)/24)+DATE(1970,1,1)</f>
        <v>41237.25</v>
      </c>
      <c r="O821" s="12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 s="15">
        <v>1500</v>
      </c>
      <c r="E822">
        <v>12009</v>
      </c>
      <c r="F822" s="5">
        <f>E822/D822*100</f>
        <v>800.6</v>
      </c>
      <c r="G822" t="s">
        <v>20</v>
      </c>
      <c r="H822">
        <v>279</v>
      </c>
      <c r="I822" s="7">
        <f>IFERROR(E822/H822,"0")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>(((L822/60)/60)/24)+DATE(1970,1,1)</f>
        <v>43310.208333333328</v>
      </c>
      <c r="O822" s="12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 s="15">
        <v>4900</v>
      </c>
      <c r="E823">
        <v>14273</v>
      </c>
      <c r="F823" s="5">
        <f>E823/D823*100</f>
        <v>291.28571428571428</v>
      </c>
      <c r="G823" t="s">
        <v>20</v>
      </c>
      <c r="H823">
        <v>210</v>
      </c>
      <c r="I823" s="7">
        <f>IFERROR(E823/H823,"0")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>(((L823/60)/60)/24)+DATE(1970,1,1)</f>
        <v>42794.25</v>
      </c>
      <c r="O823" s="12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E824/D824*100</f>
        <v>349.9666666666667</v>
      </c>
      <c r="G824" t="s">
        <v>20</v>
      </c>
      <c r="H824">
        <v>2100</v>
      </c>
      <c r="I824" s="7">
        <f>IFERROR(E824/H824,"0")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>(((L824/60)/60)/24)+DATE(1970,1,1)</f>
        <v>41698.25</v>
      </c>
      <c r="O824" s="12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3" x14ac:dyDescent="0.45">
      <c r="A825">
        <v>823</v>
      </c>
      <c r="B825" t="s">
        <v>1679</v>
      </c>
      <c r="C825" s="3" t="s">
        <v>1680</v>
      </c>
      <c r="D825" s="15">
        <v>4100</v>
      </c>
      <c r="E825">
        <v>14640</v>
      </c>
      <c r="F825" s="5">
        <f>E825/D825*100</f>
        <v>357.07317073170731</v>
      </c>
      <c r="G825" t="s">
        <v>20</v>
      </c>
      <c r="H825">
        <v>252</v>
      </c>
      <c r="I825" s="7">
        <f>IFERROR(E825/H825,"0")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>(((L825/60)/60)/24)+DATE(1970,1,1)</f>
        <v>41892.208333333336</v>
      </c>
      <c r="O825" s="12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E826/D826*100</f>
        <v>126.48941176470588</v>
      </c>
      <c r="G826" t="s">
        <v>20</v>
      </c>
      <c r="H826">
        <v>1280</v>
      </c>
      <c r="I826" s="7">
        <f>IFERROR(E826/H826,"0")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>(((L826/60)/60)/24)+DATE(1970,1,1)</f>
        <v>40348.208333333336</v>
      </c>
      <c r="O826" s="12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 s="15">
        <v>3600</v>
      </c>
      <c r="E827">
        <v>13950</v>
      </c>
      <c r="F827" s="5">
        <f>E827/D827*100</f>
        <v>387.5</v>
      </c>
      <c r="G827" t="s">
        <v>20</v>
      </c>
      <c r="H827">
        <v>157</v>
      </c>
      <c r="I827" s="7">
        <f>IFERROR(E827/H827,"0")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>(((L827/60)/60)/24)+DATE(1970,1,1)</f>
        <v>42941.208333333328</v>
      </c>
      <c r="O827" s="12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3" x14ac:dyDescent="0.45">
      <c r="A828">
        <v>826</v>
      </c>
      <c r="B828" t="s">
        <v>1685</v>
      </c>
      <c r="C828" s="3" t="s">
        <v>1686</v>
      </c>
      <c r="D828" s="15">
        <v>2800</v>
      </c>
      <c r="E828">
        <v>12797</v>
      </c>
      <c r="F828" s="5">
        <f>E828/D828*100</f>
        <v>457.03571428571428</v>
      </c>
      <c r="G828" t="s">
        <v>20</v>
      </c>
      <c r="H828">
        <v>194</v>
      </c>
      <c r="I828" s="7">
        <f>IFERROR(E828/H828,"0")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>(((L828/60)/60)/24)+DATE(1970,1,1)</f>
        <v>40525.25</v>
      </c>
      <c r="O828" s="12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3" x14ac:dyDescent="0.45">
      <c r="A829">
        <v>827</v>
      </c>
      <c r="B829" t="s">
        <v>1687</v>
      </c>
      <c r="C829" s="3" t="s">
        <v>1688</v>
      </c>
      <c r="D829" s="15">
        <v>2300</v>
      </c>
      <c r="E829">
        <v>6134</v>
      </c>
      <c r="F829" s="5">
        <f>E829/D829*100</f>
        <v>266.69565217391306</v>
      </c>
      <c r="G829" t="s">
        <v>20</v>
      </c>
      <c r="H829">
        <v>82</v>
      </c>
      <c r="I829" s="7">
        <f>IFERROR(E829/H829,"0")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>(((L829/60)/60)/24)+DATE(1970,1,1)</f>
        <v>40666.208333333336</v>
      </c>
      <c r="O829" s="12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E830/D830*100</f>
        <v>69</v>
      </c>
      <c r="G830" t="s">
        <v>14</v>
      </c>
      <c r="H830">
        <v>70</v>
      </c>
      <c r="I830" s="7">
        <f>IFERROR(E830/H830,"0")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>(((L830/60)/60)/24)+DATE(1970,1,1)</f>
        <v>43340.208333333328</v>
      </c>
      <c r="O830" s="12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E831/D831*100</f>
        <v>51.34375</v>
      </c>
      <c r="G831" t="s">
        <v>14</v>
      </c>
      <c r="H831">
        <v>154</v>
      </c>
      <c r="I831" s="7">
        <f>IFERROR(E831/H831,"0")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>(((L831/60)/60)/24)+DATE(1970,1,1)</f>
        <v>42164.208333333328</v>
      </c>
      <c r="O831" s="12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E832/D832*100</f>
        <v>1.1710526315789473</v>
      </c>
      <c r="G832" t="s">
        <v>14</v>
      </c>
      <c r="H832">
        <v>22</v>
      </c>
      <c r="I832" s="7">
        <f>IFERROR(E832/H832,"0")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>(((L832/60)/60)/24)+DATE(1970,1,1)</f>
        <v>43103.25</v>
      </c>
      <c r="O832" s="12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E833/D833*100</f>
        <v>108.97734294541709</v>
      </c>
      <c r="G833" t="s">
        <v>20</v>
      </c>
      <c r="H833">
        <v>4233</v>
      </c>
      <c r="I833" s="7">
        <f>IFERROR(E833/H833,"0")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>(((L833/60)/60)/24)+DATE(1970,1,1)</f>
        <v>40994.208333333336</v>
      </c>
      <c r="O833" s="12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E834/D834*100</f>
        <v>315.17592592592592</v>
      </c>
      <c r="G834" t="s">
        <v>20</v>
      </c>
      <c r="H834">
        <v>1297</v>
      </c>
      <c r="I834" s="7">
        <f>IFERROR(E834/H834,"0")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>(((L834/60)/60)/24)+DATE(1970,1,1)</f>
        <v>42299.208333333328</v>
      </c>
      <c r="O834" s="12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 s="15">
        <v>6800</v>
      </c>
      <c r="E835">
        <v>10723</v>
      </c>
      <c r="F835" s="5">
        <f>E835/D835*100</f>
        <v>157.69117647058823</v>
      </c>
      <c r="G835" t="s">
        <v>20</v>
      </c>
      <c r="H835">
        <v>165</v>
      </c>
      <c r="I835" s="7">
        <f>IFERROR(E835/H835,"0")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>(((L835/60)/60)/24)+DATE(1970,1,1)</f>
        <v>40588.25</v>
      </c>
      <c r="O835" s="12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 s="15">
        <v>7300</v>
      </c>
      <c r="E836">
        <v>11228</v>
      </c>
      <c r="F836" s="5">
        <f>E836/D836*100</f>
        <v>153.8082191780822</v>
      </c>
      <c r="G836" t="s">
        <v>20</v>
      </c>
      <c r="H836">
        <v>119</v>
      </c>
      <c r="I836" s="7">
        <f>IFERROR(E836/H836,"0")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>(((L836/60)/60)/24)+DATE(1970,1,1)</f>
        <v>41448.208333333336</v>
      </c>
      <c r="O836" s="12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E837/D837*100</f>
        <v>89.738979118329468</v>
      </c>
      <c r="G837" t="s">
        <v>14</v>
      </c>
      <c r="H837">
        <v>1758</v>
      </c>
      <c r="I837" s="7">
        <f>IFERROR(E837/H837,"0")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>(((L837/60)/60)/24)+DATE(1970,1,1)</f>
        <v>42063.25</v>
      </c>
      <c r="O837" s="12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E838/D838*100</f>
        <v>75.135802469135797</v>
      </c>
      <c r="G838" t="s">
        <v>14</v>
      </c>
      <c r="H838">
        <v>94</v>
      </c>
      <c r="I838" s="7">
        <f>IFERROR(E838/H838,"0")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>(((L838/60)/60)/24)+DATE(1970,1,1)</f>
        <v>40214.25</v>
      </c>
      <c r="O838" s="12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 s="15">
        <v>17700</v>
      </c>
      <c r="E839">
        <v>150960</v>
      </c>
      <c r="F839" s="5">
        <f>E839/D839*100</f>
        <v>852.88135593220341</v>
      </c>
      <c r="G839" t="s">
        <v>20</v>
      </c>
      <c r="H839">
        <v>1797</v>
      </c>
      <c r="I839" s="7">
        <f>IFERROR(E839/H839,"0")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>(((L839/60)/60)/24)+DATE(1970,1,1)</f>
        <v>40629.208333333336</v>
      </c>
      <c r="O839" s="12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 s="15">
        <v>6400</v>
      </c>
      <c r="E840">
        <v>8890</v>
      </c>
      <c r="F840" s="5">
        <f>E840/D840*100</f>
        <v>138.90625</v>
      </c>
      <c r="G840" t="s">
        <v>20</v>
      </c>
      <c r="H840">
        <v>261</v>
      </c>
      <c r="I840" s="7">
        <f>IFERROR(E840/H840,"0")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>(((L840/60)/60)/24)+DATE(1970,1,1)</f>
        <v>43370.208333333328</v>
      </c>
      <c r="O840" s="12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 s="15">
        <v>7700</v>
      </c>
      <c r="E841">
        <v>14644</v>
      </c>
      <c r="F841" s="5">
        <f>E841/D841*100</f>
        <v>190.18181818181819</v>
      </c>
      <c r="G841" t="s">
        <v>20</v>
      </c>
      <c r="H841">
        <v>157</v>
      </c>
      <c r="I841" s="7">
        <f>IFERROR(E841/H841,"0")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>(((L841/60)/60)/24)+DATE(1970,1,1)</f>
        <v>41715.208333333336</v>
      </c>
      <c r="O841" s="12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E842/D842*100</f>
        <v>100.24333619948409</v>
      </c>
      <c r="G842" t="s">
        <v>20</v>
      </c>
      <c r="H842">
        <v>3533</v>
      </c>
      <c r="I842" s="7">
        <f>IFERROR(E842/H842,"0")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>(((L842/60)/60)/24)+DATE(1970,1,1)</f>
        <v>41836.208333333336</v>
      </c>
      <c r="O842" s="12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 s="15">
        <v>9100</v>
      </c>
      <c r="E843">
        <v>12991</v>
      </c>
      <c r="F843" s="5">
        <f>E843/D843*100</f>
        <v>142.75824175824175</v>
      </c>
      <c r="G843" t="s">
        <v>20</v>
      </c>
      <c r="H843">
        <v>155</v>
      </c>
      <c r="I843" s="7">
        <f>IFERROR(E843/H843,"0")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>(((L843/60)/60)/24)+DATE(1970,1,1)</f>
        <v>42419.25</v>
      </c>
      <c r="O843" s="12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3" x14ac:dyDescent="0.45">
      <c r="A844">
        <v>842</v>
      </c>
      <c r="B844" t="s">
        <v>1717</v>
      </c>
      <c r="C844" s="3" t="s">
        <v>1718</v>
      </c>
      <c r="D844" s="15">
        <v>1500</v>
      </c>
      <c r="E844">
        <v>8447</v>
      </c>
      <c r="F844" s="5">
        <f>E844/D844*100</f>
        <v>563.13333333333333</v>
      </c>
      <c r="G844" t="s">
        <v>20</v>
      </c>
      <c r="H844">
        <v>132</v>
      </c>
      <c r="I844" s="7">
        <f>IFERROR(E844/H844,"0")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>(((L844/60)/60)/24)+DATE(1970,1,1)</f>
        <v>43266.208333333328</v>
      </c>
      <c r="O844" s="12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E845/D845*100</f>
        <v>30.715909090909086</v>
      </c>
      <c r="G845" t="s">
        <v>14</v>
      </c>
      <c r="H845">
        <v>33</v>
      </c>
      <c r="I845" s="7">
        <f>IFERROR(E845/H845,"0")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>(((L845/60)/60)/24)+DATE(1970,1,1)</f>
        <v>43338.208333333328</v>
      </c>
      <c r="O845" s="12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E846/D846*100</f>
        <v>99.39772727272728</v>
      </c>
      <c r="G846" t="s">
        <v>74</v>
      </c>
      <c r="H846">
        <v>94</v>
      </c>
      <c r="I846" s="7">
        <f>IFERROR(E846/H846,"0")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>(((L846/60)/60)/24)+DATE(1970,1,1)</f>
        <v>40930.25</v>
      </c>
      <c r="O846" s="12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E847/D847*100</f>
        <v>197.54935622317598</v>
      </c>
      <c r="G847" t="s">
        <v>20</v>
      </c>
      <c r="H847">
        <v>1354</v>
      </c>
      <c r="I847" s="7">
        <f>IFERROR(E847/H847,"0")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>(((L847/60)/60)/24)+DATE(1970,1,1)</f>
        <v>43235.208333333328</v>
      </c>
      <c r="O847" s="12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 s="15">
        <v>1000</v>
      </c>
      <c r="E848">
        <v>5085</v>
      </c>
      <c r="F848" s="5">
        <f>E848/D848*100</f>
        <v>508.5</v>
      </c>
      <c r="G848" t="s">
        <v>20</v>
      </c>
      <c r="H848">
        <v>48</v>
      </c>
      <c r="I848" s="7">
        <f>IFERROR(E848/H848,"0")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>(((L848/60)/60)/24)+DATE(1970,1,1)</f>
        <v>43302.208333333328</v>
      </c>
      <c r="O848" s="12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 s="15">
        <v>4700</v>
      </c>
      <c r="E849">
        <v>11174</v>
      </c>
      <c r="F849" s="5">
        <f>E849/D849*100</f>
        <v>237.74468085106383</v>
      </c>
      <c r="G849" t="s">
        <v>20</v>
      </c>
      <c r="H849">
        <v>110</v>
      </c>
      <c r="I849" s="7">
        <f>IFERROR(E849/H849,"0")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>(((L849/60)/60)/24)+DATE(1970,1,1)</f>
        <v>43107.25</v>
      </c>
      <c r="O849" s="12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 s="15">
        <v>3200</v>
      </c>
      <c r="E850">
        <v>10831</v>
      </c>
      <c r="F850" s="5">
        <f>E850/D850*100</f>
        <v>338.46875</v>
      </c>
      <c r="G850" t="s">
        <v>20</v>
      </c>
      <c r="H850">
        <v>172</v>
      </c>
      <c r="I850" s="7">
        <f>IFERROR(E850/H850,"0")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>(((L850/60)/60)/24)+DATE(1970,1,1)</f>
        <v>40341.208333333336</v>
      </c>
      <c r="O850" s="12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3" x14ac:dyDescent="0.45">
      <c r="A851">
        <v>849</v>
      </c>
      <c r="B851" t="s">
        <v>1731</v>
      </c>
      <c r="C851" s="3" t="s">
        <v>1732</v>
      </c>
      <c r="D851" s="15">
        <v>6700</v>
      </c>
      <c r="E851">
        <v>8917</v>
      </c>
      <c r="F851" s="5">
        <f>E851/D851*100</f>
        <v>133.08955223880596</v>
      </c>
      <c r="G851" t="s">
        <v>20</v>
      </c>
      <c r="H851">
        <v>307</v>
      </c>
      <c r="I851" s="7">
        <f>IFERROR(E851/H851,"0")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>(((L851/60)/60)/24)+DATE(1970,1,1)</f>
        <v>40948.25</v>
      </c>
      <c r="O851" s="12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E852/D852*100</f>
        <v>1</v>
      </c>
      <c r="G852" t="s">
        <v>14</v>
      </c>
      <c r="H852">
        <v>1</v>
      </c>
      <c r="I852" s="7">
        <f>IFERROR(E852/H852,"0")</f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>(((L852/60)/60)/24)+DATE(1970,1,1)</f>
        <v>40866.25</v>
      </c>
      <c r="O852" s="12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3" x14ac:dyDescent="0.45">
      <c r="A853">
        <v>851</v>
      </c>
      <c r="B853" t="s">
        <v>1735</v>
      </c>
      <c r="C853" s="3" t="s">
        <v>1736</v>
      </c>
      <c r="D853" s="15">
        <v>6000</v>
      </c>
      <c r="E853">
        <v>12468</v>
      </c>
      <c r="F853" s="5">
        <f>E853/D853*100</f>
        <v>207.79999999999998</v>
      </c>
      <c r="G853" t="s">
        <v>20</v>
      </c>
      <c r="H853">
        <v>160</v>
      </c>
      <c r="I853" s="7">
        <f>IFERROR(E853/H853,"0")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>(((L853/60)/60)/24)+DATE(1970,1,1)</f>
        <v>41031.208333333336</v>
      </c>
      <c r="O853" s="12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E854/D854*100</f>
        <v>51.122448979591837</v>
      </c>
      <c r="G854" t="s">
        <v>14</v>
      </c>
      <c r="H854">
        <v>31</v>
      </c>
      <c r="I854" s="7">
        <f>IFERROR(E854/H854,"0")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>(((L854/60)/60)/24)+DATE(1970,1,1)</f>
        <v>40740.208333333336</v>
      </c>
      <c r="O854" s="12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 s="15">
        <v>17100</v>
      </c>
      <c r="E855">
        <v>111502</v>
      </c>
      <c r="F855" s="5">
        <f>E855/D855*100</f>
        <v>652.05847953216369</v>
      </c>
      <c r="G855" t="s">
        <v>20</v>
      </c>
      <c r="H855">
        <v>1467</v>
      </c>
      <c r="I855" s="7">
        <f>IFERROR(E855/H855,"0")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>(((L855/60)/60)/24)+DATE(1970,1,1)</f>
        <v>40714.208333333336</v>
      </c>
      <c r="O855" s="12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E856/D856*100</f>
        <v>113.63099415204678</v>
      </c>
      <c r="G856" t="s">
        <v>20</v>
      </c>
      <c r="H856">
        <v>2662</v>
      </c>
      <c r="I856" s="7">
        <f>IFERROR(E856/H856,"0")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>(((L856/60)/60)/24)+DATE(1970,1,1)</f>
        <v>43787.25</v>
      </c>
      <c r="O856" s="12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 s="15">
        <v>23400</v>
      </c>
      <c r="E857">
        <v>23956</v>
      </c>
      <c r="F857" s="5">
        <f>E857/D857*100</f>
        <v>102.37606837606839</v>
      </c>
      <c r="G857" t="s">
        <v>20</v>
      </c>
      <c r="H857">
        <v>452</v>
      </c>
      <c r="I857" s="7">
        <f>IFERROR(E857/H857,"0")</f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>(((L857/60)/60)/24)+DATE(1970,1,1)</f>
        <v>40712.208333333336</v>
      </c>
      <c r="O857" s="12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E858/D858*100</f>
        <v>356.58333333333331</v>
      </c>
      <c r="G858" t="s">
        <v>20</v>
      </c>
      <c r="H858">
        <v>158</v>
      </c>
      <c r="I858" s="7">
        <f>IFERROR(E858/H858,"0")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>(((L858/60)/60)/24)+DATE(1970,1,1)</f>
        <v>41023.208333333336</v>
      </c>
      <c r="O858" s="12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E859/D859*100</f>
        <v>139.86792452830187</v>
      </c>
      <c r="G859" t="s">
        <v>20</v>
      </c>
      <c r="H859">
        <v>225</v>
      </c>
      <c r="I859" s="7">
        <f>IFERROR(E859/H859,"0")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>(((L859/60)/60)/24)+DATE(1970,1,1)</f>
        <v>40944.25</v>
      </c>
      <c r="O859" s="12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E860/D860*100</f>
        <v>69.45</v>
      </c>
      <c r="G860" t="s">
        <v>14</v>
      </c>
      <c r="H860">
        <v>35</v>
      </c>
      <c r="I860" s="7">
        <f>IFERROR(E860/H860,"0")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>(((L860/60)/60)/24)+DATE(1970,1,1)</f>
        <v>43211.208333333328</v>
      </c>
      <c r="O860" s="12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E861/D861*100</f>
        <v>35.534246575342465</v>
      </c>
      <c r="G861" t="s">
        <v>14</v>
      </c>
      <c r="H861">
        <v>63</v>
      </c>
      <c r="I861" s="7">
        <f>IFERROR(E861/H861,"0")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>(((L861/60)/60)/24)+DATE(1970,1,1)</f>
        <v>41334.25</v>
      </c>
      <c r="O861" s="12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E862/D862*100</f>
        <v>251.65</v>
      </c>
      <c r="G862" t="s">
        <v>20</v>
      </c>
      <c r="H862">
        <v>65</v>
      </c>
      <c r="I862" s="7">
        <f>IFERROR(E862/H862,"0")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>(((L862/60)/60)/24)+DATE(1970,1,1)</f>
        <v>43515.25</v>
      </c>
      <c r="O862" s="12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E863/D863*100</f>
        <v>105.87500000000001</v>
      </c>
      <c r="G863" t="s">
        <v>20</v>
      </c>
      <c r="H863">
        <v>163</v>
      </c>
      <c r="I863" s="7">
        <f>IFERROR(E863/H863,"0")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>(((L863/60)/60)/24)+DATE(1970,1,1)</f>
        <v>40258.208333333336</v>
      </c>
      <c r="O863" s="12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E864/D864*100</f>
        <v>187.42857142857144</v>
      </c>
      <c r="G864" t="s">
        <v>20</v>
      </c>
      <c r="H864">
        <v>85</v>
      </c>
      <c r="I864" s="7">
        <f>IFERROR(E864/H864,"0")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>(((L864/60)/60)/24)+DATE(1970,1,1)</f>
        <v>40756.208333333336</v>
      </c>
      <c r="O864" s="12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E865/D865*100</f>
        <v>386.78571428571428</v>
      </c>
      <c r="G865" t="s">
        <v>20</v>
      </c>
      <c r="H865">
        <v>217</v>
      </c>
      <c r="I865" s="7">
        <f>IFERROR(E865/H865,"0")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>(((L865/60)/60)/24)+DATE(1970,1,1)</f>
        <v>42172.208333333328</v>
      </c>
      <c r="O865" s="12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E866/D866*100</f>
        <v>347.07142857142856</v>
      </c>
      <c r="G866" t="s">
        <v>20</v>
      </c>
      <c r="H866">
        <v>150</v>
      </c>
      <c r="I866" s="7">
        <f>IFERROR(E866/H866,"0")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>(((L866/60)/60)/24)+DATE(1970,1,1)</f>
        <v>42601.208333333328</v>
      </c>
      <c r="O866" s="12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E867/D867*100</f>
        <v>185.82098765432099</v>
      </c>
      <c r="G867" t="s">
        <v>20</v>
      </c>
      <c r="H867">
        <v>3272</v>
      </c>
      <c r="I867" s="7">
        <f>IFERROR(E867/H867,"0")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>(((L867/60)/60)/24)+DATE(1970,1,1)</f>
        <v>41897.208333333336</v>
      </c>
      <c r="O867" s="12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E868/D868*100</f>
        <v>43.241247264770237</v>
      </c>
      <c r="G868" t="s">
        <v>74</v>
      </c>
      <c r="H868">
        <v>898</v>
      </c>
      <c r="I868" s="7">
        <f>IFERROR(E868/H868,"0")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>(((L868/60)/60)/24)+DATE(1970,1,1)</f>
        <v>40671.208333333336</v>
      </c>
      <c r="O868" s="12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E869/D869*100</f>
        <v>162.4375</v>
      </c>
      <c r="G869" t="s">
        <v>20</v>
      </c>
      <c r="H869">
        <v>300</v>
      </c>
      <c r="I869" s="7">
        <f>IFERROR(E869/H869,"0")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>(((L869/60)/60)/24)+DATE(1970,1,1)</f>
        <v>43382.208333333328</v>
      </c>
      <c r="O869" s="12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E870/D870*100</f>
        <v>184.84285714285716</v>
      </c>
      <c r="G870" t="s">
        <v>20</v>
      </c>
      <c r="H870">
        <v>126</v>
      </c>
      <c r="I870" s="7">
        <f>IFERROR(E870/H870,"0")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>(((L870/60)/60)/24)+DATE(1970,1,1)</f>
        <v>41559.208333333336</v>
      </c>
      <c r="O870" s="12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E871/D871*100</f>
        <v>23.703520691785052</v>
      </c>
      <c r="G871" t="s">
        <v>14</v>
      </c>
      <c r="H871">
        <v>526</v>
      </c>
      <c r="I871" s="7">
        <f>IFERROR(E871/H871,"0")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>(((L871/60)/60)/24)+DATE(1970,1,1)</f>
        <v>40350.208333333336</v>
      </c>
      <c r="O871" s="12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E872/D872*100</f>
        <v>89.870129870129873</v>
      </c>
      <c r="G872" t="s">
        <v>14</v>
      </c>
      <c r="H872">
        <v>121</v>
      </c>
      <c r="I872" s="7">
        <f>IFERROR(E872/H872,"0")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>(((L872/60)/60)/24)+DATE(1970,1,1)</f>
        <v>42240.208333333328</v>
      </c>
      <c r="O872" s="12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E873/D873*100</f>
        <v>272.6041958041958</v>
      </c>
      <c r="G873" t="s">
        <v>20</v>
      </c>
      <c r="H873">
        <v>2320</v>
      </c>
      <c r="I873" s="7">
        <f>IFERROR(E873/H873,"0")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>(((L873/60)/60)/24)+DATE(1970,1,1)</f>
        <v>43040.208333333328</v>
      </c>
      <c r="O873" s="12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E874/D874*100</f>
        <v>170.04255319148936</v>
      </c>
      <c r="G874" t="s">
        <v>20</v>
      </c>
      <c r="H874">
        <v>81</v>
      </c>
      <c r="I874" s="7">
        <f>IFERROR(E874/H874,"0")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>(((L874/60)/60)/24)+DATE(1970,1,1)</f>
        <v>43346.208333333328</v>
      </c>
      <c r="O874" s="12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E875/D875*100</f>
        <v>188.28503562945369</v>
      </c>
      <c r="G875" t="s">
        <v>20</v>
      </c>
      <c r="H875">
        <v>1887</v>
      </c>
      <c r="I875" s="7">
        <f>IFERROR(E875/H875,"0")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>(((L875/60)/60)/24)+DATE(1970,1,1)</f>
        <v>41647.25</v>
      </c>
      <c r="O875" s="12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E876/D876*100</f>
        <v>346.93532338308455</v>
      </c>
      <c r="G876" t="s">
        <v>20</v>
      </c>
      <c r="H876">
        <v>4358</v>
      </c>
      <c r="I876" s="7">
        <f>IFERROR(E876/H876,"0")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>(((L876/60)/60)/24)+DATE(1970,1,1)</f>
        <v>40291.208333333336</v>
      </c>
      <c r="O876" s="12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E877/D877*100</f>
        <v>69.177215189873422</v>
      </c>
      <c r="G877" t="s">
        <v>14</v>
      </c>
      <c r="H877">
        <v>67</v>
      </c>
      <c r="I877" s="7">
        <f>IFERROR(E877/H877,"0")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>(((L877/60)/60)/24)+DATE(1970,1,1)</f>
        <v>40556.25</v>
      </c>
      <c r="O877" s="12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E878/D878*100</f>
        <v>25.433734939759034</v>
      </c>
      <c r="G878" t="s">
        <v>14</v>
      </c>
      <c r="H878">
        <v>57</v>
      </c>
      <c r="I878" s="7">
        <f>IFERROR(E878/H878,"0")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>(((L878/60)/60)/24)+DATE(1970,1,1)</f>
        <v>43624.208333333328</v>
      </c>
      <c r="O878" s="12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E879/D879*100</f>
        <v>77.400977995110026</v>
      </c>
      <c r="G879" t="s">
        <v>14</v>
      </c>
      <c r="H879">
        <v>1229</v>
      </c>
      <c r="I879" s="7">
        <f>IFERROR(E879/H879,"0")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>(((L879/60)/60)/24)+DATE(1970,1,1)</f>
        <v>42577.208333333328</v>
      </c>
      <c r="O879" s="12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E880/D880*100</f>
        <v>37.481481481481481</v>
      </c>
      <c r="G880" t="s">
        <v>14</v>
      </c>
      <c r="H880">
        <v>12</v>
      </c>
      <c r="I880" s="7">
        <f>IFERROR(E880/H880,"0")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>(((L880/60)/60)/24)+DATE(1970,1,1)</f>
        <v>43845.25</v>
      </c>
      <c r="O880" s="12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E881/D881*100</f>
        <v>543.79999999999995</v>
      </c>
      <c r="G881" t="s">
        <v>20</v>
      </c>
      <c r="H881">
        <v>53</v>
      </c>
      <c r="I881" s="7">
        <f>IFERROR(E881/H881,"0")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>(((L881/60)/60)/24)+DATE(1970,1,1)</f>
        <v>42788.25</v>
      </c>
      <c r="O881" s="12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E882/D882*100</f>
        <v>228.52189349112427</v>
      </c>
      <c r="G882" t="s">
        <v>20</v>
      </c>
      <c r="H882">
        <v>2414</v>
      </c>
      <c r="I882" s="7">
        <f>IFERROR(E882/H882,"0")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>(((L882/60)/60)/24)+DATE(1970,1,1)</f>
        <v>43667.208333333328</v>
      </c>
      <c r="O882" s="12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E883/D883*100</f>
        <v>38.948339483394832</v>
      </c>
      <c r="G883" t="s">
        <v>14</v>
      </c>
      <c r="H883">
        <v>452</v>
      </c>
      <c r="I883" s="7">
        <f>IFERROR(E883/H883,"0")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>(((L883/60)/60)/24)+DATE(1970,1,1)</f>
        <v>42194.208333333328</v>
      </c>
      <c r="O883" s="12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E884/D884*100</f>
        <v>370</v>
      </c>
      <c r="G884" t="s">
        <v>20</v>
      </c>
      <c r="H884">
        <v>80</v>
      </c>
      <c r="I884" s="7">
        <f>IFERROR(E884/H884,"0")</f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>(((L884/60)/60)/24)+DATE(1970,1,1)</f>
        <v>42025.25</v>
      </c>
      <c r="O884" s="12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E885/D885*100</f>
        <v>237.91176470588232</v>
      </c>
      <c r="G885" t="s">
        <v>20</v>
      </c>
      <c r="H885">
        <v>193</v>
      </c>
      <c r="I885" s="7">
        <f>IFERROR(E885/H885,"0")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>(((L885/60)/60)/24)+DATE(1970,1,1)</f>
        <v>40323.208333333336</v>
      </c>
      <c r="O885" s="12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E886/D886*100</f>
        <v>64.036299765807954</v>
      </c>
      <c r="G886" t="s">
        <v>14</v>
      </c>
      <c r="H886">
        <v>1886</v>
      </c>
      <c r="I886" s="7">
        <f>IFERROR(E886/H886,"0")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>(((L886/60)/60)/24)+DATE(1970,1,1)</f>
        <v>41763.208333333336</v>
      </c>
      <c r="O886" s="12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E887/D887*100</f>
        <v>118.27777777777777</v>
      </c>
      <c r="G887" t="s">
        <v>20</v>
      </c>
      <c r="H887">
        <v>52</v>
      </c>
      <c r="I887" s="7">
        <f>IFERROR(E887/H887,"0")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>(((L887/60)/60)/24)+DATE(1970,1,1)</f>
        <v>40335.208333333336</v>
      </c>
      <c r="O887" s="12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E888/D888*100</f>
        <v>84.824037184594957</v>
      </c>
      <c r="G888" t="s">
        <v>14</v>
      </c>
      <c r="H888">
        <v>1825</v>
      </c>
      <c r="I888" s="7">
        <f>IFERROR(E888/H888,"0")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>(((L888/60)/60)/24)+DATE(1970,1,1)</f>
        <v>40416.208333333336</v>
      </c>
      <c r="O888" s="12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E889/D889*100</f>
        <v>29.346153846153843</v>
      </c>
      <c r="G889" t="s">
        <v>14</v>
      </c>
      <c r="H889">
        <v>31</v>
      </c>
      <c r="I889" s="7">
        <f>IFERROR(E889/H889,"0")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>(((L889/60)/60)/24)+DATE(1970,1,1)</f>
        <v>42202.208333333328</v>
      </c>
      <c r="O889" s="12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E890/D890*100</f>
        <v>209.89655172413794</v>
      </c>
      <c r="G890" t="s">
        <v>20</v>
      </c>
      <c r="H890">
        <v>290</v>
      </c>
      <c r="I890" s="7">
        <f>IFERROR(E890/H890,"0")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>(((L890/60)/60)/24)+DATE(1970,1,1)</f>
        <v>42836.208333333328</v>
      </c>
      <c r="O890" s="12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E891/D891*100</f>
        <v>169.78571428571431</v>
      </c>
      <c r="G891" t="s">
        <v>20</v>
      </c>
      <c r="H891">
        <v>122</v>
      </c>
      <c r="I891" s="7">
        <f>IFERROR(E891/H891,"0")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>(((L891/60)/60)/24)+DATE(1970,1,1)</f>
        <v>41710.208333333336</v>
      </c>
      <c r="O891" s="12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E892/D892*100</f>
        <v>115.95907738095239</v>
      </c>
      <c r="G892" t="s">
        <v>20</v>
      </c>
      <c r="H892">
        <v>1470</v>
      </c>
      <c r="I892" s="7">
        <f>IFERROR(E892/H892,"0")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>(((L892/60)/60)/24)+DATE(1970,1,1)</f>
        <v>43640.208333333328</v>
      </c>
      <c r="O892" s="12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E893/D893*100</f>
        <v>258.59999999999997</v>
      </c>
      <c r="G893" t="s">
        <v>20</v>
      </c>
      <c r="H893">
        <v>165</v>
      </c>
      <c r="I893" s="7">
        <f>IFERROR(E893/H893,"0")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>(((L893/60)/60)/24)+DATE(1970,1,1)</f>
        <v>40880.25</v>
      </c>
      <c r="O893" s="12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E894/D894*100</f>
        <v>230.58333333333331</v>
      </c>
      <c r="G894" t="s">
        <v>20</v>
      </c>
      <c r="H894">
        <v>182</v>
      </c>
      <c r="I894" s="7">
        <f>IFERROR(E894/H894,"0")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>(((L894/60)/60)/24)+DATE(1970,1,1)</f>
        <v>40319.208333333336</v>
      </c>
      <c r="O894" s="12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E895/D895*100</f>
        <v>128.21428571428572</v>
      </c>
      <c r="G895" t="s">
        <v>20</v>
      </c>
      <c r="H895">
        <v>199</v>
      </c>
      <c r="I895" s="7">
        <f>IFERROR(E895/H895,"0")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>(((L895/60)/60)/24)+DATE(1970,1,1)</f>
        <v>42170.208333333328</v>
      </c>
      <c r="O895" s="12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E896/D896*100</f>
        <v>188.70588235294116</v>
      </c>
      <c r="G896" t="s">
        <v>20</v>
      </c>
      <c r="H896">
        <v>56</v>
      </c>
      <c r="I896" s="7">
        <f>IFERROR(E896/H896,"0")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>(((L896/60)/60)/24)+DATE(1970,1,1)</f>
        <v>41466.208333333336</v>
      </c>
      <c r="O896" s="12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E897/D897*100</f>
        <v>6.9511889862327907</v>
      </c>
      <c r="G897" t="s">
        <v>14</v>
      </c>
      <c r="H897">
        <v>107</v>
      </c>
      <c r="I897" s="7">
        <f>IFERROR(E897/H897,"0")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>(((L897/60)/60)/24)+DATE(1970,1,1)</f>
        <v>43134.25</v>
      </c>
      <c r="O897" s="12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E898/D898*100</f>
        <v>774.43434343434342</v>
      </c>
      <c r="G898" t="s">
        <v>20</v>
      </c>
      <c r="H898">
        <v>1460</v>
      </c>
      <c r="I898" s="7">
        <f>IFERROR(E898/H898,"0")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>(((L898/60)/60)/24)+DATE(1970,1,1)</f>
        <v>40738.208333333336</v>
      </c>
      <c r="O898" s="12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E899/D899*100</f>
        <v>27.693181818181817</v>
      </c>
      <c r="G899" t="s">
        <v>14</v>
      </c>
      <c r="H899">
        <v>27</v>
      </c>
      <c r="I899" s="7">
        <f>IFERROR(E899/H899,"0")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>(((L899/60)/60)/24)+DATE(1970,1,1)</f>
        <v>43583.208333333328</v>
      </c>
      <c r="O899" s="12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E900/D900*100</f>
        <v>52.479620323841424</v>
      </c>
      <c r="G900" t="s">
        <v>14</v>
      </c>
      <c r="H900">
        <v>1221</v>
      </c>
      <c r="I900" s="7">
        <f>IFERROR(E900/H900,"0")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>(((L900/60)/60)/24)+DATE(1970,1,1)</f>
        <v>43815.25</v>
      </c>
      <c r="O900" s="12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E901/D901*100</f>
        <v>407.09677419354841</v>
      </c>
      <c r="G901" t="s">
        <v>20</v>
      </c>
      <c r="H901">
        <v>123</v>
      </c>
      <c r="I901" s="7">
        <f>IFERROR(E901/H901,"0")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>(((L901/60)/60)/24)+DATE(1970,1,1)</f>
        <v>41554.208333333336</v>
      </c>
      <c r="O901" s="12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E902/D902*100</f>
        <v>2</v>
      </c>
      <c r="G902" t="s">
        <v>14</v>
      </c>
      <c r="H902">
        <v>1</v>
      </c>
      <c r="I902" s="7">
        <f>IFERROR(E902/H902,"0")</f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>(((L902/60)/60)/24)+DATE(1970,1,1)</f>
        <v>41901.208333333336</v>
      </c>
      <c r="O902" s="12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E903/D903*100</f>
        <v>156.17857142857144</v>
      </c>
      <c r="G903" t="s">
        <v>20</v>
      </c>
      <c r="H903">
        <v>159</v>
      </c>
      <c r="I903" s="7">
        <f>IFERROR(E903/H903,"0")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>(((L903/60)/60)/24)+DATE(1970,1,1)</f>
        <v>43298.208333333328</v>
      </c>
      <c r="O903" s="12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E904/D904*100</f>
        <v>252.42857142857144</v>
      </c>
      <c r="G904" t="s">
        <v>20</v>
      </c>
      <c r="H904">
        <v>110</v>
      </c>
      <c r="I904" s="7">
        <f>IFERROR(E904/H904,"0")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>(((L904/60)/60)/24)+DATE(1970,1,1)</f>
        <v>42399.25</v>
      </c>
      <c r="O904" s="12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E905/D905*100</f>
        <v>1.729268292682927</v>
      </c>
      <c r="G905" t="s">
        <v>47</v>
      </c>
      <c r="H905">
        <v>14</v>
      </c>
      <c r="I905" s="7">
        <f>IFERROR(E905/H905,"0")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>(((L905/60)/60)/24)+DATE(1970,1,1)</f>
        <v>41034.208333333336</v>
      </c>
      <c r="O905" s="12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E906/D906*100</f>
        <v>12.230769230769232</v>
      </c>
      <c r="G906" t="s">
        <v>14</v>
      </c>
      <c r="H906">
        <v>16</v>
      </c>
      <c r="I906" s="7">
        <f>IFERROR(E906/H906,"0")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>(((L906/60)/60)/24)+DATE(1970,1,1)</f>
        <v>41186.208333333336</v>
      </c>
      <c r="O906" s="12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E907/D907*100</f>
        <v>163.98734177215189</v>
      </c>
      <c r="G907" t="s">
        <v>20</v>
      </c>
      <c r="H907">
        <v>236</v>
      </c>
      <c r="I907" s="7">
        <f>IFERROR(E907/H907,"0")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>(((L907/60)/60)/24)+DATE(1970,1,1)</f>
        <v>41536.208333333336</v>
      </c>
      <c r="O907" s="12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E908/D908*100</f>
        <v>162.98181818181817</v>
      </c>
      <c r="G908" t="s">
        <v>20</v>
      </c>
      <c r="H908">
        <v>191</v>
      </c>
      <c r="I908" s="7">
        <f>IFERROR(E908/H908,"0")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>(((L908/60)/60)/24)+DATE(1970,1,1)</f>
        <v>42868.208333333328</v>
      </c>
      <c r="O908" s="12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E909/D909*100</f>
        <v>20.252747252747252</v>
      </c>
      <c r="G909" t="s">
        <v>14</v>
      </c>
      <c r="H909">
        <v>41</v>
      </c>
      <c r="I909" s="7">
        <f>IFERROR(E909/H909,"0")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>(((L909/60)/60)/24)+DATE(1970,1,1)</f>
        <v>40660.208333333336</v>
      </c>
      <c r="O909" s="12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E910/D910*100</f>
        <v>319.24083769633506</v>
      </c>
      <c r="G910" t="s">
        <v>20</v>
      </c>
      <c r="H910">
        <v>3934</v>
      </c>
      <c r="I910" s="7">
        <f>IFERROR(E910/H910,"0")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>(((L910/60)/60)/24)+DATE(1970,1,1)</f>
        <v>41031.208333333336</v>
      </c>
      <c r="O910" s="12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E911/D911*100</f>
        <v>478.94444444444446</v>
      </c>
      <c r="G911" t="s">
        <v>20</v>
      </c>
      <c r="H911">
        <v>80</v>
      </c>
      <c r="I911" s="7">
        <f>IFERROR(E911/H911,"0")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>(((L911/60)/60)/24)+DATE(1970,1,1)</f>
        <v>43255.208333333328</v>
      </c>
      <c r="O911" s="12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E912/D912*100</f>
        <v>19.556634304207122</v>
      </c>
      <c r="G912" t="s">
        <v>74</v>
      </c>
      <c r="H912">
        <v>296</v>
      </c>
      <c r="I912" s="7">
        <f>IFERROR(E912/H912,"0")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>(((L912/60)/60)/24)+DATE(1970,1,1)</f>
        <v>42026.25</v>
      </c>
      <c r="O912" s="12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E913/D913*100</f>
        <v>198.94827586206895</v>
      </c>
      <c r="G913" t="s">
        <v>20</v>
      </c>
      <c r="H913">
        <v>462</v>
      </c>
      <c r="I913" s="7">
        <f>IFERROR(E913/H913,"0")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>(((L913/60)/60)/24)+DATE(1970,1,1)</f>
        <v>43717.208333333328</v>
      </c>
      <c r="O913" s="12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E914/D914*100</f>
        <v>795</v>
      </c>
      <c r="G914" t="s">
        <v>20</v>
      </c>
      <c r="H914">
        <v>179</v>
      </c>
      <c r="I914" s="7">
        <f>IFERROR(E914/H914,"0")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>(((L914/60)/60)/24)+DATE(1970,1,1)</f>
        <v>41157.208333333336</v>
      </c>
      <c r="O914" s="12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E915/D915*100</f>
        <v>50.621082621082621</v>
      </c>
      <c r="G915" t="s">
        <v>14</v>
      </c>
      <c r="H915">
        <v>523</v>
      </c>
      <c r="I915" s="7">
        <f>IFERROR(E915/H915,"0")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>(((L915/60)/60)/24)+DATE(1970,1,1)</f>
        <v>43597.208333333328</v>
      </c>
      <c r="O915" s="12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E916/D916*100</f>
        <v>57.4375</v>
      </c>
      <c r="G916" t="s">
        <v>14</v>
      </c>
      <c r="H916">
        <v>141</v>
      </c>
      <c r="I916" s="7">
        <f>IFERROR(E916/H916,"0")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>(((L916/60)/60)/24)+DATE(1970,1,1)</f>
        <v>41490.208333333336</v>
      </c>
      <c r="O916" s="12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E917/D917*100</f>
        <v>155.62827640984909</v>
      </c>
      <c r="G917" t="s">
        <v>20</v>
      </c>
      <c r="H917">
        <v>1866</v>
      </c>
      <c r="I917" s="7">
        <f>IFERROR(E917/H917,"0")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>(((L917/60)/60)/24)+DATE(1970,1,1)</f>
        <v>42976.208333333328</v>
      </c>
      <c r="O917" s="12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E918/D918*100</f>
        <v>36.297297297297298</v>
      </c>
      <c r="G918" t="s">
        <v>14</v>
      </c>
      <c r="H918">
        <v>52</v>
      </c>
      <c r="I918" s="7">
        <f>IFERROR(E918/H918,"0")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>(((L918/60)/60)/24)+DATE(1970,1,1)</f>
        <v>41991.25</v>
      </c>
      <c r="O918" s="12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E919/D919*100</f>
        <v>58.25</v>
      </c>
      <c r="G919" t="s">
        <v>47</v>
      </c>
      <c r="H919">
        <v>27</v>
      </c>
      <c r="I919" s="7">
        <f>IFERROR(E919/H919,"0")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>(((L919/60)/60)/24)+DATE(1970,1,1)</f>
        <v>40722.208333333336</v>
      </c>
      <c r="O919" s="12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E920/D920*100</f>
        <v>237.39473684210526</v>
      </c>
      <c r="G920" t="s">
        <v>20</v>
      </c>
      <c r="H920">
        <v>156</v>
      </c>
      <c r="I920" s="7">
        <f>IFERROR(E920/H920,"0")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>(((L920/60)/60)/24)+DATE(1970,1,1)</f>
        <v>41117.208333333336</v>
      </c>
      <c r="O920" s="12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E921/D921*100</f>
        <v>58.75</v>
      </c>
      <c r="G921" t="s">
        <v>14</v>
      </c>
      <c r="H921">
        <v>225</v>
      </c>
      <c r="I921" s="7">
        <f>IFERROR(E921/H921,"0")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>(((L921/60)/60)/24)+DATE(1970,1,1)</f>
        <v>43022.208333333328</v>
      </c>
      <c r="O921" s="12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E922/D922*100</f>
        <v>182.56603773584905</v>
      </c>
      <c r="G922" t="s">
        <v>20</v>
      </c>
      <c r="H922">
        <v>255</v>
      </c>
      <c r="I922" s="7">
        <f>IFERROR(E922/H922,"0")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>(((L922/60)/60)/24)+DATE(1970,1,1)</f>
        <v>43503.25</v>
      </c>
      <c r="O922" s="12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E923/D923*100</f>
        <v>0.75436408977556113</v>
      </c>
      <c r="G923" t="s">
        <v>14</v>
      </c>
      <c r="H923">
        <v>38</v>
      </c>
      <c r="I923" s="7">
        <f>IFERROR(E923/H923,"0")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>(((L923/60)/60)/24)+DATE(1970,1,1)</f>
        <v>40951.25</v>
      </c>
      <c r="O923" s="12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E924/D924*100</f>
        <v>175.95330739299609</v>
      </c>
      <c r="G924" t="s">
        <v>20</v>
      </c>
      <c r="H924">
        <v>2261</v>
      </c>
      <c r="I924" s="7">
        <f>IFERROR(E924/H924,"0")</f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>(((L924/60)/60)/24)+DATE(1970,1,1)</f>
        <v>43443.25</v>
      </c>
      <c r="O924" s="12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E925/D925*100</f>
        <v>237.88235294117646</v>
      </c>
      <c r="G925" t="s">
        <v>20</v>
      </c>
      <c r="H925">
        <v>40</v>
      </c>
      <c r="I925" s="7">
        <f>IFERROR(E925/H925,"0")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>(((L925/60)/60)/24)+DATE(1970,1,1)</f>
        <v>40373.208333333336</v>
      </c>
      <c r="O925" s="12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E926/D926*100</f>
        <v>488.05076142131981</v>
      </c>
      <c r="G926" t="s">
        <v>20</v>
      </c>
      <c r="H926">
        <v>2289</v>
      </c>
      <c r="I926" s="7">
        <f>IFERROR(E926/H926,"0")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>(((L926/60)/60)/24)+DATE(1970,1,1)</f>
        <v>43769.208333333328</v>
      </c>
      <c r="O926" s="12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E927/D927*100</f>
        <v>224.06666666666669</v>
      </c>
      <c r="G927" t="s">
        <v>20</v>
      </c>
      <c r="H927">
        <v>65</v>
      </c>
      <c r="I927" s="7">
        <f>IFERROR(E927/H927,"0")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>(((L927/60)/60)/24)+DATE(1970,1,1)</f>
        <v>43000.208333333328</v>
      </c>
      <c r="O927" s="12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E928/D928*100</f>
        <v>18.126436781609197</v>
      </c>
      <c r="G928" t="s">
        <v>14</v>
      </c>
      <c r="H928">
        <v>15</v>
      </c>
      <c r="I928" s="7">
        <f>IFERROR(E928/H928,"0")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>(((L928/60)/60)/24)+DATE(1970,1,1)</f>
        <v>42502.208333333328</v>
      </c>
      <c r="O928" s="12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E929/D929*100</f>
        <v>45.847222222222221</v>
      </c>
      <c r="G929" t="s">
        <v>14</v>
      </c>
      <c r="H929">
        <v>37</v>
      </c>
      <c r="I929" s="7">
        <f>IFERROR(E929/H929,"0")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>(((L929/60)/60)/24)+DATE(1970,1,1)</f>
        <v>41102.208333333336</v>
      </c>
      <c r="O929" s="12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E930/D930*100</f>
        <v>117.31541218637993</v>
      </c>
      <c r="G930" t="s">
        <v>20</v>
      </c>
      <c r="H930">
        <v>3777</v>
      </c>
      <c r="I930" s="7">
        <f>IFERROR(E930/H930,"0")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>(((L930/60)/60)/24)+DATE(1970,1,1)</f>
        <v>41637.25</v>
      </c>
      <c r="O930" s="12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E931/D931*100</f>
        <v>217.30909090909088</v>
      </c>
      <c r="G931" t="s">
        <v>20</v>
      </c>
      <c r="H931">
        <v>184</v>
      </c>
      <c r="I931" s="7">
        <f>IFERROR(E931/H931,"0")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>(((L931/60)/60)/24)+DATE(1970,1,1)</f>
        <v>42858.208333333328</v>
      </c>
      <c r="O931" s="12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E932/D932*100</f>
        <v>112.28571428571428</v>
      </c>
      <c r="G932" t="s">
        <v>20</v>
      </c>
      <c r="H932">
        <v>85</v>
      </c>
      <c r="I932" s="7">
        <f>IFERROR(E932/H932,"0")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>(((L932/60)/60)/24)+DATE(1970,1,1)</f>
        <v>42060.25</v>
      </c>
      <c r="O932" s="12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E933/D933*100</f>
        <v>72.51898734177216</v>
      </c>
      <c r="G933" t="s">
        <v>14</v>
      </c>
      <c r="H933">
        <v>112</v>
      </c>
      <c r="I933" s="7">
        <f>IFERROR(E933/H933,"0")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>(((L933/60)/60)/24)+DATE(1970,1,1)</f>
        <v>41818.208333333336</v>
      </c>
      <c r="O933" s="12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E934/D934*100</f>
        <v>212.30434782608697</v>
      </c>
      <c r="G934" t="s">
        <v>20</v>
      </c>
      <c r="H934">
        <v>144</v>
      </c>
      <c r="I934" s="7">
        <f>IFERROR(E934/H934,"0")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>(((L934/60)/60)/24)+DATE(1970,1,1)</f>
        <v>41709.208333333336</v>
      </c>
      <c r="O934" s="12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E935/D935*100</f>
        <v>239.74657534246577</v>
      </c>
      <c r="G935" t="s">
        <v>20</v>
      </c>
      <c r="H935">
        <v>1902</v>
      </c>
      <c r="I935" s="7">
        <f>IFERROR(E935/H935,"0")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>(((L935/60)/60)/24)+DATE(1970,1,1)</f>
        <v>41372.208333333336</v>
      </c>
      <c r="O935" s="12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E936/D936*100</f>
        <v>181.93548387096774</v>
      </c>
      <c r="G936" t="s">
        <v>20</v>
      </c>
      <c r="H936">
        <v>105</v>
      </c>
      <c r="I936" s="7">
        <f>IFERROR(E936/H936,"0")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>(((L936/60)/60)/24)+DATE(1970,1,1)</f>
        <v>42422.25</v>
      </c>
      <c r="O936" s="12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E937/D937*100</f>
        <v>164.13114754098362</v>
      </c>
      <c r="G937" t="s">
        <v>20</v>
      </c>
      <c r="H937">
        <v>132</v>
      </c>
      <c r="I937" s="7">
        <f>IFERROR(E937/H937,"0")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>(((L937/60)/60)/24)+DATE(1970,1,1)</f>
        <v>42209.208333333328</v>
      </c>
      <c r="O937" s="12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E938/D938*100</f>
        <v>1.6375968992248062</v>
      </c>
      <c r="G938" t="s">
        <v>14</v>
      </c>
      <c r="H938">
        <v>21</v>
      </c>
      <c r="I938" s="7">
        <f>IFERROR(E938/H938,"0")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>(((L938/60)/60)/24)+DATE(1970,1,1)</f>
        <v>43668.208333333328</v>
      </c>
      <c r="O938" s="12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E939/D939*100</f>
        <v>49.64385964912281</v>
      </c>
      <c r="G939" t="s">
        <v>74</v>
      </c>
      <c r="H939">
        <v>976</v>
      </c>
      <c r="I939" s="7">
        <f>IFERROR(E939/H939,"0")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>(((L939/60)/60)/24)+DATE(1970,1,1)</f>
        <v>42334.25</v>
      </c>
      <c r="O939" s="12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E940/D940*100</f>
        <v>109.70652173913042</v>
      </c>
      <c r="G940" t="s">
        <v>20</v>
      </c>
      <c r="H940">
        <v>96</v>
      </c>
      <c r="I940" s="7">
        <f>IFERROR(E940/H940,"0")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>(((L940/60)/60)/24)+DATE(1970,1,1)</f>
        <v>43263.208333333328</v>
      </c>
      <c r="O940" s="12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E941/D941*100</f>
        <v>49.217948717948715</v>
      </c>
      <c r="G941" t="s">
        <v>14</v>
      </c>
      <c r="H941">
        <v>67</v>
      </c>
      <c r="I941" s="7">
        <f>IFERROR(E941/H941,"0")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>(((L941/60)/60)/24)+DATE(1970,1,1)</f>
        <v>40670.208333333336</v>
      </c>
      <c r="O941" s="12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E942/D942*100</f>
        <v>62.232323232323225</v>
      </c>
      <c r="G942" t="s">
        <v>47</v>
      </c>
      <c r="H942">
        <v>66</v>
      </c>
      <c r="I942" s="7">
        <f>IFERROR(E942/H942,"0")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>(((L942/60)/60)/24)+DATE(1970,1,1)</f>
        <v>41244.25</v>
      </c>
      <c r="O942" s="12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E943/D943*100</f>
        <v>13.05813953488372</v>
      </c>
      <c r="G943" t="s">
        <v>14</v>
      </c>
      <c r="H943">
        <v>78</v>
      </c>
      <c r="I943" s="7">
        <f>IFERROR(E943/H943,"0")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>(((L943/60)/60)/24)+DATE(1970,1,1)</f>
        <v>40552.25</v>
      </c>
      <c r="O943" s="12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E944/D944*100</f>
        <v>64.635416666666671</v>
      </c>
      <c r="G944" t="s">
        <v>14</v>
      </c>
      <c r="H944">
        <v>67</v>
      </c>
      <c r="I944" s="7">
        <f>IFERROR(E944/H944,"0")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>(((L944/60)/60)/24)+DATE(1970,1,1)</f>
        <v>40568.25</v>
      </c>
      <c r="O944" s="12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E945/D945*100</f>
        <v>159.58666666666667</v>
      </c>
      <c r="G945" t="s">
        <v>20</v>
      </c>
      <c r="H945">
        <v>114</v>
      </c>
      <c r="I945" s="7">
        <f>IFERROR(E945/H945,"0")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>(((L945/60)/60)/24)+DATE(1970,1,1)</f>
        <v>41906.208333333336</v>
      </c>
      <c r="O945" s="12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E946/D946*100</f>
        <v>81.42</v>
      </c>
      <c r="G946" t="s">
        <v>14</v>
      </c>
      <c r="H946">
        <v>263</v>
      </c>
      <c r="I946" s="7">
        <f>IFERROR(E946/H946,"0")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>(((L946/60)/60)/24)+DATE(1970,1,1)</f>
        <v>42776.25</v>
      </c>
      <c r="O946" s="12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E947/D947*100</f>
        <v>32.444767441860463</v>
      </c>
      <c r="G947" t="s">
        <v>14</v>
      </c>
      <c r="H947">
        <v>1691</v>
      </c>
      <c r="I947" s="7">
        <f>IFERROR(E947/H947,"0")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>(((L947/60)/60)/24)+DATE(1970,1,1)</f>
        <v>41004.208333333336</v>
      </c>
      <c r="O947" s="12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E948/D948*100</f>
        <v>9.9141184124918666</v>
      </c>
      <c r="G948" t="s">
        <v>14</v>
      </c>
      <c r="H948">
        <v>181</v>
      </c>
      <c r="I948" s="7">
        <f>IFERROR(E948/H948,"0")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>(((L948/60)/60)/24)+DATE(1970,1,1)</f>
        <v>40710.208333333336</v>
      </c>
      <c r="O948" s="12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E949/D949*100</f>
        <v>26.694444444444443</v>
      </c>
      <c r="G949" t="s">
        <v>14</v>
      </c>
      <c r="H949">
        <v>13</v>
      </c>
      <c r="I949" s="7">
        <f>IFERROR(E949/H949,"0")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>(((L949/60)/60)/24)+DATE(1970,1,1)</f>
        <v>41908.208333333336</v>
      </c>
      <c r="O949" s="12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E950/D950*100</f>
        <v>62.957446808510639</v>
      </c>
      <c r="G950" t="s">
        <v>74</v>
      </c>
      <c r="H950">
        <v>160</v>
      </c>
      <c r="I950" s="7">
        <f>IFERROR(E950/H950,"0")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>(((L950/60)/60)/24)+DATE(1970,1,1)</f>
        <v>41985.25</v>
      </c>
      <c r="O950" s="12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E951/D951*100</f>
        <v>161.35593220338984</v>
      </c>
      <c r="G951" t="s">
        <v>20</v>
      </c>
      <c r="H951">
        <v>203</v>
      </c>
      <c r="I951" s="7">
        <f>IFERROR(E951/H951,"0")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>(((L951/60)/60)/24)+DATE(1970,1,1)</f>
        <v>42112.208333333328</v>
      </c>
      <c r="O951" s="12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E952/D952*100</f>
        <v>5</v>
      </c>
      <c r="G952" t="s">
        <v>14</v>
      </c>
      <c r="H952">
        <v>1</v>
      </c>
      <c r="I952" s="7">
        <f>IFERROR(E952/H952,"0")</f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>(((L952/60)/60)/24)+DATE(1970,1,1)</f>
        <v>43571.208333333328</v>
      </c>
      <c r="O952" s="12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E953/D953*100</f>
        <v>1096.9379310344827</v>
      </c>
      <c r="G953" t="s">
        <v>20</v>
      </c>
      <c r="H953">
        <v>1559</v>
      </c>
      <c r="I953" s="7">
        <f>IFERROR(E953/H953,"0")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>(((L953/60)/60)/24)+DATE(1970,1,1)</f>
        <v>42730.25</v>
      </c>
      <c r="O953" s="12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E954/D954*100</f>
        <v>70.094158075601371</v>
      </c>
      <c r="G954" t="s">
        <v>74</v>
      </c>
      <c r="H954">
        <v>2266</v>
      </c>
      <c r="I954" s="7">
        <f>IFERROR(E954/H954,"0")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>(((L954/60)/60)/24)+DATE(1970,1,1)</f>
        <v>42591.208333333328</v>
      </c>
      <c r="O954" s="12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E955/D955*100</f>
        <v>60</v>
      </c>
      <c r="G955" t="s">
        <v>14</v>
      </c>
      <c r="H955">
        <v>21</v>
      </c>
      <c r="I955" s="7">
        <f>IFERROR(E955/H955,"0")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>(((L955/60)/60)/24)+DATE(1970,1,1)</f>
        <v>42358.25</v>
      </c>
      <c r="O955" s="12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E956/D956*100</f>
        <v>367.0985915492958</v>
      </c>
      <c r="G956" t="s">
        <v>20</v>
      </c>
      <c r="H956">
        <v>1548</v>
      </c>
      <c r="I956" s="7">
        <f>IFERROR(E956/H956,"0")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>(((L956/60)/60)/24)+DATE(1970,1,1)</f>
        <v>41174.208333333336</v>
      </c>
      <c r="O956" s="12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E957/D957*100</f>
        <v>1109</v>
      </c>
      <c r="G957" t="s">
        <v>20</v>
      </c>
      <c r="H957">
        <v>80</v>
      </c>
      <c r="I957" s="7">
        <f>IFERROR(E957/H957,"0")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>(((L957/60)/60)/24)+DATE(1970,1,1)</f>
        <v>41238.25</v>
      </c>
      <c r="O957" s="12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E958/D958*100</f>
        <v>19.028784648187631</v>
      </c>
      <c r="G958" t="s">
        <v>14</v>
      </c>
      <c r="H958">
        <v>830</v>
      </c>
      <c r="I958" s="7">
        <f>IFERROR(E958/H958,"0")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>(((L958/60)/60)/24)+DATE(1970,1,1)</f>
        <v>42360.25</v>
      </c>
      <c r="O958" s="12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E959/D959*100</f>
        <v>126.87755102040816</v>
      </c>
      <c r="G959" t="s">
        <v>20</v>
      </c>
      <c r="H959">
        <v>131</v>
      </c>
      <c r="I959" s="7">
        <f>IFERROR(E959/H959,"0")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>(((L959/60)/60)/24)+DATE(1970,1,1)</f>
        <v>40955.25</v>
      </c>
      <c r="O959" s="12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E960/D960*100</f>
        <v>734.63636363636363</v>
      </c>
      <c r="G960" t="s">
        <v>20</v>
      </c>
      <c r="H960">
        <v>112</v>
      </c>
      <c r="I960" s="7">
        <f>IFERROR(E960/H960,"0")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>(((L960/60)/60)/24)+DATE(1970,1,1)</f>
        <v>40350.208333333336</v>
      </c>
      <c r="O960" s="12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E961/D961*100</f>
        <v>4.5731034482758623</v>
      </c>
      <c r="G961" t="s">
        <v>14</v>
      </c>
      <c r="H961">
        <v>130</v>
      </c>
      <c r="I961" s="7">
        <f>IFERROR(E961/H961,"0")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>(((L961/60)/60)/24)+DATE(1970,1,1)</f>
        <v>40357.208333333336</v>
      </c>
      <c r="O961" s="12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E962/D962*100</f>
        <v>85.054545454545448</v>
      </c>
      <c r="G962" t="s">
        <v>14</v>
      </c>
      <c r="H962">
        <v>55</v>
      </c>
      <c r="I962" s="7">
        <f>IFERROR(E962/H962,"0")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>(((L962/60)/60)/24)+DATE(1970,1,1)</f>
        <v>42408.25</v>
      </c>
      <c r="O962" s="12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E963/D963*100</f>
        <v>119.29824561403508</v>
      </c>
      <c r="G963" t="s">
        <v>20</v>
      </c>
      <c r="H963">
        <v>155</v>
      </c>
      <c r="I963" s="7">
        <f>IFERROR(E963/H963,"0")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>(((L963/60)/60)/24)+DATE(1970,1,1)</f>
        <v>40591.25</v>
      </c>
      <c r="O963" s="12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E964/D964*100</f>
        <v>296.02777777777777</v>
      </c>
      <c r="G964" t="s">
        <v>20</v>
      </c>
      <c r="H964">
        <v>266</v>
      </c>
      <c r="I964" s="7">
        <f>IFERROR(E964/H964,"0")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>(((L964/60)/60)/24)+DATE(1970,1,1)</f>
        <v>41592.25</v>
      </c>
      <c r="O964" s="12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E965/D965*100</f>
        <v>84.694915254237287</v>
      </c>
      <c r="G965" t="s">
        <v>14</v>
      </c>
      <c r="H965">
        <v>114</v>
      </c>
      <c r="I965" s="7">
        <f>IFERROR(E965/H965,"0")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>(((L965/60)/60)/24)+DATE(1970,1,1)</f>
        <v>40607.25</v>
      </c>
      <c r="O965" s="12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E966/D966*100</f>
        <v>355.7837837837838</v>
      </c>
      <c r="G966" t="s">
        <v>20</v>
      </c>
      <c r="H966">
        <v>155</v>
      </c>
      <c r="I966" s="7">
        <f>IFERROR(E966/H966,"0")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>(((L966/60)/60)/24)+DATE(1970,1,1)</f>
        <v>42135.208333333328</v>
      </c>
      <c r="O966" s="12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E967/D967*100</f>
        <v>386.40909090909093</v>
      </c>
      <c r="G967" t="s">
        <v>20</v>
      </c>
      <c r="H967">
        <v>207</v>
      </c>
      <c r="I967" s="7">
        <f>IFERROR(E967/H967,"0")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>(((L967/60)/60)/24)+DATE(1970,1,1)</f>
        <v>40203.25</v>
      </c>
      <c r="O967" s="12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E968/D968*100</f>
        <v>792.23529411764707</v>
      </c>
      <c r="G968" t="s">
        <v>20</v>
      </c>
      <c r="H968">
        <v>245</v>
      </c>
      <c r="I968" s="7">
        <f>IFERROR(E968/H968,"0")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>(((L968/60)/60)/24)+DATE(1970,1,1)</f>
        <v>42901.208333333328</v>
      </c>
      <c r="O968" s="12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E969/D969*100</f>
        <v>137.03393665158373</v>
      </c>
      <c r="G969" t="s">
        <v>20</v>
      </c>
      <c r="H969">
        <v>1573</v>
      </c>
      <c r="I969" s="7">
        <f>IFERROR(E969/H969,"0")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>(((L969/60)/60)/24)+DATE(1970,1,1)</f>
        <v>41005.208333333336</v>
      </c>
      <c r="O969" s="12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E970/D970*100</f>
        <v>338.20833333333337</v>
      </c>
      <c r="G970" t="s">
        <v>20</v>
      </c>
      <c r="H970">
        <v>114</v>
      </c>
      <c r="I970" s="7">
        <f>IFERROR(E970/H970,"0")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>(((L970/60)/60)/24)+DATE(1970,1,1)</f>
        <v>40544.25</v>
      </c>
      <c r="O970" s="12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E971/D971*100</f>
        <v>108.22784810126582</v>
      </c>
      <c r="G971" t="s">
        <v>20</v>
      </c>
      <c r="H971">
        <v>93</v>
      </c>
      <c r="I971" s="7">
        <f>IFERROR(E971/H971,"0")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>(((L971/60)/60)/24)+DATE(1970,1,1)</f>
        <v>43821.25</v>
      </c>
      <c r="O971" s="12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E972/D972*100</f>
        <v>60.757639620653315</v>
      </c>
      <c r="G972" t="s">
        <v>14</v>
      </c>
      <c r="H972">
        <v>594</v>
      </c>
      <c r="I972" s="7">
        <f>IFERROR(E972/H972,"0")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>(((L972/60)/60)/24)+DATE(1970,1,1)</f>
        <v>40672.208333333336</v>
      </c>
      <c r="O972" s="12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E973/D973*100</f>
        <v>27.725490196078432</v>
      </c>
      <c r="G973" t="s">
        <v>14</v>
      </c>
      <c r="H973">
        <v>24</v>
      </c>
      <c r="I973" s="7">
        <f>IFERROR(E973/H973,"0")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>(((L973/60)/60)/24)+DATE(1970,1,1)</f>
        <v>41555.208333333336</v>
      </c>
      <c r="O973" s="12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E974/D974*100</f>
        <v>228.3934426229508</v>
      </c>
      <c r="G974" t="s">
        <v>20</v>
      </c>
      <c r="H974">
        <v>1681</v>
      </c>
      <c r="I974" s="7">
        <f>IFERROR(E974/H974,"0")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>(((L974/60)/60)/24)+DATE(1970,1,1)</f>
        <v>41792.208333333336</v>
      </c>
      <c r="O974" s="12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E975/D975*100</f>
        <v>21.615194054500414</v>
      </c>
      <c r="G975" t="s">
        <v>14</v>
      </c>
      <c r="H975">
        <v>252</v>
      </c>
      <c r="I975" s="7">
        <f>IFERROR(E975/H975,"0")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>(((L975/60)/60)/24)+DATE(1970,1,1)</f>
        <v>40522.25</v>
      </c>
      <c r="O975" s="12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E976/D976*100</f>
        <v>373.875</v>
      </c>
      <c r="G976" t="s">
        <v>20</v>
      </c>
      <c r="H976">
        <v>32</v>
      </c>
      <c r="I976" s="7">
        <f>IFERROR(E976/H976,"0")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>(((L976/60)/60)/24)+DATE(1970,1,1)</f>
        <v>41412.208333333336</v>
      </c>
      <c r="O976" s="12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E977/D977*100</f>
        <v>154.92592592592592</v>
      </c>
      <c r="G977" t="s">
        <v>20</v>
      </c>
      <c r="H977">
        <v>135</v>
      </c>
      <c r="I977" s="7">
        <f t="shared" ref="I963:I1001" si="3">IFERROR(E977/H977,"0")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ref="N963:N1001" si="4">(((L977/60)/60)/24)+DATE(1970,1,1)</f>
        <v>42337.25</v>
      </c>
      <c r="O977" s="12">
        <f t="shared" ref="O963:O1001" si="5">(((M977/60)/60)/24)+DATE(1970,1,1)</f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E978/D978*100</f>
        <v>322.14999999999998</v>
      </c>
      <c r="G978" t="s">
        <v>20</v>
      </c>
      <c r="H978">
        <v>140</v>
      </c>
      <c r="I978" s="7">
        <f t="shared" si="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4"/>
        <v>40571.25</v>
      </c>
      <c r="O978" s="12">
        <f t="shared" si="5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E979/D979*100</f>
        <v>73.957142857142856</v>
      </c>
      <c r="G979" t="s">
        <v>14</v>
      </c>
      <c r="H979">
        <v>67</v>
      </c>
      <c r="I979" s="7">
        <f t="shared" si="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4"/>
        <v>43138.25</v>
      </c>
      <c r="O979" s="12">
        <f t="shared" si="5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E980/D980*100</f>
        <v>864.1</v>
      </c>
      <c r="G980" t="s">
        <v>20</v>
      </c>
      <c r="H980">
        <v>92</v>
      </c>
      <c r="I980" s="7">
        <f t="shared" si="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4"/>
        <v>42686.25</v>
      </c>
      <c r="O980" s="12">
        <f t="shared" si="5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E981/D981*100</f>
        <v>143.26245847176079</v>
      </c>
      <c r="G981" t="s">
        <v>20</v>
      </c>
      <c r="H981">
        <v>1015</v>
      </c>
      <c r="I981" s="7">
        <f t="shared" si="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4"/>
        <v>42078.208333333328</v>
      </c>
      <c r="O981" s="12">
        <f t="shared" si="5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E982/D982*100</f>
        <v>40.281762295081968</v>
      </c>
      <c r="G982" t="s">
        <v>14</v>
      </c>
      <c r="H982">
        <v>742</v>
      </c>
      <c r="I982" s="7">
        <f t="shared" si="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4"/>
        <v>42307.208333333328</v>
      </c>
      <c r="O982" s="12">
        <f t="shared" si="5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E983/D983*100</f>
        <v>178.22388059701493</v>
      </c>
      <c r="G983" t="s">
        <v>20</v>
      </c>
      <c r="H983">
        <v>323</v>
      </c>
      <c r="I983" s="7">
        <f t="shared" si="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4"/>
        <v>43094.25</v>
      </c>
      <c r="O983" s="12">
        <f t="shared" si="5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E984/D984*100</f>
        <v>84.930555555555557</v>
      </c>
      <c r="G984" t="s">
        <v>14</v>
      </c>
      <c r="H984">
        <v>75</v>
      </c>
      <c r="I984" s="7">
        <f t="shared" si="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4"/>
        <v>40743.208333333336</v>
      </c>
      <c r="O984" s="12">
        <f t="shared" si="5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E985/D985*100</f>
        <v>145.93648334624322</v>
      </c>
      <c r="G985" t="s">
        <v>20</v>
      </c>
      <c r="H985">
        <v>2326</v>
      </c>
      <c r="I985" s="7">
        <f t="shared" si="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4"/>
        <v>43681.208333333328</v>
      </c>
      <c r="O985" s="12">
        <f t="shared" si="5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E986/D986*100</f>
        <v>152.46153846153848</v>
      </c>
      <c r="G986" t="s">
        <v>20</v>
      </c>
      <c r="H986">
        <v>381</v>
      </c>
      <c r="I986" s="7">
        <f t="shared" si="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4"/>
        <v>43716.208333333328</v>
      </c>
      <c r="O986" s="12">
        <f t="shared" si="5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E987/D987*100</f>
        <v>67.129542790152414</v>
      </c>
      <c r="G987" t="s">
        <v>14</v>
      </c>
      <c r="H987">
        <v>4405</v>
      </c>
      <c r="I987" s="7">
        <f t="shared" si="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4"/>
        <v>41614.25</v>
      </c>
      <c r="O987" s="12">
        <f t="shared" si="5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E988/D988*100</f>
        <v>40.307692307692307</v>
      </c>
      <c r="G988" t="s">
        <v>14</v>
      </c>
      <c r="H988">
        <v>92</v>
      </c>
      <c r="I988" s="7">
        <f t="shared" si="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4"/>
        <v>40638.208333333336</v>
      </c>
      <c r="O988" s="12">
        <f t="shared" si="5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E989/D989*100</f>
        <v>216.79032258064518</v>
      </c>
      <c r="G989" t="s">
        <v>20</v>
      </c>
      <c r="H989">
        <v>480</v>
      </c>
      <c r="I989" s="7">
        <f t="shared" si="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4"/>
        <v>42852.208333333328</v>
      </c>
      <c r="O989" s="12">
        <f t="shared" si="5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E990/D990*100</f>
        <v>52.117021276595743</v>
      </c>
      <c r="G990" t="s">
        <v>14</v>
      </c>
      <c r="H990">
        <v>64</v>
      </c>
      <c r="I990" s="7">
        <f t="shared" si="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4"/>
        <v>42686.25</v>
      </c>
      <c r="O990" s="12">
        <f t="shared" si="5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E991/D991*100</f>
        <v>499.58333333333337</v>
      </c>
      <c r="G991" t="s">
        <v>20</v>
      </c>
      <c r="H991">
        <v>226</v>
      </c>
      <c r="I991" s="7">
        <f t="shared" si="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4"/>
        <v>43571.208333333328</v>
      </c>
      <c r="O991" s="12">
        <f t="shared" si="5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E992/D992*100</f>
        <v>87.679487179487182</v>
      </c>
      <c r="G992" t="s">
        <v>14</v>
      </c>
      <c r="H992">
        <v>64</v>
      </c>
      <c r="I992" s="7">
        <f t="shared" si="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4"/>
        <v>42432.25</v>
      </c>
      <c r="O992" s="12">
        <f t="shared" si="5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E993/D993*100</f>
        <v>113.17346938775511</v>
      </c>
      <c r="G993" t="s">
        <v>20</v>
      </c>
      <c r="H993">
        <v>241</v>
      </c>
      <c r="I993" s="7">
        <f t="shared" si="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4"/>
        <v>41907.208333333336</v>
      </c>
      <c r="O993" s="12">
        <f t="shared" si="5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E994/D994*100</f>
        <v>426.54838709677421</v>
      </c>
      <c r="G994" t="s">
        <v>20</v>
      </c>
      <c r="H994">
        <v>132</v>
      </c>
      <c r="I994" s="7">
        <f t="shared" si="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4"/>
        <v>43227.208333333328</v>
      </c>
      <c r="O994" s="12">
        <f t="shared" si="5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E995/D995*100</f>
        <v>77.632653061224488</v>
      </c>
      <c r="G995" t="s">
        <v>74</v>
      </c>
      <c r="H995">
        <v>75</v>
      </c>
      <c r="I995" s="7">
        <f t="shared" si="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4"/>
        <v>42362.25</v>
      </c>
      <c r="O995" s="12">
        <f t="shared" si="5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E996/D996*100</f>
        <v>52.496810772501767</v>
      </c>
      <c r="G996" t="s">
        <v>14</v>
      </c>
      <c r="H996">
        <v>842</v>
      </c>
      <c r="I996" s="7">
        <f t="shared" si="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4"/>
        <v>41929.208333333336</v>
      </c>
      <c r="O996" s="12">
        <f t="shared" si="5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E997/D997*100</f>
        <v>157.46762589928059</v>
      </c>
      <c r="G997" t="s">
        <v>20</v>
      </c>
      <c r="H997">
        <v>2043</v>
      </c>
      <c r="I997" s="7">
        <f t="shared" si="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4"/>
        <v>43408.208333333328</v>
      </c>
      <c r="O997" s="12">
        <f t="shared" si="5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E998/D998*100</f>
        <v>72.939393939393938</v>
      </c>
      <c r="G998" t="s">
        <v>14</v>
      </c>
      <c r="H998">
        <v>112</v>
      </c>
      <c r="I998" s="7">
        <f t="shared" si="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4"/>
        <v>41276.25</v>
      </c>
      <c r="O998" s="12">
        <f t="shared" si="5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E999/D999*100</f>
        <v>60.565789473684205</v>
      </c>
      <c r="G999" t="s">
        <v>74</v>
      </c>
      <c r="H999">
        <v>139</v>
      </c>
      <c r="I999" s="7">
        <f t="shared" si="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4"/>
        <v>41659.25</v>
      </c>
      <c r="O999" s="12">
        <f t="shared" si="5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E1000/D1000*100</f>
        <v>56.791291291291287</v>
      </c>
      <c r="G1000" t="s">
        <v>14</v>
      </c>
      <c r="H1000">
        <v>374</v>
      </c>
      <c r="I1000" s="7">
        <f t="shared" si="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4"/>
        <v>40220.25</v>
      </c>
      <c r="O1000" s="12">
        <f t="shared" si="5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E1001/D1001*100</f>
        <v>56.542754275427541</v>
      </c>
      <c r="G1001" t="s">
        <v>74</v>
      </c>
      <c r="H1001">
        <v>1122</v>
      </c>
      <c r="I1001" s="7">
        <f t="shared" si="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4"/>
        <v>42550.208333333328</v>
      </c>
      <c r="O1001" s="12">
        <f t="shared" si="5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A4080C"/>
        <color theme="9"/>
        <color rgb="FF0070C0"/>
      </colorScale>
    </cfRule>
  </conditionalFormatting>
  <conditionalFormatting sqref="G1:G1048576">
    <cfRule type="containsText" dxfId="12" priority="2" operator="containsText" text="canceled">
      <formula>NOT(ISERROR(SEARCH("canceled",G1)))</formula>
    </cfRule>
    <cfRule type="containsText" dxfId="11" priority="3" operator="containsText" text="live">
      <formula>NOT(ISERROR(SEARCH("live",G1)))</formula>
    </cfRule>
    <cfRule type="containsText" dxfId="10" priority="5" operator="containsText" text="successful">
      <formula>NOT(ISERROR(SEARCH("successful",G1)))</formula>
    </cfRule>
    <cfRule type="containsText" dxfId="9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E772-8D31-45AE-BFCD-0C2B4999860D}">
  <dimension ref="A1:N566"/>
  <sheetViews>
    <sheetView workbookViewId="0">
      <selection activeCell="O17" sqref="O17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20.09765625" bestFit="1" customWidth="1"/>
    <col min="5" max="5" width="11.8984375" bestFit="1" customWidth="1"/>
    <col min="10" max="10" width="13.19921875" bestFit="1" customWidth="1"/>
    <col min="12" max="12" width="17.19921875" bestFit="1" customWidth="1"/>
    <col min="13" max="13" width="15.5" customWidth="1"/>
  </cols>
  <sheetData>
    <row r="1" spans="1:14" x14ac:dyDescent="0.3">
      <c r="A1" s="1" t="s">
        <v>4</v>
      </c>
      <c r="B1" s="1" t="s">
        <v>5</v>
      </c>
      <c r="I1" s="1" t="s">
        <v>4</v>
      </c>
      <c r="J1" s="1" t="s">
        <v>5</v>
      </c>
    </row>
    <row r="2" spans="1:14" x14ac:dyDescent="0.3">
      <c r="A2" t="s">
        <v>20</v>
      </c>
      <c r="B2">
        <v>158</v>
      </c>
      <c r="D2" s="13" t="s">
        <v>2113</v>
      </c>
      <c r="E2" s="27">
        <f>AVERAGE(B2:B566)</f>
        <v>851.14690265486729</v>
      </c>
      <c r="I2" t="s">
        <v>14</v>
      </c>
      <c r="J2">
        <v>0</v>
      </c>
      <c r="L2" s="13" t="s">
        <v>2113</v>
      </c>
      <c r="M2" s="13">
        <f>AVERAGE(J2:J365)</f>
        <v>585.61538461538464</v>
      </c>
    </row>
    <row r="3" spans="1:14" x14ac:dyDescent="0.3">
      <c r="A3" t="s">
        <v>20</v>
      </c>
      <c r="B3">
        <v>1425</v>
      </c>
      <c r="D3" s="13" t="s">
        <v>2114</v>
      </c>
      <c r="E3" s="28">
        <f>MEDIAN(B2:B566)</f>
        <v>201</v>
      </c>
      <c r="I3" t="s">
        <v>14</v>
      </c>
      <c r="J3">
        <v>24</v>
      </c>
      <c r="L3" s="13" t="s">
        <v>2114</v>
      </c>
      <c r="M3" s="13">
        <f>MEDIAN(J2:J365)</f>
        <v>114.5</v>
      </c>
    </row>
    <row r="4" spans="1:14" x14ac:dyDescent="0.3">
      <c r="A4" t="s">
        <v>20</v>
      </c>
      <c r="B4">
        <v>174</v>
      </c>
      <c r="D4" s="13" t="s">
        <v>2115</v>
      </c>
      <c r="E4" s="28">
        <f>MIN(B2:B566)</f>
        <v>16</v>
      </c>
      <c r="I4" t="s">
        <v>14</v>
      </c>
      <c r="J4">
        <v>53</v>
      </c>
      <c r="L4" s="13" t="s">
        <v>2115</v>
      </c>
      <c r="M4" s="13">
        <f>MIN(J2:J365)</f>
        <v>0</v>
      </c>
    </row>
    <row r="5" spans="1:14" x14ac:dyDescent="0.3">
      <c r="A5" t="s">
        <v>20</v>
      </c>
      <c r="B5">
        <v>227</v>
      </c>
      <c r="D5" s="13" t="s">
        <v>2116</v>
      </c>
      <c r="E5" s="28">
        <f>MAX(B2:B566)</f>
        <v>7295</v>
      </c>
      <c r="I5" t="s">
        <v>14</v>
      </c>
      <c r="J5">
        <v>18</v>
      </c>
      <c r="L5" s="13" t="s">
        <v>2116</v>
      </c>
      <c r="M5" s="13">
        <f>MAX(J2:J365)</f>
        <v>6080</v>
      </c>
    </row>
    <row r="6" spans="1:14" x14ac:dyDescent="0.3">
      <c r="A6" t="s">
        <v>20</v>
      </c>
      <c r="B6">
        <v>220</v>
      </c>
      <c r="D6" s="13" t="s">
        <v>2117</v>
      </c>
      <c r="E6" s="28">
        <f>_xlfn.VAR.P(B2:B566)</f>
        <v>1603373.7324019109</v>
      </c>
      <c r="I6" t="s">
        <v>14</v>
      </c>
      <c r="J6">
        <v>44</v>
      </c>
      <c r="L6" s="13" t="s">
        <v>2117</v>
      </c>
      <c r="M6" s="13">
        <f>_xlfn.VAR.P(J2:J365)</f>
        <v>921574.68174133555</v>
      </c>
    </row>
    <row r="7" spans="1:14" x14ac:dyDescent="0.3">
      <c r="A7" t="s">
        <v>20</v>
      </c>
      <c r="B7">
        <v>98</v>
      </c>
      <c r="D7" s="13" t="s">
        <v>2118</v>
      </c>
      <c r="E7" s="28">
        <f>_xlfn.STDEV.P(B2:B566)</f>
        <v>1266.2439466397898</v>
      </c>
      <c r="I7" t="s">
        <v>14</v>
      </c>
      <c r="J7">
        <v>27</v>
      </c>
      <c r="L7" s="13" t="s">
        <v>2118</v>
      </c>
      <c r="M7" s="13">
        <f>_xlfn.STDEV.P(J2:J365)</f>
        <v>959.98681331637863</v>
      </c>
    </row>
    <row r="8" spans="1:14" x14ac:dyDescent="0.3">
      <c r="A8" t="s">
        <v>20</v>
      </c>
      <c r="B8">
        <v>100</v>
      </c>
      <c r="I8" t="s">
        <v>14</v>
      </c>
      <c r="J8">
        <v>55</v>
      </c>
    </row>
    <row r="9" spans="1:14" x14ac:dyDescent="0.3">
      <c r="A9" t="s">
        <v>20</v>
      </c>
      <c r="B9">
        <v>1249</v>
      </c>
      <c r="D9" t="s">
        <v>2119</v>
      </c>
      <c r="E9" s="15">
        <f>E2+E7</f>
        <v>2117.3908492946571</v>
      </c>
      <c r="I9" t="s">
        <v>14</v>
      </c>
      <c r="J9">
        <v>200</v>
      </c>
      <c r="L9" t="s">
        <v>2119</v>
      </c>
      <c r="M9">
        <f>M2+M7</f>
        <v>1545.6021979317634</v>
      </c>
    </row>
    <row r="10" spans="1:14" x14ac:dyDescent="0.3">
      <c r="A10" t="s">
        <v>20</v>
      </c>
      <c r="B10">
        <v>1396</v>
      </c>
      <c r="I10" t="s">
        <v>14</v>
      </c>
      <c r="J10">
        <v>452</v>
      </c>
    </row>
    <row r="11" spans="1:14" ht="46.8" x14ac:dyDescent="0.3">
      <c r="A11" t="s">
        <v>20</v>
      </c>
      <c r="B11">
        <v>890</v>
      </c>
      <c r="D11" s="29" t="s">
        <v>2121</v>
      </c>
      <c r="E11">
        <f>COUNTIF(B:B,"&gt;=2117")</f>
        <v>85</v>
      </c>
      <c r="F11" t="s">
        <v>2122</v>
      </c>
      <c r="I11" t="s">
        <v>14</v>
      </c>
      <c r="J11">
        <v>674</v>
      </c>
      <c r="L11" s="29" t="s">
        <v>2123</v>
      </c>
      <c r="M11">
        <f>COUNTIF(J:J,"&gt;1545.602")</f>
        <v>45</v>
      </c>
      <c r="N11" t="s">
        <v>2122</v>
      </c>
    </row>
    <row r="12" spans="1:14" ht="31.2" x14ac:dyDescent="0.3">
      <c r="A12" t="s">
        <v>20</v>
      </c>
      <c r="B12">
        <v>142</v>
      </c>
      <c r="D12" s="29" t="s">
        <v>2120</v>
      </c>
      <c r="E12">
        <f>COUNT(B:B)</f>
        <v>565</v>
      </c>
      <c r="I12" t="s">
        <v>14</v>
      </c>
      <c r="J12">
        <v>558</v>
      </c>
      <c r="L12" s="29" t="s">
        <v>2124</v>
      </c>
      <c r="M12">
        <f>COUNT(J:J)</f>
        <v>364</v>
      </c>
    </row>
    <row r="13" spans="1:14" x14ac:dyDescent="0.3">
      <c r="A13" t="s">
        <v>20</v>
      </c>
      <c r="B13">
        <v>2673</v>
      </c>
      <c r="I13" t="s">
        <v>14</v>
      </c>
      <c r="J13">
        <v>15</v>
      </c>
    </row>
    <row r="14" spans="1:14" ht="15.6" customHeight="1" x14ac:dyDescent="0.3">
      <c r="A14" t="s">
        <v>20</v>
      </c>
      <c r="B14">
        <v>163</v>
      </c>
      <c r="I14" t="s">
        <v>14</v>
      </c>
      <c r="J14">
        <v>2307</v>
      </c>
    </row>
    <row r="15" spans="1:14" x14ac:dyDescent="0.3">
      <c r="A15" t="s">
        <v>20</v>
      </c>
      <c r="B15">
        <v>2220</v>
      </c>
      <c r="D15" s="30" t="s">
        <v>2125</v>
      </c>
      <c r="E15" s="30"/>
      <c r="F15" s="30"/>
      <c r="I15" t="s">
        <v>14</v>
      </c>
      <c r="J15">
        <v>88</v>
      </c>
      <c r="L15" s="30" t="s">
        <v>2126</v>
      </c>
      <c r="M15" s="30"/>
      <c r="N15" s="30"/>
    </row>
    <row r="16" spans="1:14" x14ac:dyDescent="0.3">
      <c r="A16" t="s">
        <v>20</v>
      </c>
      <c r="B16">
        <v>1606</v>
      </c>
      <c r="D16" s="30"/>
      <c r="E16" s="30"/>
      <c r="F16" s="30"/>
      <c r="I16" t="s">
        <v>14</v>
      </c>
      <c r="J16">
        <v>48</v>
      </c>
      <c r="L16" s="30"/>
      <c r="M16" s="30"/>
      <c r="N16" s="30"/>
    </row>
    <row r="17" spans="1:14" x14ac:dyDescent="0.3">
      <c r="A17" t="s">
        <v>20</v>
      </c>
      <c r="B17">
        <v>129</v>
      </c>
      <c r="D17" s="30"/>
      <c r="E17" s="30"/>
      <c r="F17" s="30"/>
      <c r="I17" t="s">
        <v>14</v>
      </c>
      <c r="J17">
        <v>1</v>
      </c>
      <c r="L17" s="30"/>
      <c r="M17" s="30"/>
      <c r="N17" s="30"/>
    </row>
    <row r="18" spans="1:14" x14ac:dyDescent="0.3">
      <c r="A18" t="s">
        <v>20</v>
      </c>
      <c r="B18">
        <v>226</v>
      </c>
      <c r="I18" t="s">
        <v>14</v>
      </c>
      <c r="J18">
        <v>1467</v>
      </c>
    </row>
    <row r="19" spans="1:14" x14ac:dyDescent="0.3">
      <c r="A19" t="s">
        <v>20</v>
      </c>
      <c r="B19">
        <v>5419</v>
      </c>
      <c r="I19" t="s">
        <v>14</v>
      </c>
      <c r="J19">
        <v>75</v>
      </c>
    </row>
    <row r="20" spans="1:14" x14ac:dyDescent="0.3">
      <c r="A20" t="s">
        <v>20</v>
      </c>
      <c r="B20">
        <v>165</v>
      </c>
      <c r="I20" t="s">
        <v>14</v>
      </c>
      <c r="J20">
        <v>120</v>
      </c>
    </row>
    <row r="21" spans="1:14" x14ac:dyDescent="0.3">
      <c r="A21" t="s">
        <v>20</v>
      </c>
      <c r="B21">
        <v>1965</v>
      </c>
      <c r="I21" t="s">
        <v>14</v>
      </c>
      <c r="J21">
        <v>2253</v>
      </c>
    </row>
    <row r="22" spans="1:14" x14ac:dyDescent="0.3">
      <c r="A22" t="s">
        <v>20</v>
      </c>
      <c r="B22">
        <v>16</v>
      </c>
      <c r="I22" t="s">
        <v>14</v>
      </c>
      <c r="J22">
        <v>5</v>
      </c>
    </row>
    <row r="23" spans="1:14" x14ac:dyDescent="0.3">
      <c r="A23" t="s">
        <v>20</v>
      </c>
      <c r="B23">
        <v>107</v>
      </c>
      <c r="I23" t="s">
        <v>14</v>
      </c>
      <c r="J23">
        <v>38</v>
      </c>
    </row>
    <row r="24" spans="1:14" x14ac:dyDescent="0.3">
      <c r="A24" t="s">
        <v>20</v>
      </c>
      <c r="B24">
        <v>134</v>
      </c>
      <c r="I24" t="s">
        <v>14</v>
      </c>
      <c r="J24">
        <v>12</v>
      </c>
    </row>
    <row r="25" spans="1:14" x14ac:dyDescent="0.3">
      <c r="A25" t="s">
        <v>20</v>
      </c>
      <c r="B25">
        <v>198</v>
      </c>
      <c r="I25" t="s">
        <v>14</v>
      </c>
      <c r="J25">
        <v>1684</v>
      </c>
    </row>
    <row r="26" spans="1:14" x14ac:dyDescent="0.3">
      <c r="A26" t="s">
        <v>20</v>
      </c>
      <c r="B26">
        <v>111</v>
      </c>
      <c r="I26" t="s">
        <v>14</v>
      </c>
      <c r="J26">
        <v>56</v>
      </c>
    </row>
    <row r="27" spans="1:14" x14ac:dyDescent="0.3">
      <c r="A27" t="s">
        <v>20</v>
      </c>
      <c r="B27">
        <v>222</v>
      </c>
      <c r="I27" t="s">
        <v>14</v>
      </c>
      <c r="J27">
        <v>838</v>
      </c>
    </row>
    <row r="28" spans="1:14" x14ac:dyDescent="0.3">
      <c r="A28" t="s">
        <v>20</v>
      </c>
      <c r="B28">
        <v>6212</v>
      </c>
      <c r="I28" t="s">
        <v>14</v>
      </c>
      <c r="J28">
        <v>1000</v>
      </c>
    </row>
    <row r="29" spans="1:14" x14ac:dyDescent="0.3">
      <c r="A29" t="s">
        <v>20</v>
      </c>
      <c r="B29">
        <v>98</v>
      </c>
      <c r="I29" t="s">
        <v>14</v>
      </c>
      <c r="J29">
        <v>1482</v>
      </c>
    </row>
    <row r="30" spans="1:14" x14ac:dyDescent="0.3">
      <c r="A30" t="s">
        <v>20</v>
      </c>
      <c r="B30">
        <v>92</v>
      </c>
      <c r="I30" t="s">
        <v>14</v>
      </c>
      <c r="J30">
        <v>106</v>
      </c>
    </row>
    <row r="31" spans="1:14" x14ac:dyDescent="0.3">
      <c r="A31" t="s">
        <v>20</v>
      </c>
      <c r="B31">
        <v>149</v>
      </c>
      <c r="I31" t="s">
        <v>14</v>
      </c>
      <c r="J31">
        <v>679</v>
      </c>
    </row>
    <row r="32" spans="1:14" x14ac:dyDescent="0.3">
      <c r="A32" t="s">
        <v>20</v>
      </c>
      <c r="B32">
        <v>2431</v>
      </c>
      <c r="I32" t="s">
        <v>14</v>
      </c>
      <c r="J32">
        <v>1220</v>
      </c>
    </row>
    <row r="33" spans="1:10" x14ac:dyDescent="0.3">
      <c r="A33" t="s">
        <v>20</v>
      </c>
      <c r="B33">
        <v>303</v>
      </c>
      <c r="I33" t="s">
        <v>14</v>
      </c>
      <c r="J33">
        <v>1</v>
      </c>
    </row>
    <row r="34" spans="1:10" x14ac:dyDescent="0.3">
      <c r="A34" t="s">
        <v>20</v>
      </c>
      <c r="B34">
        <v>209</v>
      </c>
      <c r="I34" t="s">
        <v>14</v>
      </c>
      <c r="J34">
        <v>37</v>
      </c>
    </row>
    <row r="35" spans="1:10" x14ac:dyDescent="0.3">
      <c r="A35" t="s">
        <v>20</v>
      </c>
      <c r="B35">
        <v>131</v>
      </c>
      <c r="I35" t="s">
        <v>14</v>
      </c>
      <c r="J35">
        <v>60</v>
      </c>
    </row>
    <row r="36" spans="1:10" x14ac:dyDescent="0.3">
      <c r="A36" t="s">
        <v>20</v>
      </c>
      <c r="B36">
        <v>164</v>
      </c>
      <c r="I36" t="s">
        <v>14</v>
      </c>
      <c r="J36">
        <v>296</v>
      </c>
    </row>
    <row r="37" spans="1:10" x14ac:dyDescent="0.3">
      <c r="A37" t="s">
        <v>20</v>
      </c>
      <c r="B37">
        <v>201</v>
      </c>
      <c r="I37" t="s">
        <v>14</v>
      </c>
      <c r="J37">
        <v>3304</v>
      </c>
    </row>
    <row r="38" spans="1:10" x14ac:dyDescent="0.3">
      <c r="A38" t="s">
        <v>20</v>
      </c>
      <c r="B38">
        <v>211</v>
      </c>
      <c r="I38" t="s">
        <v>14</v>
      </c>
      <c r="J38">
        <v>73</v>
      </c>
    </row>
    <row r="39" spans="1:10" x14ac:dyDescent="0.3">
      <c r="A39" t="s">
        <v>20</v>
      </c>
      <c r="B39">
        <v>128</v>
      </c>
      <c r="I39" t="s">
        <v>14</v>
      </c>
      <c r="J39">
        <v>3387</v>
      </c>
    </row>
    <row r="40" spans="1:10" x14ac:dyDescent="0.3">
      <c r="A40" t="s">
        <v>20</v>
      </c>
      <c r="B40">
        <v>1600</v>
      </c>
      <c r="I40" t="s">
        <v>14</v>
      </c>
      <c r="J40">
        <v>662</v>
      </c>
    </row>
    <row r="41" spans="1:10" x14ac:dyDescent="0.3">
      <c r="A41" t="s">
        <v>20</v>
      </c>
      <c r="B41">
        <v>249</v>
      </c>
      <c r="I41" t="s">
        <v>14</v>
      </c>
      <c r="J41">
        <v>774</v>
      </c>
    </row>
    <row r="42" spans="1:10" x14ac:dyDescent="0.3">
      <c r="A42" t="s">
        <v>20</v>
      </c>
      <c r="B42">
        <v>236</v>
      </c>
      <c r="I42" t="s">
        <v>14</v>
      </c>
      <c r="J42">
        <v>672</v>
      </c>
    </row>
    <row r="43" spans="1:10" x14ac:dyDescent="0.3">
      <c r="A43" t="s">
        <v>20</v>
      </c>
      <c r="B43">
        <v>4065</v>
      </c>
      <c r="I43" t="s">
        <v>14</v>
      </c>
      <c r="J43">
        <v>940</v>
      </c>
    </row>
    <row r="44" spans="1:10" x14ac:dyDescent="0.3">
      <c r="A44" t="s">
        <v>20</v>
      </c>
      <c r="B44">
        <v>246</v>
      </c>
      <c r="I44" t="s">
        <v>14</v>
      </c>
      <c r="J44">
        <v>117</v>
      </c>
    </row>
    <row r="45" spans="1:10" x14ac:dyDescent="0.3">
      <c r="A45" t="s">
        <v>20</v>
      </c>
      <c r="B45">
        <v>2475</v>
      </c>
      <c r="I45" t="s">
        <v>14</v>
      </c>
      <c r="J45">
        <v>115</v>
      </c>
    </row>
    <row r="46" spans="1:10" x14ac:dyDescent="0.3">
      <c r="A46" t="s">
        <v>20</v>
      </c>
      <c r="B46">
        <v>76</v>
      </c>
      <c r="I46" t="s">
        <v>14</v>
      </c>
      <c r="J46">
        <v>326</v>
      </c>
    </row>
    <row r="47" spans="1:10" x14ac:dyDescent="0.3">
      <c r="A47" t="s">
        <v>20</v>
      </c>
      <c r="B47">
        <v>54</v>
      </c>
      <c r="I47" t="s">
        <v>14</v>
      </c>
      <c r="J47">
        <v>1</v>
      </c>
    </row>
    <row r="48" spans="1:10" x14ac:dyDescent="0.3">
      <c r="A48" t="s">
        <v>20</v>
      </c>
      <c r="B48">
        <v>88</v>
      </c>
      <c r="I48" t="s">
        <v>14</v>
      </c>
      <c r="J48">
        <v>1467</v>
      </c>
    </row>
    <row r="49" spans="1:10" x14ac:dyDescent="0.3">
      <c r="A49" t="s">
        <v>20</v>
      </c>
      <c r="B49">
        <v>85</v>
      </c>
      <c r="I49" t="s">
        <v>14</v>
      </c>
      <c r="J49">
        <v>5681</v>
      </c>
    </row>
    <row r="50" spans="1:10" x14ac:dyDescent="0.3">
      <c r="A50" t="s">
        <v>20</v>
      </c>
      <c r="B50">
        <v>170</v>
      </c>
      <c r="I50" t="s">
        <v>14</v>
      </c>
      <c r="J50">
        <v>1059</v>
      </c>
    </row>
    <row r="51" spans="1:10" x14ac:dyDescent="0.3">
      <c r="A51" t="s">
        <v>20</v>
      </c>
      <c r="B51">
        <v>330</v>
      </c>
      <c r="I51" t="s">
        <v>14</v>
      </c>
      <c r="J51">
        <v>1194</v>
      </c>
    </row>
    <row r="52" spans="1:10" x14ac:dyDescent="0.3">
      <c r="A52" t="s">
        <v>20</v>
      </c>
      <c r="B52">
        <v>127</v>
      </c>
      <c r="I52" t="s">
        <v>14</v>
      </c>
      <c r="J52">
        <v>30</v>
      </c>
    </row>
    <row r="53" spans="1:10" x14ac:dyDescent="0.3">
      <c r="A53" t="s">
        <v>20</v>
      </c>
      <c r="B53">
        <v>411</v>
      </c>
      <c r="I53" t="s">
        <v>14</v>
      </c>
      <c r="J53">
        <v>75</v>
      </c>
    </row>
    <row r="54" spans="1:10" x14ac:dyDescent="0.3">
      <c r="A54" t="s">
        <v>20</v>
      </c>
      <c r="B54">
        <v>180</v>
      </c>
      <c r="I54" t="s">
        <v>14</v>
      </c>
      <c r="J54">
        <v>955</v>
      </c>
    </row>
    <row r="55" spans="1:10" x14ac:dyDescent="0.3">
      <c r="A55" t="s">
        <v>20</v>
      </c>
      <c r="B55">
        <v>374</v>
      </c>
      <c r="I55" t="s">
        <v>14</v>
      </c>
      <c r="J55">
        <v>67</v>
      </c>
    </row>
    <row r="56" spans="1:10" x14ac:dyDescent="0.3">
      <c r="A56" t="s">
        <v>20</v>
      </c>
      <c r="B56">
        <v>71</v>
      </c>
      <c r="I56" t="s">
        <v>14</v>
      </c>
      <c r="J56">
        <v>5</v>
      </c>
    </row>
    <row r="57" spans="1:10" x14ac:dyDescent="0.3">
      <c r="A57" t="s">
        <v>20</v>
      </c>
      <c r="B57">
        <v>203</v>
      </c>
      <c r="I57" t="s">
        <v>14</v>
      </c>
      <c r="J57">
        <v>26</v>
      </c>
    </row>
    <row r="58" spans="1:10" x14ac:dyDescent="0.3">
      <c r="A58" t="s">
        <v>20</v>
      </c>
      <c r="B58">
        <v>113</v>
      </c>
      <c r="I58" t="s">
        <v>14</v>
      </c>
      <c r="J58">
        <v>1130</v>
      </c>
    </row>
    <row r="59" spans="1:10" x14ac:dyDescent="0.3">
      <c r="A59" t="s">
        <v>20</v>
      </c>
      <c r="B59">
        <v>96</v>
      </c>
      <c r="I59" t="s">
        <v>14</v>
      </c>
      <c r="J59">
        <v>782</v>
      </c>
    </row>
    <row r="60" spans="1:10" x14ac:dyDescent="0.3">
      <c r="A60" t="s">
        <v>20</v>
      </c>
      <c r="B60">
        <v>498</v>
      </c>
      <c r="I60" t="s">
        <v>14</v>
      </c>
      <c r="J60">
        <v>210</v>
      </c>
    </row>
    <row r="61" spans="1:10" x14ac:dyDescent="0.3">
      <c r="A61" t="s">
        <v>20</v>
      </c>
      <c r="B61">
        <v>180</v>
      </c>
      <c r="I61" t="s">
        <v>14</v>
      </c>
      <c r="J61">
        <v>136</v>
      </c>
    </row>
    <row r="62" spans="1:10" x14ac:dyDescent="0.3">
      <c r="A62" t="s">
        <v>20</v>
      </c>
      <c r="B62">
        <v>27</v>
      </c>
      <c r="I62" t="s">
        <v>14</v>
      </c>
      <c r="J62">
        <v>86</v>
      </c>
    </row>
    <row r="63" spans="1:10" x14ac:dyDescent="0.3">
      <c r="A63" t="s">
        <v>20</v>
      </c>
      <c r="B63">
        <v>2331</v>
      </c>
      <c r="I63" t="s">
        <v>14</v>
      </c>
      <c r="J63">
        <v>19</v>
      </c>
    </row>
    <row r="64" spans="1:10" x14ac:dyDescent="0.3">
      <c r="A64" t="s">
        <v>20</v>
      </c>
      <c r="B64">
        <v>113</v>
      </c>
      <c r="I64" t="s">
        <v>14</v>
      </c>
      <c r="J64">
        <v>886</v>
      </c>
    </row>
    <row r="65" spans="1:10" x14ac:dyDescent="0.3">
      <c r="A65" t="s">
        <v>20</v>
      </c>
      <c r="B65">
        <v>164</v>
      </c>
      <c r="I65" t="s">
        <v>14</v>
      </c>
      <c r="J65">
        <v>35</v>
      </c>
    </row>
    <row r="66" spans="1:10" x14ac:dyDescent="0.3">
      <c r="A66" t="s">
        <v>20</v>
      </c>
      <c r="B66">
        <v>164</v>
      </c>
      <c r="I66" t="s">
        <v>14</v>
      </c>
      <c r="J66">
        <v>24</v>
      </c>
    </row>
    <row r="67" spans="1:10" x14ac:dyDescent="0.3">
      <c r="A67" t="s">
        <v>20</v>
      </c>
      <c r="B67">
        <v>336</v>
      </c>
      <c r="I67" t="s">
        <v>14</v>
      </c>
      <c r="J67">
        <v>86</v>
      </c>
    </row>
    <row r="68" spans="1:10" x14ac:dyDescent="0.3">
      <c r="A68" t="s">
        <v>20</v>
      </c>
      <c r="B68">
        <v>1917</v>
      </c>
      <c r="I68" t="s">
        <v>14</v>
      </c>
      <c r="J68">
        <v>243</v>
      </c>
    </row>
    <row r="69" spans="1:10" x14ac:dyDescent="0.3">
      <c r="A69" t="s">
        <v>20</v>
      </c>
      <c r="B69">
        <v>95</v>
      </c>
      <c r="I69" t="s">
        <v>14</v>
      </c>
      <c r="J69">
        <v>65</v>
      </c>
    </row>
    <row r="70" spans="1:10" x14ac:dyDescent="0.3">
      <c r="A70" t="s">
        <v>20</v>
      </c>
      <c r="B70">
        <v>147</v>
      </c>
      <c r="I70" t="s">
        <v>14</v>
      </c>
      <c r="J70">
        <v>100</v>
      </c>
    </row>
    <row r="71" spans="1:10" x14ac:dyDescent="0.3">
      <c r="A71" t="s">
        <v>20</v>
      </c>
      <c r="B71">
        <v>86</v>
      </c>
      <c r="I71" t="s">
        <v>14</v>
      </c>
      <c r="J71">
        <v>168</v>
      </c>
    </row>
    <row r="72" spans="1:10" x14ac:dyDescent="0.3">
      <c r="A72" t="s">
        <v>20</v>
      </c>
      <c r="B72">
        <v>83</v>
      </c>
      <c r="I72" t="s">
        <v>14</v>
      </c>
      <c r="J72">
        <v>13</v>
      </c>
    </row>
    <row r="73" spans="1:10" x14ac:dyDescent="0.3">
      <c r="A73" t="s">
        <v>20</v>
      </c>
      <c r="B73">
        <v>676</v>
      </c>
      <c r="I73" t="s">
        <v>14</v>
      </c>
      <c r="J73">
        <v>1</v>
      </c>
    </row>
    <row r="74" spans="1:10" x14ac:dyDescent="0.3">
      <c r="A74" t="s">
        <v>20</v>
      </c>
      <c r="B74">
        <v>361</v>
      </c>
      <c r="I74" t="s">
        <v>14</v>
      </c>
      <c r="J74">
        <v>40</v>
      </c>
    </row>
    <row r="75" spans="1:10" x14ac:dyDescent="0.3">
      <c r="A75" t="s">
        <v>20</v>
      </c>
      <c r="B75">
        <v>131</v>
      </c>
      <c r="I75" t="s">
        <v>14</v>
      </c>
      <c r="J75">
        <v>226</v>
      </c>
    </row>
    <row r="76" spans="1:10" x14ac:dyDescent="0.3">
      <c r="A76" t="s">
        <v>20</v>
      </c>
      <c r="B76">
        <v>126</v>
      </c>
      <c r="I76" t="s">
        <v>14</v>
      </c>
      <c r="J76">
        <v>1625</v>
      </c>
    </row>
    <row r="77" spans="1:10" x14ac:dyDescent="0.3">
      <c r="A77" t="s">
        <v>20</v>
      </c>
      <c r="B77">
        <v>275</v>
      </c>
      <c r="I77" t="s">
        <v>14</v>
      </c>
      <c r="J77">
        <v>143</v>
      </c>
    </row>
    <row r="78" spans="1:10" x14ac:dyDescent="0.3">
      <c r="A78" t="s">
        <v>20</v>
      </c>
      <c r="B78">
        <v>67</v>
      </c>
      <c r="I78" t="s">
        <v>14</v>
      </c>
      <c r="J78">
        <v>934</v>
      </c>
    </row>
    <row r="79" spans="1:10" x14ac:dyDescent="0.3">
      <c r="A79" t="s">
        <v>20</v>
      </c>
      <c r="B79">
        <v>154</v>
      </c>
      <c r="I79" t="s">
        <v>14</v>
      </c>
      <c r="J79">
        <v>17</v>
      </c>
    </row>
    <row r="80" spans="1:10" x14ac:dyDescent="0.3">
      <c r="A80" t="s">
        <v>20</v>
      </c>
      <c r="B80">
        <v>1782</v>
      </c>
      <c r="I80" t="s">
        <v>14</v>
      </c>
      <c r="J80">
        <v>2179</v>
      </c>
    </row>
    <row r="81" spans="1:10" x14ac:dyDescent="0.3">
      <c r="A81" t="s">
        <v>20</v>
      </c>
      <c r="B81">
        <v>903</v>
      </c>
      <c r="I81" t="s">
        <v>14</v>
      </c>
      <c r="J81">
        <v>931</v>
      </c>
    </row>
    <row r="82" spans="1:10" x14ac:dyDescent="0.3">
      <c r="A82" t="s">
        <v>20</v>
      </c>
      <c r="B82">
        <v>94</v>
      </c>
      <c r="I82" t="s">
        <v>14</v>
      </c>
      <c r="J82">
        <v>92</v>
      </c>
    </row>
    <row r="83" spans="1:10" x14ac:dyDescent="0.3">
      <c r="A83" t="s">
        <v>20</v>
      </c>
      <c r="B83">
        <v>180</v>
      </c>
      <c r="I83" t="s">
        <v>14</v>
      </c>
      <c r="J83">
        <v>57</v>
      </c>
    </row>
    <row r="84" spans="1:10" x14ac:dyDescent="0.3">
      <c r="A84" t="s">
        <v>20</v>
      </c>
      <c r="B84">
        <v>533</v>
      </c>
      <c r="I84" t="s">
        <v>14</v>
      </c>
      <c r="J84">
        <v>41</v>
      </c>
    </row>
    <row r="85" spans="1:10" x14ac:dyDescent="0.3">
      <c r="A85" t="s">
        <v>20</v>
      </c>
      <c r="B85">
        <v>2443</v>
      </c>
      <c r="I85" t="s">
        <v>14</v>
      </c>
      <c r="J85">
        <v>1</v>
      </c>
    </row>
    <row r="86" spans="1:10" x14ac:dyDescent="0.3">
      <c r="A86" t="s">
        <v>20</v>
      </c>
      <c r="B86">
        <v>89</v>
      </c>
      <c r="I86" t="s">
        <v>14</v>
      </c>
      <c r="J86">
        <v>101</v>
      </c>
    </row>
    <row r="87" spans="1:10" x14ac:dyDescent="0.3">
      <c r="A87" t="s">
        <v>20</v>
      </c>
      <c r="B87">
        <v>159</v>
      </c>
      <c r="I87" t="s">
        <v>14</v>
      </c>
      <c r="J87">
        <v>1335</v>
      </c>
    </row>
    <row r="88" spans="1:10" x14ac:dyDescent="0.3">
      <c r="A88" t="s">
        <v>20</v>
      </c>
      <c r="B88">
        <v>50</v>
      </c>
      <c r="I88" t="s">
        <v>14</v>
      </c>
      <c r="J88">
        <v>15</v>
      </c>
    </row>
    <row r="89" spans="1:10" x14ac:dyDescent="0.3">
      <c r="A89" t="s">
        <v>20</v>
      </c>
      <c r="B89">
        <v>186</v>
      </c>
      <c r="I89" t="s">
        <v>14</v>
      </c>
      <c r="J89">
        <v>454</v>
      </c>
    </row>
    <row r="90" spans="1:10" x14ac:dyDescent="0.3">
      <c r="A90" t="s">
        <v>20</v>
      </c>
      <c r="B90">
        <v>1071</v>
      </c>
      <c r="I90" t="s">
        <v>14</v>
      </c>
      <c r="J90">
        <v>3182</v>
      </c>
    </row>
    <row r="91" spans="1:10" x14ac:dyDescent="0.3">
      <c r="A91" t="s">
        <v>20</v>
      </c>
      <c r="B91">
        <v>117</v>
      </c>
      <c r="I91" t="s">
        <v>14</v>
      </c>
      <c r="J91">
        <v>15</v>
      </c>
    </row>
    <row r="92" spans="1:10" x14ac:dyDescent="0.3">
      <c r="A92" t="s">
        <v>20</v>
      </c>
      <c r="B92">
        <v>70</v>
      </c>
      <c r="I92" t="s">
        <v>14</v>
      </c>
      <c r="J92">
        <v>133</v>
      </c>
    </row>
    <row r="93" spans="1:10" x14ac:dyDescent="0.3">
      <c r="A93" t="s">
        <v>20</v>
      </c>
      <c r="B93">
        <v>135</v>
      </c>
      <c r="I93" t="s">
        <v>14</v>
      </c>
      <c r="J93">
        <v>2062</v>
      </c>
    </row>
    <row r="94" spans="1:10" x14ac:dyDescent="0.3">
      <c r="A94" t="s">
        <v>20</v>
      </c>
      <c r="B94">
        <v>768</v>
      </c>
      <c r="I94" t="s">
        <v>14</v>
      </c>
      <c r="J94">
        <v>29</v>
      </c>
    </row>
    <row r="95" spans="1:10" x14ac:dyDescent="0.3">
      <c r="A95" t="s">
        <v>20</v>
      </c>
      <c r="B95">
        <v>199</v>
      </c>
      <c r="I95" t="s">
        <v>14</v>
      </c>
      <c r="J95">
        <v>132</v>
      </c>
    </row>
    <row r="96" spans="1:10" x14ac:dyDescent="0.3">
      <c r="A96" t="s">
        <v>20</v>
      </c>
      <c r="B96">
        <v>107</v>
      </c>
      <c r="I96" t="s">
        <v>14</v>
      </c>
      <c r="J96">
        <v>137</v>
      </c>
    </row>
    <row r="97" spans="1:10" x14ac:dyDescent="0.3">
      <c r="A97" t="s">
        <v>20</v>
      </c>
      <c r="B97">
        <v>195</v>
      </c>
      <c r="I97" t="s">
        <v>14</v>
      </c>
      <c r="J97">
        <v>908</v>
      </c>
    </row>
    <row r="98" spans="1:10" x14ac:dyDescent="0.3">
      <c r="A98" t="s">
        <v>20</v>
      </c>
      <c r="B98">
        <v>3376</v>
      </c>
      <c r="I98" t="s">
        <v>14</v>
      </c>
      <c r="J98">
        <v>10</v>
      </c>
    </row>
    <row r="99" spans="1:10" x14ac:dyDescent="0.3">
      <c r="A99" t="s">
        <v>20</v>
      </c>
      <c r="B99">
        <v>41</v>
      </c>
      <c r="I99" t="s">
        <v>14</v>
      </c>
      <c r="J99">
        <v>1910</v>
      </c>
    </row>
    <row r="100" spans="1:10" x14ac:dyDescent="0.3">
      <c r="A100" t="s">
        <v>20</v>
      </c>
      <c r="B100">
        <v>1821</v>
      </c>
      <c r="I100" t="s">
        <v>14</v>
      </c>
      <c r="J100">
        <v>38</v>
      </c>
    </row>
    <row r="101" spans="1:10" x14ac:dyDescent="0.3">
      <c r="A101" t="s">
        <v>20</v>
      </c>
      <c r="B101">
        <v>164</v>
      </c>
      <c r="I101" t="s">
        <v>14</v>
      </c>
      <c r="J101">
        <v>104</v>
      </c>
    </row>
    <row r="102" spans="1:10" x14ac:dyDescent="0.3">
      <c r="A102" t="s">
        <v>20</v>
      </c>
      <c r="B102">
        <v>157</v>
      </c>
      <c r="I102" t="s">
        <v>14</v>
      </c>
      <c r="J102">
        <v>49</v>
      </c>
    </row>
    <row r="103" spans="1:10" x14ac:dyDescent="0.3">
      <c r="A103" t="s">
        <v>20</v>
      </c>
      <c r="B103">
        <v>246</v>
      </c>
      <c r="I103" t="s">
        <v>14</v>
      </c>
      <c r="J103">
        <v>1</v>
      </c>
    </row>
    <row r="104" spans="1:10" x14ac:dyDescent="0.3">
      <c r="A104" t="s">
        <v>20</v>
      </c>
      <c r="B104">
        <v>1396</v>
      </c>
      <c r="I104" t="s">
        <v>14</v>
      </c>
      <c r="J104">
        <v>245</v>
      </c>
    </row>
    <row r="105" spans="1:10" x14ac:dyDescent="0.3">
      <c r="A105" t="s">
        <v>20</v>
      </c>
      <c r="B105">
        <v>2506</v>
      </c>
      <c r="I105" t="s">
        <v>14</v>
      </c>
      <c r="J105">
        <v>32</v>
      </c>
    </row>
    <row r="106" spans="1:10" x14ac:dyDescent="0.3">
      <c r="A106" t="s">
        <v>20</v>
      </c>
      <c r="B106">
        <v>244</v>
      </c>
      <c r="I106" t="s">
        <v>14</v>
      </c>
      <c r="J106">
        <v>7</v>
      </c>
    </row>
    <row r="107" spans="1:10" x14ac:dyDescent="0.3">
      <c r="A107" t="s">
        <v>20</v>
      </c>
      <c r="B107">
        <v>146</v>
      </c>
      <c r="I107" t="s">
        <v>14</v>
      </c>
      <c r="J107">
        <v>803</v>
      </c>
    </row>
    <row r="108" spans="1:10" x14ac:dyDescent="0.3">
      <c r="A108" t="s">
        <v>20</v>
      </c>
      <c r="B108">
        <v>1267</v>
      </c>
      <c r="I108" t="s">
        <v>14</v>
      </c>
      <c r="J108">
        <v>16</v>
      </c>
    </row>
    <row r="109" spans="1:10" x14ac:dyDescent="0.3">
      <c r="A109" t="s">
        <v>20</v>
      </c>
      <c r="B109">
        <v>1561</v>
      </c>
      <c r="I109" t="s">
        <v>14</v>
      </c>
      <c r="J109">
        <v>31</v>
      </c>
    </row>
    <row r="110" spans="1:10" x14ac:dyDescent="0.3">
      <c r="A110" t="s">
        <v>20</v>
      </c>
      <c r="B110">
        <v>48</v>
      </c>
      <c r="I110" t="s">
        <v>14</v>
      </c>
      <c r="J110">
        <v>108</v>
      </c>
    </row>
    <row r="111" spans="1:10" x14ac:dyDescent="0.3">
      <c r="A111" t="s">
        <v>20</v>
      </c>
      <c r="B111">
        <v>2739</v>
      </c>
      <c r="I111" t="s">
        <v>14</v>
      </c>
      <c r="J111">
        <v>30</v>
      </c>
    </row>
    <row r="112" spans="1:10" x14ac:dyDescent="0.3">
      <c r="A112" t="s">
        <v>20</v>
      </c>
      <c r="B112">
        <v>3537</v>
      </c>
      <c r="I112" t="s">
        <v>14</v>
      </c>
      <c r="J112">
        <v>17</v>
      </c>
    </row>
    <row r="113" spans="1:10" x14ac:dyDescent="0.3">
      <c r="A113" t="s">
        <v>20</v>
      </c>
      <c r="B113">
        <v>2107</v>
      </c>
      <c r="I113" t="s">
        <v>14</v>
      </c>
      <c r="J113">
        <v>80</v>
      </c>
    </row>
    <row r="114" spans="1:10" x14ac:dyDescent="0.3">
      <c r="A114" t="s">
        <v>20</v>
      </c>
      <c r="B114">
        <v>3318</v>
      </c>
      <c r="I114" t="s">
        <v>14</v>
      </c>
      <c r="J114">
        <v>2468</v>
      </c>
    </row>
    <row r="115" spans="1:10" x14ac:dyDescent="0.3">
      <c r="A115" t="s">
        <v>20</v>
      </c>
      <c r="B115">
        <v>340</v>
      </c>
      <c r="I115" t="s">
        <v>14</v>
      </c>
      <c r="J115">
        <v>26</v>
      </c>
    </row>
    <row r="116" spans="1:10" x14ac:dyDescent="0.3">
      <c r="A116" t="s">
        <v>20</v>
      </c>
      <c r="B116">
        <v>1442</v>
      </c>
      <c r="I116" t="s">
        <v>14</v>
      </c>
      <c r="J116">
        <v>73</v>
      </c>
    </row>
    <row r="117" spans="1:10" x14ac:dyDescent="0.3">
      <c r="A117" t="s">
        <v>20</v>
      </c>
      <c r="B117">
        <v>126</v>
      </c>
      <c r="I117" t="s">
        <v>14</v>
      </c>
      <c r="J117">
        <v>128</v>
      </c>
    </row>
    <row r="118" spans="1:10" x14ac:dyDescent="0.3">
      <c r="A118" t="s">
        <v>20</v>
      </c>
      <c r="B118">
        <v>524</v>
      </c>
      <c r="I118" t="s">
        <v>14</v>
      </c>
      <c r="J118">
        <v>33</v>
      </c>
    </row>
    <row r="119" spans="1:10" x14ac:dyDescent="0.3">
      <c r="A119" t="s">
        <v>20</v>
      </c>
      <c r="B119">
        <v>1989</v>
      </c>
      <c r="I119" t="s">
        <v>14</v>
      </c>
      <c r="J119">
        <v>1072</v>
      </c>
    </row>
    <row r="120" spans="1:10" x14ac:dyDescent="0.3">
      <c r="A120" t="s">
        <v>20</v>
      </c>
      <c r="B120">
        <v>157</v>
      </c>
      <c r="I120" t="s">
        <v>14</v>
      </c>
      <c r="J120">
        <v>393</v>
      </c>
    </row>
    <row r="121" spans="1:10" x14ac:dyDescent="0.3">
      <c r="A121" t="s">
        <v>20</v>
      </c>
      <c r="B121">
        <v>4498</v>
      </c>
      <c r="I121" t="s">
        <v>14</v>
      </c>
      <c r="J121">
        <v>1257</v>
      </c>
    </row>
    <row r="122" spans="1:10" x14ac:dyDescent="0.3">
      <c r="A122" t="s">
        <v>20</v>
      </c>
      <c r="B122">
        <v>80</v>
      </c>
      <c r="I122" t="s">
        <v>14</v>
      </c>
      <c r="J122">
        <v>328</v>
      </c>
    </row>
    <row r="123" spans="1:10" x14ac:dyDescent="0.3">
      <c r="A123" t="s">
        <v>20</v>
      </c>
      <c r="B123">
        <v>43</v>
      </c>
      <c r="I123" t="s">
        <v>14</v>
      </c>
      <c r="J123">
        <v>147</v>
      </c>
    </row>
    <row r="124" spans="1:10" x14ac:dyDescent="0.3">
      <c r="A124" t="s">
        <v>20</v>
      </c>
      <c r="B124">
        <v>2053</v>
      </c>
      <c r="I124" t="s">
        <v>14</v>
      </c>
      <c r="J124">
        <v>830</v>
      </c>
    </row>
    <row r="125" spans="1:10" x14ac:dyDescent="0.3">
      <c r="A125" t="s">
        <v>20</v>
      </c>
      <c r="B125">
        <v>168</v>
      </c>
      <c r="I125" t="s">
        <v>14</v>
      </c>
      <c r="J125">
        <v>331</v>
      </c>
    </row>
    <row r="126" spans="1:10" x14ac:dyDescent="0.3">
      <c r="A126" t="s">
        <v>20</v>
      </c>
      <c r="B126">
        <v>4289</v>
      </c>
      <c r="I126" t="s">
        <v>14</v>
      </c>
      <c r="J126">
        <v>25</v>
      </c>
    </row>
    <row r="127" spans="1:10" x14ac:dyDescent="0.3">
      <c r="A127" t="s">
        <v>20</v>
      </c>
      <c r="B127">
        <v>165</v>
      </c>
      <c r="I127" t="s">
        <v>14</v>
      </c>
      <c r="J127">
        <v>3483</v>
      </c>
    </row>
    <row r="128" spans="1:10" x14ac:dyDescent="0.3">
      <c r="A128" t="s">
        <v>20</v>
      </c>
      <c r="B128">
        <v>1815</v>
      </c>
      <c r="I128" t="s">
        <v>14</v>
      </c>
      <c r="J128">
        <v>923</v>
      </c>
    </row>
    <row r="129" spans="1:10" x14ac:dyDescent="0.3">
      <c r="A129" t="s">
        <v>20</v>
      </c>
      <c r="B129">
        <v>397</v>
      </c>
      <c r="I129" t="s">
        <v>14</v>
      </c>
      <c r="J129">
        <v>1</v>
      </c>
    </row>
    <row r="130" spans="1:10" x14ac:dyDescent="0.3">
      <c r="A130" t="s">
        <v>20</v>
      </c>
      <c r="B130">
        <v>1539</v>
      </c>
      <c r="I130" t="s">
        <v>14</v>
      </c>
      <c r="J130">
        <v>33</v>
      </c>
    </row>
    <row r="131" spans="1:10" x14ac:dyDescent="0.3">
      <c r="A131" t="s">
        <v>20</v>
      </c>
      <c r="B131">
        <v>138</v>
      </c>
      <c r="I131" t="s">
        <v>14</v>
      </c>
      <c r="J131">
        <v>40</v>
      </c>
    </row>
    <row r="132" spans="1:10" x14ac:dyDescent="0.3">
      <c r="A132" t="s">
        <v>20</v>
      </c>
      <c r="B132">
        <v>3594</v>
      </c>
      <c r="I132" t="s">
        <v>14</v>
      </c>
      <c r="J132">
        <v>23</v>
      </c>
    </row>
    <row r="133" spans="1:10" x14ac:dyDescent="0.3">
      <c r="A133" t="s">
        <v>20</v>
      </c>
      <c r="B133">
        <v>5880</v>
      </c>
      <c r="I133" t="s">
        <v>14</v>
      </c>
      <c r="J133">
        <v>75</v>
      </c>
    </row>
    <row r="134" spans="1:10" x14ac:dyDescent="0.3">
      <c r="A134" t="s">
        <v>20</v>
      </c>
      <c r="B134">
        <v>112</v>
      </c>
      <c r="I134" t="s">
        <v>14</v>
      </c>
      <c r="J134">
        <v>2176</v>
      </c>
    </row>
    <row r="135" spans="1:10" x14ac:dyDescent="0.3">
      <c r="A135" t="s">
        <v>20</v>
      </c>
      <c r="B135">
        <v>943</v>
      </c>
      <c r="I135" t="s">
        <v>14</v>
      </c>
      <c r="J135">
        <v>441</v>
      </c>
    </row>
    <row r="136" spans="1:10" x14ac:dyDescent="0.3">
      <c r="A136" t="s">
        <v>20</v>
      </c>
      <c r="B136">
        <v>2468</v>
      </c>
      <c r="I136" t="s">
        <v>14</v>
      </c>
      <c r="J136">
        <v>25</v>
      </c>
    </row>
    <row r="137" spans="1:10" x14ac:dyDescent="0.3">
      <c r="A137" t="s">
        <v>20</v>
      </c>
      <c r="B137">
        <v>2551</v>
      </c>
      <c r="I137" t="s">
        <v>14</v>
      </c>
      <c r="J137">
        <v>127</v>
      </c>
    </row>
    <row r="138" spans="1:10" x14ac:dyDescent="0.3">
      <c r="A138" t="s">
        <v>20</v>
      </c>
      <c r="B138">
        <v>101</v>
      </c>
      <c r="I138" t="s">
        <v>14</v>
      </c>
      <c r="J138">
        <v>355</v>
      </c>
    </row>
    <row r="139" spans="1:10" x14ac:dyDescent="0.3">
      <c r="A139" t="s">
        <v>20</v>
      </c>
      <c r="B139">
        <v>92</v>
      </c>
      <c r="I139" t="s">
        <v>14</v>
      </c>
      <c r="J139">
        <v>44</v>
      </c>
    </row>
    <row r="140" spans="1:10" x14ac:dyDescent="0.3">
      <c r="A140" t="s">
        <v>20</v>
      </c>
      <c r="B140">
        <v>62</v>
      </c>
      <c r="I140" t="s">
        <v>14</v>
      </c>
      <c r="J140">
        <v>67</v>
      </c>
    </row>
    <row r="141" spans="1:10" x14ac:dyDescent="0.3">
      <c r="A141" t="s">
        <v>20</v>
      </c>
      <c r="B141">
        <v>149</v>
      </c>
      <c r="I141" t="s">
        <v>14</v>
      </c>
      <c r="J141">
        <v>1068</v>
      </c>
    </row>
    <row r="142" spans="1:10" x14ac:dyDescent="0.3">
      <c r="A142" t="s">
        <v>20</v>
      </c>
      <c r="B142">
        <v>329</v>
      </c>
      <c r="I142" t="s">
        <v>14</v>
      </c>
      <c r="J142">
        <v>424</v>
      </c>
    </row>
    <row r="143" spans="1:10" x14ac:dyDescent="0.3">
      <c r="A143" t="s">
        <v>20</v>
      </c>
      <c r="B143">
        <v>97</v>
      </c>
      <c r="I143" t="s">
        <v>14</v>
      </c>
      <c r="J143">
        <v>151</v>
      </c>
    </row>
    <row r="144" spans="1:10" x14ac:dyDescent="0.3">
      <c r="A144" t="s">
        <v>20</v>
      </c>
      <c r="B144">
        <v>1784</v>
      </c>
      <c r="I144" t="s">
        <v>14</v>
      </c>
      <c r="J144">
        <v>1608</v>
      </c>
    </row>
    <row r="145" spans="1:10" x14ac:dyDescent="0.3">
      <c r="A145" t="s">
        <v>20</v>
      </c>
      <c r="B145">
        <v>1684</v>
      </c>
      <c r="I145" t="s">
        <v>14</v>
      </c>
      <c r="J145">
        <v>941</v>
      </c>
    </row>
    <row r="146" spans="1:10" x14ac:dyDescent="0.3">
      <c r="A146" t="s">
        <v>20</v>
      </c>
      <c r="B146">
        <v>250</v>
      </c>
      <c r="I146" t="s">
        <v>14</v>
      </c>
      <c r="J146">
        <v>1</v>
      </c>
    </row>
    <row r="147" spans="1:10" x14ac:dyDescent="0.3">
      <c r="A147" t="s">
        <v>20</v>
      </c>
      <c r="B147">
        <v>238</v>
      </c>
      <c r="I147" t="s">
        <v>14</v>
      </c>
      <c r="J147">
        <v>40</v>
      </c>
    </row>
    <row r="148" spans="1:10" x14ac:dyDescent="0.3">
      <c r="A148" t="s">
        <v>20</v>
      </c>
      <c r="B148">
        <v>53</v>
      </c>
      <c r="I148" t="s">
        <v>14</v>
      </c>
      <c r="J148">
        <v>3015</v>
      </c>
    </row>
    <row r="149" spans="1:10" x14ac:dyDescent="0.3">
      <c r="A149" t="s">
        <v>20</v>
      </c>
      <c r="B149">
        <v>214</v>
      </c>
      <c r="I149" t="s">
        <v>14</v>
      </c>
      <c r="J149">
        <v>435</v>
      </c>
    </row>
    <row r="150" spans="1:10" x14ac:dyDescent="0.3">
      <c r="A150" t="s">
        <v>20</v>
      </c>
      <c r="B150">
        <v>222</v>
      </c>
      <c r="I150" t="s">
        <v>14</v>
      </c>
      <c r="J150">
        <v>714</v>
      </c>
    </row>
    <row r="151" spans="1:10" x14ac:dyDescent="0.3">
      <c r="A151" t="s">
        <v>20</v>
      </c>
      <c r="B151">
        <v>1884</v>
      </c>
      <c r="I151" t="s">
        <v>14</v>
      </c>
      <c r="J151">
        <v>5497</v>
      </c>
    </row>
    <row r="152" spans="1:10" x14ac:dyDescent="0.3">
      <c r="A152" t="s">
        <v>20</v>
      </c>
      <c r="B152">
        <v>218</v>
      </c>
      <c r="I152" t="s">
        <v>14</v>
      </c>
      <c r="J152">
        <v>418</v>
      </c>
    </row>
    <row r="153" spans="1:10" x14ac:dyDescent="0.3">
      <c r="A153" t="s">
        <v>20</v>
      </c>
      <c r="B153">
        <v>6465</v>
      </c>
      <c r="I153" t="s">
        <v>14</v>
      </c>
      <c r="J153">
        <v>1439</v>
      </c>
    </row>
    <row r="154" spans="1:10" x14ac:dyDescent="0.3">
      <c r="A154" t="s">
        <v>20</v>
      </c>
      <c r="B154">
        <v>59</v>
      </c>
      <c r="I154" t="s">
        <v>14</v>
      </c>
      <c r="J154">
        <v>15</v>
      </c>
    </row>
    <row r="155" spans="1:10" x14ac:dyDescent="0.3">
      <c r="A155" t="s">
        <v>20</v>
      </c>
      <c r="B155">
        <v>88</v>
      </c>
      <c r="I155" t="s">
        <v>14</v>
      </c>
      <c r="J155">
        <v>1999</v>
      </c>
    </row>
    <row r="156" spans="1:10" x14ac:dyDescent="0.3">
      <c r="A156" t="s">
        <v>20</v>
      </c>
      <c r="B156">
        <v>1697</v>
      </c>
      <c r="I156" t="s">
        <v>14</v>
      </c>
      <c r="J156">
        <v>118</v>
      </c>
    </row>
    <row r="157" spans="1:10" x14ac:dyDescent="0.3">
      <c r="A157" t="s">
        <v>20</v>
      </c>
      <c r="B157">
        <v>92</v>
      </c>
      <c r="I157" t="s">
        <v>14</v>
      </c>
      <c r="J157">
        <v>162</v>
      </c>
    </row>
    <row r="158" spans="1:10" x14ac:dyDescent="0.3">
      <c r="A158" t="s">
        <v>20</v>
      </c>
      <c r="B158">
        <v>186</v>
      </c>
      <c r="I158" t="s">
        <v>14</v>
      </c>
      <c r="J158">
        <v>83</v>
      </c>
    </row>
    <row r="159" spans="1:10" x14ac:dyDescent="0.3">
      <c r="A159" t="s">
        <v>20</v>
      </c>
      <c r="B159">
        <v>138</v>
      </c>
      <c r="I159" t="s">
        <v>14</v>
      </c>
      <c r="J159">
        <v>747</v>
      </c>
    </row>
    <row r="160" spans="1:10" x14ac:dyDescent="0.3">
      <c r="A160" t="s">
        <v>20</v>
      </c>
      <c r="B160">
        <v>261</v>
      </c>
      <c r="I160" t="s">
        <v>14</v>
      </c>
      <c r="J160">
        <v>84</v>
      </c>
    </row>
    <row r="161" spans="1:10" x14ac:dyDescent="0.3">
      <c r="A161" t="s">
        <v>20</v>
      </c>
      <c r="B161">
        <v>107</v>
      </c>
      <c r="I161" t="s">
        <v>14</v>
      </c>
      <c r="J161">
        <v>91</v>
      </c>
    </row>
    <row r="162" spans="1:10" x14ac:dyDescent="0.3">
      <c r="A162" t="s">
        <v>20</v>
      </c>
      <c r="B162">
        <v>199</v>
      </c>
      <c r="I162" t="s">
        <v>14</v>
      </c>
      <c r="J162">
        <v>792</v>
      </c>
    </row>
    <row r="163" spans="1:10" x14ac:dyDescent="0.3">
      <c r="A163" t="s">
        <v>20</v>
      </c>
      <c r="B163">
        <v>5512</v>
      </c>
      <c r="I163" t="s">
        <v>14</v>
      </c>
      <c r="J163">
        <v>32</v>
      </c>
    </row>
    <row r="164" spans="1:10" x14ac:dyDescent="0.3">
      <c r="A164" t="s">
        <v>20</v>
      </c>
      <c r="B164">
        <v>86</v>
      </c>
      <c r="I164" t="s">
        <v>14</v>
      </c>
      <c r="J164">
        <v>186</v>
      </c>
    </row>
    <row r="165" spans="1:10" x14ac:dyDescent="0.3">
      <c r="A165" t="s">
        <v>20</v>
      </c>
      <c r="B165">
        <v>2768</v>
      </c>
      <c r="I165" t="s">
        <v>14</v>
      </c>
      <c r="J165">
        <v>605</v>
      </c>
    </row>
    <row r="166" spans="1:10" x14ac:dyDescent="0.3">
      <c r="A166" t="s">
        <v>20</v>
      </c>
      <c r="B166">
        <v>48</v>
      </c>
      <c r="I166" t="s">
        <v>14</v>
      </c>
      <c r="J166">
        <v>1</v>
      </c>
    </row>
    <row r="167" spans="1:10" x14ac:dyDescent="0.3">
      <c r="A167" t="s">
        <v>20</v>
      </c>
      <c r="B167">
        <v>87</v>
      </c>
      <c r="I167" t="s">
        <v>14</v>
      </c>
      <c r="J167">
        <v>31</v>
      </c>
    </row>
    <row r="168" spans="1:10" x14ac:dyDescent="0.3">
      <c r="A168" t="s">
        <v>20</v>
      </c>
      <c r="B168">
        <v>1894</v>
      </c>
      <c r="I168" t="s">
        <v>14</v>
      </c>
      <c r="J168">
        <v>1181</v>
      </c>
    </row>
    <row r="169" spans="1:10" x14ac:dyDescent="0.3">
      <c r="A169" t="s">
        <v>20</v>
      </c>
      <c r="B169">
        <v>282</v>
      </c>
      <c r="I169" t="s">
        <v>14</v>
      </c>
      <c r="J169">
        <v>39</v>
      </c>
    </row>
    <row r="170" spans="1:10" x14ac:dyDescent="0.3">
      <c r="A170" t="s">
        <v>20</v>
      </c>
      <c r="B170">
        <v>116</v>
      </c>
      <c r="I170" t="s">
        <v>14</v>
      </c>
      <c r="J170">
        <v>46</v>
      </c>
    </row>
    <row r="171" spans="1:10" x14ac:dyDescent="0.3">
      <c r="A171" t="s">
        <v>20</v>
      </c>
      <c r="B171">
        <v>83</v>
      </c>
      <c r="I171" t="s">
        <v>14</v>
      </c>
      <c r="J171">
        <v>105</v>
      </c>
    </row>
    <row r="172" spans="1:10" x14ac:dyDescent="0.3">
      <c r="A172" t="s">
        <v>20</v>
      </c>
      <c r="B172">
        <v>91</v>
      </c>
      <c r="I172" t="s">
        <v>14</v>
      </c>
      <c r="J172">
        <v>535</v>
      </c>
    </row>
    <row r="173" spans="1:10" x14ac:dyDescent="0.3">
      <c r="A173" t="s">
        <v>20</v>
      </c>
      <c r="B173">
        <v>546</v>
      </c>
      <c r="I173" t="s">
        <v>14</v>
      </c>
      <c r="J173">
        <v>16</v>
      </c>
    </row>
    <row r="174" spans="1:10" x14ac:dyDescent="0.3">
      <c r="A174" t="s">
        <v>20</v>
      </c>
      <c r="B174">
        <v>393</v>
      </c>
      <c r="I174" t="s">
        <v>14</v>
      </c>
      <c r="J174">
        <v>575</v>
      </c>
    </row>
    <row r="175" spans="1:10" x14ac:dyDescent="0.3">
      <c r="A175" t="s">
        <v>20</v>
      </c>
      <c r="B175">
        <v>133</v>
      </c>
      <c r="I175" t="s">
        <v>14</v>
      </c>
      <c r="J175">
        <v>1120</v>
      </c>
    </row>
    <row r="176" spans="1:10" x14ac:dyDescent="0.3">
      <c r="A176" t="s">
        <v>20</v>
      </c>
      <c r="B176">
        <v>254</v>
      </c>
      <c r="I176" t="s">
        <v>14</v>
      </c>
      <c r="J176">
        <v>113</v>
      </c>
    </row>
    <row r="177" spans="1:10" x14ac:dyDescent="0.3">
      <c r="A177" t="s">
        <v>20</v>
      </c>
      <c r="B177">
        <v>176</v>
      </c>
      <c r="I177" t="s">
        <v>14</v>
      </c>
      <c r="J177">
        <v>1538</v>
      </c>
    </row>
    <row r="178" spans="1:10" x14ac:dyDescent="0.3">
      <c r="A178" t="s">
        <v>20</v>
      </c>
      <c r="B178">
        <v>337</v>
      </c>
      <c r="I178" t="s">
        <v>14</v>
      </c>
      <c r="J178">
        <v>9</v>
      </c>
    </row>
    <row r="179" spans="1:10" x14ac:dyDescent="0.3">
      <c r="A179" t="s">
        <v>20</v>
      </c>
      <c r="B179">
        <v>107</v>
      </c>
      <c r="I179" t="s">
        <v>14</v>
      </c>
      <c r="J179">
        <v>554</v>
      </c>
    </row>
    <row r="180" spans="1:10" x14ac:dyDescent="0.3">
      <c r="A180" t="s">
        <v>20</v>
      </c>
      <c r="B180">
        <v>183</v>
      </c>
      <c r="I180" t="s">
        <v>14</v>
      </c>
      <c r="J180">
        <v>648</v>
      </c>
    </row>
    <row r="181" spans="1:10" x14ac:dyDescent="0.3">
      <c r="A181" t="s">
        <v>20</v>
      </c>
      <c r="B181">
        <v>72</v>
      </c>
      <c r="I181" t="s">
        <v>14</v>
      </c>
      <c r="J181">
        <v>21</v>
      </c>
    </row>
    <row r="182" spans="1:10" x14ac:dyDescent="0.3">
      <c r="A182" t="s">
        <v>20</v>
      </c>
      <c r="B182">
        <v>295</v>
      </c>
      <c r="I182" t="s">
        <v>14</v>
      </c>
      <c r="J182">
        <v>54</v>
      </c>
    </row>
    <row r="183" spans="1:10" x14ac:dyDescent="0.3">
      <c r="A183" t="s">
        <v>20</v>
      </c>
      <c r="B183">
        <v>142</v>
      </c>
      <c r="I183" t="s">
        <v>14</v>
      </c>
      <c r="J183">
        <v>120</v>
      </c>
    </row>
    <row r="184" spans="1:10" x14ac:dyDescent="0.3">
      <c r="A184" t="s">
        <v>20</v>
      </c>
      <c r="B184">
        <v>85</v>
      </c>
      <c r="I184" t="s">
        <v>14</v>
      </c>
      <c r="J184">
        <v>579</v>
      </c>
    </row>
    <row r="185" spans="1:10" x14ac:dyDescent="0.3">
      <c r="A185" t="s">
        <v>20</v>
      </c>
      <c r="B185">
        <v>659</v>
      </c>
      <c r="I185" t="s">
        <v>14</v>
      </c>
      <c r="J185">
        <v>2072</v>
      </c>
    </row>
    <row r="186" spans="1:10" x14ac:dyDescent="0.3">
      <c r="A186" t="s">
        <v>20</v>
      </c>
      <c r="B186">
        <v>121</v>
      </c>
      <c r="I186" t="s">
        <v>14</v>
      </c>
      <c r="J186">
        <v>0</v>
      </c>
    </row>
    <row r="187" spans="1:10" x14ac:dyDescent="0.3">
      <c r="A187" t="s">
        <v>20</v>
      </c>
      <c r="B187">
        <v>3742</v>
      </c>
      <c r="I187" t="s">
        <v>14</v>
      </c>
      <c r="J187">
        <v>1796</v>
      </c>
    </row>
    <row r="188" spans="1:10" x14ac:dyDescent="0.3">
      <c r="A188" t="s">
        <v>20</v>
      </c>
      <c r="B188">
        <v>223</v>
      </c>
      <c r="I188" t="s">
        <v>14</v>
      </c>
      <c r="J188">
        <v>62</v>
      </c>
    </row>
    <row r="189" spans="1:10" x14ac:dyDescent="0.3">
      <c r="A189" t="s">
        <v>20</v>
      </c>
      <c r="B189">
        <v>133</v>
      </c>
      <c r="I189" t="s">
        <v>14</v>
      </c>
      <c r="J189">
        <v>347</v>
      </c>
    </row>
    <row r="190" spans="1:10" x14ac:dyDescent="0.3">
      <c r="A190" t="s">
        <v>20</v>
      </c>
      <c r="B190">
        <v>5168</v>
      </c>
      <c r="I190" t="s">
        <v>14</v>
      </c>
      <c r="J190">
        <v>19</v>
      </c>
    </row>
    <row r="191" spans="1:10" x14ac:dyDescent="0.3">
      <c r="A191" t="s">
        <v>20</v>
      </c>
      <c r="B191">
        <v>307</v>
      </c>
      <c r="I191" t="s">
        <v>14</v>
      </c>
      <c r="J191">
        <v>1258</v>
      </c>
    </row>
    <row r="192" spans="1:10" x14ac:dyDescent="0.3">
      <c r="A192" t="s">
        <v>20</v>
      </c>
      <c r="B192">
        <v>2441</v>
      </c>
      <c r="I192" t="s">
        <v>14</v>
      </c>
      <c r="J192">
        <v>362</v>
      </c>
    </row>
    <row r="193" spans="1:10" x14ac:dyDescent="0.3">
      <c r="A193" t="s">
        <v>20</v>
      </c>
      <c r="B193">
        <v>1385</v>
      </c>
      <c r="I193" t="s">
        <v>14</v>
      </c>
      <c r="J193">
        <v>133</v>
      </c>
    </row>
    <row r="194" spans="1:10" x14ac:dyDescent="0.3">
      <c r="A194" t="s">
        <v>20</v>
      </c>
      <c r="B194">
        <v>190</v>
      </c>
      <c r="I194" t="s">
        <v>14</v>
      </c>
      <c r="J194">
        <v>846</v>
      </c>
    </row>
    <row r="195" spans="1:10" x14ac:dyDescent="0.3">
      <c r="A195" t="s">
        <v>20</v>
      </c>
      <c r="B195">
        <v>470</v>
      </c>
      <c r="I195" t="s">
        <v>14</v>
      </c>
      <c r="J195">
        <v>10</v>
      </c>
    </row>
    <row r="196" spans="1:10" x14ac:dyDescent="0.3">
      <c r="A196" t="s">
        <v>20</v>
      </c>
      <c r="B196">
        <v>253</v>
      </c>
      <c r="I196" t="s">
        <v>14</v>
      </c>
      <c r="J196">
        <v>191</v>
      </c>
    </row>
    <row r="197" spans="1:10" x14ac:dyDescent="0.3">
      <c r="A197" t="s">
        <v>20</v>
      </c>
      <c r="B197">
        <v>1113</v>
      </c>
      <c r="I197" t="s">
        <v>14</v>
      </c>
      <c r="J197">
        <v>1979</v>
      </c>
    </row>
    <row r="198" spans="1:10" x14ac:dyDescent="0.3">
      <c r="A198" t="s">
        <v>20</v>
      </c>
      <c r="B198">
        <v>2283</v>
      </c>
      <c r="I198" t="s">
        <v>14</v>
      </c>
      <c r="J198">
        <v>63</v>
      </c>
    </row>
    <row r="199" spans="1:10" x14ac:dyDescent="0.3">
      <c r="A199" t="s">
        <v>20</v>
      </c>
      <c r="B199">
        <v>1095</v>
      </c>
      <c r="I199" t="s">
        <v>14</v>
      </c>
      <c r="J199">
        <v>6080</v>
      </c>
    </row>
    <row r="200" spans="1:10" x14ac:dyDescent="0.3">
      <c r="A200" t="s">
        <v>20</v>
      </c>
      <c r="B200">
        <v>1690</v>
      </c>
      <c r="I200" t="s">
        <v>14</v>
      </c>
      <c r="J200">
        <v>80</v>
      </c>
    </row>
    <row r="201" spans="1:10" x14ac:dyDescent="0.3">
      <c r="A201" t="s">
        <v>20</v>
      </c>
      <c r="B201">
        <v>191</v>
      </c>
      <c r="I201" t="s">
        <v>14</v>
      </c>
      <c r="J201">
        <v>9</v>
      </c>
    </row>
    <row r="202" spans="1:10" x14ac:dyDescent="0.3">
      <c r="A202" t="s">
        <v>20</v>
      </c>
      <c r="B202">
        <v>2013</v>
      </c>
      <c r="I202" t="s">
        <v>14</v>
      </c>
      <c r="J202">
        <v>1784</v>
      </c>
    </row>
    <row r="203" spans="1:10" x14ac:dyDescent="0.3">
      <c r="A203" t="s">
        <v>20</v>
      </c>
      <c r="B203">
        <v>1703</v>
      </c>
      <c r="I203" t="s">
        <v>14</v>
      </c>
      <c r="J203">
        <v>243</v>
      </c>
    </row>
    <row r="204" spans="1:10" x14ac:dyDescent="0.3">
      <c r="A204" t="s">
        <v>20</v>
      </c>
      <c r="B204">
        <v>80</v>
      </c>
      <c r="I204" t="s">
        <v>14</v>
      </c>
      <c r="J204">
        <v>1296</v>
      </c>
    </row>
    <row r="205" spans="1:10" x14ac:dyDescent="0.3">
      <c r="A205" t="s">
        <v>20</v>
      </c>
      <c r="B205">
        <v>41</v>
      </c>
      <c r="I205" t="s">
        <v>14</v>
      </c>
      <c r="J205">
        <v>77</v>
      </c>
    </row>
    <row r="206" spans="1:10" x14ac:dyDescent="0.3">
      <c r="A206" t="s">
        <v>20</v>
      </c>
      <c r="B206">
        <v>187</v>
      </c>
      <c r="I206" t="s">
        <v>14</v>
      </c>
      <c r="J206">
        <v>395</v>
      </c>
    </row>
    <row r="207" spans="1:10" x14ac:dyDescent="0.3">
      <c r="A207" t="s">
        <v>20</v>
      </c>
      <c r="B207">
        <v>2875</v>
      </c>
      <c r="I207" t="s">
        <v>14</v>
      </c>
      <c r="J207">
        <v>49</v>
      </c>
    </row>
    <row r="208" spans="1:10" x14ac:dyDescent="0.3">
      <c r="A208" t="s">
        <v>20</v>
      </c>
      <c r="B208">
        <v>88</v>
      </c>
      <c r="I208" t="s">
        <v>14</v>
      </c>
      <c r="J208">
        <v>180</v>
      </c>
    </row>
    <row r="209" spans="1:10" x14ac:dyDescent="0.3">
      <c r="A209" t="s">
        <v>20</v>
      </c>
      <c r="B209">
        <v>191</v>
      </c>
      <c r="I209" t="s">
        <v>14</v>
      </c>
      <c r="J209">
        <v>2690</v>
      </c>
    </row>
    <row r="210" spans="1:10" x14ac:dyDescent="0.3">
      <c r="A210" t="s">
        <v>20</v>
      </c>
      <c r="B210">
        <v>139</v>
      </c>
      <c r="I210" t="s">
        <v>14</v>
      </c>
      <c r="J210">
        <v>2779</v>
      </c>
    </row>
    <row r="211" spans="1:10" x14ac:dyDescent="0.3">
      <c r="A211" t="s">
        <v>20</v>
      </c>
      <c r="B211">
        <v>186</v>
      </c>
      <c r="I211" t="s">
        <v>14</v>
      </c>
      <c r="J211">
        <v>92</v>
      </c>
    </row>
    <row r="212" spans="1:10" x14ac:dyDescent="0.3">
      <c r="A212" t="s">
        <v>20</v>
      </c>
      <c r="B212">
        <v>112</v>
      </c>
      <c r="I212" t="s">
        <v>14</v>
      </c>
      <c r="J212">
        <v>1028</v>
      </c>
    </row>
    <row r="213" spans="1:10" x14ac:dyDescent="0.3">
      <c r="A213" t="s">
        <v>20</v>
      </c>
      <c r="B213">
        <v>101</v>
      </c>
      <c r="I213" t="s">
        <v>14</v>
      </c>
      <c r="J213">
        <v>26</v>
      </c>
    </row>
    <row r="214" spans="1:10" x14ac:dyDescent="0.3">
      <c r="A214" t="s">
        <v>20</v>
      </c>
      <c r="B214">
        <v>206</v>
      </c>
      <c r="I214" t="s">
        <v>14</v>
      </c>
      <c r="J214">
        <v>1790</v>
      </c>
    </row>
    <row r="215" spans="1:10" x14ac:dyDescent="0.3">
      <c r="A215" t="s">
        <v>20</v>
      </c>
      <c r="B215">
        <v>154</v>
      </c>
      <c r="I215" t="s">
        <v>14</v>
      </c>
      <c r="J215">
        <v>37</v>
      </c>
    </row>
    <row r="216" spans="1:10" x14ac:dyDescent="0.3">
      <c r="A216" t="s">
        <v>20</v>
      </c>
      <c r="B216">
        <v>5966</v>
      </c>
      <c r="I216" t="s">
        <v>14</v>
      </c>
      <c r="J216">
        <v>35</v>
      </c>
    </row>
    <row r="217" spans="1:10" x14ac:dyDescent="0.3">
      <c r="A217" t="s">
        <v>20</v>
      </c>
      <c r="B217">
        <v>169</v>
      </c>
      <c r="I217" t="s">
        <v>14</v>
      </c>
      <c r="J217">
        <v>558</v>
      </c>
    </row>
    <row r="218" spans="1:10" x14ac:dyDescent="0.3">
      <c r="A218" t="s">
        <v>20</v>
      </c>
      <c r="B218">
        <v>2106</v>
      </c>
      <c r="I218" t="s">
        <v>14</v>
      </c>
      <c r="J218">
        <v>64</v>
      </c>
    </row>
    <row r="219" spans="1:10" x14ac:dyDescent="0.3">
      <c r="A219" t="s">
        <v>20</v>
      </c>
      <c r="B219">
        <v>131</v>
      </c>
      <c r="I219" t="s">
        <v>14</v>
      </c>
      <c r="J219">
        <v>245</v>
      </c>
    </row>
    <row r="220" spans="1:10" x14ac:dyDescent="0.3">
      <c r="A220" t="s">
        <v>20</v>
      </c>
      <c r="B220">
        <v>84</v>
      </c>
      <c r="I220" t="s">
        <v>14</v>
      </c>
      <c r="J220">
        <v>71</v>
      </c>
    </row>
    <row r="221" spans="1:10" x14ac:dyDescent="0.3">
      <c r="A221" t="s">
        <v>20</v>
      </c>
      <c r="B221">
        <v>155</v>
      </c>
      <c r="I221" t="s">
        <v>14</v>
      </c>
      <c r="J221">
        <v>42</v>
      </c>
    </row>
    <row r="222" spans="1:10" x14ac:dyDescent="0.3">
      <c r="A222" t="s">
        <v>20</v>
      </c>
      <c r="B222">
        <v>189</v>
      </c>
      <c r="I222" t="s">
        <v>14</v>
      </c>
      <c r="J222">
        <v>156</v>
      </c>
    </row>
    <row r="223" spans="1:10" x14ac:dyDescent="0.3">
      <c r="A223" t="s">
        <v>20</v>
      </c>
      <c r="B223">
        <v>4799</v>
      </c>
      <c r="I223" t="s">
        <v>14</v>
      </c>
      <c r="J223">
        <v>1368</v>
      </c>
    </row>
    <row r="224" spans="1:10" x14ac:dyDescent="0.3">
      <c r="A224" t="s">
        <v>20</v>
      </c>
      <c r="B224">
        <v>1137</v>
      </c>
      <c r="I224" t="s">
        <v>14</v>
      </c>
      <c r="J224">
        <v>102</v>
      </c>
    </row>
    <row r="225" spans="1:10" x14ac:dyDescent="0.3">
      <c r="A225" t="s">
        <v>20</v>
      </c>
      <c r="B225">
        <v>1152</v>
      </c>
      <c r="I225" t="s">
        <v>14</v>
      </c>
      <c r="J225">
        <v>86</v>
      </c>
    </row>
    <row r="226" spans="1:10" x14ac:dyDescent="0.3">
      <c r="A226" t="s">
        <v>20</v>
      </c>
      <c r="B226">
        <v>50</v>
      </c>
      <c r="I226" t="s">
        <v>14</v>
      </c>
      <c r="J226">
        <v>253</v>
      </c>
    </row>
    <row r="227" spans="1:10" x14ac:dyDescent="0.3">
      <c r="A227" t="s">
        <v>20</v>
      </c>
      <c r="B227">
        <v>3059</v>
      </c>
      <c r="I227" t="s">
        <v>14</v>
      </c>
      <c r="J227">
        <v>157</v>
      </c>
    </row>
    <row r="228" spans="1:10" x14ac:dyDescent="0.3">
      <c r="A228" t="s">
        <v>20</v>
      </c>
      <c r="B228">
        <v>34</v>
      </c>
      <c r="I228" t="s">
        <v>14</v>
      </c>
      <c r="J228">
        <v>183</v>
      </c>
    </row>
    <row r="229" spans="1:10" x14ac:dyDescent="0.3">
      <c r="A229" t="s">
        <v>20</v>
      </c>
      <c r="B229">
        <v>220</v>
      </c>
      <c r="I229" t="s">
        <v>14</v>
      </c>
      <c r="J229">
        <v>82</v>
      </c>
    </row>
    <row r="230" spans="1:10" x14ac:dyDescent="0.3">
      <c r="A230" t="s">
        <v>20</v>
      </c>
      <c r="B230">
        <v>1604</v>
      </c>
      <c r="I230" t="s">
        <v>14</v>
      </c>
      <c r="J230">
        <v>1</v>
      </c>
    </row>
    <row r="231" spans="1:10" x14ac:dyDescent="0.3">
      <c r="A231" t="s">
        <v>20</v>
      </c>
      <c r="B231">
        <v>454</v>
      </c>
      <c r="I231" t="s">
        <v>14</v>
      </c>
      <c r="J231">
        <v>1198</v>
      </c>
    </row>
    <row r="232" spans="1:10" x14ac:dyDescent="0.3">
      <c r="A232" t="s">
        <v>20</v>
      </c>
      <c r="B232">
        <v>123</v>
      </c>
      <c r="I232" t="s">
        <v>14</v>
      </c>
      <c r="J232">
        <v>648</v>
      </c>
    </row>
    <row r="233" spans="1:10" x14ac:dyDescent="0.3">
      <c r="A233" t="s">
        <v>20</v>
      </c>
      <c r="B233">
        <v>299</v>
      </c>
      <c r="I233" t="s">
        <v>14</v>
      </c>
      <c r="J233">
        <v>64</v>
      </c>
    </row>
    <row r="234" spans="1:10" x14ac:dyDescent="0.3">
      <c r="A234" t="s">
        <v>20</v>
      </c>
      <c r="B234">
        <v>2237</v>
      </c>
      <c r="I234" t="s">
        <v>14</v>
      </c>
      <c r="J234">
        <v>62</v>
      </c>
    </row>
    <row r="235" spans="1:10" x14ac:dyDescent="0.3">
      <c r="A235" t="s">
        <v>20</v>
      </c>
      <c r="B235">
        <v>645</v>
      </c>
      <c r="I235" t="s">
        <v>14</v>
      </c>
      <c r="J235">
        <v>750</v>
      </c>
    </row>
    <row r="236" spans="1:10" x14ac:dyDescent="0.3">
      <c r="A236" t="s">
        <v>20</v>
      </c>
      <c r="B236">
        <v>484</v>
      </c>
      <c r="I236" t="s">
        <v>14</v>
      </c>
      <c r="J236">
        <v>105</v>
      </c>
    </row>
    <row r="237" spans="1:10" x14ac:dyDescent="0.3">
      <c r="A237" t="s">
        <v>20</v>
      </c>
      <c r="B237">
        <v>154</v>
      </c>
      <c r="I237" t="s">
        <v>14</v>
      </c>
      <c r="J237">
        <v>2604</v>
      </c>
    </row>
    <row r="238" spans="1:10" x14ac:dyDescent="0.3">
      <c r="A238" t="s">
        <v>20</v>
      </c>
      <c r="B238">
        <v>82</v>
      </c>
      <c r="I238" t="s">
        <v>14</v>
      </c>
      <c r="J238">
        <v>65</v>
      </c>
    </row>
    <row r="239" spans="1:10" x14ac:dyDescent="0.3">
      <c r="A239" t="s">
        <v>20</v>
      </c>
      <c r="B239">
        <v>134</v>
      </c>
      <c r="I239" t="s">
        <v>14</v>
      </c>
      <c r="J239">
        <v>94</v>
      </c>
    </row>
    <row r="240" spans="1:10" x14ac:dyDescent="0.3">
      <c r="A240" t="s">
        <v>20</v>
      </c>
      <c r="B240">
        <v>5203</v>
      </c>
      <c r="I240" t="s">
        <v>14</v>
      </c>
      <c r="J240">
        <v>257</v>
      </c>
    </row>
    <row r="241" spans="1:10" x14ac:dyDescent="0.3">
      <c r="A241" t="s">
        <v>20</v>
      </c>
      <c r="B241">
        <v>94</v>
      </c>
      <c r="I241" t="s">
        <v>14</v>
      </c>
      <c r="J241">
        <v>2928</v>
      </c>
    </row>
    <row r="242" spans="1:10" x14ac:dyDescent="0.3">
      <c r="A242" t="s">
        <v>20</v>
      </c>
      <c r="B242">
        <v>205</v>
      </c>
      <c r="I242" t="s">
        <v>14</v>
      </c>
      <c r="J242">
        <v>4697</v>
      </c>
    </row>
    <row r="243" spans="1:10" x14ac:dyDescent="0.3">
      <c r="A243" t="s">
        <v>20</v>
      </c>
      <c r="B243">
        <v>92</v>
      </c>
      <c r="I243" t="s">
        <v>14</v>
      </c>
      <c r="J243">
        <v>2915</v>
      </c>
    </row>
    <row r="244" spans="1:10" x14ac:dyDescent="0.3">
      <c r="A244" t="s">
        <v>20</v>
      </c>
      <c r="B244">
        <v>219</v>
      </c>
      <c r="I244" t="s">
        <v>14</v>
      </c>
      <c r="J244">
        <v>18</v>
      </c>
    </row>
    <row r="245" spans="1:10" x14ac:dyDescent="0.3">
      <c r="A245" t="s">
        <v>20</v>
      </c>
      <c r="B245">
        <v>2526</v>
      </c>
      <c r="I245" t="s">
        <v>14</v>
      </c>
      <c r="J245">
        <v>602</v>
      </c>
    </row>
    <row r="246" spans="1:10" x14ac:dyDescent="0.3">
      <c r="A246" t="s">
        <v>20</v>
      </c>
      <c r="B246">
        <v>94</v>
      </c>
      <c r="I246" t="s">
        <v>14</v>
      </c>
      <c r="J246">
        <v>1</v>
      </c>
    </row>
    <row r="247" spans="1:10" x14ac:dyDescent="0.3">
      <c r="A247" t="s">
        <v>20</v>
      </c>
      <c r="B247">
        <v>1713</v>
      </c>
      <c r="I247" t="s">
        <v>14</v>
      </c>
      <c r="J247">
        <v>3868</v>
      </c>
    </row>
    <row r="248" spans="1:10" x14ac:dyDescent="0.3">
      <c r="A248" t="s">
        <v>20</v>
      </c>
      <c r="B248">
        <v>249</v>
      </c>
      <c r="I248" t="s">
        <v>14</v>
      </c>
      <c r="J248">
        <v>504</v>
      </c>
    </row>
    <row r="249" spans="1:10" x14ac:dyDescent="0.3">
      <c r="A249" t="s">
        <v>20</v>
      </c>
      <c r="B249">
        <v>192</v>
      </c>
      <c r="I249" t="s">
        <v>14</v>
      </c>
      <c r="J249">
        <v>14</v>
      </c>
    </row>
    <row r="250" spans="1:10" x14ac:dyDescent="0.3">
      <c r="A250" t="s">
        <v>20</v>
      </c>
      <c r="B250">
        <v>247</v>
      </c>
      <c r="I250" t="s">
        <v>14</v>
      </c>
      <c r="J250">
        <v>750</v>
      </c>
    </row>
    <row r="251" spans="1:10" x14ac:dyDescent="0.3">
      <c r="A251" t="s">
        <v>20</v>
      </c>
      <c r="B251">
        <v>2293</v>
      </c>
      <c r="I251" t="s">
        <v>14</v>
      </c>
      <c r="J251">
        <v>77</v>
      </c>
    </row>
    <row r="252" spans="1:10" x14ac:dyDescent="0.3">
      <c r="A252" t="s">
        <v>20</v>
      </c>
      <c r="B252">
        <v>3131</v>
      </c>
      <c r="I252" t="s">
        <v>14</v>
      </c>
      <c r="J252">
        <v>752</v>
      </c>
    </row>
    <row r="253" spans="1:10" x14ac:dyDescent="0.3">
      <c r="A253" t="s">
        <v>20</v>
      </c>
      <c r="B253">
        <v>143</v>
      </c>
      <c r="I253" t="s">
        <v>14</v>
      </c>
      <c r="J253">
        <v>131</v>
      </c>
    </row>
    <row r="254" spans="1:10" x14ac:dyDescent="0.3">
      <c r="A254" t="s">
        <v>20</v>
      </c>
      <c r="B254">
        <v>296</v>
      </c>
      <c r="I254" t="s">
        <v>14</v>
      </c>
      <c r="J254">
        <v>87</v>
      </c>
    </row>
    <row r="255" spans="1:10" x14ac:dyDescent="0.3">
      <c r="A255" t="s">
        <v>20</v>
      </c>
      <c r="B255">
        <v>170</v>
      </c>
      <c r="I255" t="s">
        <v>14</v>
      </c>
      <c r="J255">
        <v>1063</v>
      </c>
    </row>
    <row r="256" spans="1:10" x14ac:dyDescent="0.3">
      <c r="A256" t="s">
        <v>20</v>
      </c>
      <c r="B256">
        <v>86</v>
      </c>
      <c r="I256" t="s">
        <v>14</v>
      </c>
      <c r="J256">
        <v>76</v>
      </c>
    </row>
    <row r="257" spans="1:10" x14ac:dyDescent="0.3">
      <c r="A257" t="s">
        <v>20</v>
      </c>
      <c r="B257">
        <v>6286</v>
      </c>
      <c r="I257" t="s">
        <v>14</v>
      </c>
      <c r="J257">
        <v>4428</v>
      </c>
    </row>
    <row r="258" spans="1:10" x14ac:dyDescent="0.3">
      <c r="A258" t="s">
        <v>20</v>
      </c>
      <c r="B258">
        <v>3727</v>
      </c>
      <c r="I258" t="s">
        <v>14</v>
      </c>
      <c r="J258">
        <v>58</v>
      </c>
    </row>
    <row r="259" spans="1:10" x14ac:dyDescent="0.3">
      <c r="A259" t="s">
        <v>20</v>
      </c>
      <c r="B259">
        <v>1605</v>
      </c>
      <c r="I259" t="s">
        <v>14</v>
      </c>
      <c r="J259">
        <v>111</v>
      </c>
    </row>
    <row r="260" spans="1:10" x14ac:dyDescent="0.3">
      <c r="A260" t="s">
        <v>20</v>
      </c>
      <c r="B260">
        <v>2120</v>
      </c>
      <c r="I260" t="s">
        <v>14</v>
      </c>
      <c r="J260">
        <v>2955</v>
      </c>
    </row>
    <row r="261" spans="1:10" x14ac:dyDescent="0.3">
      <c r="A261" t="s">
        <v>20</v>
      </c>
      <c r="B261">
        <v>50</v>
      </c>
      <c r="I261" t="s">
        <v>14</v>
      </c>
      <c r="J261">
        <v>1657</v>
      </c>
    </row>
    <row r="262" spans="1:10" x14ac:dyDescent="0.3">
      <c r="A262" t="s">
        <v>20</v>
      </c>
      <c r="B262">
        <v>2080</v>
      </c>
      <c r="I262" t="s">
        <v>14</v>
      </c>
      <c r="J262">
        <v>926</v>
      </c>
    </row>
    <row r="263" spans="1:10" x14ac:dyDescent="0.3">
      <c r="A263" t="s">
        <v>20</v>
      </c>
      <c r="B263">
        <v>2105</v>
      </c>
      <c r="I263" t="s">
        <v>14</v>
      </c>
      <c r="J263">
        <v>77</v>
      </c>
    </row>
    <row r="264" spans="1:10" x14ac:dyDescent="0.3">
      <c r="A264" t="s">
        <v>20</v>
      </c>
      <c r="B264">
        <v>2436</v>
      </c>
      <c r="I264" t="s">
        <v>14</v>
      </c>
      <c r="J264">
        <v>1748</v>
      </c>
    </row>
    <row r="265" spans="1:10" x14ac:dyDescent="0.3">
      <c r="A265" t="s">
        <v>20</v>
      </c>
      <c r="B265">
        <v>80</v>
      </c>
      <c r="I265" t="s">
        <v>14</v>
      </c>
      <c r="J265">
        <v>79</v>
      </c>
    </row>
    <row r="266" spans="1:10" x14ac:dyDescent="0.3">
      <c r="A266" t="s">
        <v>20</v>
      </c>
      <c r="B266">
        <v>42</v>
      </c>
      <c r="I266" t="s">
        <v>14</v>
      </c>
      <c r="J266">
        <v>889</v>
      </c>
    </row>
    <row r="267" spans="1:10" x14ac:dyDescent="0.3">
      <c r="A267" t="s">
        <v>20</v>
      </c>
      <c r="B267">
        <v>139</v>
      </c>
      <c r="I267" t="s">
        <v>14</v>
      </c>
      <c r="J267">
        <v>56</v>
      </c>
    </row>
    <row r="268" spans="1:10" x14ac:dyDescent="0.3">
      <c r="A268" t="s">
        <v>20</v>
      </c>
      <c r="B268">
        <v>159</v>
      </c>
      <c r="I268" t="s">
        <v>14</v>
      </c>
      <c r="J268">
        <v>1</v>
      </c>
    </row>
    <row r="269" spans="1:10" x14ac:dyDescent="0.3">
      <c r="A269" t="s">
        <v>20</v>
      </c>
      <c r="B269">
        <v>381</v>
      </c>
      <c r="I269" t="s">
        <v>14</v>
      </c>
      <c r="J269">
        <v>83</v>
      </c>
    </row>
    <row r="270" spans="1:10" x14ac:dyDescent="0.3">
      <c r="A270" t="s">
        <v>20</v>
      </c>
      <c r="B270">
        <v>194</v>
      </c>
      <c r="I270" t="s">
        <v>14</v>
      </c>
      <c r="J270">
        <v>2025</v>
      </c>
    </row>
    <row r="271" spans="1:10" x14ac:dyDescent="0.3">
      <c r="A271" t="s">
        <v>20</v>
      </c>
      <c r="B271">
        <v>106</v>
      </c>
      <c r="I271" t="s">
        <v>14</v>
      </c>
      <c r="J271">
        <v>14</v>
      </c>
    </row>
    <row r="272" spans="1:10" x14ac:dyDescent="0.3">
      <c r="A272" t="s">
        <v>20</v>
      </c>
      <c r="B272">
        <v>142</v>
      </c>
      <c r="I272" t="s">
        <v>14</v>
      </c>
      <c r="J272">
        <v>656</v>
      </c>
    </row>
    <row r="273" spans="1:10" x14ac:dyDescent="0.3">
      <c r="A273" t="s">
        <v>20</v>
      </c>
      <c r="B273">
        <v>211</v>
      </c>
      <c r="I273" t="s">
        <v>14</v>
      </c>
      <c r="J273">
        <v>1596</v>
      </c>
    </row>
    <row r="274" spans="1:10" x14ac:dyDescent="0.3">
      <c r="A274" t="s">
        <v>20</v>
      </c>
      <c r="B274">
        <v>2756</v>
      </c>
      <c r="I274" t="s">
        <v>14</v>
      </c>
      <c r="J274">
        <v>10</v>
      </c>
    </row>
    <row r="275" spans="1:10" x14ac:dyDescent="0.3">
      <c r="A275" t="s">
        <v>20</v>
      </c>
      <c r="B275">
        <v>173</v>
      </c>
      <c r="I275" t="s">
        <v>14</v>
      </c>
      <c r="J275">
        <v>1121</v>
      </c>
    </row>
    <row r="276" spans="1:10" x14ac:dyDescent="0.3">
      <c r="A276" t="s">
        <v>20</v>
      </c>
      <c r="B276">
        <v>87</v>
      </c>
      <c r="I276" t="s">
        <v>14</v>
      </c>
      <c r="J276">
        <v>15</v>
      </c>
    </row>
    <row r="277" spans="1:10" x14ac:dyDescent="0.3">
      <c r="A277" t="s">
        <v>20</v>
      </c>
      <c r="B277">
        <v>1572</v>
      </c>
      <c r="I277" t="s">
        <v>14</v>
      </c>
      <c r="J277">
        <v>191</v>
      </c>
    </row>
    <row r="278" spans="1:10" x14ac:dyDescent="0.3">
      <c r="A278" t="s">
        <v>20</v>
      </c>
      <c r="B278">
        <v>2346</v>
      </c>
      <c r="I278" t="s">
        <v>14</v>
      </c>
      <c r="J278">
        <v>16</v>
      </c>
    </row>
    <row r="279" spans="1:10" x14ac:dyDescent="0.3">
      <c r="A279" t="s">
        <v>20</v>
      </c>
      <c r="B279">
        <v>115</v>
      </c>
      <c r="I279" t="s">
        <v>14</v>
      </c>
      <c r="J279">
        <v>17</v>
      </c>
    </row>
    <row r="280" spans="1:10" x14ac:dyDescent="0.3">
      <c r="A280" t="s">
        <v>20</v>
      </c>
      <c r="B280">
        <v>85</v>
      </c>
      <c r="I280" t="s">
        <v>14</v>
      </c>
      <c r="J280">
        <v>34</v>
      </c>
    </row>
    <row r="281" spans="1:10" x14ac:dyDescent="0.3">
      <c r="A281" t="s">
        <v>20</v>
      </c>
      <c r="B281">
        <v>144</v>
      </c>
      <c r="I281" t="s">
        <v>14</v>
      </c>
      <c r="J281">
        <v>1</v>
      </c>
    </row>
    <row r="282" spans="1:10" x14ac:dyDescent="0.3">
      <c r="A282" t="s">
        <v>20</v>
      </c>
      <c r="B282">
        <v>2443</v>
      </c>
      <c r="I282" t="s">
        <v>14</v>
      </c>
      <c r="J282">
        <v>1274</v>
      </c>
    </row>
    <row r="283" spans="1:10" x14ac:dyDescent="0.3">
      <c r="A283" t="s">
        <v>20</v>
      </c>
      <c r="B283">
        <v>64</v>
      </c>
      <c r="I283" t="s">
        <v>14</v>
      </c>
      <c r="J283">
        <v>210</v>
      </c>
    </row>
    <row r="284" spans="1:10" x14ac:dyDescent="0.3">
      <c r="A284" t="s">
        <v>20</v>
      </c>
      <c r="B284">
        <v>268</v>
      </c>
      <c r="I284" t="s">
        <v>14</v>
      </c>
      <c r="J284">
        <v>248</v>
      </c>
    </row>
    <row r="285" spans="1:10" x14ac:dyDescent="0.3">
      <c r="A285" t="s">
        <v>20</v>
      </c>
      <c r="B285">
        <v>195</v>
      </c>
      <c r="I285" t="s">
        <v>14</v>
      </c>
      <c r="J285">
        <v>513</v>
      </c>
    </row>
    <row r="286" spans="1:10" x14ac:dyDescent="0.3">
      <c r="A286" t="s">
        <v>20</v>
      </c>
      <c r="B286">
        <v>186</v>
      </c>
      <c r="I286" t="s">
        <v>14</v>
      </c>
      <c r="J286">
        <v>3410</v>
      </c>
    </row>
    <row r="287" spans="1:10" x14ac:dyDescent="0.3">
      <c r="A287" t="s">
        <v>20</v>
      </c>
      <c r="B287">
        <v>460</v>
      </c>
      <c r="I287" t="s">
        <v>14</v>
      </c>
      <c r="J287">
        <v>10</v>
      </c>
    </row>
    <row r="288" spans="1:10" x14ac:dyDescent="0.3">
      <c r="A288" t="s">
        <v>20</v>
      </c>
      <c r="B288">
        <v>2528</v>
      </c>
      <c r="I288" t="s">
        <v>14</v>
      </c>
      <c r="J288">
        <v>2201</v>
      </c>
    </row>
    <row r="289" spans="1:10" x14ac:dyDescent="0.3">
      <c r="A289" t="s">
        <v>20</v>
      </c>
      <c r="B289">
        <v>3657</v>
      </c>
      <c r="I289" t="s">
        <v>14</v>
      </c>
      <c r="J289">
        <v>676</v>
      </c>
    </row>
    <row r="290" spans="1:10" x14ac:dyDescent="0.3">
      <c r="A290" t="s">
        <v>20</v>
      </c>
      <c r="B290">
        <v>131</v>
      </c>
      <c r="I290" t="s">
        <v>14</v>
      </c>
      <c r="J290">
        <v>831</v>
      </c>
    </row>
    <row r="291" spans="1:10" x14ac:dyDescent="0.3">
      <c r="A291" t="s">
        <v>20</v>
      </c>
      <c r="B291">
        <v>239</v>
      </c>
      <c r="I291" t="s">
        <v>14</v>
      </c>
      <c r="J291">
        <v>859</v>
      </c>
    </row>
    <row r="292" spans="1:10" x14ac:dyDescent="0.3">
      <c r="A292" t="s">
        <v>20</v>
      </c>
      <c r="B292">
        <v>78</v>
      </c>
      <c r="I292" t="s">
        <v>14</v>
      </c>
      <c r="J292">
        <v>45</v>
      </c>
    </row>
    <row r="293" spans="1:10" x14ac:dyDescent="0.3">
      <c r="A293" t="s">
        <v>20</v>
      </c>
      <c r="B293">
        <v>1773</v>
      </c>
      <c r="I293" t="s">
        <v>14</v>
      </c>
      <c r="J293">
        <v>6</v>
      </c>
    </row>
    <row r="294" spans="1:10" x14ac:dyDescent="0.3">
      <c r="A294" t="s">
        <v>20</v>
      </c>
      <c r="B294">
        <v>32</v>
      </c>
      <c r="I294" t="s">
        <v>14</v>
      </c>
      <c r="J294">
        <v>7</v>
      </c>
    </row>
    <row r="295" spans="1:10" x14ac:dyDescent="0.3">
      <c r="A295" t="s">
        <v>20</v>
      </c>
      <c r="B295">
        <v>369</v>
      </c>
      <c r="I295" t="s">
        <v>14</v>
      </c>
      <c r="J295">
        <v>31</v>
      </c>
    </row>
    <row r="296" spans="1:10" x14ac:dyDescent="0.3">
      <c r="A296" t="s">
        <v>20</v>
      </c>
      <c r="B296">
        <v>89</v>
      </c>
      <c r="I296" t="s">
        <v>14</v>
      </c>
      <c r="J296">
        <v>78</v>
      </c>
    </row>
    <row r="297" spans="1:10" x14ac:dyDescent="0.3">
      <c r="A297" t="s">
        <v>20</v>
      </c>
      <c r="B297">
        <v>147</v>
      </c>
      <c r="I297" t="s">
        <v>14</v>
      </c>
      <c r="J297">
        <v>1225</v>
      </c>
    </row>
    <row r="298" spans="1:10" x14ac:dyDescent="0.3">
      <c r="A298" t="s">
        <v>20</v>
      </c>
      <c r="B298">
        <v>126</v>
      </c>
      <c r="I298" t="s">
        <v>14</v>
      </c>
      <c r="J298">
        <v>1</v>
      </c>
    </row>
    <row r="299" spans="1:10" x14ac:dyDescent="0.3">
      <c r="A299" t="s">
        <v>20</v>
      </c>
      <c r="B299">
        <v>2218</v>
      </c>
      <c r="I299" t="s">
        <v>14</v>
      </c>
      <c r="J299">
        <v>67</v>
      </c>
    </row>
    <row r="300" spans="1:10" x14ac:dyDescent="0.3">
      <c r="A300" t="s">
        <v>20</v>
      </c>
      <c r="B300">
        <v>202</v>
      </c>
      <c r="I300" t="s">
        <v>14</v>
      </c>
      <c r="J300">
        <v>19</v>
      </c>
    </row>
    <row r="301" spans="1:10" x14ac:dyDescent="0.3">
      <c r="A301" t="s">
        <v>20</v>
      </c>
      <c r="B301">
        <v>140</v>
      </c>
      <c r="I301" t="s">
        <v>14</v>
      </c>
      <c r="J301">
        <v>2108</v>
      </c>
    </row>
    <row r="302" spans="1:10" x14ac:dyDescent="0.3">
      <c r="A302" t="s">
        <v>20</v>
      </c>
      <c r="B302">
        <v>1052</v>
      </c>
      <c r="I302" t="s">
        <v>14</v>
      </c>
      <c r="J302">
        <v>679</v>
      </c>
    </row>
    <row r="303" spans="1:10" x14ac:dyDescent="0.3">
      <c r="A303" t="s">
        <v>20</v>
      </c>
      <c r="B303">
        <v>247</v>
      </c>
      <c r="I303" t="s">
        <v>14</v>
      </c>
      <c r="J303">
        <v>36</v>
      </c>
    </row>
    <row r="304" spans="1:10" x14ac:dyDescent="0.3">
      <c r="A304" t="s">
        <v>20</v>
      </c>
      <c r="B304">
        <v>84</v>
      </c>
      <c r="I304" t="s">
        <v>14</v>
      </c>
      <c r="J304">
        <v>47</v>
      </c>
    </row>
    <row r="305" spans="1:10" x14ac:dyDescent="0.3">
      <c r="A305" t="s">
        <v>20</v>
      </c>
      <c r="B305">
        <v>88</v>
      </c>
      <c r="I305" t="s">
        <v>14</v>
      </c>
      <c r="J305">
        <v>70</v>
      </c>
    </row>
    <row r="306" spans="1:10" x14ac:dyDescent="0.3">
      <c r="A306" t="s">
        <v>20</v>
      </c>
      <c r="B306">
        <v>156</v>
      </c>
      <c r="I306" t="s">
        <v>14</v>
      </c>
      <c r="J306">
        <v>154</v>
      </c>
    </row>
    <row r="307" spans="1:10" x14ac:dyDescent="0.3">
      <c r="A307" t="s">
        <v>20</v>
      </c>
      <c r="B307">
        <v>2985</v>
      </c>
      <c r="I307" t="s">
        <v>14</v>
      </c>
      <c r="J307">
        <v>22</v>
      </c>
    </row>
    <row r="308" spans="1:10" x14ac:dyDescent="0.3">
      <c r="A308" t="s">
        <v>20</v>
      </c>
      <c r="B308">
        <v>762</v>
      </c>
      <c r="I308" t="s">
        <v>14</v>
      </c>
      <c r="J308">
        <v>1758</v>
      </c>
    </row>
    <row r="309" spans="1:10" x14ac:dyDescent="0.3">
      <c r="A309" t="s">
        <v>20</v>
      </c>
      <c r="B309">
        <v>554</v>
      </c>
      <c r="I309" t="s">
        <v>14</v>
      </c>
      <c r="J309">
        <v>94</v>
      </c>
    </row>
    <row r="310" spans="1:10" x14ac:dyDescent="0.3">
      <c r="A310" t="s">
        <v>20</v>
      </c>
      <c r="B310">
        <v>135</v>
      </c>
      <c r="I310" t="s">
        <v>14</v>
      </c>
      <c r="J310">
        <v>33</v>
      </c>
    </row>
    <row r="311" spans="1:10" x14ac:dyDescent="0.3">
      <c r="A311" t="s">
        <v>20</v>
      </c>
      <c r="B311">
        <v>122</v>
      </c>
      <c r="I311" t="s">
        <v>14</v>
      </c>
      <c r="J311">
        <v>1</v>
      </c>
    </row>
    <row r="312" spans="1:10" x14ac:dyDescent="0.3">
      <c r="A312" t="s">
        <v>20</v>
      </c>
      <c r="B312">
        <v>221</v>
      </c>
      <c r="I312" t="s">
        <v>14</v>
      </c>
      <c r="J312">
        <v>31</v>
      </c>
    </row>
    <row r="313" spans="1:10" x14ac:dyDescent="0.3">
      <c r="A313" t="s">
        <v>20</v>
      </c>
      <c r="B313">
        <v>126</v>
      </c>
      <c r="I313" t="s">
        <v>14</v>
      </c>
      <c r="J313">
        <v>35</v>
      </c>
    </row>
    <row r="314" spans="1:10" x14ac:dyDescent="0.3">
      <c r="A314" t="s">
        <v>20</v>
      </c>
      <c r="B314">
        <v>1022</v>
      </c>
      <c r="I314" t="s">
        <v>14</v>
      </c>
      <c r="J314">
        <v>63</v>
      </c>
    </row>
    <row r="315" spans="1:10" x14ac:dyDescent="0.3">
      <c r="A315" t="s">
        <v>20</v>
      </c>
      <c r="B315">
        <v>3177</v>
      </c>
      <c r="I315" t="s">
        <v>14</v>
      </c>
      <c r="J315">
        <v>526</v>
      </c>
    </row>
    <row r="316" spans="1:10" x14ac:dyDescent="0.3">
      <c r="A316" t="s">
        <v>20</v>
      </c>
      <c r="B316">
        <v>198</v>
      </c>
      <c r="I316" t="s">
        <v>14</v>
      </c>
      <c r="J316">
        <v>121</v>
      </c>
    </row>
    <row r="317" spans="1:10" x14ac:dyDescent="0.3">
      <c r="A317" t="s">
        <v>20</v>
      </c>
      <c r="B317">
        <v>85</v>
      </c>
      <c r="I317" t="s">
        <v>14</v>
      </c>
      <c r="J317">
        <v>67</v>
      </c>
    </row>
    <row r="318" spans="1:10" x14ac:dyDescent="0.3">
      <c r="A318" t="s">
        <v>20</v>
      </c>
      <c r="B318">
        <v>3596</v>
      </c>
      <c r="I318" t="s">
        <v>14</v>
      </c>
      <c r="J318">
        <v>57</v>
      </c>
    </row>
    <row r="319" spans="1:10" x14ac:dyDescent="0.3">
      <c r="A319" t="s">
        <v>20</v>
      </c>
      <c r="B319">
        <v>244</v>
      </c>
      <c r="I319" t="s">
        <v>14</v>
      </c>
      <c r="J319">
        <v>1229</v>
      </c>
    </row>
    <row r="320" spans="1:10" x14ac:dyDescent="0.3">
      <c r="A320" t="s">
        <v>20</v>
      </c>
      <c r="B320">
        <v>5180</v>
      </c>
      <c r="I320" t="s">
        <v>14</v>
      </c>
      <c r="J320">
        <v>12</v>
      </c>
    </row>
    <row r="321" spans="1:10" x14ac:dyDescent="0.3">
      <c r="A321" t="s">
        <v>20</v>
      </c>
      <c r="B321">
        <v>589</v>
      </c>
      <c r="I321" t="s">
        <v>14</v>
      </c>
      <c r="J321">
        <v>452</v>
      </c>
    </row>
    <row r="322" spans="1:10" x14ac:dyDescent="0.3">
      <c r="A322" t="s">
        <v>20</v>
      </c>
      <c r="B322">
        <v>2725</v>
      </c>
      <c r="I322" t="s">
        <v>14</v>
      </c>
      <c r="J322">
        <v>1886</v>
      </c>
    </row>
    <row r="323" spans="1:10" x14ac:dyDescent="0.3">
      <c r="A323" t="s">
        <v>20</v>
      </c>
      <c r="B323">
        <v>300</v>
      </c>
      <c r="I323" t="s">
        <v>14</v>
      </c>
      <c r="J323">
        <v>1825</v>
      </c>
    </row>
    <row r="324" spans="1:10" x14ac:dyDescent="0.3">
      <c r="A324" t="s">
        <v>20</v>
      </c>
      <c r="B324">
        <v>144</v>
      </c>
      <c r="I324" t="s">
        <v>14</v>
      </c>
      <c r="J324">
        <v>31</v>
      </c>
    </row>
    <row r="325" spans="1:10" x14ac:dyDescent="0.3">
      <c r="A325" t="s">
        <v>20</v>
      </c>
      <c r="B325">
        <v>87</v>
      </c>
      <c r="I325" t="s">
        <v>14</v>
      </c>
      <c r="J325">
        <v>107</v>
      </c>
    </row>
    <row r="326" spans="1:10" x14ac:dyDescent="0.3">
      <c r="A326" t="s">
        <v>20</v>
      </c>
      <c r="B326">
        <v>3116</v>
      </c>
      <c r="I326" t="s">
        <v>14</v>
      </c>
      <c r="J326">
        <v>27</v>
      </c>
    </row>
    <row r="327" spans="1:10" x14ac:dyDescent="0.3">
      <c r="A327" t="s">
        <v>20</v>
      </c>
      <c r="B327">
        <v>909</v>
      </c>
      <c r="I327" t="s">
        <v>14</v>
      </c>
      <c r="J327">
        <v>1221</v>
      </c>
    </row>
    <row r="328" spans="1:10" x14ac:dyDescent="0.3">
      <c r="A328" t="s">
        <v>20</v>
      </c>
      <c r="B328">
        <v>1613</v>
      </c>
      <c r="I328" t="s">
        <v>14</v>
      </c>
      <c r="J328">
        <v>1</v>
      </c>
    </row>
    <row r="329" spans="1:10" x14ac:dyDescent="0.3">
      <c r="A329" t="s">
        <v>20</v>
      </c>
      <c r="B329">
        <v>136</v>
      </c>
      <c r="I329" t="s">
        <v>14</v>
      </c>
      <c r="J329">
        <v>16</v>
      </c>
    </row>
    <row r="330" spans="1:10" x14ac:dyDescent="0.3">
      <c r="A330" t="s">
        <v>20</v>
      </c>
      <c r="B330">
        <v>130</v>
      </c>
      <c r="I330" t="s">
        <v>14</v>
      </c>
      <c r="J330">
        <v>41</v>
      </c>
    </row>
    <row r="331" spans="1:10" x14ac:dyDescent="0.3">
      <c r="A331" t="s">
        <v>20</v>
      </c>
      <c r="B331">
        <v>102</v>
      </c>
      <c r="I331" t="s">
        <v>14</v>
      </c>
      <c r="J331">
        <v>523</v>
      </c>
    </row>
    <row r="332" spans="1:10" x14ac:dyDescent="0.3">
      <c r="A332" t="s">
        <v>20</v>
      </c>
      <c r="B332">
        <v>4006</v>
      </c>
      <c r="I332" t="s">
        <v>14</v>
      </c>
      <c r="J332">
        <v>141</v>
      </c>
    </row>
    <row r="333" spans="1:10" x14ac:dyDescent="0.3">
      <c r="A333" t="s">
        <v>20</v>
      </c>
      <c r="B333">
        <v>1629</v>
      </c>
      <c r="I333" t="s">
        <v>14</v>
      </c>
      <c r="J333">
        <v>52</v>
      </c>
    </row>
    <row r="334" spans="1:10" x14ac:dyDescent="0.3">
      <c r="A334" t="s">
        <v>20</v>
      </c>
      <c r="B334">
        <v>2188</v>
      </c>
      <c r="I334" t="s">
        <v>14</v>
      </c>
      <c r="J334">
        <v>225</v>
      </c>
    </row>
    <row r="335" spans="1:10" x14ac:dyDescent="0.3">
      <c r="A335" t="s">
        <v>20</v>
      </c>
      <c r="B335">
        <v>2409</v>
      </c>
      <c r="I335" t="s">
        <v>14</v>
      </c>
      <c r="J335">
        <v>38</v>
      </c>
    </row>
    <row r="336" spans="1:10" x14ac:dyDescent="0.3">
      <c r="A336" t="s">
        <v>20</v>
      </c>
      <c r="B336">
        <v>194</v>
      </c>
      <c r="I336" t="s">
        <v>14</v>
      </c>
      <c r="J336">
        <v>15</v>
      </c>
    </row>
    <row r="337" spans="1:10" x14ac:dyDescent="0.3">
      <c r="A337" t="s">
        <v>20</v>
      </c>
      <c r="B337">
        <v>1140</v>
      </c>
      <c r="I337" t="s">
        <v>14</v>
      </c>
      <c r="J337">
        <v>37</v>
      </c>
    </row>
    <row r="338" spans="1:10" x14ac:dyDescent="0.3">
      <c r="A338" t="s">
        <v>20</v>
      </c>
      <c r="B338">
        <v>102</v>
      </c>
      <c r="I338" t="s">
        <v>14</v>
      </c>
      <c r="J338">
        <v>112</v>
      </c>
    </row>
    <row r="339" spans="1:10" x14ac:dyDescent="0.3">
      <c r="A339" t="s">
        <v>20</v>
      </c>
      <c r="B339">
        <v>2857</v>
      </c>
      <c r="I339" t="s">
        <v>14</v>
      </c>
      <c r="J339">
        <v>21</v>
      </c>
    </row>
    <row r="340" spans="1:10" x14ac:dyDescent="0.3">
      <c r="A340" t="s">
        <v>20</v>
      </c>
      <c r="B340">
        <v>107</v>
      </c>
      <c r="I340" t="s">
        <v>14</v>
      </c>
      <c r="J340">
        <v>67</v>
      </c>
    </row>
    <row r="341" spans="1:10" x14ac:dyDescent="0.3">
      <c r="A341" t="s">
        <v>20</v>
      </c>
      <c r="B341">
        <v>160</v>
      </c>
      <c r="I341" t="s">
        <v>14</v>
      </c>
      <c r="J341">
        <v>78</v>
      </c>
    </row>
    <row r="342" spans="1:10" x14ac:dyDescent="0.3">
      <c r="A342" t="s">
        <v>20</v>
      </c>
      <c r="B342">
        <v>2230</v>
      </c>
      <c r="I342" t="s">
        <v>14</v>
      </c>
      <c r="J342">
        <v>67</v>
      </c>
    </row>
    <row r="343" spans="1:10" x14ac:dyDescent="0.3">
      <c r="A343" t="s">
        <v>20</v>
      </c>
      <c r="B343">
        <v>316</v>
      </c>
      <c r="I343" t="s">
        <v>14</v>
      </c>
      <c r="J343">
        <v>263</v>
      </c>
    </row>
    <row r="344" spans="1:10" x14ac:dyDescent="0.3">
      <c r="A344" t="s">
        <v>20</v>
      </c>
      <c r="B344">
        <v>117</v>
      </c>
      <c r="I344" t="s">
        <v>14</v>
      </c>
      <c r="J344">
        <v>1691</v>
      </c>
    </row>
    <row r="345" spans="1:10" x14ac:dyDescent="0.3">
      <c r="A345" t="s">
        <v>20</v>
      </c>
      <c r="B345">
        <v>6406</v>
      </c>
      <c r="I345" t="s">
        <v>14</v>
      </c>
      <c r="J345">
        <v>181</v>
      </c>
    </row>
    <row r="346" spans="1:10" x14ac:dyDescent="0.3">
      <c r="A346" t="s">
        <v>20</v>
      </c>
      <c r="B346">
        <v>192</v>
      </c>
      <c r="I346" t="s">
        <v>14</v>
      </c>
      <c r="J346">
        <v>13</v>
      </c>
    </row>
    <row r="347" spans="1:10" x14ac:dyDescent="0.3">
      <c r="A347" t="s">
        <v>20</v>
      </c>
      <c r="B347">
        <v>26</v>
      </c>
      <c r="I347" t="s">
        <v>14</v>
      </c>
      <c r="J347">
        <v>1</v>
      </c>
    </row>
    <row r="348" spans="1:10" x14ac:dyDescent="0.3">
      <c r="A348" t="s">
        <v>20</v>
      </c>
      <c r="B348">
        <v>723</v>
      </c>
      <c r="I348" t="s">
        <v>14</v>
      </c>
      <c r="J348">
        <v>21</v>
      </c>
    </row>
    <row r="349" spans="1:10" x14ac:dyDescent="0.3">
      <c r="A349" t="s">
        <v>20</v>
      </c>
      <c r="B349">
        <v>170</v>
      </c>
      <c r="I349" t="s">
        <v>14</v>
      </c>
      <c r="J349">
        <v>830</v>
      </c>
    </row>
    <row r="350" spans="1:10" x14ac:dyDescent="0.3">
      <c r="A350" t="s">
        <v>20</v>
      </c>
      <c r="B350">
        <v>238</v>
      </c>
      <c r="I350" t="s">
        <v>14</v>
      </c>
      <c r="J350">
        <v>130</v>
      </c>
    </row>
    <row r="351" spans="1:10" x14ac:dyDescent="0.3">
      <c r="A351" t="s">
        <v>20</v>
      </c>
      <c r="B351">
        <v>55</v>
      </c>
      <c r="I351" t="s">
        <v>14</v>
      </c>
      <c r="J351">
        <v>55</v>
      </c>
    </row>
    <row r="352" spans="1:10" x14ac:dyDescent="0.3">
      <c r="A352" t="s">
        <v>20</v>
      </c>
      <c r="B352">
        <v>128</v>
      </c>
      <c r="I352" t="s">
        <v>14</v>
      </c>
      <c r="J352">
        <v>114</v>
      </c>
    </row>
    <row r="353" spans="1:10" x14ac:dyDescent="0.3">
      <c r="A353" t="s">
        <v>20</v>
      </c>
      <c r="B353">
        <v>2144</v>
      </c>
      <c r="I353" t="s">
        <v>14</v>
      </c>
      <c r="J353">
        <v>594</v>
      </c>
    </row>
    <row r="354" spans="1:10" x14ac:dyDescent="0.3">
      <c r="A354" t="s">
        <v>20</v>
      </c>
      <c r="B354">
        <v>2693</v>
      </c>
      <c r="I354" t="s">
        <v>14</v>
      </c>
      <c r="J354">
        <v>24</v>
      </c>
    </row>
    <row r="355" spans="1:10" x14ac:dyDescent="0.3">
      <c r="A355" t="s">
        <v>20</v>
      </c>
      <c r="B355">
        <v>432</v>
      </c>
      <c r="I355" t="s">
        <v>14</v>
      </c>
      <c r="J355">
        <v>252</v>
      </c>
    </row>
    <row r="356" spans="1:10" x14ac:dyDescent="0.3">
      <c r="A356" t="s">
        <v>20</v>
      </c>
      <c r="B356">
        <v>189</v>
      </c>
      <c r="I356" t="s">
        <v>14</v>
      </c>
      <c r="J356">
        <v>67</v>
      </c>
    </row>
    <row r="357" spans="1:10" x14ac:dyDescent="0.3">
      <c r="A357" t="s">
        <v>20</v>
      </c>
      <c r="B357">
        <v>154</v>
      </c>
      <c r="I357" t="s">
        <v>14</v>
      </c>
      <c r="J357">
        <v>742</v>
      </c>
    </row>
    <row r="358" spans="1:10" x14ac:dyDescent="0.3">
      <c r="A358" t="s">
        <v>20</v>
      </c>
      <c r="B358">
        <v>96</v>
      </c>
      <c r="I358" t="s">
        <v>14</v>
      </c>
      <c r="J358">
        <v>75</v>
      </c>
    </row>
    <row r="359" spans="1:10" x14ac:dyDescent="0.3">
      <c r="A359" t="s">
        <v>20</v>
      </c>
      <c r="B359">
        <v>3063</v>
      </c>
      <c r="I359" t="s">
        <v>14</v>
      </c>
      <c r="J359">
        <v>4405</v>
      </c>
    </row>
    <row r="360" spans="1:10" x14ac:dyDescent="0.3">
      <c r="A360" t="s">
        <v>20</v>
      </c>
      <c r="B360">
        <v>2266</v>
      </c>
      <c r="I360" t="s">
        <v>14</v>
      </c>
      <c r="J360">
        <v>92</v>
      </c>
    </row>
    <row r="361" spans="1:10" x14ac:dyDescent="0.3">
      <c r="A361" t="s">
        <v>20</v>
      </c>
      <c r="B361">
        <v>194</v>
      </c>
      <c r="I361" t="s">
        <v>14</v>
      </c>
      <c r="J361">
        <v>64</v>
      </c>
    </row>
    <row r="362" spans="1:10" x14ac:dyDescent="0.3">
      <c r="A362" t="s">
        <v>20</v>
      </c>
      <c r="B362">
        <v>129</v>
      </c>
      <c r="I362" t="s">
        <v>14</v>
      </c>
      <c r="J362">
        <v>64</v>
      </c>
    </row>
    <row r="363" spans="1:10" x14ac:dyDescent="0.3">
      <c r="A363" t="s">
        <v>20</v>
      </c>
      <c r="B363">
        <v>375</v>
      </c>
      <c r="I363" t="s">
        <v>14</v>
      </c>
      <c r="J363">
        <v>842</v>
      </c>
    </row>
    <row r="364" spans="1:10" x14ac:dyDescent="0.3">
      <c r="A364" t="s">
        <v>20</v>
      </c>
      <c r="B364">
        <v>409</v>
      </c>
      <c r="I364" t="s">
        <v>14</v>
      </c>
      <c r="J364">
        <v>112</v>
      </c>
    </row>
    <row r="365" spans="1:10" x14ac:dyDescent="0.3">
      <c r="A365" t="s">
        <v>20</v>
      </c>
      <c r="B365">
        <v>234</v>
      </c>
      <c r="I365" t="s">
        <v>14</v>
      </c>
      <c r="J365">
        <v>374</v>
      </c>
    </row>
    <row r="366" spans="1:10" x14ac:dyDescent="0.3">
      <c r="A366" t="s">
        <v>20</v>
      </c>
      <c r="B366">
        <v>3016</v>
      </c>
    </row>
    <row r="367" spans="1:10" x14ac:dyDescent="0.3">
      <c r="A367" t="s">
        <v>20</v>
      </c>
      <c r="B367">
        <v>264</v>
      </c>
    </row>
    <row r="368" spans="1:10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D15:F17"/>
    <mergeCell ref="L15:N17"/>
  </mergeCells>
  <conditionalFormatting sqref="A1:A566">
    <cfRule type="containsText" dxfId="8" priority="5" operator="containsText" text="canceled">
      <formula>NOT(ISERROR(SEARCH("canceled",A1)))</formula>
    </cfRule>
    <cfRule type="containsText" dxfId="7" priority="6" operator="containsText" text="live">
      <formula>NOT(ISERROR(SEARCH("live",A1)))</formula>
    </cfRule>
    <cfRule type="containsText" dxfId="6" priority="7" operator="containsText" text="successful">
      <formula>NOT(ISERROR(SEARCH("successful",A1)))</formula>
    </cfRule>
    <cfRule type="containsText" dxfId="5" priority="8" operator="containsText" text="failed">
      <formula>NOT(ISERROR(SEARCH("failed",A1)))</formula>
    </cfRule>
  </conditionalFormatting>
  <conditionalFormatting sqref="I1:I365">
    <cfRule type="containsText" dxfId="4" priority="1" operator="containsText" text="canceled">
      <formula>NOT(ISERROR(SEARCH("canceled",I1)))</formula>
    </cfRule>
    <cfRule type="containsText" dxfId="3" priority="2" operator="containsText" text="live">
      <formula>NOT(ISERROR(SEARCH("live",I1)))</formula>
    </cfRule>
    <cfRule type="containsText" dxfId="2" priority="3" operator="containsText" text="successful">
      <formula>NOT(ISERROR(SEARCH("successful",I1)))</formula>
    </cfRule>
    <cfRule type="containsText" dxfId="1" priority="4" operator="containsText" text="failed">
      <formula>NOT(ISERROR(SEARCH("failed",I1)))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6114-19BE-47B1-85A8-1BFF72DD110E}">
  <dimension ref="B1:M14"/>
  <sheetViews>
    <sheetView workbookViewId="0">
      <selection activeCell="H15" sqref="H15"/>
    </sheetView>
  </sheetViews>
  <sheetFormatPr defaultRowHeight="15.6" x14ac:dyDescent="0.3"/>
  <cols>
    <col min="1" max="1" width="1.796875" customWidth="1"/>
    <col min="2" max="2" width="27" customWidth="1"/>
    <col min="3" max="3" width="16.69921875" bestFit="1" customWidth="1"/>
    <col min="4" max="4" width="13.296875" bestFit="1" customWidth="1"/>
    <col min="5" max="5" width="15.8984375" bestFit="1" customWidth="1"/>
    <col min="6" max="6" width="12.296875" bestFit="1" customWidth="1"/>
    <col min="7" max="7" width="19.19921875" bestFit="1" customWidth="1"/>
    <col min="8" max="8" width="15.69921875" bestFit="1" customWidth="1"/>
    <col min="9" max="9" width="19.5" bestFit="1" customWidth="1"/>
    <col min="11" max="11" width="9.19921875" bestFit="1" customWidth="1"/>
  </cols>
  <sheetData>
    <row r="1" spans="2:13" ht="8.4" customHeight="1" x14ac:dyDescent="0.3"/>
    <row r="2" spans="2:13" x14ac:dyDescent="0.3">
      <c r="B2" s="13" t="s">
        <v>2090</v>
      </c>
      <c r="C2" s="13" t="s">
        <v>2091</v>
      </c>
      <c r="D2" s="13" t="s">
        <v>2092</v>
      </c>
      <c r="E2" s="13" t="s">
        <v>2093</v>
      </c>
      <c r="F2" s="13" t="s">
        <v>2094</v>
      </c>
      <c r="G2" s="13" t="s">
        <v>2095</v>
      </c>
      <c r="H2" s="13" t="s">
        <v>2096</v>
      </c>
      <c r="I2" s="13" t="s">
        <v>2097</v>
      </c>
      <c r="K2" t="s">
        <v>20</v>
      </c>
      <c r="L2" t="s">
        <v>14</v>
      </c>
      <c r="M2" t="s">
        <v>74</v>
      </c>
    </row>
    <row r="3" spans="2:13" x14ac:dyDescent="0.3">
      <c r="B3" s="13" t="s">
        <v>2098</v>
      </c>
      <c r="C3" s="13">
        <f>COUNTIFS(Crowdfunding!$D:$D,"&lt;1000",Crowdfunding!$G:$G,K$2)</f>
        <v>30</v>
      </c>
      <c r="D3" s="13">
        <f>COUNTIFS(Crowdfunding!$D:$D,"&lt;1000",Crowdfunding!$G:$G,L$2)</f>
        <v>20</v>
      </c>
      <c r="E3" s="13">
        <f>COUNTIFS(Crowdfunding!$D:$D,"&lt;1000",Crowdfunding!$G:$G,M$2)</f>
        <v>1</v>
      </c>
      <c r="F3" s="13">
        <f>C3+D3+E3</f>
        <v>51</v>
      </c>
      <c r="G3" s="16">
        <f>C3/F3</f>
        <v>0.58823529411764708</v>
      </c>
      <c r="H3" s="16">
        <f>D3/F3</f>
        <v>0.39215686274509803</v>
      </c>
      <c r="I3" s="16">
        <f>E3/F3</f>
        <v>1.9607843137254902E-2</v>
      </c>
    </row>
    <row r="4" spans="2:13" x14ac:dyDescent="0.3">
      <c r="B4" s="13" t="s">
        <v>2099</v>
      </c>
      <c r="C4" s="13">
        <f>COUNTIFS(Crowdfunding!$D:$D,"&gt;=1000",Crowdfunding!$D:$D,"&lt;4999",Crowdfunding!$G:$G,K$2)</f>
        <v>191</v>
      </c>
      <c r="D4" s="13">
        <f>COUNTIFS(Crowdfunding!$D:$D,"&gt;=1000",Crowdfunding!$D:$D,"&lt;4999",Crowdfunding!$G:$G,L$2)</f>
        <v>38</v>
      </c>
      <c r="E4" s="13">
        <f>COUNTIFS(Crowdfunding!$D:$D,"&gt;=1000",Crowdfunding!$D:$D,"&lt;4999",Crowdfunding!$G:$G,M$2)</f>
        <v>2</v>
      </c>
      <c r="F4" s="13">
        <f t="shared" ref="F4:F14" si="0">C4+D4+E4</f>
        <v>231</v>
      </c>
      <c r="G4" s="16">
        <f t="shared" ref="G4:G14" si="1">C4/F4</f>
        <v>0.82683982683982682</v>
      </c>
      <c r="H4" s="16">
        <f t="shared" ref="H4:H14" si="2">D4/F4</f>
        <v>0.16450216450216451</v>
      </c>
      <c r="I4" s="16">
        <f t="shared" ref="I4:I14" si="3">E4/F4</f>
        <v>8.658008658008658E-3</v>
      </c>
    </row>
    <row r="5" spans="2:13" x14ac:dyDescent="0.3">
      <c r="B5" s="13" t="s">
        <v>2100</v>
      </c>
      <c r="C5" s="13">
        <f>COUNTIFS(Crowdfunding!$D:$D,"&gt;=5000",Crowdfunding!$D:$D,"&lt;9999",Crowdfunding!$G:$G,K$2)</f>
        <v>164</v>
      </c>
      <c r="D5" s="13">
        <f>COUNTIFS(Crowdfunding!$D:$D,"&gt;=5000",Crowdfunding!$D:$D,"&lt;9999",Crowdfunding!$G:$G,L$2)</f>
        <v>126</v>
      </c>
      <c r="E5" s="13">
        <f>COUNTIFS(Crowdfunding!$D:$D,"&gt;=5000",Crowdfunding!$D:$D,"&lt;9999",Crowdfunding!$G:$G,M$2)</f>
        <v>25</v>
      </c>
      <c r="F5" s="13">
        <f t="shared" si="0"/>
        <v>315</v>
      </c>
      <c r="G5" s="16">
        <f t="shared" si="1"/>
        <v>0.52063492063492067</v>
      </c>
      <c r="H5" s="16">
        <f t="shared" si="2"/>
        <v>0.4</v>
      </c>
      <c r="I5" s="16">
        <f t="shared" si="3"/>
        <v>7.9365079365079361E-2</v>
      </c>
    </row>
    <row r="6" spans="2:13" x14ac:dyDescent="0.3">
      <c r="B6" s="13" t="s">
        <v>2101</v>
      </c>
      <c r="C6" s="13">
        <f>COUNTIFS(Crowdfunding!$D:$D,"&gt;=10000",Crowdfunding!$D:$D,"&lt;14999",Crowdfunding!$G:$G,K$2)</f>
        <v>4</v>
      </c>
      <c r="D6" s="13">
        <f>COUNTIFS(Crowdfunding!$D:$D,"&gt;=10000",Crowdfunding!$D:$D,"&lt;14999",Crowdfunding!$G:$G,L$2)</f>
        <v>5</v>
      </c>
      <c r="E6" s="13">
        <f>COUNTIFS(Crowdfunding!$D:$D,"&gt;=10000",Crowdfunding!$D:$D,"&lt;14999",Crowdfunding!$G:$G,M$2)</f>
        <v>0</v>
      </c>
      <c r="F6" s="13">
        <f t="shared" si="0"/>
        <v>9</v>
      </c>
      <c r="G6" s="16">
        <f t="shared" si="1"/>
        <v>0.44444444444444442</v>
      </c>
      <c r="H6" s="16">
        <f t="shared" si="2"/>
        <v>0.55555555555555558</v>
      </c>
      <c r="I6" s="16">
        <f t="shared" si="3"/>
        <v>0</v>
      </c>
    </row>
    <row r="7" spans="2:13" x14ac:dyDescent="0.3">
      <c r="B7" s="13" t="s">
        <v>2102</v>
      </c>
      <c r="C7" s="13">
        <f>COUNTIFS(Crowdfunding!$D:$D,"&gt;=15000",Crowdfunding!$D:$D,"&lt;19999",Crowdfunding!$G:$G,K$2)</f>
        <v>10</v>
      </c>
      <c r="D7" s="13">
        <f>COUNTIFS(Crowdfunding!$D:$D,"&gt;=15000",Crowdfunding!$D:$D,"&lt;19999",Crowdfunding!$G:$G,L$2)</f>
        <v>0</v>
      </c>
      <c r="E7" s="13">
        <f>COUNTIFS(Crowdfunding!$D:$D,"&gt;=15000",Crowdfunding!$D:$D,"&lt;19999",Crowdfunding!$G:$G,M$2)</f>
        <v>0</v>
      </c>
      <c r="F7" s="13">
        <f t="shared" si="0"/>
        <v>10</v>
      </c>
      <c r="G7" s="16">
        <f t="shared" si="1"/>
        <v>1</v>
      </c>
      <c r="H7" s="16">
        <f t="shared" si="2"/>
        <v>0</v>
      </c>
      <c r="I7" s="16">
        <f t="shared" si="3"/>
        <v>0</v>
      </c>
    </row>
    <row r="8" spans="2:13" x14ac:dyDescent="0.3">
      <c r="B8" s="13" t="s">
        <v>2103</v>
      </c>
      <c r="C8" s="13">
        <f>COUNTIFS(Crowdfunding!$D:$D,"&gt;=20000",Crowdfunding!$D:$D,"&lt;24999",Crowdfunding!$G:$G,K$2)</f>
        <v>7</v>
      </c>
      <c r="D8" s="13">
        <f>COUNTIFS(Crowdfunding!$D:$D,"&gt;=20000",Crowdfunding!$D:$D,"&lt;24999",Crowdfunding!$G:$G,L$2)</f>
        <v>0</v>
      </c>
      <c r="E8" s="13">
        <f>COUNTIFS(Crowdfunding!$D:$D,"&gt;=20000",Crowdfunding!$D:$D,"&lt;24999",Crowdfunding!$G:$G,M$2)</f>
        <v>0</v>
      </c>
      <c r="F8" s="13">
        <f t="shared" si="0"/>
        <v>7</v>
      </c>
      <c r="G8" s="16">
        <f t="shared" si="1"/>
        <v>1</v>
      </c>
      <c r="H8" s="16">
        <f t="shared" si="2"/>
        <v>0</v>
      </c>
      <c r="I8" s="16">
        <f t="shared" si="3"/>
        <v>0</v>
      </c>
    </row>
    <row r="9" spans="2:13" x14ac:dyDescent="0.3">
      <c r="B9" s="13" t="s">
        <v>2104</v>
      </c>
      <c r="C9" s="13">
        <f>COUNTIFS(Crowdfunding!$D:$D,"&gt;=25000",Crowdfunding!$D:$D,"&lt;29999",Crowdfunding!$G:$G,K$2)</f>
        <v>11</v>
      </c>
      <c r="D9" s="13">
        <f>COUNTIFS(Crowdfunding!$D:$D,"&gt;=25000",Crowdfunding!$D:$D,"&lt;29999",Crowdfunding!$G:$G,L$2)</f>
        <v>3</v>
      </c>
      <c r="E9" s="13">
        <f>COUNTIFS(Crowdfunding!$D:$D,"&gt;=25000",Crowdfunding!$D:$D,"&lt;29999",Crowdfunding!$G:$G,M$2)</f>
        <v>0</v>
      </c>
      <c r="F9" s="13">
        <f t="shared" si="0"/>
        <v>14</v>
      </c>
      <c r="G9" s="16">
        <f t="shared" si="1"/>
        <v>0.7857142857142857</v>
      </c>
      <c r="H9" s="16">
        <f t="shared" si="2"/>
        <v>0.21428571428571427</v>
      </c>
      <c r="I9" s="16">
        <f t="shared" si="3"/>
        <v>0</v>
      </c>
    </row>
    <row r="10" spans="2:13" x14ac:dyDescent="0.3">
      <c r="B10" s="13" t="s">
        <v>2105</v>
      </c>
      <c r="C10" s="13">
        <f>COUNTIFS(Crowdfunding!$D:$D,"&gt;=30000",Crowdfunding!$D:$D,"&lt;34999",Crowdfunding!$G:$G,K$2)</f>
        <v>7</v>
      </c>
      <c r="D10" s="13">
        <f>COUNTIFS(Crowdfunding!$D:$D,"&gt;=30000",Crowdfunding!$D:$D,"&lt;34999",Crowdfunding!$G:$G,L$2)</f>
        <v>0</v>
      </c>
      <c r="E10" s="13">
        <f>COUNTIFS(Crowdfunding!$D:$D,"&gt;=30000",Crowdfunding!$D:$D,"&lt;34999",Crowdfunding!$G:$G,M$2)</f>
        <v>0</v>
      </c>
      <c r="F10" s="13">
        <f t="shared" si="0"/>
        <v>7</v>
      </c>
      <c r="G10" s="16">
        <f t="shared" si="1"/>
        <v>1</v>
      </c>
      <c r="H10" s="16">
        <f t="shared" si="2"/>
        <v>0</v>
      </c>
      <c r="I10" s="16">
        <f t="shared" si="3"/>
        <v>0</v>
      </c>
    </row>
    <row r="11" spans="2:13" x14ac:dyDescent="0.3">
      <c r="B11" s="13" t="s">
        <v>2106</v>
      </c>
      <c r="C11" s="13">
        <f>COUNTIFS(Crowdfunding!$D:$D,"&gt;=35000",Crowdfunding!$D:$D,"&lt;39999",Crowdfunding!$G:$G,K$2)</f>
        <v>8</v>
      </c>
      <c r="D11" s="13">
        <f>COUNTIFS(Crowdfunding!$D:$D,"&gt;=35000",Crowdfunding!$D:$D,"&lt;39999",Crowdfunding!$G:$G,L$2)</f>
        <v>3</v>
      </c>
      <c r="E11" s="13">
        <f>COUNTIFS(Crowdfunding!$D:$D,"&gt;=35000",Crowdfunding!$D:$D,"&lt;39999",Crowdfunding!$G:$G,M$2)</f>
        <v>1</v>
      </c>
      <c r="F11" s="13">
        <f t="shared" si="0"/>
        <v>12</v>
      </c>
      <c r="G11" s="16">
        <f t="shared" si="1"/>
        <v>0.66666666666666663</v>
      </c>
      <c r="H11" s="16">
        <f t="shared" si="2"/>
        <v>0.25</v>
      </c>
      <c r="I11" s="16">
        <f t="shared" si="3"/>
        <v>8.3333333333333329E-2</v>
      </c>
    </row>
    <row r="12" spans="2:13" x14ac:dyDescent="0.3">
      <c r="B12" s="13" t="s">
        <v>2107</v>
      </c>
      <c r="C12" s="13">
        <f>COUNTIFS(Crowdfunding!$D:$D,"&gt;=40000",Crowdfunding!$D:$D,"&lt;44999",Crowdfunding!$G:$G,K$2)</f>
        <v>11</v>
      </c>
      <c r="D12" s="13">
        <f>COUNTIFS(Crowdfunding!$D:$D,"&gt;=40000",Crowdfunding!$D:$D,"&lt;44999",Crowdfunding!$G:$G,L$2)</f>
        <v>3</v>
      </c>
      <c r="E12" s="13">
        <f>COUNTIFS(Crowdfunding!$D:$D,"&gt;=40000",Crowdfunding!$D:$D,"&lt;44999",Crowdfunding!$G:$G,M$2)</f>
        <v>0</v>
      </c>
      <c r="F12" s="13">
        <f t="shared" si="0"/>
        <v>14</v>
      </c>
      <c r="G12" s="16">
        <f t="shared" si="1"/>
        <v>0.7857142857142857</v>
      </c>
      <c r="H12" s="16">
        <f t="shared" si="2"/>
        <v>0.21428571428571427</v>
      </c>
      <c r="I12" s="16">
        <f t="shared" si="3"/>
        <v>0</v>
      </c>
    </row>
    <row r="13" spans="2:13" x14ac:dyDescent="0.3">
      <c r="B13" s="13" t="s">
        <v>2108</v>
      </c>
      <c r="C13" s="13">
        <f>COUNTIFS(Crowdfunding!$D:$D,"&gt;=45000",Crowdfunding!$D:$D,"&lt;49999",Crowdfunding!$G:$G,K$2)</f>
        <v>8</v>
      </c>
      <c r="D13" s="13">
        <f>COUNTIFS(Crowdfunding!$D:$D,"&gt;=45000",Crowdfunding!$D:$D,"&lt;49999",Crowdfunding!$G:$G,L$2)</f>
        <v>3</v>
      </c>
      <c r="E13" s="13">
        <f>COUNTIFS(Crowdfunding!$D:$D,"&gt;=45000",Crowdfunding!$D:$D,"&lt;49999",Crowdfunding!$G:$G,M$2)</f>
        <v>0</v>
      </c>
      <c r="F13" s="13">
        <f t="shared" si="0"/>
        <v>11</v>
      </c>
      <c r="G13" s="16">
        <f t="shared" si="1"/>
        <v>0.72727272727272729</v>
      </c>
      <c r="H13" s="16">
        <f t="shared" si="2"/>
        <v>0.27272727272727271</v>
      </c>
      <c r="I13" s="16">
        <f t="shared" si="3"/>
        <v>0</v>
      </c>
    </row>
    <row r="14" spans="2:13" x14ac:dyDescent="0.3">
      <c r="B14" s="13" t="s">
        <v>2109</v>
      </c>
      <c r="C14" s="13">
        <f>COUNTIFS(Crowdfunding!$D:$D,"&gt;50000",Crowdfunding!$G:$G,K$2)</f>
        <v>114</v>
      </c>
      <c r="D14" s="13">
        <f>COUNTIFS(Crowdfunding!$D:$D,"&gt;50000",Crowdfunding!$G:$G,L$2)</f>
        <v>163</v>
      </c>
      <c r="E14" s="13">
        <f>COUNTIFS(Crowdfunding!$D:$D,"&gt;50000",Crowdfunding!$G:$G,M$2)</f>
        <v>28</v>
      </c>
      <c r="F14" s="13">
        <f t="shared" si="0"/>
        <v>305</v>
      </c>
      <c r="G14" s="16">
        <f t="shared" si="1"/>
        <v>0.3737704918032787</v>
      </c>
      <c r="H14" s="16">
        <f t="shared" si="2"/>
        <v>0.53442622950819674</v>
      </c>
      <c r="I14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8614-19A7-4E59-82D9-5885F4CDF040}">
  <dimension ref="A4:D15"/>
  <sheetViews>
    <sheetView workbookViewId="0">
      <selection activeCell="D20" sqref="D20"/>
    </sheetView>
  </sheetViews>
  <sheetFormatPr defaultRowHeight="15.6" x14ac:dyDescent="0.3"/>
  <cols>
    <col min="1" max="1" width="34.5" bestFit="1" customWidth="1"/>
    <col min="2" max="2" width="11.3984375" bestFit="1" customWidth="1"/>
    <col min="3" max="3" width="9.19921875" bestFit="1" customWidth="1"/>
    <col min="4" max="4" width="10.8984375" bestFit="1" customWidth="1"/>
    <col min="5" max="5" width="9.19921875" bestFit="1" customWidth="1"/>
    <col min="6" max="6" width="10.8984375" bestFit="1" customWidth="1"/>
    <col min="7" max="7" width="24.19921875" bestFit="1" customWidth="1"/>
    <col min="8" max="8" width="25.09765625" bestFit="1" customWidth="1"/>
    <col min="9" max="9" width="25.69921875" bestFit="1" customWidth="1"/>
    <col min="10" max="10" width="31.3984375" bestFit="1" customWidth="1"/>
    <col min="11" max="11" width="29.59765625" bestFit="1" customWidth="1"/>
    <col min="12" max="12" width="35.69921875" bestFit="1" customWidth="1"/>
    <col min="13" max="13" width="33.09765625" bestFit="1" customWidth="1"/>
    <col min="14" max="14" width="25.8984375" bestFit="1" customWidth="1"/>
    <col min="15" max="15" width="33.8984375" bestFit="1" customWidth="1"/>
    <col min="16" max="16" width="23.296875" bestFit="1" customWidth="1"/>
    <col min="17" max="17" width="27" bestFit="1" customWidth="1"/>
    <col min="18" max="18" width="24.5" bestFit="1" customWidth="1"/>
    <col min="19" max="19" width="28.296875" bestFit="1" customWidth="1"/>
    <col min="20" max="20" width="30.796875" bestFit="1" customWidth="1"/>
    <col min="21" max="21" width="29.5" bestFit="1" customWidth="1"/>
    <col min="22" max="22" width="24.796875" bestFit="1" customWidth="1"/>
    <col min="23" max="23" width="25.59765625" bestFit="1" customWidth="1"/>
    <col min="24" max="24" width="26" bestFit="1" customWidth="1"/>
    <col min="25" max="25" width="31.3984375" bestFit="1" customWidth="1"/>
    <col min="26" max="26" width="25.3984375" bestFit="1" customWidth="1"/>
    <col min="27" max="27" width="41.296875" bestFit="1" customWidth="1"/>
    <col min="28" max="28" width="32.59765625" bestFit="1" customWidth="1"/>
    <col min="29" max="29" width="28.19921875" bestFit="1" customWidth="1"/>
    <col min="30" max="30" width="38.69921875" bestFit="1" customWidth="1"/>
    <col min="31" max="31" width="32.69921875" bestFit="1" customWidth="1"/>
    <col min="32" max="32" width="25.59765625" bestFit="1" customWidth="1"/>
    <col min="33" max="33" width="26.296875" bestFit="1" customWidth="1"/>
    <col min="34" max="34" width="25.69921875" bestFit="1" customWidth="1"/>
    <col min="35" max="35" width="25.09765625" bestFit="1" customWidth="1"/>
    <col min="36" max="36" width="28.19921875" bestFit="1" customWidth="1"/>
    <col min="37" max="37" width="28.59765625" bestFit="1" customWidth="1"/>
    <col min="38" max="38" width="30.296875" bestFit="1" customWidth="1"/>
    <col min="39" max="39" width="33.69921875" bestFit="1" customWidth="1"/>
    <col min="40" max="40" width="30.8984375" bestFit="1" customWidth="1"/>
    <col min="41" max="41" width="29" bestFit="1" customWidth="1"/>
    <col min="42" max="42" width="33" bestFit="1" customWidth="1"/>
    <col min="43" max="43" width="31.796875" bestFit="1" customWidth="1"/>
    <col min="44" max="44" width="34.69921875" bestFit="1" customWidth="1"/>
    <col min="45" max="45" width="27.19921875" bestFit="1" customWidth="1"/>
    <col min="46" max="46" width="31.796875" bestFit="1" customWidth="1"/>
    <col min="47" max="47" width="33.296875" bestFit="1" customWidth="1"/>
    <col min="48" max="48" width="32.59765625" bestFit="1" customWidth="1"/>
    <col min="49" max="49" width="33.8984375" bestFit="1" customWidth="1"/>
    <col min="50" max="50" width="32" bestFit="1" customWidth="1"/>
    <col min="51" max="51" width="31.19921875" bestFit="1" customWidth="1"/>
    <col min="52" max="52" width="32.796875" bestFit="1" customWidth="1"/>
    <col min="53" max="53" width="29.8984375" bestFit="1" customWidth="1"/>
    <col min="54" max="54" width="27.59765625" bestFit="1" customWidth="1"/>
    <col min="55" max="55" width="31.09765625" bestFit="1" customWidth="1"/>
    <col min="56" max="56" width="28.69921875" bestFit="1" customWidth="1"/>
    <col min="57" max="57" width="22.5" bestFit="1" customWidth="1"/>
    <col min="58" max="58" width="29.19921875" bestFit="1" customWidth="1"/>
    <col min="59" max="59" width="13.09765625" bestFit="1" customWidth="1"/>
    <col min="60" max="60" width="34.296875" bestFit="1" customWidth="1"/>
    <col min="61" max="61" width="31.69921875" bestFit="1" customWidth="1"/>
    <col min="62" max="62" width="32.19921875" bestFit="1" customWidth="1"/>
    <col min="63" max="63" width="29.3984375" bestFit="1" customWidth="1"/>
    <col min="64" max="64" width="36" bestFit="1" customWidth="1"/>
    <col min="65" max="65" width="34.69921875" bestFit="1" customWidth="1"/>
    <col min="66" max="66" width="27.8984375" bestFit="1" customWidth="1"/>
    <col min="67" max="67" width="33.296875" bestFit="1" customWidth="1"/>
    <col min="68" max="68" width="31.59765625" bestFit="1" customWidth="1"/>
    <col min="69" max="69" width="29.09765625" bestFit="1" customWidth="1"/>
    <col min="70" max="70" width="24.3984375" bestFit="1" customWidth="1"/>
    <col min="71" max="71" width="24.09765625" bestFit="1" customWidth="1"/>
    <col min="72" max="72" width="27.8984375" bestFit="1" customWidth="1"/>
    <col min="73" max="73" width="29.8984375" bestFit="1" customWidth="1"/>
    <col min="74" max="74" width="25.296875" bestFit="1" customWidth="1"/>
    <col min="75" max="75" width="33.8984375" bestFit="1" customWidth="1"/>
    <col min="76" max="76" width="24.3984375" bestFit="1" customWidth="1"/>
    <col min="77" max="77" width="24.296875" bestFit="1" customWidth="1"/>
    <col min="78" max="78" width="26.69921875" bestFit="1" customWidth="1"/>
    <col min="79" max="79" width="27.796875" bestFit="1" customWidth="1"/>
    <col min="80" max="80" width="35.8984375" bestFit="1" customWidth="1"/>
    <col min="81" max="81" width="24.69921875" bestFit="1" customWidth="1"/>
    <col min="82" max="82" width="26.3984375" bestFit="1" customWidth="1"/>
    <col min="83" max="83" width="25.59765625" bestFit="1" customWidth="1"/>
    <col min="84" max="84" width="24.59765625" bestFit="1" customWidth="1"/>
    <col min="85" max="85" width="29.8984375" bestFit="1" customWidth="1"/>
    <col min="86" max="86" width="23.3984375" bestFit="1" customWidth="1"/>
    <col min="87" max="87" width="39.09765625" bestFit="1" customWidth="1"/>
    <col min="88" max="88" width="45.796875" bestFit="1" customWidth="1"/>
    <col min="89" max="89" width="41.69921875" bestFit="1" customWidth="1"/>
    <col min="90" max="90" width="31.296875" bestFit="1" customWidth="1"/>
    <col min="91" max="91" width="32.19921875" bestFit="1" customWidth="1"/>
    <col min="92" max="92" width="27.59765625" bestFit="1" customWidth="1"/>
    <col min="93" max="93" width="29.3984375" bestFit="1" customWidth="1"/>
    <col min="94" max="94" width="29.5" bestFit="1" customWidth="1"/>
    <col min="95" max="95" width="34.5" bestFit="1" customWidth="1"/>
    <col min="96" max="96" width="31.59765625" bestFit="1" customWidth="1"/>
    <col min="97" max="97" width="42.59765625" bestFit="1" customWidth="1"/>
    <col min="98" max="98" width="43.296875" bestFit="1" customWidth="1"/>
    <col min="99" max="99" width="48" bestFit="1" customWidth="1"/>
    <col min="100" max="100" width="25.09765625" bestFit="1" customWidth="1"/>
    <col min="101" max="101" width="36.8984375" bestFit="1" customWidth="1"/>
    <col min="102" max="102" width="35" bestFit="1" customWidth="1"/>
    <col min="103" max="103" width="37" bestFit="1" customWidth="1"/>
    <col min="104" max="104" width="33" bestFit="1" customWidth="1"/>
    <col min="105" max="105" width="38.796875" bestFit="1" customWidth="1"/>
    <col min="106" max="106" width="33.19921875" bestFit="1" customWidth="1"/>
    <col min="107" max="107" width="30.19921875" bestFit="1" customWidth="1"/>
    <col min="108" max="108" width="31.69921875" bestFit="1" customWidth="1"/>
    <col min="109" max="109" width="33.796875" bestFit="1" customWidth="1"/>
    <col min="110" max="110" width="30.5" bestFit="1" customWidth="1"/>
    <col min="111" max="111" width="40.59765625" bestFit="1" customWidth="1"/>
    <col min="112" max="112" width="37.3984375" bestFit="1" customWidth="1"/>
    <col min="113" max="113" width="36.69921875" bestFit="1" customWidth="1"/>
    <col min="114" max="114" width="30.8984375" bestFit="1" customWidth="1"/>
    <col min="115" max="115" width="37.09765625" bestFit="1" customWidth="1"/>
    <col min="116" max="116" width="37" bestFit="1" customWidth="1"/>
    <col min="117" max="117" width="37.296875" bestFit="1" customWidth="1"/>
    <col min="118" max="118" width="22.69921875" bestFit="1" customWidth="1"/>
    <col min="119" max="119" width="25.8984375" bestFit="1" customWidth="1"/>
    <col min="120" max="120" width="25.296875" bestFit="1" customWidth="1"/>
    <col min="121" max="121" width="28.8984375" bestFit="1" customWidth="1"/>
    <col min="122" max="122" width="33.59765625" bestFit="1" customWidth="1"/>
    <col min="123" max="123" width="25.59765625" bestFit="1" customWidth="1"/>
    <col min="124" max="124" width="33.69921875" bestFit="1" customWidth="1"/>
    <col min="125" max="125" width="29.09765625" bestFit="1" customWidth="1"/>
    <col min="126" max="126" width="24.09765625" bestFit="1" customWidth="1"/>
    <col min="127" max="127" width="23.19921875" bestFit="1" customWidth="1"/>
    <col min="128" max="128" width="29.3984375" bestFit="1" customWidth="1"/>
    <col min="129" max="129" width="32.09765625" bestFit="1" customWidth="1"/>
    <col min="130" max="130" width="30.5" bestFit="1" customWidth="1"/>
    <col min="131" max="131" width="27.5" bestFit="1" customWidth="1"/>
    <col min="132" max="132" width="32.296875" bestFit="1" customWidth="1"/>
    <col min="133" max="133" width="27.5" bestFit="1" customWidth="1"/>
    <col min="134" max="134" width="26.296875" bestFit="1" customWidth="1"/>
    <col min="135" max="135" width="31.5" bestFit="1" customWidth="1"/>
    <col min="136" max="136" width="25.296875" bestFit="1" customWidth="1"/>
    <col min="137" max="137" width="29.796875" bestFit="1" customWidth="1"/>
    <col min="138" max="138" width="34.796875" bestFit="1" customWidth="1"/>
    <col min="139" max="139" width="29.19921875" bestFit="1" customWidth="1"/>
    <col min="140" max="140" width="22.09765625" bestFit="1" customWidth="1"/>
    <col min="141" max="141" width="24.8984375" bestFit="1" customWidth="1"/>
    <col min="142" max="142" width="23.69921875" bestFit="1" customWidth="1"/>
    <col min="143" max="143" width="24.5" bestFit="1" customWidth="1"/>
    <col min="144" max="144" width="27.3984375" bestFit="1" customWidth="1"/>
    <col min="145" max="145" width="26.59765625" bestFit="1" customWidth="1"/>
    <col min="146" max="146" width="41.09765625" bestFit="1" customWidth="1"/>
    <col min="147" max="147" width="33" bestFit="1" customWidth="1"/>
    <col min="148" max="148" width="36.69921875" bestFit="1" customWidth="1"/>
    <col min="149" max="149" width="31.69921875" bestFit="1" customWidth="1"/>
    <col min="150" max="150" width="29.09765625" bestFit="1" customWidth="1"/>
    <col min="151" max="151" width="29.19921875" bestFit="1" customWidth="1"/>
    <col min="152" max="152" width="35.296875" bestFit="1" customWidth="1"/>
    <col min="153" max="153" width="23.69921875" bestFit="1" customWidth="1"/>
    <col min="154" max="154" width="28.3984375" bestFit="1" customWidth="1"/>
    <col min="155" max="155" width="29.3984375" bestFit="1" customWidth="1"/>
    <col min="156" max="156" width="40.09765625" bestFit="1" customWidth="1"/>
    <col min="157" max="157" width="25.296875" bestFit="1" customWidth="1"/>
    <col min="158" max="158" width="25.8984375" bestFit="1" customWidth="1"/>
    <col min="159" max="159" width="24" bestFit="1" customWidth="1"/>
    <col min="160" max="160" width="27.59765625" bestFit="1" customWidth="1"/>
    <col min="161" max="161" width="33.09765625" bestFit="1" customWidth="1"/>
    <col min="162" max="162" width="27.3984375" bestFit="1" customWidth="1"/>
    <col min="163" max="163" width="33.59765625" bestFit="1" customWidth="1"/>
    <col min="164" max="164" width="34.296875" bestFit="1" customWidth="1"/>
    <col min="165" max="165" width="40.59765625" bestFit="1" customWidth="1"/>
    <col min="166" max="166" width="27.69921875" bestFit="1" customWidth="1"/>
    <col min="167" max="167" width="25.69921875" bestFit="1" customWidth="1"/>
    <col min="168" max="168" width="20.3984375" bestFit="1" customWidth="1"/>
    <col min="169" max="169" width="24.5" bestFit="1" customWidth="1"/>
    <col min="170" max="170" width="36.09765625" bestFit="1" customWidth="1"/>
    <col min="171" max="171" width="25.796875" bestFit="1" customWidth="1"/>
    <col min="172" max="172" width="35.3984375" bestFit="1" customWidth="1"/>
    <col min="173" max="173" width="29.59765625" bestFit="1" customWidth="1"/>
    <col min="174" max="174" width="32.19921875" bestFit="1" customWidth="1"/>
    <col min="175" max="175" width="31.5" bestFit="1" customWidth="1"/>
    <col min="176" max="176" width="26.3984375" bestFit="1" customWidth="1"/>
    <col min="177" max="177" width="30.5" bestFit="1" customWidth="1"/>
    <col min="178" max="178" width="39.59765625" bestFit="1" customWidth="1"/>
    <col min="179" max="179" width="37.69921875" bestFit="1" customWidth="1"/>
    <col min="180" max="180" width="36.09765625" bestFit="1" customWidth="1"/>
    <col min="181" max="181" width="27.5" bestFit="1" customWidth="1"/>
    <col min="182" max="182" width="26.19921875" bestFit="1" customWidth="1"/>
    <col min="183" max="183" width="31.59765625" bestFit="1" customWidth="1"/>
    <col min="184" max="184" width="29.3984375" bestFit="1" customWidth="1"/>
    <col min="185" max="185" width="36.09765625" bestFit="1" customWidth="1"/>
    <col min="186" max="186" width="35.796875" bestFit="1" customWidth="1"/>
    <col min="187" max="187" width="40.59765625" bestFit="1" customWidth="1"/>
    <col min="188" max="188" width="31.5" bestFit="1" customWidth="1"/>
    <col min="189" max="189" width="25.09765625" bestFit="1" customWidth="1"/>
    <col min="190" max="190" width="27" bestFit="1" customWidth="1"/>
    <col min="191" max="191" width="32.5" bestFit="1" customWidth="1"/>
    <col min="192" max="192" width="27.5" bestFit="1" customWidth="1"/>
    <col min="193" max="193" width="32.8984375" bestFit="1" customWidth="1"/>
    <col min="194" max="194" width="28.19921875" bestFit="1" customWidth="1"/>
    <col min="195" max="195" width="32.19921875" bestFit="1" customWidth="1"/>
    <col min="196" max="196" width="33" bestFit="1" customWidth="1"/>
    <col min="197" max="197" width="35.796875" bestFit="1" customWidth="1"/>
    <col min="198" max="198" width="36.296875" bestFit="1" customWidth="1"/>
    <col min="199" max="199" width="36.09765625" bestFit="1" customWidth="1"/>
    <col min="200" max="200" width="28.59765625" bestFit="1" customWidth="1"/>
    <col min="201" max="201" width="26.5" bestFit="1" customWidth="1"/>
    <col min="202" max="202" width="29.19921875" bestFit="1" customWidth="1"/>
    <col min="203" max="203" width="34.796875" bestFit="1" customWidth="1"/>
    <col min="204" max="204" width="32.3984375" bestFit="1" customWidth="1"/>
    <col min="205" max="205" width="28.296875" bestFit="1" customWidth="1"/>
    <col min="206" max="206" width="24.796875" bestFit="1" customWidth="1"/>
    <col min="207" max="207" width="22.09765625" bestFit="1" customWidth="1"/>
    <col min="208" max="208" width="23.8984375" bestFit="1" customWidth="1"/>
    <col min="209" max="209" width="28.19921875" bestFit="1" customWidth="1"/>
    <col min="210" max="210" width="32.19921875" bestFit="1" customWidth="1"/>
    <col min="211" max="211" width="24.8984375" bestFit="1" customWidth="1"/>
    <col min="212" max="212" width="23" bestFit="1" customWidth="1"/>
    <col min="213" max="213" width="27.19921875" bestFit="1" customWidth="1"/>
    <col min="214" max="214" width="30.59765625" bestFit="1" customWidth="1"/>
    <col min="215" max="215" width="36.296875" bestFit="1" customWidth="1"/>
    <col min="216" max="216" width="39.796875" bestFit="1" customWidth="1"/>
    <col min="217" max="217" width="31.796875" bestFit="1" customWidth="1"/>
    <col min="218" max="218" width="29.69921875" bestFit="1" customWidth="1"/>
    <col min="219" max="219" width="30.796875" bestFit="1" customWidth="1"/>
    <col min="220" max="220" width="28.5" bestFit="1" customWidth="1"/>
    <col min="221" max="221" width="34.8984375" bestFit="1" customWidth="1"/>
    <col min="222" max="222" width="29.59765625" bestFit="1" customWidth="1"/>
    <col min="223" max="223" width="35.69921875" bestFit="1" customWidth="1"/>
    <col min="224" max="224" width="37.09765625" bestFit="1" customWidth="1"/>
    <col min="225" max="225" width="25.59765625" bestFit="1" customWidth="1"/>
    <col min="226" max="226" width="26.19921875" bestFit="1" customWidth="1"/>
    <col min="227" max="227" width="28.19921875" bestFit="1" customWidth="1"/>
    <col min="228" max="228" width="26.19921875" bestFit="1" customWidth="1"/>
    <col min="229" max="229" width="30.3984375" bestFit="1" customWidth="1"/>
    <col min="230" max="230" width="27.5" bestFit="1" customWidth="1"/>
    <col min="231" max="231" width="28.296875" bestFit="1" customWidth="1"/>
    <col min="232" max="232" width="25.296875" bestFit="1" customWidth="1"/>
    <col min="233" max="233" width="38.3984375" bestFit="1" customWidth="1"/>
    <col min="234" max="234" width="35" bestFit="1" customWidth="1"/>
    <col min="235" max="235" width="35.19921875" bestFit="1" customWidth="1"/>
    <col min="236" max="236" width="39" bestFit="1" customWidth="1"/>
    <col min="237" max="237" width="35.8984375" bestFit="1" customWidth="1"/>
    <col min="238" max="238" width="33.19921875" bestFit="1" customWidth="1"/>
    <col min="239" max="239" width="33" bestFit="1" customWidth="1"/>
    <col min="240" max="240" width="29.5" bestFit="1" customWidth="1"/>
    <col min="241" max="241" width="30.5" bestFit="1" customWidth="1"/>
    <col min="242" max="242" width="31.3984375" bestFit="1" customWidth="1"/>
    <col min="243" max="243" width="30.19921875" bestFit="1" customWidth="1"/>
    <col min="244" max="244" width="35.8984375" bestFit="1" customWidth="1"/>
    <col min="245" max="245" width="35.69921875" bestFit="1" customWidth="1"/>
    <col min="246" max="246" width="30.19921875" bestFit="1" customWidth="1"/>
    <col min="247" max="247" width="30.09765625" bestFit="1" customWidth="1"/>
    <col min="248" max="248" width="35.3984375" bestFit="1" customWidth="1"/>
    <col min="249" max="249" width="38" bestFit="1" customWidth="1"/>
    <col min="250" max="250" width="27.3984375" bestFit="1" customWidth="1"/>
    <col min="251" max="251" width="34.59765625" bestFit="1" customWidth="1"/>
    <col min="252" max="252" width="28.8984375" bestFit="1" customWidth="1"/>
    <col min="253" max="253" width="38.8984375" bestFit="1" customWidth="1"/>
    <col min="254" max="254" width="24.3984375" bestFit="1" customWidth="1"/>
    <col min="255" max="255" width="33" bestFit="1" customWidth="1"/>
    <col min="256" max="256" width="24.59765625" bestFit="1" customWidth="1"/>
    <col min="257" max="257" width="29.3984375" bestFit="1" customWidth="1"/>
    <col min="258" max="258" width="24.19921875" bestFit="1" customWidth="1"/>
    <col min="259" max="259" width="26.796875" bestFit="1" customWidth="1"/>
    <col min="260" max="260" width="25.3984375" bestFit="1" customWidth="1"/>
    <col min="261" max="261" width="25.5" bestFit="1" customWidth="1"/>
    <col min="262" max="262" width="36.69921875" bestFit="1" customWidth="1"/>
    <col min="263" max="263" width="27.796875" bestFit="1" customWidth="1"/>
    <col min="264" max="264" width="35.19921875" bestFit="1" customWidth="1"/>
    <col min="265" max="265" width="27.3984375" bestFit="1" customWidth="1"/>
    <col min="266" max="266" width="32.3984375" bestFit="1" customWidth="1"/>
    <col min="267" max="267" width="25" bestFit="1" customWidth="1"/>
    <col min="268" max="268" width="30.3984375" bestFit="1" customWidth="1"/>
    <col min="269" max="269" width="29.59765625" bestFit="1" customWidth="1"/>
    <col min="270" max="270" width="25.296875" bestFit="1" customWidth="1"/>
    <col min="271" max="271" width="32.5" bestFit="1" customWidth="1"/>
    <col min="272" max="272" width="43.5" bestFit="1" customWidth="1"/>
    <col min="273" max="273" width="29" bestFit="1" customWidth="1"/>
    <col min="274" max="274" width="28.09765625" bestFit="1" customWidth="1"/>
    <col min="275" max="275" width="24.8984375" bestFit="1" customWidth="1"/>
    <col min="276" max="276" width="26.3984375" bestFit="1" customWidth="1"/>
    <col min="277" max="277" width="41.296875" bestFit="1" customWidth="1"/>
    <col min="278" max="278" width="42.19921875" bestFit="1" customWidth="1"/>
    <col min="279" max="279" width="38.8984375" bestFit="1" customWidth="1"/>
    <col min="280" max="280" width="34.09765625" bestFit="1" customWidth="1"/>
    <col min="281" max="281" width="22" bestFit="1" customWidth="1"/>
    <col min="282" max="282" width="27.8984375" bestFit="1" customWidth="1"/>
    <col min="283" max="283" width="25.09765625" bestFit="1" customWidth="1"/>
    <col min="284" max="284" width="34.19921875" bestFit="1" customWidth="1"/>
    <col min="285" max="285" width="32.796875" bestFit="1" customWidth="1"/>
    <col min="286" max="286" width="28.69921875" bestFit="1" customWidth="1"/>
    <col min="287" max="287" width="31.5" bestFit="1" customWidth="1"/>
    <col min="288" max="288" width="41" bestFit="1" customWidth="1"/>
    <col min="289" max="289" width="43.69921875" bestFit="1" customWidth="1"/>
    <col min="290" max="290" width="33.5" bestFit="1" customWidth="1"/>
    <col min="291" max="291" width="25.69921875" bestFit="1" customWidth="1"/>
    <col min="292" max="292" width="26.69921875" bestFit="1" customWidth="1"/>
    <col min="293" max="293" width="25.3984375" bestFit="1" customWidth="1"/>
    <col min="294" max="294" width="32" bestFit="1" customWidth="1"/>
    <col min="295" max="295" width="38.296875" bestFit="1" customWidth="1"/>
    <col min="296" max="296" width="23" bestFit="1" customWidth="1"/>
    <col min="297" max="297" width="28.8984375" bestFit="1" customWidth="1"/>
    <col min="298" max="298" width="27.69921875" bestFit="1" customWidth="1"/>
    <col min="299" max="299" width="37.19921875" bestFit="1" customWidth="1"/>
    <col min="300" max="300" width="31.19921875" bestFit="1" customWidth="1"/>
    <col min="301" max="301" width="29.796875" bestFit="1" customWidth="1"/>
    <col min="302" max="302" width="37.59765625" bestFit="1" customWidth="1"/>
    <col min="303" max="303" width="32.59765625" bestFit="1" customWidth="1"/>
    <col min="304" max="304" width="30.59765625" bestFit="1" customWidth="1"/>
    <col min="305" max="305" width="28.796875" bestFit="1" customWidth="1"/>
    <col min="306" max="306" width="31.19921875" bestFit="1" customWidth="1"/>
    <col min="307" max="307" width="45.09765625" bestFit="1" customWidth="1"/>
    <col min="308" max="308" width="32" bestFit="1" customWidth="1"/>
    <col min="309" max="309" width="35.3984375" bestFit="1" customWidth="1"/>
    <col min="310" max="310" width="26.59765625" bestFit="1" customWidth="1"/>
    <col min="311" max="311" width="37.8984375" bestFit="1" customWidth="1"/>
    <col min="312" max="312" width="29.5" bestFit="1" customWidth="1"/>
    <col min="313" max="313" width="21.59765625" bestFit="1" customWidth="1"/>
    <col min="314" max="314" width="29.3984375" bestFit="1" customWidth="1"/>
    <col min="315" max="315" width="43.19921875" bestFit="1" customWidth="1"/>
    <col min="316" max="316" width="27.296875" bestFit="1" customWidth="1"/>
    <col min="317" max="317" width="36.59765625" bestFit="1" customWidth="1"/>
    <col min="318" max="318" width="29" bestFit="1" customWidth="1"/>
    <col min="319" max="319" width="31.796875" bestFit="1" customWidth="1"/>
    <col min="320" max="320" width="29.5" bestFit="1" customWidth="1"/>
    <col min="321" max="321" width="35.796875" bestFit="1" customWidth="1"/>
    <col min="322" max="322" width="24.3984375" bestFit="1" customWidth="1"/>
    <col min="323" max="323" width="35.8984375" bestFit="1" customWidth="1"/>
    <col min="324" max="324" width="30.19921875" bestFit="1" customWidth="1"/>
    <col min="325" max="325" width="35.5" bestFit="1" customWidth="1"/>
    <col min="326" max="326" width="26.19921875" bestFit="1" customWidth="1"/>
    <col min="327" max="327" width="35.09765625" bestFit="1" customWidth="1"/>
    <col min="328" max="328" width="33.8984375" bestFit="1" customWidth="1"/>
    <col min="329" max="329" width="28.19921875" bestFit="1" customWidth="1"/>
    <col min="330" max="330" width="25.8984375" bestFit="1" customWidth="1"/>
    <col min="331" max="331" width="32" bestFit="1" customWidth="1"/>
    <col min="332" max="332" width="34.09765625" bestFit="1" customWidth="1"/>
    <col min="333" max="333" width="33" bestFit="1" customWidth="1"/>
    <col min="334" max="334" width="34.59765625" bestFit="1" customWidth="1"/>
    <col min="335" max="335" width="31.09765625" bestFit="1" customWidth="1"/>
    <col min="336" max="336" width="34.296875" bestFit="1" customWidth="1"/>
    <col min="337" max="338" width="35.5" bestFit="1" customWidth="1"/>
    <col min="339" max="339" width="27.796875" bestFit="1" customWidth="1"/>
    <col min="340" max="340" width="23.3984375" bestFit="1" customWidth="1"/>
    <col min="341" max="341" width="26.19921875" bestFit="1" customWidth="1"/>
    <col min="342" max="342" width="24.59765625" bestFit="1" customWidth="1"/>
    <col min="343" max="343" width="26.19921875" bestFit="1" customWidth="1"/>
    <col min="344" max="344" width="27.09765625" bestFit="1" customWidth="1"/>
    <col min="345" max="345" width="23.296875" bestFit="1" customWidth="1"/>
    <col min="346" max="346" width="19.8984375" bestFit="1" customWidth="1"/>
    <col min="347" max="347" width="34" bestFit="1" customWidth="1"/>
    <col min="348" max="348" width="31" bestFit="1" customWidth="1"/>
    <col min="349" max="349" width="28.8984375" bestFit="1" customWidth="1"/>
    <col min="350" max="350" width="36.3984375" bestFit="1" customWidth="1"/>
    <col min="351" max="351" width="26.09765625" bestFit="1" customWidth="1"/>
    <col min="352" max="352" width="28.5" bestFit="1" customWidth="1"/>
    <col min="353" max="353" width="20.8984375" bestFit="1" customWidth="1"/>
    <col min="354" max="354" width="36.19921875" bestFit="1" customWidth="1"/>
    <col min="355" max="355" width="30.09765625" bestFit="1" customWidth="1"/>
    <col min="356" max="356" width="34.796875" bestFit="1" customWidth="1"/>
    <col min="357" max="357" width="35.19921875" bestFit="1" customWidth="1"/>
    <col min="358" max="358" width="25.5" bestFit="1" customWidth="1"/>
    <col min="359" max="359" width="31.19921875" bestFit="1" customWidth="1"/>
    <col min="360" max="360" width="37.09765625" bestFit="1" customWidth="1"/>
    <col min="361" max="361" width="40.796875" bestFit="1" customWidth="1"/>
    <col min="362" max="362" width="36.5" bestFit="1" customWidth="1"/>
    <col min="363" max="363" width="25.5" bestFit="1" customWidth="1"/>
    <col min="364" max="364" width="33.796875" bestFit="1" customWidth="1"/>
    <col min="365" max="365" width="32.5" bestFit="1" customWidth="1"/>
    <col min="366" max="366" width="24.8984375" bestFit="1" customWidth="1"/>
    <col min="367" max="367" width="29.69921875" bestFit="1" customWidth="1"/>
    <col min="368" max="368" width="30.09765625" bestFit="1" customWidth="1"/>
    <col min="369" max="369" width="28.19921875" bestFit="1" customWidth="1"/>
    <col min="370" max="370" width="27.8984375" bestFit="1" customWidth="1"/>
    <col min="371" max="371" width="28.8984375" bestFit="1" customWidth="1"/>
    <col min="372" max="372" width="26.59765625" bestFit="1" customWidth="1"/>
    <col min="373" max="373" width="25.09765625" bestFit="1" customWidth="1"/>
    <col min="374" max="374" width="26.296875" bestFit="1" customWidth="1"/>
    <col min="375" max="375" width="26.59765625" bestFit="1" customWidth="1"/>
    <col min="376" max="376" width="36.5" bestFit="1" customWidth="1"/>
    <col min="377" max="377" width="37.296875" bestFit="1" customWidth="1"/>
    <col min="378" max="378" width="32.09765625" bestFit="1" customWidth="1"/>
    <col min="379" max="379" width="33.09765625" bestFit="1" customWidth="1"/>
    <col min="380" max="380" width="31.69921875" bestFit="1" customWidth="1"/>
    <col min="381" max="381" width="26.59765625" bestFit="1" customWidth="1"/>
    <col min="382" max="382" width="25.5" bestFit="1" customWidth="1"/>
    <col min="383" max="384" width="22.69921875" bestFit="1" customWidth="1"/>
    <col min="385" max="385" width="22.19921875" bestFit="1" customWidth="1"/>
    <col min="386" max="386" width="29.796875" bestFit="1" customWidth="1"/>
    <col min="387" max="387" width="32.09765625" bestFit="1" customWidth="1"/>
    <col min="388" max="388" width="27.09765625" bestFit="1" customWidth="1"/>
    <col min="389" max="389" width="33.09765625" bestFit="1" customWidth="1"/>
    <col min="390" max="390" width="29" bestFit="1" customWidth="1"/>
    <col min="391" max="391" width="32.796875" bestFit="1" customWidth="1"/>
    <col min="392" max="392" width="27.3984375" bestFit="1" customWidth="1"/>
    <col min="393" max="393" width="26.09765625" bestFit="1" customWidth="1"/>
    <col min="394" max="394" width="24.3984375" bestFit="1" customWidth="1"/>
    <col min="395" max="395" width="34.19921875" bestFit="1" customWidth="1"/>
    <col min="396" max="396" width="32.59765625" bestFit="1" customWidth="1"/>
    <col min="397" max="397" width="31.69921875" bestFit="1" customWidth="1"/>
    <col min="398" max="398" width="31.296875" bestFit="1" customWidth="1"/>
    <col min="399" max="399" width="38.796875" bestFit="1" customWidth="1"/>
    <col min="400" max="400" width="33.5" bestFit="1" customWidth="1"/>
    <col min="401" max="401" width="31.3984375" bestFit="1" customWidth="1"/>
    <col min="402" max="402" width="24.19921875" bestFit="1" customWidth="1"/>
    <col min="403" max="403" width="23.59765625" bestFit="1" customWidth="1"/>
    <col min="404" max="404" width="26.09765625" bestFit="1" customWidth="1"/>
    <col min="405" max="405" width="29.69921875" bestFit="1" customWidth="1"/>
    <col min="406" max="406" width="28.796875" bestFit="1" customWidth="1"/>
    <col min="407" max="407" width="29.59765625" bestFit="1" customWidth="1"/>
    <col min="408" max="408" width="28.69921875" bestFit="1" customWidth="1"/>
    <col min="409" max="409" width="24.3984375" bestFit="1" customWidth="1"/>
    <col min="410" max="410" width="27.5" bestFit="1" customWidth="1"/>
    <col min="411" max="411" width="35.5" bestFit="1" customWidth="1"/>
    <col min="412" max="412" width="24.19921875" bestFit="1" customWidth="1"/>
    <col min="413" max="413" width="30.796875" bestFit="1" customWidth="1"/>
    <col min="414" max="414" width="27" bestFit="1" customWidth="1"/>
    <col min="415" max="415" width="18.296875" bestFit="1" customWidth="1"/>
    <col min="416" max="416" width="23" bestFit="1" customWidth="1"/>
    <col min="417" max="417" width="29.59765625" bestFit="1" customWidth="1"/>
    <col min="418" max="418" width="35.5" bestFit="1" customWidth="1"/>
    <col min="419" max="419" width="40.5" bestFit="1" customWidth="1"/>
    <col min="420" max="420" width="31.19921875" bestFit="1" customWidth="1"/>
    <col min="421" max="421" width="29.5" bestFit="1" customWidth="1"/>
    <col min="422" max="422" width="27.09765625" bestFit="1" customWidth="1"/>
    <col min="423" max="423" width="44.69921875" bestFit="1" customWidth="1"/>
    <col min="424" max="424" width="10.3984375" bestFit="1" customWidth="1"/>
    <col min="425" max="425" width="32.19921875" bestFit="1" customWidth="1"/>
    <col min="426" max="426" width="37.69921875" bestFit="1" customWidth="1"/>
    <col min="427" max="427" width="37.59765625" bestFit="1" customWidth="1"/>
    <col min="428" max="428" width="33.796875" bestFit="1" customWidth="1"/>
    <col min="429" max="429" width="31.296875" bestFit="1" customWidth="1"/>
    <col min="430" max="430" width="25.3984375" bestFit="1" customWidth="1"/>
    <col min="431" max="431" width="31.19921875" bestFit="1" customWidth="1"/>
    <col min="432" max="432" width="26.8984375" bestFit="1" customWidth="1"/>
    <col min="433" max="433" width="23.19921875" bestFit="1" customWidth="1"/>
    <col min="434" max="434" width="35.5" bestFit="1" customWidth="1"/>
    <col min="435" max="435" width="23.69921875" bestFit="1" customWidth="1"/>
    <col min="436" max="436" width="30.59765625" bestFit="1" customWidth="1"/>
    <col min="437" max="437" width="23.296875" bestFit="1" customWidth="1"/>
    <col min="438" max="438" width="24.59765625" bestFit="1" customWidth="1"/>
    <col min="439" max="439" width="8.59765625" bestFit="1" customWidth="1"/>
    <col min="440" max="440" width="30.09765625" bestFit="1" customWidth="1"/>
    <col min="441" max="441" width="18.8984375" bestFit="1" customWidth="1"/>
    <col min="442" max="442" width="25.8984375" bestFit="1" customWidth="1"/>
    <col min="443" max="443" width="21.8984375" bestFit="1" customWidth="1"/>
    <col min="444" max="444" width="24.3984375" bestFit="1" customWidth="1"/>
    <col min="445" max="445" width="26.3984375" bestFit="1" customWidth="1"/>
    <col min="446" max="446" width="24" bestFit="1" customWidth="1"/>
    <col min="447" max="447" width="26.59765625" bestFit="1" customWidth="1"/>
    <col min="448" max="448" width="28.3984375" bestFit="1" customWidth="1"/>
    <col min="449" max="449" width="29.3984375" bestFit="1" customWidth="1"/>
    <col min="450" max="450" width="34" bestFit="1" customWidth="1"/>
    <col min="451" max="451" width="32" bestFit="1" customWidth="1"/>
    <col min="452" max="452" width="28.09765625" bestFit="1" customWidth="1"/>
    <col min="453" max="453" width="27.59765625" bestFit="1" customWidth="1"/>
    <col min="454" max="454" width="26.69921875" bestFit="1" customWidth="1"/>
    <col min="455" max="455" width="30.19921875" bestFit="1" customWidth="1"/>
    <col min="456" max="456" width="29" bestFit="1" customWidth="1"/>
    <col min="457" max="457" width="26.59765625" bestFit="1" customWidth="1"/>
    <col min="458" max="458" width="26.19921875" bestFit="1" customWidth="1"/>
    <col min="459" max="459" width="32.8984375" bestFit="1" customWidth="1"/>
    <col min="460" max="460" width="30.69921875" bestFit="1" customWidth="1"/>
    <col min="461" max="461" width="28.5" bestFit="1" customWidth="1"/>
    <col min="462" max="462" width="24.19921875" bestFit="1" customWidth="1"/>
    <col min="463" max="463" width="25.796875" bestFit="1" customWidth="1"/>
    <col min="464" max="464" width="27.09765625" bestFit="1" customWidth="1"/>
    <col min="465" max="465" width="24.69921875" bestFit="1" customWidth="1"/>
    <col min="466" max="466" width="26.69921875" bestFit="1" customWidth="1"/>
    <col min="467" max="467" width="31.8984375" bestFit="1" customWidth="1"/>
    <col min="468" max="468" width="25" bestFit="1" customWidth="1"/>
    <col min="469" max="469" width="33.8984375" bestFit="1" customWidth="1"/>
    <col min="470" max="470" width="25.5" bestFit="1" customWidth="1"/>
    <col min="471" max="471" width="31" bestFit="1" customWidth="1"/>
    <col min="472" max="472" width="22.796875" bestFit="1" customWidth="1"/>
    <col min="473" max="473" width="22" bestFit="1" customWidth="1"/>
    <col min="474" max="474" width="34.3984375" bestFit="1" customWidth="1"/>
    <col min="475" max="475" width="31.796875" bestFit="1" customWidth="1"/>
    <col min="476" max="476" width="30.69921875" bestFit="1" customWidth="1"/>
    <col min="477" max="477" width="35.8984375" bestFit="1" customWidth="1"/>
    <col min="478" max="478" width="35.3984375" bestFit="1" customWidth="1"/>
    <col min="479" max="479" width="28.19921875" bestFit="1" customWidth="1"/>
    <col min="480" max="480" width="39.69921875" bestFit="1" customWidth="1"/>
    <col min="481" max="481" width="39.09765625" bestFit="1" customWidth="1"/>
    <col min="482" max="482" width="33.19921875" bestFit="1" customWidth="1"/>
    <col min="483" max="483" width="26.296875" bestFit="1" customWidth="1"/>
    <col min="484" max="484" width="30.69921875" bestFit="1" customWidth="1"/>
    <col min="485" max="485" width="37.796875" bestFit="1" customWidth="1"/>
    <col min="486" max="486" width="36.69921875" bestFit="1" customWidth="1"/>
    <col min="487" max="487" width="30.296875" bestFit="1" customWidth="1"/>
    <col min="488" max="488" width="26.8984375" bestFit="1" customWidth="1"/>
    <col min="489" max="489" width="26.296875" bestFit="1" customWidth="1"/>
    <col min="490" max="490" width="26" bestFit="1" customWidth="1"/>
    <col min="491" max="491" width="29.59765625" bestFit="1" customWidth="1"/>
    <col min="492" max="492" width="33.69921875" bestFit="1" customWidth="1"/>
    <col min="493" max="493" width="23.296875" bestFit="1" customWidth="1"/>
    <col min="494" max="494" width="26.796875" bestFit="1" customWidth="1"/>
    <col min="495" max="495" width="30.5" bestFit="1" customWidth="1"/>
    <col min="496" max="496" width="30.59765625" bestFit="1" customWidth="1"/>
    <col min="497" max="497" width="27" bestFit="1" customWidth="1"/>
    <col min="498" max="498" width="27.19921875" bestFit="1" customWidth="1"/>
    <col min="499" max="499" width="24.796875" bestFit="1" customWidth="1"/>
    <col min="500" max="500" width="30.19921875" bestFit="1" customWidth="1"/>
    <col min="501" max="501" width="32.796875" bestFit="1" customWidth="1"/>
    <col min="502" max="502" width="32" bestFit="1" customWidth="1"/>
    <col min="503" max="503" width="29.69921875" bestFit="1" customWidth="1"/>
    <col min="504" max="504" width="25.69921875" bestFit="1" customWidth="1"/>
    <col min="505" max="505" width="34.296875" bestFit="1" customWidth="1"/>
    <col min="506" max="506" width="34.3984375" bestFit="1" customWidth="1"/>
    <col min="507" max="507" width="24.5" bestFit="1" customWidth="1"/>
    <col min="508" max="508" width="27.5" bestFit="1" customWidth="1"/>
    <col min="509" max="509" width="26.19921875" bestFit="1" customWidth="1"/>
    <col min="510" max="510" width="29.8984375" bestFit="1" customWidth="1"/>
    <col min="511" max="511" width="34.59765625" bestFit="1" customWidth="1"/>
    <col min="512" max="512" width="31.19921875" bestFit="1" customWidth="1"/>
    <col min="513" max="513" width="32.3984375" bestFit="1" customWidth="1"/>
    <col min="514" max="514" width="30" bestFit="1" customWidth="1"/>
    <col min="515" max="515" width="30.59765625" bestFit="1" customWidth="1"/>
    <col min="516" max="516" width="27.09765625" bestFit="1" customWidth="1"/>
    <col min="517" max="517" width="33.296875" bestFit="1" customWidth="1"/>
    <col min="518" max="518" width="38.5" bestFit="1" customWidth="1"/>
    <col min="519" max="519" width="30.19921875" bestFit="1" customWidth="1"/>
    <col min="520" max="520" width="28.3984375" bestFit="1" customWidth="1"/>
    <col min="521" max="521" width="24.09765625" bestFit="1" customWidth="1"/>
    <col min="522" max="522" width="38.3984375" bestFit="1" customWidth="1"/>
    <col min="523" max="523" width="39.3984375" bestFit="1" customWidth="1"/>
    <col min="524" max="524" width="38.296875" bestFit="1" customWidth="1"/>
    <col min="525" max="525" width="32.59765625" bestFit="1" customWidth="1"/>
    <col min="526" max="526" width="38" bestFit="1" customWidth="1"/>
    <col min="527" max="527" width="38.5" bestFit="1" customWidth="1"/>
    <col min="528" max="528" width="32.8984375" bestFit="1" customWidth="1"/>
    <col min="529" max="529" width="34.296875" bestFit="1" customWidth="1"/>
    <col min="530" max="530" width="32.796875" bestFit="1" customWidth="1"/>
    <col min="531" max="531" width="38.5" bestFit="1" customWidth="1"/>
    <col min="532" max="532" width="29" bestFit="1" customWidth="1"/>
    <col min="533" max="533" width="35.19921875" bestFit="1" customWidth="1"/>
    <col min="534" max="534" width="38" bestFit="1" customWidth="1"/>
    <col min="535" max="535" width="27.09765625" bestFit="1" customWidth="1"/>
    <col min="536" max="536" width="29.8984375" bestFit="1" customWidth="1"/>
    <col min="537" max="537" width="32.3984375" bestFit="1" customWidth="1"/>
    <col min="538" max="538" width="33.8984375" bestFit="1" customWidth="1"/>
    <col min="539" max="539" width="35.69921875" bestFit="1" customWidth="1"/>
    <col min="540" max="540" width="30.5" bestFit="1" customWidth="1"/>
    <col min="541" max="541" width="34.796875" bestFit="1" customWidth="1"/>
    <col min="542" max="542" width="29.796875" bestFit="1" customWidth="1"/>
    <col min="543" max="543" width="30.5" bestFit="1" customWidth="1"/>
    <col min="544" max="544" width="32.5" bestFit="1" customWidth="1"/>
    <col min="545" max="545" width="29.09765625" bestFit="1" customWidth="1"/>
    <col min="546" max="546" width="30.09765625" bestFit="1" customWidth="1"/>
    <col min="547" max="547" width="31.796875" bestFit="1" customWidth="1"/>
    <col min="548" max="548" width="34.796875" bestFit="1" customWidth="1"/>
    <col min="549" max="549" width="38.19921875" bestFit="1" customWidth="1"/>
    <col min="550" max="550" width="43.59765625" bestFit="1" customWidth="1"/>
    <col min="551" max="551" width="30.69921875" bestFit="1" customWidth="1"/>
    <col min="552" max="552" width="27.796875" bestFit="1" customWidth="1"/>
    <col min="553" max="553" width="22.19921875" bestFit="1" customWidth="1"/>
    <col min="554" max="554" width="25.59765625" bestFit="1" customWidth="1"/>
    <col min="555" max="555" width="31" bestFit="1" customWidth="1"/>
    <col min="556" max="556" width="28.59765625" bestFit="1" customWidth="1"/>
    <col min="557" max="557" width="37.3984375" bestFit="1" customWidth="1"/>
    <col min="558" max="558" width="25.5" bestFit="1" customWidth="1"/>
    <col min="559" max="559" width="35" bestFit="1" customWidth="1"/>
    <col min="560" max="560" width="26.59765625" bestFit="1" customWidth="1"/>
    <col min="561" max="561" width="28.8984375" bestFit="1" customWidth="1"/>
    <col min="562" max="562" width="29.59765625" bestFit="1" customWidth="1"/>
    <col min="563" max="563" width="27.69921875" bestFit="1" customWidth="1"/>
    <col min="564" max="564" width="25.5" bestFit="1" customWidth="1"/>
    <col min="565" max="565" width="24.3984375" bestFit="1" customWidth="1"/>
    <col min="566" max="566" width="23.296875" bestFit="1" customWidth="1"/>
    <col min="567" max="567" width="25.8984375" bestFit="1" customWidth="1"/>
    <col min="568" max="568" width="27.796875" bestFit="1" customWidth="1"/>
    <col min="569" max="569" width="25.5" bestFit="1" customWidth="1"/>
    <col min="570" max="570" width="32.09765625" bestFit="1" customWidth="1"/>
    <col min="571" max="571" width="26" bestFit="1" customWidth="1"/>
    <col min="572" max="572" width="28.09765625" bestFit="1" customWidth="1"/>
    <col min="573" max="573" width="27.19921875" bestFit="1" customWidth="1"/>
    <col min="574" max="574" width="26.5" bestFit="1" customWidth="1"/>
    <col min="575" max="575" width="31.09765625" bestFit="1" customWidth="1"/>
    <col min="576" max="576" width="25.796875" bestFit="1" customWidth="1"/>
    <col min="577" max="577" width="29.5" bestFit="1" customWidth="1"/>
    <col min="578" max="578" width="23.8984375" bestFit="1" customWidth="1"/>
    <col min="579" max="579" width="27.796875" bestFit="1" customWidth="1"/>
    <col min="580" max="580" width="25.69921875" bestFit="1" customWidth="1"/>
    <col min="581" max="581" width="40.796875" bestFit="1" customWidth="1"/>
    <col min="582" max="582" width="30" bestFit="1" customWidth="1"/>
    <col min="583" max="583" width="21.69921875" bestFit="1" customWidth="1"/>
    <col min="584" max="584" width="26.296875" bestFit="1" customWidth="1"/>
    <col min="585" max="585" width="31.09765625" bestFit="1" customWidth="1"/>
    <col min="586" max="586" width="31.796875" bestFit="1" customWidth="1"/>
    <col min="587" max="587" width="32.69921875" bestFit="1" customWidth="1"/>
    <col min="588" max="588" width="30" bestFit="1" customWidth="1"/>
    <col min="589" max="589" width="32.3984375" bestFit="1" customWidth="1"/>
    <col min="590" max="590" width="33.8984375" bestFit="1" customWidth="1"/>
    <col min="591" max="591" width="28.69921875" bestFit="1" customWidth="1"/>
    <col min="592" max="592" width="26.3984375" bestFit="1" customWidth="1"/>
    <col min="593" max="593" width="26.796875" bestFit="1" customWidth="1"/>
    <col min="594" max="594" width="26.59765625" bestFit="1" customWidth="1"/>
    <col min="595" max="595" width="24.3984375" bestFit="1" customWidth="1"/>
    <col min="596" max="596" width="28.69921875" bestFit="1" customWidth="1"/>
    <col min="597" max="597" width="36.796875" bestFit="1" customWidth="1"/>
    <col min="598" max="598" width="29.19921875" bestFit="1" customWidth="1"/>
    <col min="599" max="599" width="31.3984375" bestFit="1" customWidth="1"/>
    <col min="600" max="600" width="37.59765625" bestFit="1" customWidth="1"/>
    <col min="601" max="601" width="30.59765625" bestFit="1" customWidth="1"/>
    <col min="602" max="602" width="32.59765625" bestFit="1" customWidth="1"/>
    <col min="603" max="603" width="30.8984375" bestFit="1" customWidth="1"/>
    <col min="604" max="604" width="34.8984375" bestFit="1" customWidth="1"/>
    <col min="605" max="605" width="29.09765625" bestFit="1" customWidth="1"/>
    <col min="606" max="606" width="29.19921875" bestFit="1" customWidth="1"/>
    <col min="607" max="607" width="35.296875" bestFit="1" customWidth="1"/>
    <col min="608" max="608" width="31.19921875" bestFit="1" customWidth="1"/>
    <col min="609" max="609" width="24.3984375" bestFit="1" customWidth="1"/>
    <col min="610" max="610" width="26.296875" bestFit="1" customWidth="1"/>
    <col min="611" max="611" width="31.5" bestFit="1" customWidth="1"/>
    <col min="612" max="612" width="28.19921875" bestFit="1" customWidth="1"/>
    <col min="613" max="613" width="32.796875" bestFit="1" customWidth="1"/>
    <col min="614" max="614" width="29.5" bestFit="1" customWidth="1"/>
    <col min="615" max="615" width="23.3984375" bestFit="1" customWidth="1"/>
    <col min="616" max="616" width="36.5" bestFit="1" customWidth="1"/>
    <col min="617" max="617" width="33.59765625" bestFit="1" customWidth="1"/>
    <col min="618" max="618" width="27.69921875" bestFit="1" customWidth="1"/>
    <col min="619" max="619" width="21.8984375" bestFit="1" customWidth="1"/>
    <col min="620" max="620" width="31.8984375" bestFit="1" customWidth="1"/>
    <col min="621" max="621" width="24.796875" bestFit="1" customWidth="1"/>
    <col min="622" max="622" width="29.19921875" bestFit="1" customWidth="1"/>
    <col min="623" max="623" width="35.09765625" bestFit="1" customWidth="1"/>
    <col min="624" max="624" width="31" bestFit="1" customWidth="1"/>
    <col min="625" max="625" width="24.69921875" bestFit="1" customWidth="1"/>
    <col min="626" max="626" width="27.09765625" bestFit="1" customWidth="1"/>
    <col min="627" max="627" width="30.5" bestFit="1" customWidth="1"/>
    <col min="628" max="628" width="27.8984375" bestFit="1" customWidth="1"/>
    <col min="629" max="629" width="31.09765625" bestFit="1" customWidth="1"/>
    <col min="630" max="630" width="26.796875" bestFit="1" customWidth="1"/>
    <col min="631" max="631" width="39.19921875" bestFit="1" customWidth="1"/>
    <col min="632" max="632" width="34.296875" bestFit="1" customWidth="1"/>
    <col min="633" max="633" width="39.19921875" bestFit="1" customWidth="1"/>
    <col min="634" max="634" width="35" bestFit="1" customWidth="1"/>
    <col min="635" max="635" width="39.296875" bestFit="1" customWidth="1"/>
    <col min="636" max="636" width="31.8984375" bestFit="1" customWidth="1"/>
    <col min="637" max="637" width="37.296875" bestFit="1" customWidth="1"/>
    <col min="638" max="638" width="44.59765625" bestFit="1" customWidth="1"/>
    <col min="639" max="639" width="28.8984375" bestFit="1" customWidth="1"/>
    <col min="640" max="640" width="32.69921875" bestFit="1" customWidth="1"/>
    <col min="641" max="641" width="31.8984375" bestFit="1" customWidth="1"/>
    <col min="642" max="643" width="31.3984375" bestFit="1" customWidth="1"/>
    <col min="644" max="644" width="22.5" bestFit="1" customWidth="1"/>
    <col min="645" max="645" width="30.5" bestFit="1" customWidth="1"/>
    <col min="646" max="646" width="24.5" bestFit="1" customWidth="1"/>
    <col min="647" max="647" width="26.09765625" bestFit="1" customWidth="1"/>
    <col min="648" max="648" width="28.09765625" bestFit="1" customWidth="1"/>
    <col min="649" max="649" width="32.59765625" bestFit="1" customWidth="1"/>
    <col min="650" max="650" width="33" bestFit="1" customWidth="1"/>
    <col min="651" max="651" width="35" bestFit="1" customWidth="1"/>
    <col min="652" max="652" width="34.09765625" bestFit="1" customWidth="1"/>
    <col min="653" max="653" width="31.8984375" bestFit="1" customWidth="1"/>
    <col min="654" max="654" width="38.8984375" bestFit="1" customWidth="1"/>
    <col min="655" max="655" width="28.69921875" bestFit="1" customWidth="1"/>
    <col min="656" max="656" width="30.296875" bestFit="1" customWidth="1"/>
    <col min="657" max="657" width="37.09765625" bestFit="1" customWidth="1"/>
    <col min="658" max="658" width="34.19921875" bestFit="1" customWidth="1"/>
    <col min="659" max="659" width="32.5" bestFit="1" customWidth="1"/>
    <col min="660" max="660" width="28.3984375" bestFit="1" customWidth="1"/>
    <col min="661" max="661" width="26.8984375" bestFit="1" customWidth="1"/>
    <col min="662" max="662" width="36" bestFit="1" customWidth="1"/>
    <col min="663" max="663" width="24.5" bestFit="1" customWidth="1"/>
    <col min="664" max="664" width="33.59765625" bestFit="1" customWidth="1"/>
    <col min="665" max="665" width="23" bestFit="1" customWidth="1"/>
    <col min="666" max="666" width="20.19921875" bestFit="1" customWidth="1"/>
    <col min="667" max="667" width="32.59765625" bestFit="1" customWidth="1"/>
    <col min="668" max="668" width="36.59765625" bestFit="1" customWidth="1"/>
    <col min="669" max="669" width="27" bestFit="1" customWidth="1"/>
    <col min="670" max="670" width="38.796875" bestFit="1" customWidth="1"/>
    <col min="671" max="671" width="23.19921875" bestFit="1" customWidth="1"/>
    <col min="672" max="672" width="34.19921875" bestFit="1" customWidth="1"/>
    <col min="673" max="673" width="30.69921875" bestFit="1" customWidth="1"/>
    <col min="674" max="674" width="18.69921875" bestFit="1" customWidth="1"/>
    <col min="675" max="675" width="29.19921875" bestFit="1" customWidth="1"/>
    <col min="676" max="676" width="32.69921875" bestFit="1" customWidth="1"/>
    <col min="677" max="677" width="23.09765625" bestFit="1" customWidth="1"/>
    <col min="678" max="678" width="25.3984375" bestFit="1" customWidth="1"/>
    <col min="679" max="679" width="28.796875" bestFit="1" customWidth="1"/>
    <col min="680" max="680" width="21.8984375" bestFit="1" customWidth="1"/>
    <col min="681" max="681" width="21.59765625" bestFit="1" customWidth="1"/>
    <col min="682" max="682" width="41" bestFit="1" customWidth="1"/>
    <col min="683" max="683" width="30.296875" bestFit="1" customWidth="1"/>
    <col min="684" max="685" width="25.8984375" bestFit="1" customWidth="1"/>
    <col min="686" max="686" width="29.59765625" bestFit="1" customWidth="1"/>
    <col min="687" max="687" width="30.296875" bestFit="1" customWidth="1"/>
    <col min="688" max="688" width="31.69921875" bestFit="1" customWidth="1"/>
    <col min="689" max="689" width="23.59765625" bestFit="1" customWidth="1"/>
    <col min="690" max="690" width="24.3984375" bestFit="1" customWidth="1"/>
    <col min="691" max="691" width="35.8984375" bestFit="1" customWidth="1"/>
    <col min="692" max="692" width="23.69921875" bestFit="1" customWidth="1"/>
    <col min="693" max="693" width="31.3984375" bestFit="1" customWidth="1"/>
    <col min="694" max="694" width="26.19921875" bestFit="1" customWidth="1"/>
    <col min="695" max="695" width="33.59765625" bestFit="1" customWidth="1"/>
    <col min="696" max="696" width="29.59765625" bestFit="1" customWidth="1"/>
    <col min="697" max="697" width="31.19921875" bestFit="1" customWidth="1"/>
    <col min="698" max="698" width="37.69921875" bestFit="1" customWidth="1"/>
    <col min="699" max="699" width="34.5" bestFit="1" customWidth="1"/>
    <col min="700" max="700" width="26.796875" bestFit="1" customWidth="1"/>
    <col min="701" max="701" width="31.796875" bestFit="1" customWidth="1"/>
    <col min="702" max="702" width="38.8984375" bestFit="1" customWidth="1"/>
    <col min="703" max="703" width="34.796875" bestFit="1" customWidth="1"/>
    <col min="704" max="704" width="40" bestFit="1" customWidth="1"/>
    <col min="705" max="705" width="30.19921875" bestFit="1" customWidth="1"/>
    <col min="706" max="706" width="26.8984375" bestFit="1" customWidth="1"/>
    <col min="707" max="707" width="30.8984375" bestFit="1" customWidth="1"/>
    <col min="708" max="708" width="26.3984375" bestFit="1" customWidth="1"/>
    <col min="709" max="709" width="36.59765625" bestFit="1" customWidth="1"/>
    <col min="710" max="710" width="25.296875" bestFit="1" customWidth="1"/>
    <col min="711" max="711" width="32.69921875" bestFit="1" customWidth="1"/>
    <col min="712" max="712" width="27.69921875" bestFit="1" customWidth="1"/>
    <col min="713" max="713" width="35.09765625" bestFit="1" customWidth="1"/>
    <col min="714" max="714" width="27.796875" bestFit="1" customWidth="1"/>
    <col min="715" max="715" width="34.296875" bestFit="1" customWidth="1"/>
    <col min="716" max="716" width="36.5" bestFit="1" customWidth="1"/>
    <col min="717" max="717" width="31.69921875" bestFit="1" customWidth="1"/>
    <col min="718" max="718" width="32.796875" bestFit="1" customWidth="1"/>
    <col min="719" max="719" width="34.69921875" bestFit="1" customWidth="1"/>
    <col min="720" max="720" width="29.09765625" bestFit="1" customWidth="1"/>
    <col min="721" max="721" width="32.09765625" bestFit="1" customWidth="1"/>
    <col min="722" max="722" width="24.796875" bestFit="1" customWidth="1"/>
    <col min="723" max="723" width="28.296875" bestFit="1" customWidth="1"/>
    <col min="724" max="724" width="24.69921875" bestFit="1" customWidth="1"/>
    <col min="725" max="725" width="28.296875" bestFit="1" customWidth="1"/>
    <col min="726" max="726" width="26.09765625" bestFit="1" customWidth="1"/>
    <col min="727" max="727" width="27.796875" bestFit="1" customWidth="1"/>
    <col min="728" max="728" width="29.3984375" bestFit="1" customWidth="1"/>
    <col min="729" max="729" width="34.69921875" bestFit="1" customWidth="1"/>
    <col min="730" max="730" width="30.796875" bestFit="1" customWidth="1"/>
    <col min="731" max="731" width="34.8984375" bestFit="1" customWidth="1"/>
    <col min="732" max="732" width="36.296875" bestFit="1" customWidth="1"/>
    <col min="733" max="733" width="32.3984375" bestFit="1" customWidth="1"/>
    <col min="734" max="734" width="50.796875" bestFit="1" customWidth="1"/>
    <col min="735" max="735" width="32.19921875" bestFit="1" customWidth="1"/>
    <col min="736" max="736" width="29.69921875" bestFit="1" customWidth="1"/>
    <col min="737" max="737" width="26.09765625" bestFit="1" customWidth="1"/>
    <col min="738" max="738" width="32.69921875" bestFit="1" customWidth="1"/>
    <col min="739" max="739" width="35.296875" bestFit="1" customWidth="1"/>
    <col min="740" max="740" width="29.59765625" bestFit="1" customWidth="1"/>
    <col min="741" max="741" width="36.8984375" bestFit="1" customWidth="1"/>
    <col min="742" max="742" width="20.3984375" bestFit="1" customWidth="1"/>
    <col min="743" max="743" width="37.8984375" bestFit="1" customWidth="1"/>
    <col min="744" max="744" width="34.5" bestFit="1" customWidth="1"/>
    <col min="745" max="745" width="27.69921875" bestFit="1" customWidth="1"/>
    <col min="746" max="746" width="26.19921875" bestFit="1" customWidth="1"/>
    <col min="747" max="747" width="36.796875" bestFit="1" customWidth="1"/>
    <col min="748" max="748" width="39.59765625" bestFit="1" customWidth="1"/>
    <col min="749" max="749" width="28.59765625" bestFit="1" customWidth="1"/>
    <col min="750" max="750" width="22.69921875" bestFit="1" customWidth="1"/>
    <col min="751" max="751" width="30.296875" bestFit="1" customWidth="1"/>
    <col min="752" max="752" width="24.8984375" bestFit="1" customWidth="1"/>
    <col min="753" max="753" width="23.5" bestFit="1" customWidth="1"/>
    <col min="754" max="754" width="24.59765625" bestFit="1" customWidth="1"/>
    <col min="755" max="755" width="23.69921875" bestFit="1" customWidth="1"/>
    <col min="756" max="756" width="23.796875" bestFit="1" customWidth="1"/>
    <col min="757" max="757" width="25.3984375" bestFit="1" customWidth="1"/>
    <col min="758" max="758" width="25.296875" bestFit="1" customWidth="1"/>
    <col min="759" max="759" width="29.09765625" bestFit="1" customWidth="1"/>
    <col min="760" max="760" width="42.09765625" bestFit="1" customWidth="1"/>
    <col min="761" max="761" width="25.5" bestFit="1" customWidth="1"/>
    <col min="762" max="762" width="33.19921875" bestFit="1" customWidth="1"/>
    <col min="763" max="763" width="20.19921875" bestFit="1" customWidth="1"/>
    <col min="764" max="764" width="31.3984375" bestFit="1" customWidth="1"/>
    <col min="765" max="765" width="34.19921875" bestFit="1" customWidth="1"/>
    <col min="766" max="766" width="24.796875" bestFit="1" customWidth="1"/>
    <col min="767" max="767" width="33.69921875" bestFit="1" customWidth="1"/>
    <col min="768" max="768" width="29.59765625" bestFit="1" customWidth="1"/>
    <col min="769" max="769" width="36.69921875" bestFit="1" customWidth="1"/>
    <col min="770" max="770" width="32.796875" bestFit="1" customWidth="1"/>
    <col min="771" max="771" width="33.296875" bestFit="1" customWidth="1"/>
    <col min="772" max="772" width="30.3984375" bestFit="1" customWidth="1"/>
    <col min="773" max="773" width="24.69921875" bestFit="1" customWidth="1"/>
    <col min="774" max="774" width="24.8984375" bestFit="1" customWidth="1"/>
    <col min="775" max="775" width="31.5" bestFit="1" customWidth="1"/>
    <col min="776" max="776" width="31" bestFit="1" customWidth="1"/>
    <col min="777" max="777" width="28.59765625" bestFit="1" customWidth="1"/>
    <col min="778" max="778" width="23.19921875" bestFit="1" customWidth="1"/>
    <col min="779" max="779" width="24.09765625" bestFit="1" customWidth="1"/>
    <col min="780" max="780" width="26.59765625" bestFit="1" customWidth="1"/>
    <col min="781" max="781" width="38.296875" bestFit="1" customWidth="1"/>
    <col min="782" max="783" width="33.19921875" bestFit="1" customWidth="1"/>
    <col min="784" max="784" width="23.59765625" bestFit="1" customWidth="1"/>
    <col min="785" max="785" width="24.296875" bestFit="1" customWidth="1"/>
    <col min="786" max="786" width="27.09765625" bestFit="1" customWidth="1"/>
    <col min="787" max="787" width="20.796875" bestFit="1" customWidth="1"/>
    <col min="788" max="788" width="25.09765625" bestFit="1" customWidth="1"/>
    <col min="789" max="789" width="24.69921875" bestFit="1" customWidth="1"/>
    <col min="790" max="790" width="31.796875" bestFit="1" customWidth="1"/>
    <col min="791" max="791" width="35.796875" bestFit="1" customWidth="1"/>
    <col min="792" max="792" width="36.69921875" bestFit="1" customWidth="1"/>
    <col min="793" max="793" width="25.796875" bestFit="1" customWidth="1"/>
    <col min="794" max="794" width="27.796875" bestFit="1" customWidth="1"/>
    <col min="795" max="795" width="30.19921875" bestFit="1" customWidth="1"/>
    <col min="796" max="796" width="30.3984375" bestFit="1" customWidth="1"/>
    <col min="797" max="797" width="32" bestFit="1" customWidth="1"/>
    <col min="798" max="798" width="37" bestFit="1" customWidth="1"/>
    <col min="799" max="799" width="22.3984375" bestFit="1" customWidth="1"/>
    <col min="800" max="800" width="34.296875" bestFit="1" customWidth="1"/>
    <col min="801" max="801" width="24" bestFit="1" customWidth="1"/>
    <col min="802" max="802" width="26.796875" bestFit="1" customWidth="1"/>
    <col min="803" max="803" width="29.796875" bestFit="1" customWidth="1"/>
    <col min="804" max="804" width="35.19921875" bestFit="1" customWidth="1"/>
    <col min="805" max="805" width="30.3984375" bestFit="1" customWidth="1"/>
    <col min="806" max="806" width="34.796875" bestFit="1" customWidth="1"/>
    <col min="807" max="807" width="35.19921875" bestFit="1" customWidth="1"/>
    <col min="808" max="808" width="38.19921875" bestFit="1" customWidth="1"/>
    <col min="809" max="809" width="34.8984375" bestFit="1" customWidth="1"/>
    <col min="810" max="810" width="29.09765625" bestFit="1" customWidth="1"/>
    <col min="811" max="811" width="29" bestFit="1" customWidth="1"/>
    <col min="812" max="812" width="27.8984375" bestFit="1" customWidth="1"/>
    <col min="813" max="813" width="32.296875" bestFit="1" customWidth="1"/>
    <col min="814" max="814" width="27.8984375" bestFit="1" customWidth="1"/>
    <col min="815" max="815" width="25.3984375" bestFit="1" customWidth="1"/>
    <col min="816" max="816" width="27.19921875" bestFit="1" customWidth="1"/>
    <col min="817" max="817" width="27.3984375" bestFit="1" customWidth="1"/>
    <col min="818" max="818" width="34.8984375" bestFit="1" customWidth="1"/>
    <col min="819" max="819" width="23.5" bestFit="1" customWidth="1"/>
    <col min="820" max="820" width="31.69921875" bestFit="1" customWidth="1"/>
    <col min="821" max="821" width="34.3984375" bestFit="1" customWidth="1"/>
    <col min="822" max="822" width="31.796875" bestFit="1" customWidth="1"/>
    <col min="823" max="823" width="30.09765625" bestFit="1" customWidth="1"/>
    <col min="824" max="824" width="31.3984375" bestFit="1" customWidth="1"/>
    <col min="825" max="825" width="34.69921875" bestFit="1" customWidth="1"/>
    <col min="826" max="826" width="24" bestFit="1" customWidth="1"/>
    <col min="827" max="827" width="34.3984375" bestFit="1" customWidth="1"/>
    <col min="828" max="828" width="30.69921875" bestFit="1" customWidth="1"/>
    <col min="829" max="829" width="25" bestFit="1" customWidth="1"/>
    <col min="830" max="830" width="24" bestFit="1" customWidth="1"/>
    <col min="831" max="831" width="24.19921875" bestFit="1" customWidth="1"/>
    <col min="832" max="832" width="21.19921875" bestFit="1" customWidth="1"/>
    <col min="833" max="833" width="33.19921875" bestFit="1" customWidth="1"/>
    <col min="834" max="834" width="30.796875" bestFit="1" customWidth="1"/>
    <col min="835" max="835" width="24.59765625" bestFit="1" customWidth="1"/>
    <col min="836" max="836" width="35.69921875" bestFit="1" customWidth="1"/>
    <col min="837" max="837" width="30.59765625" bestFit="1" customWidth="1"/>
    <col min="838" max="838" width="31.5" bestFit="1" customWidth="1"/>
    <col min="839" max="839" width="30" bestFit="1" customWidth="1"/>
    <col min="840" max="840" width="37.09765625" bestFit="1" customWidth="1"/>
    <col min="841" max="841" width="35.19921875" bestFit="1" customWidth="1"/>
    <col min="842" max="842" width="28.59765625" bestFit="1" customWidth="1"/>
    <col min="843" max="843" width="39.296875" bestFit="1" customWidth="1"/>
    <col min="844" max="844" width="31.8984375" bestFit="1" customWidth="1"/>
    <col min="845" max="845" width="32.8984375" bestFit="1" customWidth="1"/>
    <col min="846" max="846" width="26.796875" bestFit="1" customWidth="1"/>
    <col min="847" max="847" width="35.09765625" bestFit="1" customWidth="1"/>
    <col min="848" max="848" width="27.5" bestFit="1" customWidth="1"/>
    <col min="849" max="849" width="24.5" bestFit="1" customWidth="1"/>
    <col min="850" max="850" width="26.59765625" bestFit="1" customWidth="1"/>
    <col min="851" max="851" width="25.796875" bestFit="1" customWidth="1"/>
    <col min="852" max="852" width="31.8984375" bestFit="1" customWidth="1"/>
    <col min="853" max="853" width="28.19921875" bestFit="1" customWidth="1"/>
    <col min="854" max="854" width="38.5" bestFit="1" customWidth="1"/>
    <col min="855" max="855" width="28.296875" bestFit="1" customWidth="1"/>
    <col min="856" max="856" width="28.5" bestFit="1" customWidth="1"/>
    <col min="857" max="857" width="24.796875" bestFit="1" customWidth="1"/>
    <col min="858" max="858" width="32.59765625" bestFit="1" customWidth="1"/>
    <col min="859" max="859" width="31.5" bestFit="1" customWidth="1"/>
    <col min="860" max="860" width="34" bestFit="1" customWidth="1"/>
    <col min="861" max="861" width="36.59765625" bestFit="1" customWidth="1"/>
    <col min="862" max="862" width="48" bestFit="1" customWidth="1"/>
    <col min="863" max="863" width="34.296875" bestFit="1" customWidth="1"/>
    <col min="864" max="864" width="36.3984375" bestFit="1" customWidth="1"/>
    <col min="865" max="865" width="41.296875" bestFit="1" customWidth="1"/>
    <col min="866" max="866" width="36.59765625" bestFit="1" customWidth="1"/>
    <col min="867" max="867" width="39.19921875" bestFit="1" customWidth="1"/>
    <col min="868" max="868" width="30" bestFit="1" customWidth="1"/>
    <col min="869" max="869" width="38.59765625" bestFit="1" customWidth="1"/>
    <col min="870" max="870" width="39.09765625" bestFit="1" customWidth="1"/>
    <col min="871" max="871" width="37.59765625" bestFit="1" customWidth="1"/>
    <col min="872" max="872" width="40" bestFit="1" customWidth="1"/>
    <col min="873" max="873" width="33" bestFit="1" customWidth="1"/>
    <col min="874" max="874" width="28.5" bestFit="1" customWidth="1"/>
    <col min="875" max="875" width="29.19921875" bestFit="1" customWidth="1"/>
    <col min="876" max="876" width="31.59765625" bestFit="1" customWidth="1"/>
    <col min="877" max="877" width="28.8984375" bestFit="1" customWidth="1"/>
    <col min="878" max="878" width="29.09765625" bestFit="1" customWidth="1"/>
    <col min="879" max="879" width="22.19921875" bestFit="1" customWidth="1"/>
    <col min="880" max="880" width="32.3984375" bestFit="1" customWidth="1"/>
    <col min="881" max="881" width="22.8984375" bestFit="1" customWidth="1"/>
    <col min="882" max="882" width="33.796875" bestFit="1" customWidth="1"/>
    <col min="883" max="883" width="23.8984375" bestFit="1" customWidth="1"/>
    <col min="884" max="884" width="28.5" bestFit="1" customWidth="1"/>
    <col min="885" max="885" width="33" bestFit="1" customWidth="1"/>
    <col min="886" max="886" width="28.8984375" bestFit="1" customWidth="1"/>
    <col min="887" max="887" width="29" bestFit="1" customWidth="1"/>
    <col min="888" max="888" width="38.59765625" bestFit="1" customWidth="1"/>
    <col min="889" max="889" width="34.796875" bestFit="1" customWidth="1"/>
    <col min="890" max="890" width="26.59765625" bestFit="1" customWidth="1"/>
    <col min="891" max="891" width="25.69921875" bestFit="1" customWidth="1"/>
    <col min="892" max="892" width="23.3984375" bestFit="1" customWidth="1"/>
    <col min="893" max="893" width="25.5" bestFit="1" customWidth="1"/>
    <col min="894" max="894" width="31.5" bestFit="1" customWidth="1"/>
    <col min="895" max="895" width="33.69921875" bestFit="1" customWidth="1"/>
    <col min="896" max="896" width="24.19921875" bestFit="1" customWidth="1"/>
    <col min="897" max="897" width="27.19921875" bestFit="1" customWidth="1"/>
    <col min="898" max="898" width="27.59765625" bestFit="1" customWidth="1"/>
    <col min="899" max="899" width="26.8984375" bestFit="1" customWidth="1"/>
    <col min="900" max="900" width="22.59765625" bestFit="1" customWidth="1"/>
    <col min="901" max="901" width="22.69921875" bestFit="1" customWidth="1"/>
    <col min="902" max="902" width="21.296875" bestFit="1" customWidth="1"/>
    <col min="903" max="903" width="30.8984375" bestFit="1" customWidth="1"/>
    <col min="904" max="904" width="34.296875" bestFit="1" customWidth="1"/>
    <col min="905" max="905" width="31.19921875" bestFit="1" customWidth="1"/>
    <col min="906" max="906" width="28.8984375" bestFit="1" customWidth="1"/>
    <col min="907" max="907" width="40.69921875" bestFit="1" customWidth="1"/>
    <col min="908" max="908" width="24.296875" bestFit="1" customWidth="1"/>
    <col min="909" max="909" width="22.8984375" bestFit="1" customWidth="1"/>
    <col min="910" max="910" width="19.69921875" bestFit="1" customWidth="1"/>
    <col min="911" max="911" width="26.796875" bestFit="1" customWidth="1"/>
    <col min="912" max="912" width="36.3984375" bestFit="1" customWidth="1"/>
    <col min="913" max="913" width="39.5" bestFit="1" customWidth="1"/>
    <col min="914" max="914" width="31.69921875" bestFit="1" customWidth="1"/>
    <col min="915" max="915" width="32.19921875" bestFit="1" customWidth="1"/>
    <col min="916" max="916" width="35.5" bestFit="1" customWidth="1"/>
    <col min="917" max="917" width="27.5" bestFit="1" customWidth="1"/>
    <col min="918" max="918" width="38.296875" bestFit="1" customWidth="1"/>
    <col min="919" max="919" width="32.5" bestFit="1" customWidth="1"/>
    <col min="920" max="920" width="32.59765625" bestFit="1" customWidth="1"/>
    <col min="921" max="921" width="31.59765625" bestFit="1" customWidth="1"/>
    <col min="922" max="922" width="28.796875" bestFit="1" customWidth="1"/>
    <col min="923" max="923" width="36.69921875" bestFit="1" customWidth="1"/>
    <col min="924" max="924" width="28" bestFit="1" customWidth="1"/>
    <col min="925" max="925" width="33.19921875" bestFit="1" customWidth="1"/>
    <col min="926" max="926" width="33" bestFit="1" customWidth="1"/>
    <col min="927" max="927" width="32.59765625" bestFit="1" customWidth="1"/>
    <col min="928" max="928" width="38" bestFit="1" customWidth="1"/>
    <col min="929" max="929" width="32.8984375" bestFit="1" customWidth="1"/>
    <col min="930" max="930" width="26.796875" bestFit="1" customWidth="1"/>
    <col min="931" max="931" width="29.3984375" bestFit="1" customWidth="1"/>
    <col min="932" max="932" width="26.5" bestFit="1" customWidth="1"/>
    <col min="933" max="933" width="24.796875" bestFit="1" customWidth="1"/>
    <col min="934" max="934" width="37.59765625" bestFit="1" customWidth="1"/>
    <col min="935" max="935" width="30.3984375" bestFit="1" customWidth="1"/>
    <col min="936" max="936" width="27.5" bestFit="1" customWidth="1"/>
    <col min="937" max="937" width="23.296875" bestFit="1" customWidth="1"/>
    <col min="938" max="938" width="30.5" bestFit="1" customWidth="1"/>
    <col min="939" max="939" width="31.5" bestFit="1" customWidth="1"/>
    <col min="940" max="940" width="36.796875" bestFit="1" customWidth="1"/>
    <col min="941" max="941" width="26.5" bestFit="1" customWidth="1"/>
    <col min="942" max="942" width="24.19921875" bestFit="1" customWidth="1"/>
    <col min="943" max="943" width="30.296875" bestFit="1" customWidth="1"/>
    <col min="944" max="944" width="26.69921875" bestFit="1" customWidth="1"/>
    <col min="945" max="945" width="31.5" bestFit="1" customWidth="1"/>
    <col min="946" max="946" width="31.59765625" bestFit="1" customWidth="1"/>
    <col min="947" max="947" width="26.09765625" bestFit="1" customWidth="1"/>
    <col min="948" max="948" width="30.8984375" bestFit="1" customWidth="1"/>
    <col min="949" max="949" width="39.3984375" bestFit="1" customWidth="1"/>
    <col min="950" max="950" width="35.59765625" bestFit="1" customWidth="1"/>
    <col min="951" max="951" width="30.296875" bestFit="1" customWidth="1"/>
    <col min="952" max="952" width="29.59765625" bestFit="1" customWidth="1"/>
    <col min="953" max="953" width="29.8984375" bestFit="1" customWidth="1"/>
    <col min="954" max="954" width="35.09765625" bestFit="1" customWidth="1"/>
    <col min="955" max="955" width="27" bestFit="1" customWidth="1"/>
    <col min="956" max="956" width="30" bestFit="1" customWidth="1"/>
    <col min="957" max="957" width="25.5" bestFit="1" customWidth="1"/>
    <col min="958" max="958" width="28.09765625" bestFit="1" customWidth="1"/>
    <col min="959" max="959" width="28.8984375" bestFit="1" customWidth="1"/>
    <col min="960" max="960" width="34.8984375" bestFit="1" customWidth="1"/>
    <col min="961" max="961" width="22.69921875" bestFit="1" customWidth="1"/>
    <col min="962" max="962" width="27" bestFit="1" customWidth="1"/>
    <col min="963" max="963" width="28.796875" bestFit="1" customWidth="1"/>
    <col min="964" max="964" width="25.59765625" bestFit="1" customWidth="1"/>
    <col min="965" max="965" width="32.69921875" bestFit="1" customWidth="1"/>
    <col min="966" max="966" width="33.8984375" bestFit="1" customWidth="1"/>
    <col min="967" max="967" width="34.3984375" bestFit="1" customWidth="1"/>
    <col min="968" max="968" width="24.296875" bestFit="1" customWidth="1"/>
    <col min="969" max="969" width="32" bestFit="1" customWidth="1"/>
    <col min="970" max="970" width="26.796875" bestFit="1" customWidth="1"/>
    <col min="971" max="971" width="29.09765625" bestFit="1" customWidth="1"/>
    <col min="972" max="972" width="28.59765625" bestFit="1" customWidth="1"/>
    <col min="973" max="973" width="30.09765625" bestFit="1" customWidth="1"/>
    <col min="974" max="974" width="27.59765625" bestFit="1" customWidth="1"/>
    <col min="975" max="975" width="23.5" bestFit="1" customWidth="1"/>
    <col min="976" max="976" width="27.8984375" bestFit="1" customWidth="1"/>
    <col min="977" max="977" width="26.09765625" bestFit="1" customWidth="1"/>
    <col min="978" max="978" width="24.5" bestFit="1" customWidth="1"/>
    <col min="979" max="979" width="21.5" bestFit="1" customWidth="1"/>
    <col min="980" max="980" width="27" bestFit="1" customWidth="1"/>
    <col min="981" max="981" width="29" bestFit="1" customWidth="1"/>
    <col min="982" max="982" width="26.8984375" bestFit="1" customWidth="1"/>
    <col min="983" max="983" width="27.296875" bestFit="1" customWidth="1"/>
    <col min="984" max="984" width="20.8984375" bestFit="1" customWidth="1"/>
    <col min="985" max="985" width="31.5" bestFit="1" customWidth="1"/>
    <col min="986" max="986" width="15.796875" bestFit="1" customWidth="1"/>
    <col min="987" max="987" width="26.09765625" bestFit="1" customWidth="1"/>
    <col min="988" max="988" width="21.796875" bestFit="1" customWidth="1"/>
    <col min="989" max="989" width="19.3984375" bestFit="1" customWidth="1"/>
    <col min="990" max="990" width="40.19921875" bestFit="1" customWidth="1"/>
    <col min="991" max="991" width="31" bestFit="1" customWidth="1"/>
    <col min="992" max="992" width="35.69921875" bestFit="1" customWidth="1"/>
    <col min="993" max="993" width="26.796875" bestFit="1" customWidth="1"/>
    <col min="994" max="994" width="29.3984375" bestFit="1" customWidth="1"/>
    <col min="995" max="995" width="31.59765625" bestFit="1" customWidth="1"/>
    <col min="996" max="996" width="31.296875" bestFit="1" customWidth="1"/>
    <col min="997" max="997" width="33.8984375" bestFit="1" customWidth="1"/>
    <col min="998" max="998" width="32.59765625" bestFit="1" customWidth="1"/>
    <col min="999" max="999" width="30.59765625" bestFit="1" customWidth="1"/>
    <col min="1000" max="1000" width="34.296875" bestFit="1" customWidth="1"/>
    <col min="1001" max="1001" width="25.3984375" bestFit="1" customWidth="1"/>
    <col min="1002" max="1002" width="30.296875" bestFit="1" customWidth="1"/>
    <col min="1003" max="1003" width="34.296875" bestFit="1" customWidth="1"/>
    <col min="1004" max="1004" width="14.09765625" bestFit="1" customWidth="1"/>
    <col min="1005" max="1005" width="10.8984375" bestFit="1" customWidth="1"/>
  </cols>
  <sheetData>
    <row r="4" spans="1:4" x14ac:dyDescent="0.3">
      <c r="A4" s="9" t="s">
        <v>2068</v>
      </c>
      <c r="B4" s="9" t="s">
        <v>2069</v>
      </c>
    </row>
    <row r="5" spans="1:4" x14ac:dyDescent="0.3">
      <c r="A5" s="9" t="s">
        <v>2070</v>
      </c>
      <c r="B5" t="s">
        <v>14</v>
      </c>
      <c r="C5" t="s">
        <v>20</v>
      </c>
      <c r="D5" t="s">
        <v>2066</v>
      </c>
    </row>
    <row r="6" spans="1:4" x14ac:dyDescent="0.3">
      <c r="A6" s="10" t="s">
        <v>2039</v>
      </c>
      <c r="B6" s="26">
        <v>60</v>
      </c>
      <c r="C6" s="26">
        <v>102</v>
      </c>
      <c r="D6" s="26">
        <v>162</v>
      </c>
    </row>
    <row r="7" spans="1:4" x14ac:dyDescent="0.3">
      <c r="A7" s="10" t="s">
        <v>2031</v>
      </c>
      <c r="B7" s="26">
        <v>20</v>
      </c>
      <c r="C7" s="26">
        <v>22</v>
      </c>
      <c r="D7" s="26">
        <v>42</v>
      </c>
    </row>
    <row r="8" spans="1:4" x14ac:dyDescent="0.3">
      <c r="A8" s="10" t="s">
        <v>2048</v>
      </c>
      <c r="B8" s="26">
        <v>23</v>
      </c>
      <c r="C8" s="26">
        <v>21</v>
      </c>
      <c r="D8" s="26">
        <v>44</v>
      </c>
    </row>
    <row r="9" spans="1:4" x14ac:dyDescent="0.3">
      <c r="A9" s="10" t="s">
        <v>2062</v>
      </c>
      <c r="B9" s="26"/>
      <c r="C9" s="26">
        <v>4</v>
      </c>
      <c r="D9" s="26">
        <v>4</v>
      </c>
    </row>
    <row r="10" spans="1:4" x14ac:dyDescent="0.3">
      <c r="A10" s="10" t="s">
        <v>2033</v>
      </c>
      <c r="B10" s="26">
        <v>66</v>
      </c>
      <c r="C10" s="26">
        <v>99</v>
      </c>
      <c r="D10" s="26">
        <v>165</v>
      </c>
    </row>
    <row r="11" spans="1:4" x14ac:dyDescent="0.3">
      <c r="A11" s="10" t="s">
        <v>2052</v>
      </c>
      <c r="B11" s="26">
        <v>11</v>
      </c>
      <c r="C11" s="26">
        <v>26</v>
      </c>
      <c r="D11" s="26">
        <v>37</v>
      </c>
    </row>
    <row r="12" spans="1:4" x14ac:dyDescent="0.3">
      <c r="A12" s="10" t="s">
        <v>2045</v>
      </c>
      <c r="B12" s="26">
        <v>24</v>
      </c>
      <c r="C12" s="26">
        <v>40</v>
      </c>
      <c r="D12" s="26">
        <v>64</v>
      </c>
    </row>
    <row r="13" spans="1:4" x14ac:dyDescent="0.3">
      <c r="A13" s="10" t="s">
        <v>2035</v>
      </c>
      <c r="B13" s="26">
        <v>28</v>
      </c>
      <c r="C13" s="26">
        <v>64</v>
      </c>
      <c r="D13" s="26">
        <v>92</v>
      </c>
    </row>
    <row r="14" spans="1:4" x14ac:dyDescent="0.3">
      <c r="A14" s="10" t="s">
        <v>2037</v>
      </c>
      <c r="B14" s="26">
        <v>132</v>
      </c>
      <c r="C14" s="26">
        <v>187</v>
      </c>
      <c r="D14" s="26">
        <v>319</v>
      </c>
    </row>
    <row r="15" spans="1:4" x14ac:dyDescent="0.3">
      <c r="A15" s="10" t="s">
        <v>2066</v>
      </c>
      <c r="B15" s="26">
        <v>364</v>
      </c>
      <c r="C15" s="26">
        <v>565</v>
      </c>
      <c r="D15" s="26">
        <v>929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223C-6DB9-4347-88C2-87A896ECD663}">
  <dimension ref="A1:F30"/>
  <sheetViews>
    <sheetView topLeftCell="A4" workbookViewId="0">
      <selection activeCell="E19" sqref="E19"/>
    </sheetView>
  </sheetViews>
  <sheetFormatPr defaultRowHeight="15.6" x14ac:dyDescent="0.3"/>
  <cols>
    <col min="1" max="1" width="17.59765625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2067</v>
      </c>
    </row>
    <row r="2" spans="1:6" x14ac:dyDescent="0.3">
      <c r="A2" s="9" t="s">
        <v>2064</v>
      </c>
      <c r="B2" t="s">
        <v>2067</v>
      </c>
    </row>
    <row r="4" spans="1:6" ht="31.2" x14ac:dyDescent="0.3">
      <c r="A4" s="11" t="s">
        <v>2071</v>
      </c>
      <c r="B4" s="9" t="s">
        <v>2072</v>
      </c>
    </row>
    <row r="5" spans="1:6" x14ac:dyDescent="0.3">
      <c r="A5" s="9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10" t="s">
        <v>2047</v>
      </c>
      <c r="B6" s="26">
        <v>1</v>
      </c>
      <c r="C6" s="26">
        <v>10</v>
      </c>
      <c r="D6" s="26">
        <v>2</v>
      </c>
      <c r="E6" s="26">
        <v>21</v>
      </c>
      <c r="F6" s="26">
        <v>34</v>
      </c>
    </row>
    <row r="7" spans="1:6" x14ac:dyDescent="0.3">
      <c r="A7" s="10" t="s">
        <v>2063</v>
      </c>
      <c r="B7" s="26"/>
      <c r="C7" s="26"/>
      <c r="D7" s="26"/>
      <c r="E7" s="26">
        <v>4</v>
      </c>
      <c r="F7" s="26">
        <v>4</v>
      </c>
    </row>
    <row r="8" spans="1:6" x14ac:dyDescent="0.3">
      <c r="A8" s="10" t="s">
        <v>2040</v>
      </c>
      <c r="B8" s="26">
        <v>4</v>
      </c>
      <c r="C8" s="26">
        <v>21</v>
      </c>
      <c r="D8" s="26">
        <v>1</v>
      </c>
      <c r="E8" s="26">
        <v>34</v>
      </c>
      <c r="F8" s="26">
        <v>60</v>
      </c>
    </row>
    <row r="9" spans="1:6" x14ac:dyDescent="0.3">
      <c r="A9" s="10" t="s">
        <v>2042</v>
      </c>
      <c r="B9" s="26">
        <v>2</v>
      </c>
      <c r="C9" s="26">
        <v>12</v>
      </c>
      <c r="D9" s="26">
        <v>1</v>
      </c>
      <c r="E9" s="26">
        <v>22</v>
      </c>
      <c r="F9" s="26">
        <v>37</v>
      </c>
    </row>
    <row r="10" spans="1:6" x14ac:dyDescent="0.3">
      <c r="A10" s="10" t="s">
        <v>2041</v>
      </c>
      <c r="B10" s="26"/>
      <c r="C10" s="26">
        <v>8</v>
      </c>
      <c r="D10" s="26"/>
      <c r="E10" s="26">
        <v>10</v>
      </c>
      <c r="F10" s="26">
        <v>18</v>
      </c>
    </row>
    <row r="11" spans="1:6" x14ac:dyDescent="0.3">
      <c r="A11" s="10" t="s">
        <v>2051</v>
      </c>
      <c r="B11" s="26">
        <v>1</v>
      </c>
      <c r="C11" s="26">
        <v>7</v>
      </c>
      <c r="D11" s="26"/>
      <c r="E11" s="26">
        <v>9</v>
      </c>
      <c r="F11" s="26">
        <v>17</v>
      </c>
    </row>
    <row r="12" spans="1:6" x14ac:dyDescent="0.3">
      <c r="A12" s="10" t="s">
        <v>2032</v>
      </c>
      <c r="B12" s="26">
        <v>4</v>
      </c>
      <c r="C12" s="26">
        <v>20</v>
      </c>
      <c r="D12" s="26"/>
      <c r="E12" s="26">
        <v>22</v>
      </c>
      <c r="F12" s="26">
        <v>46</v>
      </c>
    </row>
    <row r="13" spans="1:6" x14ac:dyDescent="0.3">
      <c r="A13" s="10" t="s">
        <v>2043</v>
      </c>
      <c r="B13" s="26">
        <v>3</v>
      </c>
      <c r="C13" s="26">
        <v>19</v>
      </c>
      <c r="D13" s="26"/>
      <c r="E13" s="26">
        <v>23</v>
      </c>
      <c r="F13" s="26">
        <v>45</v>
      </c>
    </row>
    <row r="14" spans="1:6" x14ac:dyDescent="0.3">
      <c r="A14" s="10" t="s">
        <v>2056</v>
      </c>
      <c r="B14" s="26">
        <v>1</v>
      </c>
      <c r="C14" s="26">
        <v>6</v>
      </c>
      <c r="D14" s="26"/>
      <c r="E14" s="26">
        <v>10</v>
      </c>
      <c r="F14" s="26">
        <v>17</v>
      </c>
    </row>
    <row r="15" spans="1:6" x14ac:dyDescent="0.3">
      <c r="A15" s="10" t="s">
        <v>2055</v>
      </c>
      <c r="B15" s="26"/>
      <c r="C15" s="26">
        <v>3</v>
      </c>
      <c r="D15" s="26"/>
      <c r="E15" s="26">
        <v>4</v>
      </c>
      <c r="F15" s="26">
        <v>7</v>
      </c>
    </row>
    <row r="16" spans="1:6" x14ac:dyDescent="0.3">
      <c r="A16" s="10" t="s">
        <v>2059</v>
      </c>
      <c r="B16" s="26"/>
      <c r="C16" s="26">
        <v>8</v>
      </c>
      <c r="D16" s="26">
        <v>1</v>
      </c>
      <c r="E16" s="26">
        <v>4</v>
      </c>
      <c r="F16" s="26">
        <v>13</v>
      </c>
    </row>
    <row r="17" spans="1:6" x14ac:dyDescent="0.3">
      <c r="A17" s="10" t="s">
        <v>2046</v>
      </c>
      <c r="B17" s="26">
        <v>1</v>
      </c>
      <c r="C17" s="26">
        <v>6</v>
      </c>
      <c r="D17" s="26">
        <v>1</v>
      </c>
      <c r="E17" s="26">
        <v>13</v>
      </c>
      <c r="F17" s="26">
        <v>21</v>
      </c>
    </row>
    <row r="18" spans="1:6" x14ac:dyDescent="0.3">
      <c r="A18" s="10" t="s">
        <v>2053</v>
      </c>
      <c r="B18" s="26">
        <v>4</v>
      </c>
      <c r="C18" s="26">
        <v>11</v>
      </c>
      <c r="D18" s="26">
        <v>1</v>
      </c>
      <c r="E18" s="26">
        <v>26</v>
      </c>
      <c r="F18" s="26">
        <v>42</v>
      </c>
    </row>
    <row r="19" spans="1:6" x14ac:dyDescent="0.3">
      <c r="A19" s="10" t="s">
        <v>2038</v>
      </c>
      <c r="B19" s="26">
        <v>23</v>
      </c>
      <c r="C19" s="26">
        <v>132</v>
      </c>
      <c r="D19" s="26">
        <v>2</v>
      </c>
      <c r="E19" s="26">
        <v>187</v>
      </c>
      <c r="F19" s="26">
        <v>344</v>
      </c>
    </row>
    <row r="20" spans="1:6" x14ac:dyDescent="0.3">
      <c r="A20" s="10" t="s">
        <v>2054</v>
      </c>
      <c r="B20" s="26"/>
      <c r="C20" s="26">
        <v>4</v>
      </c>
      <c r="D20" s="26"/>
      <c r="E20" s="26">
        <v>4</v>
      </c>
      <c r="F20" s="26">
        <v>8</v>
      </c>
    </row>
    <row r="21" spans="1:6" x14ac:dyDescent="0.3">
      <c r="A21" s="10" t="s">
        <v>2034</v>
      </c>
      <c r="B21" s="26">
        <v>6</v>
      </c>
      <c r="C21" s="26">
        <v>30</v>
      </c>
      <c r="D21" s="26"/>
      <c r="E21" s="26">
        <v>49</v>
      </c>
      <c r="F21" s="26">
        <v>85</v>
      </c>
    </row>
    <row r="22" spans="1:6" x14ac:dyDescent="0.3">
      <c r="A22" s="10" t="s">
        <v>2061</v>
      </c>
      <c r="B22" s="26"/>
      <c r="C22" s="26">
        <v>9</v>
      </c>
      <c r="D22" s="26"/>
      <c r="E22" s="26">
        <v>5</v>
      </c>
      <c r="F22" s="26">
        <v>14</v>
      </c>
    </row>
    <row r="23" spans="1:6" x14ac:dyDescent="0.3">
      <c r="A23" s="10" t="s">
        <v>2050</v>
      </c>
      <c r="B23" s="26">
        <v>1</v>
      </c>
      <c r="C23" s="26">
        <v>5</v>
      </c>
      <c r="D23" s="26">
        <v>1</v>
      </c>
      <c r="E23" s="26">
        <v>9</v>
      </c>
      <c r="F23" s="26">
        <v>16</v>
      </c>
    </row>
    <row r="24" spans="1:6" x14ac:dyDescent="0.3">
      <c r="A24" s="10" t="s">
        <v>2058</v>
      </c>
      <c r="B24" s="26">
        <v>3</v>
      </c>
      <c r="C24" s="26">
        <v>3</v>
      </c>
      <c r="D24" s="26"/>
      <c r="E24" s="26">
        <v>11</v>
      </c>
      <c r="F24" s="26">
        <v>17</v>
      </c>
    </row>
    <row r="25" spans="1:6" x14ac:dyDescent="0.3">
      <c r="A25" s="10" t="s">
        <v>2057</v>
      </c>
      <c r="B25" s="26"/>
      <c r="C25" s="26">
        <v>7</v>
      </c>
      <c r="D25" s="26"/>
      <c r="E25" s="26">
        <v>14</v>
      </c>
      <c r="F25" s="26">
        <v>21</v>
      </c>
    </row>
    <row r="26" spans="1:6" x14ac:dyDescent="0.3">
      <c r="A26" s="10" t="s">
        <v>2049</v>
      </c>
      <c r="B26" s="26">
        <v>1</v>
      </c>
      <c r="C26" s="26">
        <v>15</v>
      </c>
      <c r="D26" s="26">
        <v>2</v>
      </c>
      <c r="E26" s="26">
        <v>17</v>
      </c>
      <c r="F26" s="26">
        <v>35</v>
      </c>
    </row>
    <row r="27" spans="1:6" x14ac:dyDescent="0.3">
      <c r="A27" s="10" t="s">
        <v>2044</v>
      </c>
      <c r="B27" s="26"/>
      <c r="C27" s="26">
        <v>16</v>
      </c>
      <c r="D27" s="26">
        <v>1</v>
      </c>
      <c r="E27" s="26">
        <v>28</v>
      </c>
      <c r="F27" s="26">
        <v>45</v>
      </c>
    </row>
    <row r="28" spans="1:6" x14ac:dyDescent="0.3">
      <c r="A28" s="10" t="s">
        <v>2036</v>
      </c>
      <c r="B28" s="26">
        <v>2</v>
      </c>
      <c r="C28" s="26">
        <v>12</v>
      </c>
      <c r="D28" s="26">
        <v>1</v>
      </c>
      <c r="E28" s="26">
        <v>36</v>
      </c>
      <c r="F28" s="26">
        <v>51</v>
      </c>
    </row>
    <row r="29" spans="1:6" x14ac:dyDescent="0.3">
      <c r="A29" s="10" t="s">
        <v>2060</v>
      </c>
      <c r="B29" s="26"/>
      <c r="C29" s="26"/>
      <c r="D29" s="26"/>
      <c r="E29" s="26">
        <v>3</v>
      </c>
      <c r="F29" s="26">
        <v>3</v>
      </c>
    </row>
    <row r="30" spans="1:6" x14ac:dyDescent="0.3">
      <c r="A30" s="10" t="s">
        <v>2066</v>
      </c>
      <c r="B30" s="26">
        <v>57</v>
      </c>
      <c r="C30" s="26">
        <v>364</v>
      </c>
      <c r="D30" s="26">
        <v>14</v>
      </c>
      <c r="E30" s="26">
        <v>565</v>
      </c>
      <c r="F30" s="26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96AF-9FE0-4EEC-A9FD-606E404FC0BF}">
  <dimension ref="A2:E19"/>
  <sheetViews>
    <sheetView workbookViewId="0">
      <selection activeCell="B22" sqref="B22"/>
    </sheetView>
  </sheetViews>
  <sheetFormatPr defaultRowHeight="15.6" x14ac:dyDescent="0.3"/>
  <cols>
    <col min="1" max="1" width="25.59765625" bestFit="1" customWidth="1"/>
    <col min="2" max="2" width="11.39843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2" spans="1:5" x14ac:dyDescent="0.3">
      <c r="A2" s="9" t="s">
        <v>2064</v>
      </c>
      <c r="B2" t="s">
        <v>2067</v>
      </c>
    </row>
    <row r="3" spans="1:5" x14ac:dyDescent="0.3">
      <c r="A3" s="9" t="s">
        <v>2075</v>
      </c>
      <c r="B3" t="s">
        <v>2067</v>
      </c>
    </row>
    <row r="5" spans="1:5" x14ac:dyDescent="0.3">
      <c r="A5" s="9" t="s">
        <v>2089</v>
      </c>
      <c r="B5" s="9" t="s">
        <v>2069</v>
      </c>
    </row>
    <row r="6" spans="1:5" x14ac:dyDescent="0.3">
      <c r="A6" s="9" t="s">
        <v>2088</v>
      </c>
      <c r="B6" t="s">
        <v>74</v>
      </c>
      <c r="C6" t="s">
        <v>14</v>
      </c>
      <c r="D6" t="s">
        <v>20</v>
      </c>
      <c r="E6" t="s">
        <v>2066</v>
      </c>
    </row>
    <row r="7" spans="1:5" x14ac:dyDescent="0.3">
      <c r="A7" s="10" t="s">
        <v>2076</v>
      </c>
      <c r="B7" s="26">
        <v>6</v>
      </c>
      <c r="C7" s="26">
        <v>36</v>
      </c>
      <c r="D7" s="26">
        <v>49</v>
      </c>
      <c r="E7" s="26">
        <v>91</v>
      </c>
    </row>
    <row r="8" spans="1:5" x14ac:dyDescent="0.3">
      <c r="A8" s="10" t="s">
        <v>2077</v>
      </c>
      <c r="B8" s="26">
        <v>7</v>
      </c>
      <c r="C8" s="26">
        <v>28</v>
      </c>
      <c r="D8" s="26">
        <v>44</v>
      </c>
      <c r="E8" s="26">
        <v>79</v>
      </c>
    </row>
    <row r="9" spans="1:5" x14ac:dyDescent="0.3">
      <c r="A9" s="10" t="s">
        <v>2078</v>
      </c>
      <c r="B9" s="26">
        <v>4</v>
      </c>
      <c r="C9" s="26">
        <v>33</v>
      </c>
      <c r="D9" s="26">
        <v>49</v>
      </c>
      <c r="E9" s="26">
        <v>86</v>
      </c>
    </row>
    <row r="10" spans="1:5" x14ac:dyDescent="0.3">
      <c r="A10" s="10" t="s">
        <v>2079</v>
      </c>
      <c r="B10" s="26">
        <v>1</v>
      </c>
      <c r="C10" s="26">
        <v>30</v>
      </c>
      <c r="D10" s="26">
        <v>46</v>
      </c>
      <c r="E10" s="26">
        <v>77</v>
      </c>
    </row>
    <row r="11" spans="1:5" x14ac:dyDescent="0.3">
      <c r="A11" s="10" t="s">
        <v>2080</v>
      </c>
      <c r="B11" s="26">
        <v>3</v>
      </c>
      <c r="C11" s="26">
        <v>35</v>
      </c>
      <c r="D11" s="26">
        <v>46</v>
      </c>
      <c r="E11" s="26">
        <v>84</v>
      </c>
    </row>
    <row r="12" spans="1:5" x14ac:dyDescent="0.3">
      <c r="A12" s="10" t="s">
        <v>2081</v>
      </c>
      <c r="B12" s="26">
        <v>3</v>
      </c>
      <c r="C12" s="26">
        <v>28</v>
      </c>
      <c r="D12" s="26">
        <v>55</v>
      </c>
      <c r="E12" s="26">
        <v>86</v>
      </c>
    </row>
    <row r="13" spans="1:5" x14ac:dyDescent="0.3">
      <c r="A13" s="10" t="s">
        <v>2082</v>
      </c>
      <c r="B13" s="26">
        <v>4</v>
      </c>
      <c r="C13" s="26">
        <v>31</v>
      </c>
      <c r="D13" s="26">
        <v>58</v>
      </c>
      <c r="E13" s="26">
        <v>93</v>
      </c>
    </row>
    <row r="14" spans="1:5" x14ac:dyDescent="0.3">
      <c r="A14" s="10" t="s">
        <v>2083</v>
      </c>
      <c r="B14" s="26">
        <v>8</v>
      </c>
      <c r="C14" s="26">
        <v>35</v>
      </c>
      <c r="D14" s="26">
        <v>41</v>
      </c>
      <c r="E14" s="26">
        <v>84</v>
      </c>
    </row>
    <row r="15" spans="1:5" x14ac:dyDescent="0.3">
      <c r="A15" s="10" t="s">
        <v>2084</v>
      </c>
      <c r="B15" s="26">
        <v>5</v>
      </c>
      <c r="C15" s="26">
        <v>23</v>
      </c>
      <c r="D15" s="26">
        <v>45</v>
      </c>
      <c r="E15" s="26">
        <v>73</v>
      </c>
    </row>
    <row r="16" spans="1:5" x14ac:dyDescent="0.3">
      <c r="A16" s="10" t="s">
        <v>2085</v>
      </c>
      <c r="B16" s="26">
        <v>6</v>
      </c>
      <c r="C16" s="26">
        <v>26</v>
      </c>
      <c r="D16" s="26">
        <v>45</v>
      </c>
      <c r="E16" s="26">
        <v>77</v>
      </c>
    </row>
    <row r="17" spans="1:5" x14ac:dyDescent="0.3">
      <c r="A17" s="10" t="s">
        <v>2086</v>
      </c>
      <c r="B17" s="26">
        <v>3</v>
      </c>
      <c r="C17" s="26">
        <v>27</v>
      </c>
      <c r="D17" s="26">
        <v>45</v>
      </c>
      <c r="E17" s="26">
        <v>75</v>
      </c>
    </row>
    <row r="18" spans="1:5" x14ac:dyDescent="0.3">
      <c r="A18" s="10" t="s">
        <v>2087</v>
      </c>
      <c r="B18" s="26">
        <v>7</v>
      </c>
      <c r="C18" s="26">
        <v>32</v>
      </c>
      <c r="D18" s="26">
        <v>42</v>
      </c>
      <c r="E18" s="26">
        <v>81</v>
      </c>
    </row>
    <row r="19" spans="1:5" x14ac:dyDescent="0.3">
      <c r="A19" s="10" t="s">
        <v>2066</v>
      </c>
      <c r="B19" s="26">
        <v>57</v>
      </c>
      <c r="C19" s="26">
        <v>364</v>
      </c>
      <c r="D19" s="26">
        <v>565</v>
      </c>
      <c r="E19" s="26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Other</vt:lpstr>
      <vt:lpstr>Crowdfunding</vt:lpstr>
      <vt:lpstr>Statistical Analysis</vt:lpstr>
      <vt:lpstr>Crowdfunding Goal Analysis</vt:lpstr>
      <vt:lpstr>Campaign Outcome_Parent Cat</vt:lpstr>
      <vt:lpstr>Campaign Outcome_Sub-cat</vt:lpstr>
      <vt:lpstr>Campaign Outcome_Date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Courtney Cole</cp:lastModifiedBy>
  <dcterms:created xsi:type="dcterms:W3CDTF">2021-09-29T18:52:28Z</dcterms:created>
  <dcterms:modified xsi:type="dcterms:W3CDTF">2024-03-17T17:55:44Z</dcterms:modified>
</cp:coreProperties>
</file>