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Hub\Intergrated-Project\Datasets\"/>
    </mc:Choice>
  </mc:AlternateContent>
  <xr:revisionPtr revIDLastSave="0" documentId="8_{C289A784-B7C2-4F3E-B311-36ACEA5974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urance_claims Raw" sheetId="1" r:id="rId1"/>
    <sheet name="insurance_claims Cleaning" sheetId="2" r:id="rId2"/>
    <sheet name="insurance_claims Cleaned" sheetId="14" r:id="rId3"/>
    <sheet name="Count of State" sheetId="4" r:id="rId4"/>
    <sheet name="Policy Deductable (2)" sheetId="7" r:id="rId5"/>
    <sheet name="Age_Impute" sheetId="5" r:id="rId6"/>
    <sheet name="Policy Deductable" sheetId="6" r:id="rId7"/>
    <sheet name="Data Clean Tracking" sheetId="3" r:id="rId8"/>
    <sheet name="Hobbies" sheetId="8" r:id="rId9"/>
    <sheet name="Annual Premium" sheetId="9" r:id="rId10"/>
    <sheet name="Capital Gains" sheetId="10" r:id="rId11"/>
    <sheet name="Authority call" sheetId="11" r:id="rId12"/>
    <sheet name="Incident State" sheetId="12" r:id="rId13"/>
    <sheet name="Total Claim Amount" sheetId="13" r:id="rId14"/>
  </sheets>
  <definedNames>
    <definedName name="_xlnm._FilterDatabase" localSheetId="1" hidden="1">'insurance_claims Cleaning'!$B$8:$AP$1008</definedName>
    <definedName name="_xlnm._FilterDatabase" localSheetId="0" hidden="1">'insurance_claims Raw'!$A$1:$AN$1001</definedName>
  </definedNames>
  <calcPr calcId="191029"/>
  <pivotCaches>
    <pivotCache cacheId="3" r:id="rId15"/>
    <pivotCache cacheId="19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78" i="2" l="1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9" i="2"/>
  <c r="E5" i="13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B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5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B4" i="2"/>
  <c r="B3" i="2"/>
  <c r="B2" i="2"/>
  <c r="B1" i="2"/>
  <c r="B3" i="3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9" i="2"/>
</calcChain>
</file>

<file path=xl/sharedStrings.xml><?xml version="1.0" encoding="utf-8"?>
<sst xmlns="http://schemas.openxmlformats.org/spreadsheetml/2006/main" count="57126" uniqueCount="1209">
  <si>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</si>
  <si>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</si>
  <si>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</si>
  <si>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</si>
  <si>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</si>
  <si>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</si>
  <si>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</si>
  <si>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</si>
  <si>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</si>
  <si>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</si>
  <si>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</si>
  <si>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</si>
  <si>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</si>
  <si>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</si>
  <si>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</si>
  <si>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</si>
  <si>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</si>
  <si>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</si>
  <si>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</si>
  <si>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</si>
  <si>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</si>
  <si>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</si>
  <si>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</si>
  <si>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</si>
  <si>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</si>
  <si>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</si>
  <si>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</si>
  <si>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</si>
  <si>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</si>
  <si>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</si>
  <si>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</si>
  <si>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</si>
  <si>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</si>
  <si>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</si>
  <si>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</si>
  <si>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</si>
  <si>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</si>
  <si>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</si>
  <si>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</si>
  <si>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</si>
  <si>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</si>
  <si>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</si>
  <si>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</si>
  <si>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</si>
  <si>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</si>
  <si>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</si>
  <si>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</si>
  <si>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</si>
  <si>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</si>
  <si>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</si>
  <si>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</si>
  <si>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</si>
  <si>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</si>
  <si>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</si>
  <si>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</si>
  <si>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</si>
  <si>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</si>
  <si>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</si>
  <si>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</si>
  <si>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</si>
  <si>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</si>
  <si>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</si>
  <si>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</si>
  <si>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</si>
  <si>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</si>
  <si>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</si>
  <si>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</si>
  <si>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</si>
  <si>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</si>
  <si>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</si>
  <si>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</si>
  <si>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</si>
  <si>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</si>
  <si>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</si>
  <si>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</si>
  <si>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</si>
  <si>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</si>
  <si>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</si>
  <si>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</si>
  <si>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</si>
  <si>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</si>
  <si>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</si>
  <si>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</si>
  <si>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</si>
  <si>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</si>
  <si>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</si>
  <si>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</si>
  <si>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</si>
  <si>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</si>
  <si>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</si>
  <si>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</si>
  <si>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</si>
  <si>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</si>
  <si>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</si>
  <si>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</si>
  <si>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</si>
  <si>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</si>
  <si>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</si>
  <si>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</si>
  <si>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</si>
  <si>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</si>
  <si>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</si>
  <si>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</si>
  <si>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</si>
  <si>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</si>
  <si>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</si>
  <si>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</si>
  <si>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</si>
  <si>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</si>
  <si>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</si>
  <si>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</si>
  <si>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</si>
  <si>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</si>
  <si>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</si>
  <si>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</si>
  <si>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</si>
  <si>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</si>
  <si>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</si>
  <si>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</si>
  <si>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</si>
  <si>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</si>
  <si>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</si>
  <si>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</si>
  <si>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</si>
  <si>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</si>
  <si>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</si>
  <si>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</si>
  <si>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</si>
  <si>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</si>
  <si>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</si>
  <si>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</si>
  <si>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</si>
  <si>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</si>
  <si>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</si>
  <si>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</si>
  <si>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</si>
  <si>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</si>
  <si>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</si>
  <si>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</si>
  <si>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</si>
  <si>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</si>
  <si>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</si>
  <si>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</si>
  <si>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</si>
  <si>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</si>
  <si>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</si>
  <si>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</si>
  <si>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</si>
  <si>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</si>
  <si>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</si>
  <si>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</si>
  <si>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</si>
  <si>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</si>
  <si>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</si>
  <si>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</si>
  <si>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</si>
  <si>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</si>
  <si>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</si>
  <si>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</si>
  <si>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</si>
  <si>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</si>
  <si>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</si>
  <si>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</si>
  <si>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</si>
  <si>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</si>
  <si>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</si>
  <si>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</si>
  <si>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</si>
  <si>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</si>
  <si>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</si>
  <si>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</si>
  <si>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</si>
  <si>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</si>
  <si>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</si>
  <si>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</si>
  <si>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</si>
  <si>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</si>
  <si>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</si>
  <si>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</si>
  <si>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</si>
  <si>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</si>
  <si>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</si>
  <si>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</si>
  <si>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</si>
  <si>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</si>
  <si>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</si>
  <si>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</si>
  <si>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</si>
  <si>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</si>
  <si>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</si>
  <si>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</si>
  <si>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</si>
  <si>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</si>
  <si>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</si>
  <si>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</si>
  <si>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</si>
  <si>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</si>
  <si>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</si>
  <si>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</si>
  <si>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</si>
  <si>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</si>
  <si>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</si>
  <si>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</si>
  <si>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</si>
  <si>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</si>
  <si>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</si>
  <si>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</si>
  <si>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</si>
  <si>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</si>
  <si>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</si>
  <si>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</si>
  <si>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</si>
  <si>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</si>
  <si>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</si>
  <si>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</si>
  <si>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</si>
  <si>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</si>
  <si>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</si>
  <si>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</si>
  <si>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</si>
  <si>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</si>
  <si>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</si>
  <si>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</si>
  <si>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</si>
  <si>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</si>
  <si>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</si>
  <si>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</si>
  <si>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</si>
  <si>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</si>
  <si>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</si>
  <si>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</si>
  <si>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</si>
  <si>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</si>
  <si>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</si>
  <si>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</si>
  <si>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</si>
  <si>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</si>
  <si>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</si>
  <si>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</si>
  <si>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</si>
  <si>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</si>
  <si>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</si>
  <si>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</si>
  <si>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</si>
  <si>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</si>
  <si>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</si>
  <si>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</si>
  <si>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</si>
  <si>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</si>
  <si>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</si>
  <si>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</si>
  <si>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</si>
  <si>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</si>
  <si>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</si>
  <si>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</si>
  <si>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</si>
  <si>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</si>
  <si>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</si>
  <si>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</si>
  <si>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</si>
  <si>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</si>
  <si>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</si>
  <si>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</si>
  <si>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</si>
  <si>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</si>
  <si>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</si>
  <si>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</si>
  <si>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</si>
  <si>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</si>
  <si>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</si>
  <si>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</si>
  <si>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</si>
  <si>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</si>
  <si>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</si>
  <si>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</si>
  <si>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</si>
  <si>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</si>
  <si>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</si>
  <si>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</si>
  <si>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</si>
  <si>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</si>
  <si>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</si>
  <si>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</si>
  <si>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</si>
  <si>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</si>
  <si>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</si>
  <si>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</si>
  <si>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</si>
  <si>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</si>
  <si>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</si>
  <si>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</si>
  <si>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</si>
  <si>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</si>
  <si>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</si>
  <si>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</si>
  <si>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</si>
  <si>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</si>
  <si>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</si>
  <si>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</si>
  <si>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</si>
  <si>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</si>
  <si>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</si>
  <si>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</si>
  <si>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</si>
  <si>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</si>
  <si>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</si>
  <si>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</si>
  <si>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</si>
  <si>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</si>
  <si>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</si>
  <si>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</si>
  <si>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</si>
  <si>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</si>
  <si>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</si>
  <si>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</si>
  <si>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</si>
  <si>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</si>
  <si>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</si>
  <si>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</si>
  <si>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</si>
  <si>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</si>
  <si>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</si>
  <si>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</si>
  <si>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</si>
  <si>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</si>
  <si>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</si>
  <si>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</si>
  <si>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</si>
  <si>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</si>
  <si>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</si>
  <si>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</si>
  <si>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</si>
  <si>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</si>
  <si>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</si>
  <si>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</si>
  <si>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</si>
  <si>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</si>
  <si>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</si>
  <si>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</si>
  <si>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</si>
  <si>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</si>
  <si>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</si>
  <si>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</si>
  <si>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</si>
  <si>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</si>
  <si>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</si>
  <si>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</si>
  <si>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</si>
  <si>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</si>
  <si>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</si>
  <si>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</si>
  <si>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</si>
  <si>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</si>
  <si>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</si>
  <si>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</si>
  <si>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</si>
  <si>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</si>
  <si>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</si>
  <si>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</si>
  <si>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</si>
  <si>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</si>
  <si>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</si>
  <si>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</si>
  <si>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</si>
  <si>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</si>
  <si>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</si>
  <si>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</si>
  <si>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</si>
  <si>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</si>
  <si>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</si>
  <si>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</si>
  <si>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</si>
  <si>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</si>
  <si>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</si>
  <si>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</si>
  <si>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</si>
  <si>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</si>
  <si>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</si>
  <si>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</si>
  <si>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</si>
  <si>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</si>
  <si>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</si>
  <si>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</si>
  <si>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</si>
  <si>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</si>
  <si>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</si>
  <si>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</si>
  <si>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</si>
  <si>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</si>
  <si>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</si>
  <si>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</si>
  <si>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</si>
  <si>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</si>
  <si>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</si>
  <si>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</si>
  <si>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</si>
  <si>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</si>
  <si>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</si>
  <si>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</si>
  <si>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</si>
  <si>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</si>
  <si>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</si>
  <si>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</si>
  <si>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</si>
  <si>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</si>
  <si>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</si>
  <si>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</si>
  <si>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</si>
  <si>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</si>
  <si>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</si>
  <si>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</si>
  <si>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</si>
  <si>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</si>
  <si>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</si>
  <si>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</si>
  <si>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</si>
  <si>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</si>
  <si>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</si>
  <si>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</si>
  <si>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</si>
  <si>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</si>
  <si>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</si>
  <si>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</si>
  <si>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</si>
  <si>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</si>
  <si>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</si>
  <si>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</si>
  <si>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</si>
  <si>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</si>
  <si>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</si>
  <si>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</si>
  <si>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</si>
  <si>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</si>
  <si>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</si>
  <si>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</si>
  <si>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</si>
  <si>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</si>
  <si>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</si>
  <si>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</si>
  <si>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</si>
  <si>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</si>
  <si>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</si>
  <si>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</si>
  <si>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</si>
  <si>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</si>
  <si>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</si>
  <si>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</si>
  <si>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</si>
  <si>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</si>
  <si>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</si>
  <si>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</si>
  <si>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</si>
  <si>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</si>
  <si>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</si>
  <si>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</si>
  <si>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</si>
  <si>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</si>
  <si>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</si>
  <si>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</si>
  <si>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</si>
  <si>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</si>
  <si>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</si>
  <si>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</si>
  <si>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</si>
  <si>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</si>
  <si>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</si>
  <si>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</si>
  <si>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</si>
  <si>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</si>
  <si>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</si>
  <si>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</si>
  <si>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</si>
  <si>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</si>
  <si>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</si>
  <si>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</si>
  <si>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</si>
  <si>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</si>
  <si>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</si>
  <si>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</si>
  <si>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</si>
  <si>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</si>
  <si>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</si>
  <si>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</si>
  <si>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</si>
  <si>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</si>
  <si>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</si>
  <si>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</si>
  <si>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</si>
  <si>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</si>
  <si>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</si>
  <si>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</si>
  <si>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</si>
  <si>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</si>
  <si>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</si>
  <si>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</si>
  <si>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</si>
  <si>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</si>
  <si>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</si>
  <si>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</si>
  <si>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</si>
  <si>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</si>
  <si>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</si>
  <si>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</si>
  <si>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</si>
  <si>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</si>
  <si>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</si>
  <si>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</si>
  <si>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</si>
  <si>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</si>
  <si>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</si>
  <si>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</si>
  <si>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</si>
  <si>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</si>
  <si>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</si>
  <si>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</si>
  <si>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</si>
  <si>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</si>
  <si>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</si>
  <si>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</si>
  <si>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</si>
  <si>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</si>
  <si>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</si>
  <si>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</si>
  <si>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</si>
  <si>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</si>
  <si>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</si>
  <si>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</si>
  <si>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</si>
  <si>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</si>
  <si>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</si>
  <si>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</si>
  <si>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</si>
  <si>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</si>
  <si>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</si>
  <si>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</si>
  <si>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</si>
  <si>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</si>
  <si>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</si>
  <si>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</si>
  <si>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</si>
  <si>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</si>
  <si>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</si>
  <si>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</si>
  <si>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</si>
  <si>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</si>
  <si>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</si>
  <si>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</si>
  <si>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</si>
  <si>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</si>
  <si>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</si>
  <si>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</si>
  <si>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</si>
  <si>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</si>
  <si>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</si>
  <si>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</si>
  <si>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</si>
  <si>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</si>
  <si>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</si>
  <si>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</si>
  <si>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</si>
  <si>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</si>
  <si>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</si>
  <si>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</si>
  <si>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</si>
  <si>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</si>
  <si>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</si>
  <si>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</si>
  <si>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</si>
  <si>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</si>
  <si>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</si>
  <si>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</si>
  <si>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</si>
  <si>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</si>
  <si>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</si>
  <si>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</si>
  <si>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</si>
  <si>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</si>
  <si>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</si>
  <si>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</si>
  <si>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</si>
  <si>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</si>
  <si>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</si>
  <si>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</si>
  <si>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</si>
  <si>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</si>
  <si>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</si>
  <si>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</si>
  <si>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</si>
  <si>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</si>
  <si>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</si>
  <si>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</si>
  <si>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</si>
  <si>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</si>
  <si>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</si>
  <si>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</si>
  <si>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</si>
  <si>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</si>
  <si>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</si>
  <si>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</si>
  <si>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</si>
  <si>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</si>
  <si>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</si>
  <si>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</si>
  <si>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</si>
  <si>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</si>
  <si>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</si>
  <si>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</si>
  <si>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</si>
  <si>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</si>
  <si>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</si>
  <si>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</si>
  <si>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</si>
  <si>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</si>
  <si>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</si>
  <si>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</si>
  <si>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</si>
  <si>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</si>
  <si>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</si>
  <si>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</si>
  <si>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</si>
  <si>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</si>
  <si>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</si>
  <si>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</si>
  <si>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</si>
  <si>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</si>
  <si>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</si>
  <si>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</si>
  <si>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</si>
  <si>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</si>
  <si>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</si>
  <si>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</si>
  <si>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</si>
  <si>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</si>
  <si>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</si>
  <si>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</si>
  <si>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</si>
  <si>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</si>
  <si>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</si>
  <si>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</si>
  <si>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</si>
  <si>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</si>
  <si>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</si>
  <si>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</si>
  <si>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</si>
  <si>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</si>
  <si>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</si>
  <si>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</si>
  <si>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</si>
  <si>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</si>
  <si>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</si>
  <si>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</si>
  <si>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</si>
  <si>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</si>
  <si>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</si>
  <si>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</si>
  <si>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</si>
  <si>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</si>
  <si>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</si>
  <si>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</si>
  <si>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</si>
  <si>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</si>
  <si>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</si>
  <si>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</si>
  <si>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</si>
  <si>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</si>
  <si>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</si>
  <si>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</si>
  <si>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</si>
  <si>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</si>
  <si>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</si>
  <si>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</si>
  <si>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</si>
  <si>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</si>
  <si>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</si>
  <si>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</si>
  <si>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</si>
  <si>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</si>
  <si>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</si>
  <si>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</si>
  <si>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</si>
  <si>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</si>
  <si>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</si>
  <si>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</si>
  <si>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</si>
  <si>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</si>
  <si>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</si>
  <si>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</si>
  <si>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</si>
  <si>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</si>
  <si>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</si>
  <si>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</si>
  <si>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</si>
  <si>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</si>
  <si>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</si>
  <si>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</si>
  <si>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</si>
  <si>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</si>
  <si>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</si>
  <si>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</si>
  <si>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</si>
  <si>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</si>
  <si>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</si>
  <si>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</si>
  <si>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</si>
  <si>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</si>
  <si>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</si>
  <si>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</si>
  <si>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</si>
  <si>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</si>
  <si>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</si>
  <si>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</si>
  <si>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</si>
  <si>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</si>
  <si>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</si>
  <si>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</si>
  <si>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</si>
  <si>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</si>
  <si>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</si>
  <si>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</si>
  <si>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</si>
  <si>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</si>
  <si>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</si>
  <si>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</si>
  <si>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</si>
  <si>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</si>
  <si>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</si>
  <si>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</si>
  <si>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</si>
  <si>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</si>
  <si>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</si>
  <si>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</si>
  <si>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</si>
  <si>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</si>
  <si>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</si>
  <si>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</si>
  <si>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</si>
  <si>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</si>
  <si>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</si>
  <si>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</si>
  <si>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</si>
  <si>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</si>
  <si>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</si>
  <si>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</si>
  <si>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</si>
  <si>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</si>
  <si>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</si>
  <si>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</si>
  <si>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</si>
  <si>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</si>
  <si>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</si>
  <si>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</si>
  <si>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</si>
  <si>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</si>
  <si>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</si>
  <si>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</si>
  <si>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</si>
  <si>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</si>
  <si>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</si>
  <si>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</si>
  <si>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</si>
  <si>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</si>
  <si>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</si>
  <si>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</si>
  <si>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</si>
  <si>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</si>
  <si>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</si>
  <si>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</si>
  <si>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</si>
  <si>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</si>
  <si>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</si>
  <si>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</si>
  <si>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</si>
  <si>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</si>
  <si>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</si>
  <si>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</si>
  <si>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</si>
  <si>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</si>
  <si>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</si>
  <si>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</si>
  <si>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</si>
  <si>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</si>
  <si>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</si>
  <si>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</si>
  <si>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</si>
  <si>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</si>
  <si>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</si>
  <si>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</si>
  <si>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</si>
  <si>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</si>
  <si>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</si>
  <si>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</si>
  <si>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</si>
  <si>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</si>
  <si>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</si>
  <si>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</si>
  <si>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</si>
  <si>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</si>
  <si>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</si>
  <si>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</si>
  <si>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</si>
  <si>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</si>
  <si>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</si>
  <si>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</si>
  <si>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</si>
  <si>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</si>
  <si>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</si>
  <si>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</si>
  <si>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</si>
  <si>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</si>
  <si>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</si>
  <si>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</si>
  <si>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</si>
  <si>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</si>
  <si>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</si>
  <si>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</si>
  <si>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</si>
  <si>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</si>
  <si>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</si>
  <si>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</si>
  <si>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</si>
  <si>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</si>
  <si>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</si>
  <si>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</si>
  <si>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</si>
  <si>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</si>
  <si>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</si>
  <si>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</si>
  <si>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</si>
  <si>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</si>
  <si>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</si>
  <si>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</si>
  <si>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</si>
  <si>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</si>
  <si>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</si>
  <si>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</si>
  <si>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</si>
  <si>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</si>
  <si>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</si>
  <si>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</si>
  <si>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</si>
  <si>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</si>
  <si>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</si>
  <si>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</si>
  <si>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</si>
  <si>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</si>
  <si>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</si>
  <si>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</si>
  <si>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</si>
  <si>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</si>
  <si>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</si>
  <si>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</si>
  <si>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</si>
  <si>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</si>
  <si>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</si>
  <si>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</si>
  <si>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</si>
  <si>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</si>
  <si>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</si>
  <si>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</si>
  <si>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</si>
  <si>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</si>
  <si>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</si>
  <si>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</si>
  <si>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</si>
  <si>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</si>
  <si>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</si>
  <si>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</si>
  <si>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</si>
  <si>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</si>
  <si>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</si>
  <si>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</si>
  <si>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</si>
  <si>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</si>
  <si>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</si>
  <si>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</si>
  <si>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</si>
  <si>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</si>
  <si>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</si>
  <si>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</si>
  <si>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</si>
  <si>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</si>
  <si>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</si>
  <si>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</si>
  <si>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</si>
  <si>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</si>
  <si>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</si>
  <si>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</si>
  <si>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</si>
  <si>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</si>
  <si>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</si>
  <si>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</si>
  <si>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</si>
  <si>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</si>
  <si>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</si>
  <si>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</si>
  <si>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</si>
  <si>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</si>
  <si>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</si>
  <si>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</si>
  <si>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</si>
  <si>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</si>
  <si>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</si>
  <si>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</si>
  <si>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</si>
  <si>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</si>
  <si>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</si>
  <si>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</si>
  <si>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</si>
  <si>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</si>
  <si>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</si>
  <si>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</si>
  <si>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</si>
  <si>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</si>
  <si>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</si>
  <si>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</si>
  <si>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</si>
  <si>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</si>
  <si>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</si>
  <si>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</si>
  <si>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</si>
  <si>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</si>
  <si>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</si>
  <si>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</si>
  <si>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</si>
  <si>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</si>
  <si>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</si>
  <si>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</si>
  <si>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</si>
  <si>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</si>
  <si>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</si>
  <si>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</si>
  <si>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</si>
  <si>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</si>
  <si>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</si>
  <si>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</si>
  <si>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</si>
  <si>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</si>
  <si>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</si>
  <si>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</si>
  <si>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</si>
  <si>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</si>
  <si>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</si>
  <si>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</si>
  <si>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</si>
  <si>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</si>
  <si>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</si>
  <si>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</si>
  <si>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</si>
  <si>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</si>
  <si>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</si>
  <si>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</si>
  <si>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</si>
  <si>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</si>
  <si>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</si>
  <si>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</si>
  <si>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</si>
  <si>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</si>
  <si>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</si>
  <si>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</si>
  <si>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</si>
  <si>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</si>
  <si>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</si>
  <si>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</si>
  <si>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</si>
  <si>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</si>
  <si>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</si>
  <si>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</si>
  <si>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</si>
  <si>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</si>
  <si>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</si>
  <si>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</si>
  <si>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</si>
  <si>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</si>
  <si>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</si>
  <si>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</si>
  <si>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</si>
  <si>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</si>
  <si>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</si>
  <si>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</si>
  <si>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</si>
  <si>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</si>
  <si>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</si>
  <si>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</si>
  <si>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</si>
  <si>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</si>
  <si>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</si>
  <si>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</si>
  <si>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</si>
  <si>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</si>
  <si>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</si>
  <si>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</si>
  <si>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</si>
  <si>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</si>
  <si>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</si>
  <si>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</si>
  <si>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</si>
  <si>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</si>
  <si>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</si>
  <si>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</si>
  <si>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</si>
  <si>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</si>
  <si>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</si>
  <si>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</si>
  <si>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</si>
  <si>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</si>
  <si>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</si>
  <si>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</si>
  <si>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</si>
  <si>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</si>
  <si>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</si>
  <si>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</si>
  <si>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</si>
  <si>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</si>
  <si>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</si>
  <si>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</si>
  <si>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</si>
  <si>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</si>
  <si>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</si>
  <si>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</si>
  <si>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</si>
  <si>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</si>
  <si>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</si>
  <si>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</si>
  <si>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</si>
  <si>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</si>
  <si>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</si>
  <si>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</si>
  <si>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</si>
  <si>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</si>
  <si>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</si>
  <si>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</si>
  <si>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</si>
  <si>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</si>
  <si>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</si>
  <si>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</si>
  <si>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</si>
  <si>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</si>
  <si>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</si>
  <si>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</si>
  <si>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</si>
  <si>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</si>
  <si>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</si>
  <si>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</si>
  <si>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</si>
  <si>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</si>
  <si>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</si>
  <si>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</si>
  <si>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</si>
  <si>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</si>
  <si>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</si>
  <si>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</si>
  <si>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</si>
  <si>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</si>
  <si>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</si>
  <si>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</si>
  <si>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</si>
  <si>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</si>
  <si>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</si>
  <si>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</si>
  <si>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</si>
  <si>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</si>
  <si>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</si>
  <si>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</si>
  <si>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</si>
  <si>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</si>
  <si>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</si>
  <si>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</si>
  <si>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</si>
  <si>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</si>
  <si>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</si>
  <si>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</si>
  <si>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</si>
  <si>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</si>
  <si>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</si>
  <si>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</si>
  <si>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</si>
  <si>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</si>
  <si>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</si>
  <si>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</si>
  <si>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</si>
  <si>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</si>
  <si>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</si>
  <si>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</si>
  <si>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</si>
  <si>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</si>
  <si>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</si>
  <si>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</si>
  <si>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</si>
  <si>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</si>
  <si>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</si>
  <si>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</si>
  <si>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</si>
  <si>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</si>
  <si>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</si>
  <si>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</si>
  <si>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</si>
  <si>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</si>
  <si>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</si>
  <si>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</si>
  <si>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</si>
  <si>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</si>
  <si>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</si>
  <si>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</si>
  <si>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</si>
  <si>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</si>
  <si>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</si>
  <si>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</si>
  <si>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</si>
  <si>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</si>
  <si>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</si>
  <si>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</si>
  <si>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</si>
  <si>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</si>
  <si>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</si>
  <si>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</si>
  <si>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</si>
  <si>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</si>
  <si>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</si>
  <si>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</si>
  <si>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</si>
  <si>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</si>
  <si>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</si>
  <si>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</si>
  <si>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</si>
  <si>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</si>
  <si>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</si>
  <si>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</si>
  <si>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</si>
  <si>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</si>
  <si>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</si>
  <si>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</si>
  <si>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</si>
  <si>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</si>
  <si>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</si>
  <si>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</si>
  <si>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</si>
  <si>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</si>
  <si>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</si>
  <si>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</si>
  <si>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</si>
  <si>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</si>
  <si>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</si>
  <si>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</si>
  <si>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</si>
  <si>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</si>
  <si>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</si>
  <si>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</si>
  <si>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</si>
  <si>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</si>
  <si>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</si>
  <si>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</si>
  <si>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</si>
  <si>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</si>
  <si>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</si>
  <si>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</si>
  <si>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</si>
  <si>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</si>
  <si>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</si>
  <si>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</si>
  <si>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</si>
  <si>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</si>
  <si>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</si>
  <si>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</si>
  <si>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</si>
  <si>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</si>
  <si>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</si>
  <si>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</si>
  <si>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</si>
  <si>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</si>
  <si>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</si>
  <si>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</si>
  <si>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</si>
  <si>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</si>
  <si>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</si>
  <si>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</si>
  <si>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</si>
  <si>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</si>
  <si>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</si>
  <si>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</si>
  <si>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</si>
  <si>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</si>
  <si>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</si>
  <si>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Rows with Missing Data</t>
  </si>
  <si>
    <t>% of missing</t>
  </si>
  <si>
    <t>min</t>
  </si>
  <si>
    <t>max</t>
  </si>
  <si>
    <t>median</t>
  </si>
  <si>
    <t>mode</t>
  </si>
  <si>
    <t>mean</t>
  </si>
  <si>
    <t>Column Labels</t>
  </si>
  <si>
    <t>Grand Total</t>
  </si>
  <si>
    <t>Row Labels</t>
  </si>
  <si>
    <t>Count of policy_state</t>
  </si>
  <si>
    <t>Checking Blanks</t>
  </si>
  <si>
    <t>Average of age</t>
  </si>
  <si>
    <t>(blank)</t>
  </si>
  <si>
    <t>Average of policy_deductable</t>
  </si>
  <si>
    <t>Count of policy_number</t>
  </si>
  <si>
    <t>Unknown</t>
  </si>
  <si>
    <t>Average of policy_annual_premium</t>
  </si>
  <si>
    <t>Average of capital-gains</t>
  </si>
  <si>
    <t>Count of authorities_contacted</t>
  </si>
  <si>
    <t>(Multiple Items)</t>
  </si>
  <si>
    <t>Sum of injury_claim</t>
  </si>
  <si>
    <t>Sum of property_claim</t>
  </si>
  <si>
    <t>Sum of vehicle_claim</t>
  </si>
  <si>
    <t>Sum of total_claim_amount</t>
  </si>
  <si>
    <t>SUM(injury,property,vehicle)</t>
  </si>
  <si>
    <t>Total Claim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</si>
</sst>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1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Personal" refreshedDate="45461.830217129631" createdVersion="8" refreshedVersion="8" minRefreshableVersion="3" recordCount="1000" xr:uid="{D962929B-645B-4BCF-8794-00627180A9FB}">
  <cacheSource type="worksheet">
    <worksheetSource ref="F8:F1008" sheet="insurance_claims Cleaning"/>
  </cacheSource>
  <cacheFields count="1">
    <cacheField name="policy_state" numFmtId="0">
      <sharedItems count="3">
        <s v="OH"/>
        <s v="IN"/>
        <s v="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Personal" refreshedDate="45461.83775648148" createdVersion="8" refreshedVersion="8" minRefreshableVersion="3" recordCount="1000" xr:uid="{7FDD874D-76F9-4F97-B820-E15162E18198}">
  <cacheSource type="worksheet">
    <worksheetSource ref="B8:AO1008" sheet="insurance_claims Cleaning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 count="1000">
        <n v="521585"/>
        <n v="342868"/>
        <n v="687698"/>
        <n v="227811"/>
        <n v="367455"/>
        <n v="104594"/>
        <n v="413978"/>
        <n v="429027"/>
        <n v="485665"/>
        <n v="636550"/>
        <n v="543610"/>
        <n v="214618"/>
        <n v="842643"/>
        <n v="626808"/>
        <n v="644081"/>
        <n v="892874"/>
        <n v="558938"/>
        <n v="275265"/>
        <n v="921202"/>
        <n v="143972"/>
        <n v="183430"/>
        <n v="431876"/>
        <n v="285496"/>
        <n v="115399"/>
        <n v="736882"/>
        <n v="699044"/>
        <n v="863236"/>
        <n v="608513"/>
        <n v="914088"/>
        <n v="596785"/>
        <n v="908616"/>
        <n v="666333"/>
        <n v="336614"/>
        <n v="584859"/>
        <n v="990493"/>
        <n v="129872"/>
        <n v="200152"/>
        <n v="933293"/>
        <n v="485664"/>
        <n v="982871"/>
        <n v="206213"/>
        <n v="616337"/>
        <n v="448961"/>
        <n v="790442"/>
        <n v="108844"/>
        <n v="430029"/>
        <n v="529112"/>
        <n v="939631"/>
        <n v="866931"/>
        <n v="582011"/>
        <n v="691189"/>
        <n v="537546"/>
        <n v="394975"/>
        <n v="729634"/>
        <n v="282195"/>
        <n v="420810"/>
        <n v="524836"/>
        <n v="307195"/>
        <n v="623648"/>
        <n v="485372"/>
        <n v="598554"/>
        <n v="303987"/>
        <n v="343161"/>
        <n v="519312"/>
        <n v="132902"/>
        <n v="332867"/>
        <n v="356590"/>
        <n v="346002"/>
        <n v="500533"/>
        <n v="348209"/>
        <n v="486676"/>
        <n v="260845"/>
        <n v="657045"/>
        <n v="761189"/>
        <n v="175177"/>
        <n v="116700"/>
        <n v="166264"/>
        <n v="527945"/>
        <n v="627540"/>
        <n v="279422"/>
        <n v="484200"/>
        <n v="645258"/>
        <n v="694662"/>
        <n v="960680"/>
        <n v="498140"/>
        <n v="498875"/>
        <n v="798177"/>
        <n v="614763"/>
        <n v="679370"/>
        <n v="958857"/>
        <n v="686816"/>
        <n v="127754"/>
        <n v="918629"/>
        <n v="731450"/>
        <n v="307447"/>
        <n v="992145"/>
        <n v="900628"/>
        <n v="235220"/>
        <n v="740019"/>
        <n v="246882"/>
        <n v="797613"/>
        <n v="193442"/>
        <n v="389238"/>
        <n v="760179"/>
        <n v="939905"/>
        <n v="872814"/>
        <n v="632627"/>
        <n v="283414"/>
        <n v="163161"/>
        <n v="853360"/>
        <n v="776860"/>
        <n v="149367"/>
        <n v="395269"/>
        <n v="981123"/>
        <n v="143626"/>
        <n v="648397"/>
        <n v="154982"/>
        <n v="330591"/>
        <n v="319232"/>
        <n v="531640"/>
        <n v="368050"/>
        <n v="253791"/>
        <n v="155724"/>
        <n v="824540"/>
        <n v="717392"/>
        <n v="965768"/>
        <n v="414779"/>
        <n v="428230"/>
        <n v="517240"/>
        <n v="469874"/>
        <n v="718428"/>
        <n v="620215"/>
        <n v="618659"/>
        <n v="649082"/>
        <n v="437573"/>
        <n v="964657"/>
        <n v="932502"/>
        <n v="434507"/>
        <n v="935277"/>
        <n v="756054"/>
        <n v="682387"/>
        <n v="456604"/>
        <n v="139872"/>
        <n v="354105"/>
        <n v="165485"/>
        <n v="515050"/>
        <n v="795686"/>
        <n v="395983"/>
        <n v="119513"/>
        <n v="217938"/>
        <n v="203914"/>
        <n v="565157"/>
        <n v="904191"/>
        <n v="419510"/>
        <n v="575000"/>
        <n v="120485"/>
        <n v="781181"/>
        <n v="299796"/>
        <n v="589749"/>
        <n v="854021"/>
        <n v="454086"/>
        <n v="139484"/>
        <n v="678849"/>
        <n v="346940"/>
        <n v="985436"/>
        <n v="237418"/>
        <n v="335780"/>
        <n v="491392"/>
        <n v="140880"/>
        <n v="962591"/>
        <n v="922565"/>
        <n v="288580"/>
        <n v="154280"/>
        <n v="425973"/>
        <n v="477177"/>
        <n v="648509"/>
        <n v="914815"/>
        <n v="249048"/>
        <n v="144323"/>
        <n v="651861"/>
        <n v="125324"/>
        <n v="398102"/>
        <n v="514065"/>
        <n v="391652"/>
        <n v="922167"/>
        <n v="442795"/>
        <n v="226330"/>
        <n v="134430"/>
        <n v="524230"/>
        <n v="438817"/>
        <n v="293794"/>
        <n v="868283"/>
        <n v="828890"/>
        <n v="882920"/>
        <n v="918777"/>
        <n v="212580"/>
        <n v="602410"/>
        <n v="976971"/>
        <n v="630226"/>
        <n v="171254"/>
        <n v="247116"/>
        <n v="505969"/>
        <n v="653864"/>
        <n v="586367"/>
        <n v="896890"/>
        <n v="650026"/>
        <n v="547744"/>
        <n v="598124"/>
        <n v="436126"/>
        <n v="739447"/>
        <n v="427484"/>
        <n v="218684"/>
        <n v="565564"/>
        <n v="743163"/>
        <n v="604614"/>
        <n v="509928"/>
        <n v="593390"/>
        <n v="970607"/>
        <n v="174701"/>
        <n v="529398"/>
        <n v="940942"/>
        <n v="442677"/>
        <n v="365364"/>
        <n v="114839"/>
        <n v="872734"/>
        <n v="267885"/>
        <n v="740505"/>
        <n v="629663"/>
        <n v="839884"/>
        <n v="241562"/>
        <n v="405533"/>
        <n v="667021"/>
        <n v="511621"/>
        <n v="476923"/>
        <n v="735822"/>
        <n v="492745"/>
        <n v="130930"/>
        <n v="261119"/>
        <n v="280709"/>
        <n v="898573"/>
        <n v="547802"/>
        <n v="600845"/>
        <n v="390381"/>
        <n v="629918"/>
        <n v="208298"/>
        <n v="513099"/>
        <n v="184938"/>
        <n v="187775"/>
        <n v="326322"/>
        <n v="146138"/>
        <n v="336047"/>
        <n v="532330"/>
        <n v="118137"/>
        <n v="212674"/>
        <n v="935596"/>
        <n v="737593"/>
        <n v="812025"/>
        <n v="168151"/>
        <n v="594739"/>
        <n v="843227"/>
        <n v="283925"/>
        <n v="475588"/>
        <n v="751905"/>
        <n v="226725"/>
        <n v="942504"/>
        <n v="395572"/>
        <n v="889883"/>
        <n v="818167"/>
        <n v="277767"/>
        <n v="842618"/>
        <n v="577810"/>
        <n v="873114"/>
        <n v="994538"/>
        <n v="727792"/>
        <n v="522506"/>
        <n v="367595"/>
        <n v="586104"/>
        <n v="424862"/>
        <n v="512813"/>
        <n v="356768"/>
        <n v="330506"/>
        <n v="779075"/>
        <n v="799501"/>
        <n v="987905"/>
        <n v="967756"/>
        <n v="830414"/>
        <n v="127313"/>
        <n v="786957"/>
        <n v="332892"/>
        <n v="448642"/>
        <n v="526039"/>
        <n v="444422"/>
        <n v="689500"/>
        <n v="806081"/>
        <n v="384618"/>
        <n v="756459"/>
        <n v="655787"/>
        <n v="419954"/>
        <n v="275092"/>
        <n v="515698"/>
        <n v="132871"/>
        <n v="714929"/>
        <n v="297816"/>
        <n v="426708"/>
        <n v="615047"/>
        <n v="771236"/>
        <n v="235869"/>
        <n v="931625"/>
        <n v="371635"/>
        <n v="427199"/>
        <n v="261315"/>
        <n v="582973"/>
        <n v="278091"/>
        <n v="153154"/>
        <n v="515217"/>
        <n v="860497"/>
        <n v="351741"/>
        <n v="403737"/>
        <n v="162004"/>
        <n v="740384"/>
        <n v="876714"/>
        <n v="951543"/>
        <n v="576723"/>
        <n v="391003"/>
        <n v="225865"/>
        <n v="984948"/>
        <n v="890328"/>
        <n v="803294"/>
        <n v="414913"/>
        <n v="414519"/>
        <n v="818413"/>
        <n v="487356"/>
        <n v="159768"/>
        <n v="865839"/>
        <n v="406567"/>
        <n v="623032"/>
        <n v="935442"/>
        <n v="106873"/>
        <n v="563878"/>
        <n v="620855"/>
        <n v="583169"/>
        <n v="337677"/>
        <n v="445973"/>
        <n v="156694"/>
        <n v="421940"/>
        <n v="613226"/>
        <n v="804410"/>
        <n v="553565"/>
        <n v="399524"/>
        <n v="331595"/>
        <n v="380067"/>
        <n v="701521"/>
        <n v="360770"/>
        <n v="958785"/>
        <n v="797934"/>
        <n v="883980"/>
        <n v="340614"/>
        <n v="435784"/>
        <n v="563837"/>
        <n v="200827"/>
        <n v="533941"/>
        <n v="265026"/>
        <n v="354481"/>
        <n v="566720"/>
        <n v="832746"/>
        <n v="386690"/>
        <n v="979285"/>
        <n v="594722"/>
        <n v="216738"/>
        <n v="369048"/>
        <n v="514424"/>
        <n v="954191"/>
        <n v="150181"/>
        <n v="388671"/>
        <n v="457244"/>
        <n v="206667"/>
        <n v="745200"/>
        <n v="412703"/>
        <n v="736771"/>
        <n v="347984"/>
        <n v="626074"/>
        <n v="218109"/>
        <n v="999435"/>
        <n v="858060"/>
        <n v="500384"/>
        <n v="903785"/>
        <n v="873859"/>
        <n v="204294"/>
        <n v="467106"/>
        <n v="357713"/>
        <n v="890026"/>
        <n v="751612"/>
        <n v="876680"/>
        <n v="756981"/>
        <n v="121439"/>
        <n v="411289"/>
        <n v="538466"/>
        <n v="932097"/>
        <n v="463727"/>
        <n v="552618"/>
        <n v="936638"/>
        <n v="348814"/>
        <n v="944102"/>
        <n v="689901"/>
        <n v="901083"/>
        <n v="396224"/>
        <n v="682178"/>
        <n v="596298"/>
        <n v="253005"/>
        <n v="985924"/>
        <n v="631565"/>
        <n v="630998"/>
        <n v="926665"/>
        <n v="302669"/>
        <n v="620020"/>
        <n v="439828"/>
        <n v="971295"/>
        <n v="165565"/>
        <n v="936543"/>
        <n v="296960"/>
        <n v="501692"/>
        <n v="525224"/>
        <n v="355085"/>
        <n v="830729"/>
        <n v="651948"/>
        <n v="424358"/>
        <n v="131478"/>
        <n v="268833"/>
        <n v="287489"/>
        <n v="808153"/>
        <n v="687639"/>
        <n v="497347"/>
        <n v="439660"/>
        <n v="847123"/>
        <n v="172307"/>
        <n v="810189"/>
        <n v="432068"/>
        <n v="903203"/>
        <n v="253085"/>
        <n v="180720"/>
        <n v="492224"/>
        <n v="411477"/>
        <n v="107181"/>
        <n v="312940"/>
        <n v="855186"/>
        <n v="373935"/>
        <n v="812989"/>
        <n v="993840"/>
        <n v="327856"/>
        <n v="506333"/>
        <n v="263159"/>
        <n v="372912"/>
        <n v="552788"/>
        <n v="722747"/>
        <n v="248467"/>
        <n v="955953"/>
        <n v="910622"/>
        <n v="137675"/>
        <n v="343421"/>
        <n v="413192"/>
        <n v="247801"/>
        <n v="171147"/>
        <n v="431283"/>
        <n v="461962"/>
        <n v="149467"/>
        <n v="758740"/>
        <n v="628337"/>
        <n v="574637"/>
        <n v="373600"/>
        <n v="930032"/>
        <n v="396590"/>
        <n v="238412"/>
        <n v="484321"/>
        <n v="795847"/>
        <n v="218456"/>
        <n v="792673"/>
        <n v="662256"/>
        <n v="971338"/>
        <n v="714738"/>
        <n v="753844"/>
        <n v="976645"/>
        <n v="918037"/>
        <n v="996253"/>
        <n v="373731"/>
        <n v="836272"/>
        <n v="167231"/>
        <n v="743330"/>
        <n v="807369"/>
        <n v="735307"/>
        <n v="789208"/>
        <n v="585324"/>
        <n v="498759"/>
        <n v="795004"/>
        <n v="203250"/>
        <n v="430794"/>
        <n v="156636"/>
        <n v="284143"/>
        <n v="740518"/>
        <n v="445289"/>
        <n v="599262"/>
        <n v="357949"/>
        <n v="493161"/>
        <n v="320251"/>
        <n v="231127"/>
        <n v="766193"/>
        <n v="555374"/>
        <n v="491484"/>
        <n v="925128"/>
        <n v="265093"/>
        <n v="267808"/>
        <n v="116735"/>
        <n v="963680"/>
        <n v="445694"/>
        <n v="215534"/>
        <n v="232854"/>
        <n v="168260"/>
        <n v="538955"/>
        <n v="243226"/>
        <n v="246435"/>
        <n v="582480"/>
        <n v="345539"/>
        <n v="924318"/>
        <n v="726880"/>
        <n v="190588"/>
        <n v="246705"/>
        <n v="619589"/>
        <n v="164988"/>
        <n v="729534"/>
        <n v="505014"/>
        <n v="920826"/>
        <n v="534982"/>
        <n v="110408"/>
        <n v="283052"/>
        <n v="840806"/>
        <n v="382394"/>
        <n v="876699"/>
        <n v="871432"/>
        <n v="379882"/>
        <n v="852002"/>
        <n v="372891"/>
        <n v="689034"/>
        <n v="743092"/>
        <n v="599174"/>
        <n v="421092"/>
        <n v="349658"/>
        <n v="811042"/>
        <n v="505316"/>
        <n v="116645"/>
        <n v="950880"/>
        <n v="788502"/>
        <n v="627486"/>
        <n v="498842"/>
        <n v="550294"/>
        <n v="328387"/>
        <n v="540152"/>
        <n v="385932"/>
        <n v="618682"/>
        <n v="550930"/>
        <n v="998192"/>
        <n v="663938"/>
        <n v="756870"/>
        <n v="337158"/>
        <n v="919875"/>
        <n v="315631"/>
        <n v="113464"/>
        <n v="556415"/>
        <n v="250249"/>
        <n v="403776"/>
        <n v="396002"/>
        <n v="976908"/>
        <n v="509489"/>
        <n v="485295"/>
        <n v="361829"/>
        <n v="603632"/>
        <n v="783494"/>
        <n v="439049"/>
        <n v="502634"/>
        <n v="378588"/>
        <n v="794731"/>
        <n v="641934"/>
        <n v="113516"/>
        <n v="425631"/>
        <n v="542245"/>
        <n v="512894"/>
        <n v="633090"/>
        <n v="464234"/>
        <n v="290162"/>
        <n v="638155"/>
        <n v="911429"/>
        <n v="106186"/>
        <n v="311783"/>
        <n v="528385"/>
        <n v="228403"/>
        <n v="209177"/>
        <n v="497929"/>
        <n v="735844"/>
        <n v="710741"/>
        <n v="276804"/>
        <n v="507545"/>
        <n v="485642"/>
        <n v="796375"/>
        <n v="171183"/>
        <n v="110084"/>
        <n v="714784"/>
        <n v="143924"/>
        <n v="996850"/>
        <n v="284834"/>
        <n v="830878"/>
        <n v="270208"/>
        <n v="407958"/>
        <n v="832300"/>
        <n v="927205"/>
        <n v="655356"/>
        <n v="831053"/>
        <n v="432740"/>
        <n v="893853"/>
        <n v="594988"/>
        <n v="979544"/>
        <n v="191891"/>
        <n v="831479"/>
        <n v="714346"/>
        <n v="326289"/>
        <n v="944537"/>
        <n v="779156"/>
        <n v="856153"/>
        <n v="473338"/>
        <n v="521694"/>
        <n v="136520"/>
        <n v="730819"/>
        <n v="912665"/>
        <n v="469966"/>
        <n v="952300"/>
        <n v="322609"/>
        <n v="890280"/>
        <n v="431583"/>
        <n v="155912"/>
        <n v="110143"/>
        <n v="808544"/>
        <n v="409074"/>
        <n v="824728"/>
        <n v="606037"/>
        <n v="636843"/>
        <n v="111874"/>
        <n v="439844"/>
        <n v="463513"/>
        <n v="577858"/>
        <n v="607351"/>
        <n v="682754"/>
        <n v="757352"/>
        <n v="307469"/>
        <n v="526296"/>
        <n v="658816"/>
        <n v="913337"/>
        <n v="488464"/>
        <n v="480094"/>
        <n v="263108"/>
        <n v="298412"/>
        <n v="261905"/>
        <n v="674485"/>
        <n v="223404"/>
        <n v="991480"/>
        <n v="804219"/>
        <n v="483088"/>
        <n v="100804"/>
        <n v="941807"/>
        <n v="593466"/>
        <n v="437442"/>
        <n v="942106"/>
        <n v="794951"/>
        <n v="182450"/>
        <n v="730973"/>
        <n v="687755"/>
        <n v="757644"/>
        <n v="998865"/>
        <n v="944953"/>
        <n v="386429"/>
        <n v="108270"/>
        <n v="205134"/>
        <n v="749325"/>
        <n v="774303"/>
        <n v="698470"/>
        <n v="719989"/>
        <n v="309323"/>
        <n v="444035"/>
        <n v="431478"/>
        <n v="797634"/>
        <n v="284836"/>
        <n v="238196"/>
        <n v="885789"/>
        <n v="287436"/>
        <n v="496067"/>
        <n v="206004"/>
        <n v="153027"/>
        <n v="469426"/>
        <n v="654974"/>
        <n v="943425"/>
        <n v="641845"/>
        <n v="794534"/>
        <n v="357808"/>
        <n v="536052"/>
        <n v="873384"/>
        <n v="790225"/>
        <n v="587498"/>
        <n v="639027"/>
        <n v="217899"/>
        <n v="589094"/>
        <n v="458829"/>
        <n v="626208"/>
        <n v="315041"/>
        <n v="283267"/>
        <n v="442494"/>
        <n v="159243"/>
        <n v="669800"/>
        <n v="520179"/>
        <n v="607974"/>
        <n v="465065"/>
        <n v="369941"/>
        <n v="447226"/>
        <n v="831668"/>
        <n v="922937"/>
        <n v="640474"/>
        <n v="153298"/>
        <n v="334749"/>
        <n v="221283"/>
        <n v="961496"/>
        <n v="804751"/>
        <n v="369226"/>
        <n v="691115"/>
        <n v="713172"/>
        <n v="621756"/>
        <n v="615116"/>
        <n v="947598"/>
        <n v="658002"/>
        <n v="374545"/>
        <n v="805806"/>
        <n v="235097"/>
        <n v="290971"/>
        <n v="180286"/>
        <n v="662088"/>
        <n v="884365"/>
        <n v="178081"/>
        <n v="507452"/>
        <n v="990624"/>
        <n v="892148"/>
        <n v="398683"/>
        <n v="605100"/>
        <n v="143109"/>
        <n v="230223"/>
        <n v="769602"/>
        <n v="420815"/>
        <n v="973546"/>
        <n v="608039"/>
        <n v="250162"/>
        <n v="786432"/>
        <n v="445195"/>
        <n v="938634"/>
        <n v="482495"/>
        <n v="796005"/>
        <n v="910604"/>
        <n v="327488"/>
        <n v="715202"/>
        <n v="648852"/>
        <n v="516959"/>
        <n v="984456"/>
        <n v="801331"/>
        <n v="786103"/>
        <n v="684193"/>
        <n v="247505"/>
        <n v="259792"/>
        <n v="185124"/>
        <n v="760700"/>
        <n v="362407"/>
        <n v="389525"/>
        <n v="179538"/>
        <n v="265437"/>
        <n v="266247"/>
        <n v="921851"/>
        <n v="488724"/>
        <n v="192524"/>
        <n v="338070"/>
        <n v="865607"/>
        <n v="963285"/>
        <n v="728491"/>
        <n v="553436"/>
        <n v="440616"/>
        <n v="463237"/>
        <n v="753452"/>
        <n v="920554"/>
        <n v="594783"/>
        <n v="725330"/>
        <n v="607259"/>
        <n v="979336"/>
        <n v="865201"/>
        <n v="140977"/>
        <n v="787351"/>
        <n v="272330"/>
        <n v="728025"/>
        <n v="804608"/>
        <n v="718829"/>
        <n v="482404"/>
        <n v="331170"/>
        <n v="753056"/>
        <n v="910365"/>
        <n v="379268"/>
        <n v="362843"/>
        <n v="135400"/>
        <n v="798579"/>
        <n v="250833"/>
        <n v="824116"/>
        <n v="322613"/>
        <n v="871305"/>
        <n v="488037"/>
        <n v="485813"/>
        <n v="886473"/>
        <n v="907113"/>
        <n v="833321"/>
        <n v="521592"/>
        <n v="254837"/>
        <n v="634499"/>
        <n v="574707"/>
        <n v="476839"/>
        <n v="149601"/>
        <n v="630683"/>
        <n v="500639"/>
        <n v="352120"/>
        <n v="569245"/>
        <n v="907012"/>
        <n v="700074"/>
        <n v="866805"/>
        <n v="951863"/>
        <n v="211578"/>
        <n v="357394"/>
        <n v="863749"/>
        <n v="596914"/>
        <n v="684653"/>
        <n v="528259"/>
        <n v="797636"/>
        <n v="326180"/>
        <n v="620075"/>
        <n v="965187"/>
        <n v="516182"/>
        <n v="728839"/>
        <n v="771509"/>
        <n v="264221"/>
        <n v="602704"/>
        <n v="672416"/>
        <n v="545506"/>
        <n v="777533"/>
        <n v="953334"/>
        <n v="369781"/>
        <n v="990998"/>
        <n v="982678"/>
        <n v="646069"/>
        <n v="331683"/>
        <n v="364055"/>
        <n v="521854"/>
        <n v="737252"/>
        <n v="344480"/>
        <n v="898519"/>
        <n v="957816"/>
        <n v="175960"/>
        <n v="489618"/>
        <n v="717044"/>
        <n v="101421"/>
        <n v="793948"/>
        <n v="737483"/>
        <n v="695117"/>
        <n v="167466"/>
        <n v="664732"/>
        <n v="143038"/>
        <n v="979963"/>
        <n v="467841"/>
        <n v="219028"/>
        <n v="130156"/>
        <n v="762951"/>
        <n v="376879"/>
        <n v="599031"/>
        <n v="676255"/>
        <n v="985446"/>
        <n v="884180"/>
        <n v="571462"/>
        <n v="815883"/>
        <n v="258265"/>
        <n v="569714"/>
        <n v="180008"/>
        <n v="633375"/>
        <n v="556538"/>
        <n v="669501"/>
        <n v="963761"/>
        <n v="753005"/>
        <n v="454758"/>
        <n v="698589"/>
        <n v="330119"/>
        <n v="164464"/>
        <n v="927354"/>
        <n v="231508"/>
        <n v="272910"/>
        <n v="305758"/>
        <n v="950542"/>
        <n v="291544"/>
        <n v="388616"/>
        <n v="577992"/>
        <n v="342830"/>
        <n v="491170"/>
        <n v="175553"/>
        <n v="439341"/>
        <n v="221186"/>
        <n v="868031"/>
        <n v="844117"/>
        <n v="744557"/>
        <n v="159536"/>
        <n v="727109"/>
        <n v="155604"/>
        <n v="608443"/>
        <n v="117862"/>
        <n v="991553"/>
        <n v="727443"/>
        <n v="378587"/>
        <n v="420948"/>
        <n v="457188"/>
        <n v="118236"/>
        <n v="987524"/>
        <n v="490596"/>
        <n v="524215"/>
        <n v="913464"/>
        <n v="398484"/>
        <n v="752504"/>
        <n v="449263"/>
        <n v="844007"/>
        <n v="686522"/>
        <n v="670142"/>
        <n v="607687"/>
        <n v="967713"/>
        <n v="291902"/>
        <n v="149839"/>
        <n v="840225"/>
        <n v="643226"/>
        <n v="535879"/>
        <n v="746630"/>
        <n v="598308"/>
        <n v="720356"/>
        <n v="724752"/>
        <n v="148498"/>
        <n v="110122"/>
        <n v="281388"/>
        <n v="728600"/>
        <n v="231548"/>
        <n v="531160"/>
        <n v="889003"/>
        <n v="193213"/>
        <n v="557218"/>
        <n v="125591"/>
        <n v="227244"/>
        <n v="791425"/>
        <n v="354455"/>
        <n v="601042"/>
        <n v="433663"/>
        <n v="471938"/>
        <n v="564654"/>
        <n v="645723"/>
        <n v="573572"/>
        <n v="437960"/>
        <n v="649800"/>
        <n v="544225"/>
        <n v="390256"/>
        <n v="488597"/>
        <n v="133889"/>
        <n v="931901"/>
        <n v="769475"/>
        <n v="844062"/>
        <n v="844129"/>
        <n v="732169"/>
        <n v="221854"/>
        <n v="776950"/>
        <n v="291006"/>
        <n v="845751"/>
        <n v="889764"/>
        <n v="929306"/>
        <n v="515457"/>
        <n v="556270"/>
        <n v="908935"/>
        <n v="525862"/>
        <n v="490514"/>
        <n v="774895"/>
        <n v="974522"/>
        <n v="669809"/>
        <n v="182953"/>
        <n v="836349"/>
        <n v="591269"/>
        <n v="550127"/>
        <n v="663190"/>
        <n v="109392"/>
        <n v="215278"/>
        <n v="674570"/>
        <n v="681486"/>
        <n v="941851"/>
        <n v="186934"/>
        <n v="918516"/>
        <n v="533940"/>
        <n v="556080"/>
      </sharedItems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 count="3">
        <s v="OH"/>
        <s v="IN"/>
        <s v="IL"/>
      </sharedItems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 count="4">
        <n v="1000"/>
        <n v="2000"/>
        <n v="500"/>
        <m/>
      </sharedItems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 count="1000"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 count="762">
        <n v="71610"/>
        <n v="5070"/>
        <n v="34650"/>
        <n v="63400"/>
        <n v="6500"/>
        <n v="64100"/>
        <n v="78650"/>
        <n v="51590"/>
        <n v="27700"/>
        <n v="42300"/>
        <n v="87010"/>
        <n v="114920"/>
        <n v="56520"/>
        <n v="7280"/>
        <n v="46200"/>
        <n v="63120"/>
        <n v="52110"/>
        <n v="77880"/>
        <n v="72930"/>
        <n v="60400"/>
        <n v="47160"/>
        <n v="37840"/>
        <n v="71520"/>
        <n v="98160"/>
        <n v="71500"/>
        <n v="9020"/>
        <n v="5720"/>
        <n v="69840"/>
        <n v="91650"/>
        <n v="75600"/>
        <n v="67140"/>
        <n v="29790"/>
        <n v="77110"/>
        <n v="64800"/>
        <n v="53100"/>
        <n v="60200"/>
        <n v="5330"/>
        <n v="62300"/>
        <n v="60170"/>
        <n v="40000"/>
        <n v="97080"/>
        <n v="51660"/>
        <n v="51120"/>
        <n v="56400"/>
        <n v="55120"/>
        <n v="62800"/>
        <n v="7290"/>
        <n v="76600"/>
        <n v="81800"/>
        <n v="7260"/>
        <n v="4300"/>
        <n v="70510"/>
        <n v="2640"/>
        <n v="78900"/>
        <n v="56430"/>
        <n v="2400"/>
        <n v="65790"/>
        <n v="62920"/>
        <n v="69480"/>
        <n v="44280"/>
        <n v="56300"/>
        <n v="68520"/>
        <n v="59130"/>
        <n v="82320"/>
        <n v="89700"/>
        <n v="33930"/>
        <n v="68530"/>
        <n v="68310"/>
        <n v="61290"/>
        <n v="30100"/>
        <n v="57120"/>
        <n v="42930"/>
        <n v="51210"/>
        <n v="89400"/>
        <n v="59730"/>
        <n v="8060"/>
        <n v="72200"/>
        <n v="50800"/>
        <n v="6600"/>
        <n v="7500"/>
        <n v="6490"/>
        <n v="60940"/>
        <n v="58300"/>
        <n v="68400"/>
        <n v="64240"/>
        <n v="4700"/>
        <n v="45120"/>
        <n v="66950"/>
        <n v="98340"/>
        <n v="5900"/>
        <n v="70680"/>
        <n v="93720"/>
        <n v="6930"/>
        <n v="64890"/>
        <n v="5400"/>
        <n v="5600"/>
        <n v="79300"/>
        <n v="52800"/>
        <n v="28800"/>
        <n v="2970"/>
        <n v="93480"/>
        <n v="4320"/>
        <n v="79800"/>
        <n v="74200"/>
        <m/>
        <n v="74700"/>
        <n v="70000"/>
        <n v="81070"/>
        <n v="57720"/>
        <n v="7080"/>
        <n v="47700"/>
        <n v="51260"/>
        <n v="70400"/>
        <n v="90000"/>
        <n v="72820"/>
        <n v="69300"/>
        <n v="76560"/>
        <n v="55440"/>
        <n v="77130"/>
        <n v="42000"/>
        <n v="36300"/>
        <n v="40320"/>
        <n v="3960"/>
        <n v="63840"/>
        <n v="44730"/>
        <n v="84720"/>
        <n v="61500"/>
        <n v="51000"/>
        <n v="46800"/>
        <n v="78120"/>
        <n v="69200"/>
        <n v="3690"/>
        <n v="65500"/>
        <n v="76120"/>
        <n v="73560"/>
        <n v="52030"/>
        <n v="5170"/>
        <n v="8190"/>
        <n v="70800"/>
        <n v="45630"/>
        <n v="99320"/>
        <n v="64000"/>
        <n v="47300"/>
        <n v="71680"/>
        <n v="112320"/>
        <n v="82720"/>
        <n v="48060"/>
        <n v="63570"/>
        <n v="63240"/>
        <n v="54240"/>
        <n v="37280"/>
        <n v="72100"/>
        <n v="78240"/>
        <n v="6200"/>
        <n v="6160"/>
        <n v="76050"/>
        <n v="86060"/>
        <n v="107900"/>
        <n v="99990"/>
        <n v="61380"/>
        <n v="71280"/>
        <n v="5940"/>
        <n v="6700"/>
        <n v="51740"/>
        <n v="53600"/>
        <n v="44910"/>
        <n v="48100"/>
        <n v="6100"/>
        <n v="79600"/>
        <n v="77040"/>
        <n v="62590"/>
        <n v="85150"/>
        <n v="4950"/>
        <n v="51100"/>
        <n v="100800"/>
        <n v="90970"/>
        <n v="81840"/>
        <n v="54900"/>
        <n v="88660"/>
        <n v="18000"/>
        <n v="5500"/>
        <n v="73920"/>
        <n v="101860"/>
        <n v="5390"/>
        <n v="50490"/>
        <n v="55500"/>
        <n v="7040"/>
        <n v="40160"/>
        <n v="55680"/>
        <n v="5300"/>
        <n v="5200"/>
        <n v="59400"/>
        <n v="2520"/>
        <n v="5760"/>
        <n v="76700"/>
        <n v="5920"/>
        <n v="19080"/>
        <n v="54400"/>
        <n v="59800"/>
        <n v="72000"/>
        <n v="65070"/>
        <n v="8800"/>
        <n v="6120"/>
        <n v="34320"/>
        <n v="53460"/>
        <n v="81360"/>
        <n v="7200"/>
        <n v="70290"/>
        <n v="60190"/>
        <n v="28100"/>
        <n v="49060"/>
        <n v="57060"/>
        <n v="73500"/>
        <n v="88920"/>
        <n v="47630"/>
        <n v="59040"/>
        <n v="79530"/>
        <n v="53680"/>
        <n v="33550"/>
        <n v="69100"/>
        <n v="79750"/>
        <n v="41130"/>
        <n v="71060"/>
        <n v="38830"/>
        <n v="53500"/>
        <n v="73700"/>
        <n v="6300"/>
        <n v="65400"/>
        <n v="3200"/>
        <n v="75400"/>
        <n v="58140"/>
        <n v="98670"/>
        <n v="80850"/>
        <n v="7480"/>
        <n v="53640"/>
        <n v="63250"/>
        <n v="50500"/>
        <n v="57690"/>
        <n v="47790"/>
        <n v="3850"/>
        <n v="59000"/>
        <n v="70600"/>
        <n v="61490"/>
        <n v="57640"/>
        <n v="6890"/>
        <n v="53280"/>
        <n v="78300"/>
        <n v="41490"/>
        <n v="68970"/>
        <n v="85300"/>
        <n v="3080"/>
        <n v="71760"/>
        <n v="59700"/>
        <n v="64920"/>
        <n v="37530"/>
        <n v="64080"/>
        <n v="60390"/>
        <n v="64350"/>
        <n v="70900"/>
        <n v="46560"/>
        <n v="4730"/>
        <n v="6820"/>
        <n v="59900"/>
        <n v="79560"/>
        <n v="63910"/>
        <n v="6400"/>
        <n v="66780"/>
        <n v="8760"/>
        <n v="94160"/>
        <n v="51570"/>
        <n v="52700"/>
        <n v="101010"/>
        <n v="53400"/>
        <n v="72120"/>
        <n v="77100"/>
        <n v="3300"/>
        <n v="63720"/>
        <n v="93730"/>
        <n v="87300"/>
        <n v="5670"/>
        <n v="65800"/>
        <n v="36720"/>
        <n v="59100"/>
        <n v="77440"/>
        <n v="45700"/>
        <n v="80740"/>
        <n v="31350"/>
        <n v="35000"/>
        <n v="68000"/>
        <n v="84500"/>
        <n v="75500"/>
        <n v="90600"/>
        <n v="64320"/>
        <n v="31700"/>
        <n v="74280"/>
        <n v="80520"/>
        <n v="63600"/>
        <n v="32800"/>
        <n v="44190"/>
        <n v="50400"/>
        <n v="88400"/>
        <n v="66550"/>
        <n v="65780"/>
        <n v="51810"/>
        <n v="55660"/>
        <n v="44640"/>
        <n v="77660"/>
        <n v="5640"/>
        <n v="3190"/>
        <n v="53440"/>
        <n v="65250"/>
        <n v="87100"/>
        <n v="50380"/>
        <n v="57860"/>
        <n v="6240"/>
        <n v="66600"/>
        <n v="70920"/>
        <n v="39480"/>
        <n v="67650"/>
        <n v="64900"/>
        <n v="35900"/>
        <n v="52200"/>
        <n v="78000"/>
        <n v="67200"/>
        <n v="68760"/>
        <n v="65040"/>
        <n v="82800"/>
        <n v="61700"/>
        <n v="78100"/>
        <n v="65520"/>
        <n v="4500"/>
        <n v="42700"/>
        <n v="5580"/>
        <n v="3600"/>
        <n v="2800"/>
        <n v="54000"/>
        <n v="48950"/>
        <n v="77800"/>
        <n v="52560"/>
        <n v="44110"/>
        <n v="74360"/>
        <n v="62280"/>
        <n v="26730"/>
        <n v="66200"/>
        <n v="45500"/>
        <n v="53040"/>
        <n v="44200"/>
        <n v="49950"/>
        <n v="100210"/>
        <n v="49140"/>
        <n v="66840"/>
        <n v="62460"/>
        <n v="62810"/>
        <n v="54160"/>
        <n v="48400"/>
        <n v="51480"/>
        <n v="51700"/>
        <n v="5220"/>
        <n v="73320"/>
        <n v="74900"/>
        <n v="76920"/>
        <n v="77990"/>
        <n v="59670"/>
        <n v="44880"/>
        <n v="82830"/>
        <n v="84480"/>
        <n v="53020"/>
        <n v="24200"/>
        <n v="43230"/>
        <n v="5850"/>
        <n v="94560"/>
        <n v="7800"/>
        <n v="61270"/>
        <n v="71440"/>
        <n v="55600"/>
        <n v="5000"/>
        <n v="95810"/>
        <n v="81120"/>
        <n v="91260"/>
        <n v="60600"/>
        <n v="66880"/>
        <n v="58200"/>
        <n v="60570"/>
        <n v="69680"/>
        <n v="55700"/>
        <n v="62370"/>
        <n v="54340"/>
        <n v="55170"/>
        <n v="58500"/>
        <n v="59940"/>
        <n v="73400"/>
        <n v="41850"/>
        <n v="57330"/>
        <n v="81960"/>
        <n v="3770"/>
        <n v="7400"/>
        <n v="54810"/>
        <n v="49400"/>
        <n v="68750"/>
        <n v="76890"/>
        <n v="56070"/>
        <n v="56000"/>
        <n v="4290"/>
        <n v="60750"/>
        <n v="48730"/>
        <n v="95150"/>
        <n v="103560"/>
        <n v="79500"/>
        <n v="76230"/>
        <n v="59520"/>
        <n v="47760"/>
        <n v="84590"/>
        <n v="61650"/>
        <n v="81400"/>
        <n v="58410"/>
        <n v="38610"/>
        <n v="57600"/>
        <n v="53190"/>
        <n v="64620"/>
        <n v="90480"/>
        <n v="55900"/>
        <n v="63800"/>
        <n v="58160"/>
        <n v="104610"/>
        <n v="69850"/>
        <n v="62900"/>
        <n v="81500"/>
        <n v="50000"/>
        <n v="48290"/>
        <n v="59070"/>
        <n v="63300"/>
        <n v="2250"/>
        <n v="54120"/>
        <n v="80280"/>
        <n v="4680"/>
        <n v="39720"/>
        <n v="63580"/>
        <n v="73370"/>
        <n v="86790"/>
        <n v="49800"/>
        <n v="42900"/>
        <n v="53820"/>
        <n v="53370"/>
        <n v="61600"/>
        <n v="74160"/>
        <n v="80100"/>
        <n v="6560"/>
        <n v="58800"/>
        <n v="53730"/>
        <n v="35750"/>
        <n v="42840"/>
        <n v="87960"/>
        <n v="47800"/>
        <n v="3840"/>
        <n v="77000"/>
        <n v="88110"/>
        <n v="47740"/>
        <n v="58960"/>
        <n v="2160"/>
        <n v="78870"/>
        <n v="2700"/>
        <n v="75960"/>
        <n v="75570"/>
        <n v="90240"/>
        <n v="80960"/>
        <n v="79080"/>
        <n v="52400"/>
        <n v="61400"/>
        <n v="74140"/>
        <n v="83160"/>
        <n v="10790"/>
        <n v="48070"/>
        <n v="51030"/>
        <n v="43280"/>
        <n v="76400"/>
        <n v="75460"/>
        <n v="69000"/>
        <n v="8640"/>
        <n v="67210"/>
        <n v="42500"/>
        <n v="86400"/>
        <n v="4620"/>
        <n v="41700"/>
        <n v="77330"/>
        <n v="5160"/>
        <n v="24570"/>
        <n v="84100"/>
        <n v="61560"/>
        <n v="44240"/>
        <n v="57700"/>
        <n v="108030"/>
        <n v="54300"/>
        <n v="32280"/>
        <n v="84600"/>
        <n v="69700"/>
        <n v="36400"/>
        <n v="37520"/>
        <n v="79090"/>
        <n v="67770"/>
        <n v="47400"/>
        <n v="71100"/>
        <n v="69400"/>
        <n v="55000"/>
        <n v="51090"/>
        <n v="64200"/>
        <n v="67320"/>
        <n v="85020"/>
        <n v="68090"/>
        <n v="6030"/>
        <n v="5100"/>
        <n v="4590"/>
        <n v="72400"/>
        <n v="65100"/>
        <n v="64260"/>
        <n v="79970"/>
        <n v="56610"/>
        <n v="54450"/>
        <n v="61920"/>
        <n v="43700"/>
        <n v="4400"/>
        <n v="71640"/>
        <n v="61740"/>
        <n v="57500"/>
        <n v="8700"/>
        <n v="54890"/>
        <n v="74030"/>
        <n v="4900"/>
        <n v="77770"/>
        <n v="40600"/>
        <n v="45270"/>
        <n v="47080"/>
        <n v="40700"/>
        <n v="78980"/>
        <n v="85250"/>
        <n v="72840"/>
        <n v="6050"/>
        <n v="87890"/>
        <n v="60500"/>
        <n v="88220"/>
        <n v="53800"/>
        <n v="54360"/>
        <n v="2860"/>
        <n v="5490"/>
        <n v="7370"/>
        <n v="41520"/>
        <n v="89650"/>
        <n v="39690"/>
        <n v="62260"/>
        <n v="51920"/>
        <n v="57100"/>
        <n v="68300"/>
        <n v="5060"/>
        <n v="69930"/>
        <n v="77700"/>
        <n v="91080"/>
        <n v="48360"/>
        <n v="95000"/>
        <n v="3900"/>
        <n v="60210"/>
        <n v="43600"/>
        <n v="59500"/>
        <n v="41690"/>
        <n v="63100"/>
        <n v="62880"/>
        <n v="66240"/>
        <n v="65440"/>
        <n v="32320"/>
        <n v="33480"/>
        <n v="4200"/>
        <n v="57970"/>
        <n v="32480"/>
        <n v="60480"/>
        <n v="40260"/>
        <n v="95900"/>
        <n v="56160"/>
        <n v="63030"/>
        <n v="63470"/>
        <n v="44440"/>
        <n v="77200"/>
        <n v="57000"/>
        <n v="55110"/>
        <n v="74400"/>
        <n v="35300"/>
        <n v="41580"/>
        <n v="79320"/>
        <n v="82610"/>
        <n v="78600"/>
        <n v="51390"/>
        <n v="70200"/>
        <n v="66480"/>
        <n v="55400"/>
        <n v="49900"/>
        <n v="74880"/>
        <n v="105820"/>
        <n v="7150"/>
        <n v="55800"/>
        <n v="5830"/>
        <n v="85900"/>
        <n v="7110"/>
        <n v="36960"/>
        <n v="64400"/>
        <n v="1920"/>
        <n v="86130"/>
        <n v="82170"/>
        <n v="50300"/>
        <n v="66660"/>
        <n v="78320"/>
        <n v="105040"/>
        <n v="50700"/>
        <n v="51840"/>
        <n v="55200"/>
        <n v="9100"/>
        <n v="67600"/>
        <n v="40800"/>
        <n v="81240"/>
        <n v="29300"/>
        <n v="76450"/>
        <n v="90530"/>
        <n v="8030"/>
        <n v="63900"/>
        <n v="38640"/>
        <n v="87900"/>
        <n v="82060"/>
        <n v="52290"/>
        <n v="68200"/>
        <n v="65560"/>
        <n v="45000"/>
        <n v="61800"/>
        <n v="64570"/>
        <n v="70500"/>
        <n v="57900"/>
        <n v="37800"/>
        <n v="31680"/>
        <n v="100"/>
        <n v="56340"/>
        <n v="69740"/>
        <n v="80880"/>
        <n v="49390"/>
        <n v="69360"/>
        <n v="3740"/>
        <n v="35860"/>
        <n v="50050"/>
        <n v="28440"/>
        <n v="45540"/>
        <n v="38700"/>
        <n v="57240"/>
        <n v="44400"/>
        <n v="92730"/>
        <n v="30700"/>
        <n v="56600"/>
        <n v="34800"/>
        <n v="73260"/>
        <n v="48000"/>
        <n v="73800"/>
        <n v="78200"/>
        <n v="3520"/>
        <n v="72900"/>
        <n v="70700"/>
        <n v="74800"/>
        <n v="4100"/>
        <n v="45100"/>
        <n v="57310"/>
        <n v="84920"/>
        <n v="61050"/>
        <n v="69080"/>
        <n v="4560"/>
        <n v="67800"/>
        <n v="9000"/>
        <n v="85320"/>
        <n v="51370"/>
        <n v="51600"/>
        <n v="48870"/>
        <n v="5590"/>
        <n v="54960"/>
        <n v="39800"/>
        <n v="68580"/>
        <n v="90860"/>
        <n v="5700"/>
        <n v="94930"/>
        <n v="56320"/>
        <n v="83490"/>
        <n v="49410"/>
        <n v="58850"/>
        <n v="82400"/>
        <n v="47430"/>
        <n v="59300"/>
        <n v="66900"/>
        <n v="40810"/>
        <n v="52650"/>
        <n v="42240"/>
        <n v="59490"/>
        <n v="7700"/>
        <n v="61440"/>
        <n v="58560"/>
        <n v="67300"/>
        <n v="36740"/>
        <n v="85690"/>
        <n v="34160"/>
        <n v="61320"/>
        <n v="79680"/>
        <n v="52250"/>
        <n v="53900"/>
        <n v="8970"/>
        <n v="6000"/>
        <n v="64680"/>
        <n v="59200"/>
        <n v="40500"/>
        <n v="60000"/>
        <n v="75690"/>
        <n v="64300"/>
        <n v="65430"/>
        <n v="42680"/>
        <n v="87780"/>
        <n v="72800"/>
        <n v="71190"/>
        <n v="62640"/>
        <n v="69630"/>
        <n v="76010"/>
        <n v="44220"/>
        <n v="57200"/>
        <n v="75790"/>
        <n v="32670"/>
        <n v="3870"/>
        <n v="91520"/>
        <n v="74690"/>
        <n v="55260"/>
        <n v="51400"/>
        <n v="48780"/>
        <n v="52380"/>
        <n v="71800"/>
        <n v="68240"/>
        <n v="46860"/>
        <n v="78500"/>
        <n v="70830"/>
        <n v="68040"/>
        <n v="43560"/>
        <n v="60840"/>
        <n v="68160"/>
        <n v="89520"/>
        <n v="45180"/>
        <n v="7590"/>
        <n v="80080"/>
        <n v="4800"/>
        <n v="90400"/>
        <n v="54200"/>
        <n v="51800"/>
        <n v="49100"/>
        <n v="98280"/>
        <n v="54560"/>
        <n v="61100"/>
        <n v="51900"/>
        <n v="3440"/>
        <n v="76900"/>
        <n v="60320"/>
        <n v="60700"/>
        <n v="34290"/>
        <n v="46980"/>
        <n v="36700"/>
        <n v="6480"/>
        <n v="87200"/>
        <n v="108480"/>
        <n v="67500"/>
      </sharedItems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 count="14"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 numFmtId="0">
      <sharedItems containsMixedTypes="1" containsNumber="1" containsInteger="1" minValue="93" maxValue="95" count="39">
        <s v="92x"/>
        <s v="E400"/>
        <s v="RAM"/>
        <s v="Tahoe"/>
        <s v="RSX"/>
        <n v="95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2"/>
  </r>
  <r>
    <x v="1"/>
  </r>
  <r>
    <x v="1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x v="0"/>
    <d v="2014-10-17T00:00:00"/>
    <x v="0"/>
    <s v="250/500"/>
    <x v="0"/>
    <n v="1406.91"/>
    <n v="0"/>
    <n v="466132"/>
    <x v="0"/>
    <x v="0"/>
    <x v="0"/>
    <s v="sleeping"/>
    <s v="husband"/>
    <n v="53300"/>
    <n v="0"/>
    <d v="2015-01-25T00:00:00"/>
    <s v="Single Vehicle Collision"/>
    <s v="Side Collision"/>
    <s v="Major Damage"/>
    <x v="0"/>
    <x v="0"/>
    <x v="0"/>
    <x v="0"/>
    <n v="5"/>
    <n v="1"/>
    <s v="YES"/>
    <n v="1"/>
    <n v="2"/>
    <s v="YES"/>
    <x v="0"/>
    <n v="6510"/>
    <n v="13020"/>
    <n v="52080"/>
    <x v="0"/>
    <x v="0"/>
    <n v="2004"/>
    <s v="Y"/>
    <n v="0"/>
  </r>
  <r>
    <n v="228"/>
    <n v="42"/>
    <x v="1"/>
    <d v="2006-06-27T00:00:00"/>
    <x v="1"/>
    <s v="250/500"/>
    <x v="1"/>
    <n v="1197.22"/>
    <n v="5000000"/>
    <n v="468176"/>
    <x v="0"/>
    <x v="0"/>
    <x v="1"/>
    <s v="reading"/>
    <s v="other-relative"/>
    <n v="0"/>
    <n v="0"/>
    <d v="2015-01-21T00:00:00"/>
    <s v="Vehicle Theft"/>
    <s v="?"/>
    <s v="Minor Damage"/>
    <x v="0"/>
    <x v="1"/>
    <x v="1"/>
    <x v="1"/>
    <n v="8"/>
    <n v="1"/>
    <s v="?"/>
    <n v="0"/>
    <n v="0"/>
    <s v="?"/>
    <x v="1"/>
    <n v="780"/>
    <n v="780"/>
    <n v="3510"/>
    <x v="1"/>
    <x v="1"/>
    <n v="2007"/>
    <s v="Y"/>
    <n v="0"/>
  </r>
  <r>
    <n v="134"/>
    <n v="29"/>
    <x v="2"/>
    <d v="2000-09-06T00:00:00"/>
    <x v="0"/>
    <s v="100/300"/>
    <x v="1"/>
    <n v="1413.14"/>
    <n v="5000000"/>
    <n v="430632"/>
    <x v="1"/>
    <x v="1"/>
    <x v="2"/>
    <s v="board-games"/>
    <s v="own-child"/>
    <n v="35100"/>
    <n v="0"/>
    <d v="2015-02-22T00:00:00"/>
    <s v="Multi-vehicle Collision"/>
    <s v="Rear Collision"/>
    <s v="Minor Damage"/>
    <x v="0"/>
    <x v="2"/>
    <x v="0"/>
    <x v="2"/>
    <n v="7"/>
    <n v="3"/>
    <s v="NO"/>
    <n v="2"/>
    <n v="3"/>
    <s v="NO"/>
    <x v="2"/>
    <n v="7700"/>
    <n v="3850"/>
    <n v="23100"/>
    <x v="2"/>
    <x v="2"/>
    <n v="2007"/>
    <s v="N"/>
    <n v="0"/>
  </r>
  <r>
    <n v="256"/>
    <n v="41"/>
    <x v="3"/>
    <d v="1990-05-25T00:00:00"/>
    <x v="2"/>
    <s v="250/500"/>
    <x v="1"/>
    <n v="1415.74"/>
    <n v="6000000"/>
    <n v="608117"/>
    <x v="1"/>
    <x v="1"/>
    <x v="3"/>
    <m/>
    <s v="unmarried"/>
    <n v="48900"/>
    <n v="-62400"/>
    <d v="2015-01-10T00:00:00"/>
    <s v="Single Vehicle Collision"/>
    <s v="Front Collision"/>
    <s v="Major Damage"/>
    <x v="0"/>
    <x v="3"/>
    <x v="2"/>
    <x v="3"/>
    <n v="5"/>
    <n v="1"/>
    <s v="?"/>
    <n v="1"/>
    <n v="2"/>
    <s v="NO"/>
    <x v="3"/>
    <n v="6340"/>
    <n v="6340"/>
    <n v="50720"/>
    <x v="3"/>
    <x v="3"/>
    <n v="2014"/>
    <s v="Y"/>
    <n v="1"/>
  </r>
  <r>
    <n v="228"/>
    <n v="44"/>
    <x v="4"/>
    <d v="2014-06-06T00:00:00"/>
    <x v="2"/>
    <s v="500/1000"/>
    <x v="0"/>
    <n v="1583.91"/>
    <n v="6000000"/>
    <n v="610706"/>
    <x v="0"/>
    <x v="2"/>
    <x v="2"/>
    <m/>
    <s v="unmarried"/>
    <n v="66000"/>
    <n v="-46000"/>
    <d v="2015-02-17T00:00:00"/>
    <s v="Vehicle Theft"/>
    <s v="?"/>
    <s v="Minor Damage"/>
    <x v="1"/>
    <x v="2"/>
    <x v="2"/>
    <x v="4"/>
    <n v="20"/>
    <n v="1"/>
    <s v="NO"/>
    <n v="0"/>
    <n v="1"/>
    <s v="NO"/>
    <x v="4"/>
    <n v="1300"/>
    <n v="650"/>
    <n v="4550"/>
    <x v="4"/>
    <x v="4"/>
    <n v="2009"/>
    <s v="N"/>
    <n v="1"/>
  </r>
  <r>
    <n v="256"/>
    <n v="39"/>
    <x v="5"/>
    <d v="2006-10-12T00:00:00"/>
    <x v="0"/>
    <s v="250/500"/>
    <x v="0"/>
    <n v="1351.1"/>
    <n v="0"/>
    <n v="478456"/>
    <x v="1"/>
    <x v="1"/>
    <x v="4"/>
    <s v="bungie-jumping"/>
    <s v="unmarried"/>
    <n v="0"/>
    <n v="0"/>
    <d v="2015-01-02T00:00:00"/>
    <s v="Multi-vehicle Collision"/>
    <s v="Rear Collision"/>
    <s v="Major Damage"/>
    <x v="2"/>
    <x v="0"/>
    <x v="2"/>
    <x v="5"/>
    <n v="19"/>
    <n v="3"/>
    <s v="NO"/>
    <n v="0"/>
    <n v="2"/>
    <s v="NO"/>
    <x v="5"/>
    <n v="6410"/>
    <n v="6410"/>
    <n v="51280"/>
    <x v="0"/>
    <x v="5"/>
    <n v="2003"/>
    <s v="Y"/>
    <n v="0"/>
  </r>
  <r>
    <n v="137"/>
    <n v="34"/>
    <x v="6"/>
    <d v="2000-06-04T00:00:00"/>
    <x v="1"/>
    <s v="250/500"/>
    <x v="0"/>
    <n v="1333.35"/>
    <n v="0"/>
    <n v="441716"/>
    <x v="0"/>
    <x v="3"/>
    <x v="5"/>
    <s v="board-games"/>
    <s v="husband"/>
    <n v="0"/>
    <n v="-77000"/>
    <d v="2015-01-13T00:00:00"/>
    <s v="Multi-vehicle Collision"/>
    <s v="Front Collision"/>
    <s v="Minor Damage"/>
    <x v="0"/>
    <x v="2"/>
    <x v="3"/>
    <x v="6"/>
    <n v="0"/>
    <n v="3"/>
    <s v="?"/>
    <n v="0"/>
    <n v="0"/>
    <s v="?"/>
    <x v="6"/>
    <n v="21450"/>
    <n v="7150"/>
    <n v="50050"/>
    <x v="5"/>
    <x v="6"/>
    <n v="2012"/>
    <s v="N"/>
    <n v="1"/>
  </r>
  <r>
    <n v="165"/>
    <n v="37"/>
    <x v="7"/>
    <d v="1990-02-03T00:00:00"/>
    <x v="2"/>
    <s v="100/300"/>
    <x v="0"/>
    <n v="1137.03"/>
    <n v="0"/>
    <n v="603195"/>
    <x v="0"/>
    <x v="2"/>
    <x v="4"/>
    <s v="base-jumping"/>
    <s v="unmarried"/>
    <n v="0"/>
    <n v="0"/>
    <d v="2015-02-27T00:00:00"/>
    <s v="Multi-vehicle Collision"/>
    <s v="Front Collision"/>
    <s v="Total Loss"/>
    <x v="0"/>
    <x v="1"/>
    <x v="0"/>
    <x v="7"/>
    <n v="23"/>
    <n v="3"/>
    <s v="?"/>
    <n v="2"/>
    <n v="2"/>
    <s v="YES"/>
    <x v="7"/>
    <n v="9380"/>
    <n v="9380"/>
    <n v="32830"/>
    <x v="6"/>
    <x v="7"/>
    <n v="2015"/>
    <s v="N"/>
    <n v="0"/>
  </r>
  <r>
    <n v="27"/>
    <n v="33"/>
    <x v="8"/>
    <d v="1997-02-05T00:00:00"/>
    <x v="2"/>
    <s v="100/300"/>
    <x v="2"/>
    <n v="1442.99"/>
    <n v="0"/>
    <n v="601734"/>
    <x v="1"/>
    <x v="1"/>
    <x v="6"/>
    <s v="golf"/>
    <s v="own-child"/>
    <n v="0"/>
    <n v="0"/>
    <d v="2015-01-30T00:00:00"/>
    <s v="Single Vehicle Collision"/>
    <s v="Front Collision"/>
    <s v="Total Loss"/>
    <x v="0"/>
    <x v="4"/>
    <x v="2"/>
    <x v="8"/>
    <n v="21"/>
    <n v="1"/>
    <s v="NO"/>
    <n v="1"/>
    <n v="1"/>
    <s v="YES"/>
    <x v="8"/>
    <n v="2770"/>
    <n v="2770"/>
    <n v="22160"/>
    <x v="7"/>
    <x v="8"/>
    <n v="2012"/>
    <s v="N"/>
    <n v="0"/>
  </r>
  <r>
    <n v="212"/>
    <n v="42"/>
    <x v="9"/>
    <d v="2011-07-25T00:00:00"/>
    <x v="2"/>
    <s v="100/300"/>
    <x v="2"/>
    <n v="1315.68"/>
    <n v="0"/>
    <n v="600983"/>
    <x v="0"/>
    <x v="1"/>
    <x v="7"/>
    <s v="camping"/>
    <s v="wife"/>
    <n v="0"/>
    <n v="-39300"/>
    <d v="2015-01-05T00:00:00"/>
    <s v="Single Vehicle Collision"/>
    <s v="Rear Collision"/>
    <s v="Total Loss"/>
    <x v="3"/>
    <x v="5"/>
    <x v="4"/>
    <x v="9"/>
    <n v="14"/>
    <n v="1"/>
    <s v="NO"/>
    <n v="2"/>
    <n v="1"/>
    <s v="?"/>
    <x v="9"/>
    <n v="4700"/>
    <n v="4700"/>
    <n v="32900"/>
    <x v="0"/>
    <x v="0"/>
    <n v="1996"/>
    <s v="N"/>
    <n v="0"/>
  </r>
  <r>
    <n v="235"/>
    <n v="42"/>
    <x v="10"/>
    <d v="2002-05-26T00:00:00"/>
    <x v="0"/>
    <s v="100/300"/>
    <x v="2"/>
    <n v="1253.1199999999999"/>
    <n v="4000000"/>
    <n v="462283"/>
    <x v="1"/>
    <x v="4"/>
    <x v="8"/>
    <s v="dancing"/>
    <s v="other-relative"/>
    <n v="38400"/>
    <n v="0"/>
    <d v="2015-01-06T00:00:00"/>
    <s v="Single Vehicle Collision"/>
    <s v="Front Collision"/>
    <s v="Total Loss"/>
    <x v="0"/>
    <x v="2"/>
    <x v="5"/>
    <x v="10"/>
    <n v="22"/>
    <n v="1"/>
    <s v="YES"/>
    <n v="2"/>
    <n v="2"/>
    <s v="?"/>
    <x v="10"/>
    <n v="7910"/>
    <n v="15820"/>
    <n v="63280"/>
    <x v="8"/>
    <x v="9"/>
    <n v="2002"/>
    <s v="N"/>
    <n v="0"/>
  </r>
  <r>
    <n v="447"/>
    <n v="61"/>
    <x v="11"/>
    <d v="1999-05-29T00:00:00"/>
    <x v="0"/>
    <s v="100/300"/>
    <x v="1"/>
    <m/>
    <n v="0"/>
    <n v="615561"/>
    <x v="1"/>
    <x v="5"/>
    <x v="8"/>
    <s v="skydiving"/>
    <s v="other-relative"/>
    <n v="0"/>
    <n v="-51000"/>
    <d v="2015-02-15T00:00:00"/>
    <s v="Multi-vehicle Collision"/>
    <s v="Front Collision"/>
    <s v="Major Damage"/>
    <x v="2"/>
    <x v="6"/>
    <x v="3"/>
    <x v="11"/>
    <n v="21"/>
    <n v="3"/>
    <s v="YES"/>
    <n v="1"/>
    <n v="2"/>
    <s v="YES"/>
    <x v="11"/>
    <n v="17680"/>
    <n v="17680"/>
    <n v="79560"/>
    <x v="6"/>
    <x v="10"/>
    <n v="2006"/>
    <s v="N"/>
    <n v="2"/>
  </r>
  <r>
    <n v="60"/>
    <n v="23"/>
    <x v="12"/>
    <d v="1997-11-20T00:00:00"/>
    <x v="0"/>
    <s v="500/1000"/>
    <x v="2"/>
    <n v="1215.3599999999999"/>
    <n v="3000000"/>
    <n v="432220"/>
    <x v="0"/>
    <x v="0"/>
    <x v="9"/>
    <s v="reading"/>
    <s v="wife"/>
    <n v="0"/>
    <n v="0"/>
    <d v="2015-01-22T00:00:00"/>
    <s v="Single Vehicle Collision"/>
    <s v="Rear Collision"/>
    <s v="Total Loss"/>
    <x v="4"/>
    <x v="0"/>
    <x v="5"/>
    <x v="12"/>
    <n v="9"/>
    <n v="1"/>
    <s v="YES"/>
    <n v="1"/>
    <n v="0"/>
    <s v="NO"/>
    <x v="12"/>
    <n v="4710"/>
    <n v="9420"/>
    <n v="42390"/>
    <x v="0"/>
    <x v="5"/>
    <n v="2000"/>
    <s v="N"/>
    <n v="0"/>
  </r>
  <r>
    <n v="121"/>
    <n v="34"/>
    <x v="13"/>
    <d v="2012-10-26T00:00:00"/>
    <x v="0"/>
    <s v="100/300"/>
    <x v="0"/>
    <n v="936.61"/>
    <n v="0"/>
    <n v="464652"/>
    <x v="1"/>
    <x v="0"/>
    <x v="3"/>
    <s v="bungie-jumping"/>
    <s v="wife"/>
    <n v="52800"/>
    <n v="-32800"/>
    <d v="2015-01-08T00:00:00"/>
    <s v="Parked Car"/>
    <s v="?"/>
    <s v="Minor Damage"/>
    <x v="1"/>
    <x v="0"/>
    <x v="3"/>
    <x v="13"/>
    <n v="5"/>
    <n v="1"/>
    <s v="NO"/>
    <n v="1"/>
    <n v="1"/>
    <s v="NO"/>
    <x v="13"/>
    <n v="1120"/>
    <n v="1120"/>
    <n v="5040"/>
    <x v="7"/>
    <x v="11"/>
    <n v="2010"/>
    <s v="N"/>
    <n v="0"/>
  </r>
  <r>
    <n v="180"/>
    <n v="38"/>
    <x v="14"/>
    <d v="1998-12-28T00:00:00"/>
    <x v="0"/>
    <s v="250/500"/>
    <x v="1"/>
    <n v="1301.1300000000001"/>
    <n v="0"/>
    <n v="476685"/>
    <x v="1"/>
    <x v="6"/>
    <x v="1"/>
    <s v="board-games"/>
    <s v="not-in-family"/>
    <n v="41300"/>
    <n v="-55500"/>
    <d v="2015-01-15T00:00:00"/>
    <s v="Single Vehicle Collision"/>
    <s v="Rear Collision"/>
    <s v="Total Loss"/>
    <x v="0"/>
    <x v="0"/>
    <x v="3"/>
    <x v="14"/>
    <n v="12"/>
    <n v="1"/>
    <s v="NO"/>
    <n v="0"/>
    <n v="2"/>
    <s v="YES"/>
    <x v="14"/>
    <n v="4200"/>
    <n v="8400"/>
    <n v="33600"/>
    <x v="2"/>
    <x v="12"/>
    <n v="2003"/>
    <s v="Y"/>
    <n v="0"/>
  </r>
  <r>
    <n v="473"/>
    <n v="58"/>
    <x v="15"/>
    <d v="1992-10-19T00:00:00"/>
    <x v="1"/>
    <s v="100/300"/>
    <x v="1"/>
    <n v="1131.4000000000001"/>
    <n v="0"/>
    <n v="458733"/>
    <x v="1"/>
    <x v="0"/>
    <x v="10"/>
    <s v="movies"/>
    <s v="other-relative"/>
    <n v="55700"/>
    <n v="0"/>
    <d v="2015-01-29T00:00:00"/>
    <s v="Multi-vehicle Collision"/>
    <s v="Side Collision"/>
    <s v="Major Damage"/>
    <x v="3"/>
    <x v="4"/>
    <x v="4"/>
    <x v="15"/>
    <n v="12"/>
    <n v="4"/>
    <s v="YES"/>
    <n v="0"/>
    <n v="0"/>
    <s v="NO"/>
    <x v="15"/>
    <n v="10520"/>
    <n v="10520"/>
    <n v="42080"/>
    <x v="4"/>
    <x v="13"/>
    <n v="1999"/>
    <s v="Y"/>
    <n v="0"/>
  </r>
  <r>
    <n v="70"/>
    <n v="26"/>
    <x v="16"/>
    <d v="2005-06-08T00:00:00"/>
    <x v="0"/>
    <s v="500/1000"/>
    <x v="0"/>
    <n v="1199.44"/>
    <n v="5000000"/>
    <n v="619884"/>
    <x v="0"/>
    <x v="6"/>
    <x v="1"/>
    <s v="hiking"/>
    <s v="own-child"/>
    <n v="63600"/>
    <n v="0"/>
    <d v="2015-02-22T00:00:00"/>
    <s v="Multi-vehicle Collision"/>
    <s v="Rear Collision"/>
    <s v="Major Damage"/>
    <x v="3"/>
    <x v="2"/>
    <x v="1"/>
    <x v="16"/>
    <n v="0"/>
    <n v="3"/>
    <s v="?"/>
    <n v="1"/>
    <n v="2"/>
    <s v="YES"/>
    <x v="16"/>
    <n v="5790"/>
    <n v="5790"/>
    <n v="40530"/>
    <x v="5"/>
    <x v="14"/>
    <n v="2012"/>
    <s v="N"/>
    <n v="0"/>
  </r>
  <r>
    <n v="140"/>
    <n v="31"/>
    <x v="17"/>
    <d v="2004-11-15T00:00:00"/>
    <x v="1"/>
    <s v="500/1000"/>
    <x v="2"/>
    <n v="708.64"/>
    <n v="6000000"/>
    <n v="470610"/>
    <x v="0"/>
    <x v="5"/>
    <x v="1"/>
    <s v="reading"/>
    <s v="unmarried"/>
    <n v="53500"/>
    <n v="0"/>
    <d v="2015-01-06T00:00:00"/>
    <s v="Single Vehicle Collision"/>
    <s v="Side Collision"/>
    <s v="Total Loss"/>
    <x v="0"/>
    <x v="4"/>
    <x v="5"/>
    <x v="17"/>
    <n v="9"/>
    <n v="1"/>
    <s v="NO"/>
    <n v="0"/>
    <n v="2"/>
    <s v="YES"/>
    <x v="17"/>
    <n v="14160"/>
    <n v="7080"/>
    <n v="56640"/>
    <x v="9"/>
    <x v="15"/>
    <n v="2015"/>
    <s v="N"/>
    <n v="0"/>
  </r>
  <r>
    <n v="160"/>
    <n v="37"/>
    <x v="18"/>
    <d v="2014-12-28T00:00:00"/>
    <x v="0"/>
    <s v="500/1000"/>
    <x v="2"/>
    <n v="1374.22"/>
    <n v="0"/>
    <n v="472135"/>
    <x v="1"/>
    <x v="0"/>
    <x v="0"/>
    <s v="yachting"/>
    <s v="other-relative"/>
    <n v="45500"/>
    <n v="-37800"/>
    <d v="2015-01-19T00:00:00"/>
    <s v="Single Vehicle Collision"/>
    <s v="Side Collision"/>
    <s v="Total Loss"/>
    <x v="3"/>
    <x v="2"/>
    <x v="6"/>
    <x v="18"/>
    <n v="19"/>
    <n v="1"/>
    <s v="YES"/>
    <n v="1"/>
    <n v="0"/>
    <s v="NO"/>
    <x v="18"/>
    <n v="6630"/>
    <n v="13260"/>
    <n v="53040"/>
    <x v="4"/>
    <x v="16"/>
    <n v="2015"/>
    <s v="N"/>
    <n v="0"/>
  </r>
  <r>
    <n v="196"/>
    <n v="39"/>
    <x v="19"/>
    <d v="1992-08-02T00:00:00"/>
    <x v="1"/>
    <s v="500/1000"/>
    <x v="1"/>
    <n v="1475.73"/>
    <n v="0"/>
    <n v="477670"/>
    <x v="1"/>
    <x v="5"/>
    <x v="11"/>
    <s v="camping"/>
    <s v="own-child"/>
    <n v="57000"/>
    <n v="-27300"/>
    <d v="2015-02-22T00:00:00"/>
    <s v="Multi-vehicle Collision"/>
    <s v="Side Collision"/>
    <s v="Major Damage"/>
    <x v="0"/>
    <x v="1"/>
    <x v="0"/>
    <x v="19"/>
    <n v="8"/>
    <n v="3"/>
    <s v="?"/>
    <n v="2"/>
    <n v="0"/>
    <s v="NO"/>
    <x v="19"/>
    <n v="6040"/>
    <n v="6040"/>
    <n v="48320"/>
    <x v="5"/>
    <x v="6"/>
    <n v="2014"/>
    <s v="N"/>
    <n v="0"/>
  </r>
  <r>
    <n v="460"/>
    <n v="62"/>
    <x v="20"/>
    <d v="2002-06-25T00:00:00"/>
    <x v="1"/>
    <s v="250/500"/>
    <x v="0"/>
    <n v="1187.96"/>
    <n v="4000000"/>
    <n v="618845"/>
    <x v="0"/>
    <x v="7"/>
    <x v="6"/>
    <s v="bungie-jumping"/>
    <s v="own-child"/>
    <n v="0"/>
    <n v="0"/>
    <d v="2015-01-01T00:00:00"/>
    <s v="Multi-vehicle Collision"/>
    <s v="Rear Collision"/>
    <s v="Minor Damage"/>
    <x v="0"/>
    <x v="2"/>
    <x v="0"/>
    <x v="20"/>
    <n v="20"/>
    <n v="3"/>
    <s v="NO"/>
    <n v="1"/>
    <n v="0"/>
    <s v="?"/>
    <x v="20"/>
    <n v="0"/>
    <n v="5240"/>
    <n v="41920"/>
    <x v="9"/>
    <x v="17"/>
    <n v="2011"/>
    <s v="N"/>
    <n v="0"/>
  </r>
  <r>
    <n v="217"/>
    <n v="41"/>
    <x v="21"/>
    <d v="2005-11-27T00:00:00"/>
    <x v="2"/>
    <s v="500/1000"/>
    <x v="1"/>
    <n v="875.15"/>
    <n v="0"/>
    <n v="442479"/>
    <x v="1"/>
    <x v="2"/>
    <x v="1"/>
    <s v="skydiving"/>
    <s v="own-child"/>
    <n v="46700"/>
    <n v="0"/>
    <d v="2015-02-10T00:00:00"/>
    <s v="Multi-vehicle Collision"/>
    <s v="Side Collision"/>
    <s v="Total Loss"/>
    <x v="0"/>
    <x v="0"/>
    <x v="2"/>
    <x v="21"/>
    <n v="15"/>
    <n v="3"/>
    <s v="?"/>
    <n v="1"/>
    <n v="2"/>
    <s v="?"/>
    <x v="21"/>
    <n v="0"/>
    <n v="4730"/>
    <n v="33110"/>
    <x v="4"/>
    <x v="4"/>
    <n v="1996"/>
    <s v="N"/>
    <n v="0"/>
  </r>
  <r>
    <n v="370"/>
    <n v="55"/>
    <x v="22"/>
    <d v="1994-05-27T00:00:00"/>
    <x v="2"/>
    <s v="100/300"/>
    <x v="1"/>
    <m/>
    <n v="0"/>
    <n v="443920"/>
    <x v="0"/>
    <x v="5"/>
    <x v="5"/>
    <s v="paintball"/>
    <s v="other-relative"/>
    <n v="72700"/>
    <n v="-68200"/>
    <d v="2015-01-11T00:00:00"/>
    <s v="Multi-vehicle Collision"/>
    <s v="Rear Collision"/>
    <s v="Major Damage"/>
    <x v="4"/>
    <x v="0"/>
    <x v="4"/>
    <x v="22"/>
    <n v="20"/>
    <n v="3"/>
    <s v="NO"/>
    <n v="0"/>
    <n v="0"/>
    <s v="YES"/>
    <x v="22"/>
    <n v="17880"/>
    <n v="5960"/>
    <n v="47680"/>
    <x v="9"/>
    <x v="18"/>
    <n v="2000"/>
    <s v="Y"/>
    <n v="1"/>
  </r>
  <r>
    <n v="413"/>
    <n v="55"/>
    <x v="23"/>
    <d v="1991-02-08T00:00:00"/>
    <x v="1"/>
    <s v="100/300"/>
    <x v="1"/>
    <n v="1268.79"/>
    <n v="0"/>
    <n v="453148"/>
    <x v="0"/>
    <x v="0"/>
    <x v="7"/>
    <s v="chess"/>
    <s v="own-child"/>
    <n v="0"/>
    <n v="-31000"/>
    <d v="2015-01-19T00:00:00"/>
    <s v="Single Vehicle Collision"/>
    <s v="Front Collision"/>
    <s v="Total Loss"/>
    <x v="4"/>
    <x v="4"/>
    <x v="5"/>
    <x v="23"/>
    <n v="15"/>
    <n v="1"/>
    <s v="?"/>
    <n v="2"/>
    <n v="2"/>
    <s v="?"/>
    <x v="23"/>
    <n v="8180"/>
    <n v="16360"/>
    <n v="73620"/>
    <x v="2"/>
    <x v="2"/>
    <n v="2011"/>
    <s v="Y"/>
    <n v="0"/>
  </r>
  <r>
    <n v="237"/>
    <n v="40"/>
    <x v="24"/>
    <d v="1996-02-02T00:00:00"/>
    <x v="1"/>
    <s v="100/300"/>
    <x v="0"/>
    <n v="883.31"/>
    <n v="0"/>
    <n v="434733"/>
    <x v="0"/>
    <x v="6"/>
    <x v="0"/>
    <s v="kayaking"/>
    <s v="husband"/>
    <m/>
    <n v="-53500"/>
    <d v="2015-02-24T00:00:00"/>
    <s v="Single Vehicle Collision"/>
    <s v="Rear Collision"/>
    <s v="Minor Damage"/>
    <x v="3"/>
    <x v="1"/>
    <x v="1"/>
    <x v="24"/>
    <n v="6"/>
    <n v="1"/>
    <s v="NO"/>
    <n v="1"/>
    <n v="3"/>
    <s v="NO"/>
    <x v="17"/>
    <n v="7080"/>
    <n v="14160"/>
    <n v="56640"/>
    <x v="8"/>
    <x v="19"/>
    <n v="2005"/>
    <s v="N"/>
    <n v="1"/>
  </r>
  <r>
    <n v="8"/>
    <n v="35"/>
    <x v="25"/>
    <d v="2013-12-05T00:00:00"/>
    <x v="0"/>
    <s v="100/300"/>
    <x v="1"/>
    <n v="1266.92"/>
    <n v="0"/>
    <n v="613982"/>
    <x v="0"/>
    <x v="4"/>
    <x v="2"/>
    <s v="polo"/>
    <s v="own-child"/>
    <m/>
    <n v="0"/>
    <d v="2015-01-09T00:00:00"/>
    <s v="Multi-vehicle Collision"/>
    <s v="Rear Collision"/>
    <s v="Major Damage"/>
    <x v="3"/>
    <x v="3"/>
    <x v="2"/>
    <x v="25"/>
    <n v="16"/>
    <n v="3"/>
    <s v="NO"/>
    <n v="1"/>
    <n v="3"/>
    <s v="YES"/>
    <x v="24"/>
    <n v="16500"/>
    <n v="11000"/>
    <n v="44000"/>
    <x v="8"/>
    <x v="19"/>
    <n v="2006"/>
    <s v="Y"/>
    <n v="1"/>
  </r>
  <r>
    <n v="257"/>
    <n v="43"/>
    <x v="26"/>
    <d v="1990-09-20T00:00:00"/>
    <x v="1"/>
    <s v="100/300"/>
    <x v="1"/>
    <n v="1322.1"/>
    <n v="0"/>
    <n v="436984"/>
    <x v="0"/>
    <x v="5"/>
    <x v="5"/>
    <s v="golf"/>
    <s v="own-child"/>
    <n v="0"/>
    <n v="-29200"/>
    <d v="2015-01-28T00:00:00"/>
    <s v="Parked Car"/>
    <s v="?"/>
    <s v="Minor Damage"/>
    <x v="0"/>
    <x v="7"/>
    <x v="2"/>
    <x v="26"/>
    <n v="4"/>
    <n v="1"/>
    <s v="YES"/>
    <n v="1"/>
    <n v="3"/>
    <s v="YES"/>
    <x v="25"/>
    <n v="1640"/>
    <n v="820"/>
    <n v="6560"/>
    <x v="7"/>
    <x v="8"/>
    <n v="2005"/>
    <s v="N"/>
    <n v="0"/>
  </r>
  <r>
    <n v="202"/>
    <n v="34"/>
    <x v="27"/>
    <d v="2002-07-18T00:00:00"/>
    <x v="1"/>
    <s v="100/300"/>
    <x v="2"/>
    <n v="848.07"/>
    <n v="3000000"/>
    <n v="607730"/>
    <x v="0"/>
    <x v="7"/>
    <x v="8"/>
    <s v="chess"/>
    <s v="not-in-family"/>
    <n v="31000"/>
    <n v="-30200"/>
    <d v="2015-01-07T00:00:00"/>
    <s v="Vehicle Theft"/>
    <s v="?"/>
    <s v="Minor Damage"/>
    <x v="1"/>
    <x v="1"/>
    <x v="6"/>
    <x v="27"/>
    <n v="5"/>
    <n v="1"/>
    <s v="YES"/>
    <n v="2"/>
    <n v="1"/>
    <s v="?"/>
    <x v="26"/>
    <n v="1040"/>
    <n v="520"/>
    <n v="4160"/>
    <x v="9"/>
    <x v="18"/>
    <n v="2003"/>
    <s v="Y"/>
    <n v="0"/>
  </r>
  <r>
    <n v="224"/>
    <n v="40"/>
    <x v="28"/>
    <d v="1990-02-08T00:00:00"/>
    <x v="0"/>
    <s v="100/300"/>
    <x v="1"/>
    <n v="1291.7"/>
    <n v="0"/>
    <n v="609837"/>
    <x v="1"/>
    <x v="7"/>
    <x v="2"/>
    <s v="kayaking"/>
    <s v="not-in-family"/>
    <n v="0"/>
    <n v="-55600"/>
    <d v="2015-01-08T00:00:00"/>
    <s v="Single Vehicle Collision"/>
    <s v="Side Collision"/>
    <s v="Minor Damage"/>
    <x v="3"/>
    <x v="0"/>
    <x v="5"/>
    <x v="28"/>
    <n v="21"/>
    <n v="1"/>
    <s v="NO"/>
    <n v="1"/>
    <n v="0"/>
    <s v="YES"/>
    <x v="27"/>
    <n v="7760"/>
    <n v="15520"/>
    <n v="46560"/>
    <x v="2"/>
    <x v="12"/>
    <n v="2009"/>
    <s v="N"/>
    <n v="0"/>
  </r>
  <r>
    <n v="241"/>
    <n v="45"/>
    <x v="29"/>
    <d v="2014-03-04T00:00:00"/>
    <x v="2"/>
    <s v="500/1000"/>
    <x v="1"/>
    <n v="1104.5"/>
    <n v="0"/>
    <n v="432211"/>
    <x v="1"/>
    <x v="1"/>
    <x v="1"/>
    <s v="basketball"/>
    <s v="unmarried"/>
    <n v="0"/>
    <n v="0"/>
    <d v="2015-02-15T00:00:00"/>
    <s v="Single Vehicle Collision"/>
    <s v="Rear Collision"/>
    <s v="Minor Damage"/>
    <x v="0"/>
    <x v="0"/>
    <x v="6"/>
    <x v="29"/>
    <n v="5"/>
    <n v="1"/>
    <s v="NO"/>
    <n v="2"/>
    <n v="2"/>
    <s v="NO"/>
    <x v="28"/>
    <n v="14100"/>
    <n v="14100"/>
    <n v="63450"/>
    <x v="4"/>
    <x v="16"/>
    <n v="2011"/>
    <s v="N"/>
    <n v="0"/>
  </r>
  <r>
    <n v="64"/>
    <n v="25"/>
    <x v="30"/>
    <d v="2000-02-18T00:00:00"/>
    <x v="2"/>
    <s v="250/500"/>
    <x v="0"/>
    <n v="954.16"/>
    <n v="0"/>
    <n v="473328"/>
    <x v="0"/>
    <x v="4"/>
    <x v="5"/>
    <s v="video-games"/>
    <s v="husband"/>
    <n v="53200"/>
    <n v="0"/>
    <d v="2015-01-18T00:00:00"/>
    <s v="Multi-vehicle Collision"/>
    <s v="Side Collision"/>
    <s v="Major Damage"/>
    <x v="4"/>
    <x v="0"/>
    <x v="0"/>
    <x v="30"/>
    <n v="22"/>
    <n v="4"/>
    <s v="NO"/>
    <n v="0"/>
    <n v="0"/>
    <s v="?"/>
    <x v="29"/>
    <n v="12600"/>
    <n v="12600"/>
    <n v="50400"/>
    <x v="7"/>
    <x v="20"/>
    <n v="2005"/>
    <s v="N"/>
    <n v="0"/>
  </r>
  <r>
    <n v="166"/>
    <n v="37"/>
    <x v="31"/>
    <d v="2008-06-19T00:00:00"/>
    <x v="2"/>
    <s v="100/300"/>
    <x v="1"/>
    <n v="1337.28"/>
    <n v="8000000"/>
    <n v="610393"/>
    <x v="0"/>
    <x v="7"/>
    <x v="0"/>
    <s v="reading"/>
    <s v="husband"/>
    <n v="27500"/>
    <n v="0"/>
    <d v="2015-02-28T00:00:00"/>
    <s v="Multi-vehicle Collision"/>
    <s v="Side Collision"/>
    <s v="Major Damage"/>
    <x v="0"/>
    <x v="4"/>
    <x v="1"/>
    <x v="31"/>
    <n v="10"/>
    <n v="3"/>
    <s v="NO"/>
    <n v="2"/>
    <n v="2"/>
    <s v="?"/>
    <x v="30"/>
    <n v="7460"/>
    <n v="7460"/>
    <n v="52220"/>
    <x v="8"/>
    <x v="9"/>
    <n v="2006"/>
    <s v="Y"/>
    <n v="0"/>
  </r>
  <r>
    <n v="155"/>
    <n v="35"/>
    <x v="32"/>
    <d v="2003-08-01T00:00:00"/>
    <x v="2"/>
    <s v="500/1000"/>
    <x v="0"/>
    <n v="1088.3399999999999"/>
    <n v="0"/>
    <n v="614780"/>
    <x v="1"/>
    <x v="2"/>
    <x v="12"/>
    <s v="yachting"/>
    <s v="other-relative"/>
    <n v="81100"/>
    <n v="0"/>
    <d v="2015-02-24T00:00:00"/>
    <s v="Multi-vehicle Collision"/>
    <s v="Front Collision"/>
    <s v="Total Loss"/>
    <x v="0"/>
    <x v="2"/>
    <x v="2"/>
    <x v="32"/>
    <n v="16"/>
    <n v="3"/>
    <s v="YES"/>
    <n v="2"/>
    <n v="3"/>
    <s v="NO"/>
    <x v="31"/>
    <n v="3310"/>
    <n v="3310"/>
    <n v="23170"/>
    <x v="10"/>
    <x v="21"/>
    <n v="2008"/>
    <s v="N"/>
    <n v="0"/>
  </r>
  <r>
    <n v="114"/>
    <n v="30"/>
    <x v="33"/>
    <d v="1992-04-04T00:00:00"/>
    <x v="2"/>
    <s v="100/300"/>
    <x v="0"/>
    <n v="1558.29"/>
    <n v="0"/>
    <n v="472248"/>
    <x v="0"/>
    <x v="5"/>
    <x v="13"/>
    <s v="video-games"/>
    <s v="wife"/>
    <n v="51400"/>
    <n v="-64000"/>
    <d v="2015-01-09T00:00:00"/>
    <s v="Multi-vehicle Collision"/>
    <s v="Front Collision"/>
    <s v="Major Damage"/>
    <x v="4"/>
    <x v="2"/>
    <x v="4"/>
    <x v="33"/>
    <n v="1"/>
    <n v="3"/>
    <s v="NO"/>
    <n v="1"/>
    <n v="2"/>
    <s v="?"/>
    <x v="32"/>
    <n v="14020"/>
    <n v="14020"/>
    <n v="49070"/>
    <x v="9"/>
    <x v="17"/>
    <n v="2015"/>
    <s v="N"/>
    <n v="0"/>
  </r>
  <r>
    <n v="149"/>
    <n v="37"/>
    <x v="34"/>
    <d v="1991-01-13T00:00:00"/>
    <x v="2"/>
    <s v="500/1000"/>
    <x v="2"/>
    <n v="1415.68"/>
    <n v="0"/>
    <n v="603381"/>
    <x v="0"/>
    <x v="1"/>
    <x v="5"/>
    <s v="yachting"/>
    <s v="own-child"/>
    <n v="0"/>
    <n v="0"/>
    <d v="2015-02-12T00:00:00"/>
    <s v="Single Vehicle Collision"/>
    <s v="Side Collision"/>
    <s v="Total Loss"/>
    <x v="2"/>
    <x v="4"/>
    <x v="4"/>
    <x v="34"/>
    <n v="17"/>
    <n v="1"/>
    <s v="YES"/>
    <n v="0"/>
    <n v="1"/>
    <s v="YES"/>
    <x v="33"/>
    <n v="10800"/>
    <n v="5400"/>
    <n v="48600"/>
    <x v="6"/>
    <x v="10"/>
    <n v="1999"/>
    <s v="N"/>
    <n v="0"/>
  </r>
  <r>
    <n v="147"/>
    <n v="33"/>
    <x v="35"/>
    <d v="2010-08-08T00:00:00"/>
    <x v="0"/>
    <s v="100/300"/>
    <x v="0"/>
    <n v="1334.15"/>
    <n v="6000000"/>
    <n v="479224"/>
    <x v="0"/>
    <x v="5"/>
    <x v="0"/>
    <s v="reading"/>
    <s v="not-in-family"/>
    <n v="53300"/>
    <n v="-49200"/>
    <d v="2015-01-24T00:00:00"/>
    <s v="Single Vehicle Collision"/>
    <s v="Front Collision"/>
    <s v="Major Damage"/>
    <x v="3"/>
    <x v="4"/>
    <x v="3"/>
    <x v="35"/>
    <n v="15"/>
    <n v="1"/>
    <s v="YES"/>
    <n v="2"/>
    <n v="0"/>
    <s v="YES"/>
    <x v="34"/>
    <n v="10620"/>
    <n v="5310"/>
    <n v="37170"/>
    <x v="1"/>
    <x v="22"/>
    <n v="1995"/>
    <s v="Y"/>
    <n v="0"/>
  </r>
  <r>
    <n v="62"/>
    <n v="28"/>
    <x v="36"/>
    <d v="2003-03-09T00:00:00"/>
    <x v="2"/>
    <s v="100/300"/>
    <x v="0"/>
    <n v="988.45"/>
    <n v="0"/>
    <n v="430141"/>
    <x v="1"/>
    <x v="4"/>
    <x v="9"/>
    <s v="camping"/>
    <s v="unmarried"/>
    <n v="0"/>
    <n v="0"/>
    <d v="2015-01-09T00:00:00"/>
    <s v="Single Vehicle Collision"/>
    <s v="Rear Collision"/>
    <s v="Total Loss"/>
    <x v="0"/>
    <x v="2"/>
    <x v="6"/>
    <x v="36"/>
    <n v="3"/>
    <n v="1"/>
    <s v="?"/>
    <n v="1"/>
    <n v="1"/>
    <s v="YES"/>
    <x v="35"/>
    <n v="6020"/>
    <n v="6020"/>
    <n v="48160"/>
    <x v="9"/>
    <x v="18"/>
    <n v="2004"/>
    <s v="Y"/>
    <n v="0"/>
  </r>
  <r>
    <n v="289"/>
    <n v="49"/>
    <x v="37"/>
    <d v="1993-02-03T00:00:00"/>
    <x v="2"/>
    <s v="500/1000"/>
    <x v="1"/>
    <n v="1222.48"/>
    <n v="0"/>
    <n v="620757"/>
    <x v="1"/>
    <x v="7"/>
    <x v="7"/>
    <s v="golf"/>
    <s v="unmarried"/>
    <n v="0"/>
    <n v="0"/>
    <d v="2015-01-18T00:00:00"/>
    <s v="Parked Car"/>
    <s v="?"/>
    <s v="Minor Damage"/>
    <x v="1"/>
    <x v="4"/>
    <x v="2"/>
    <x v="37"/>
    <n v="16"/>
    <n v="1"/>
    <s v="NO"/>
    <n v="1"/>
    <n v="1"/>
    <s v="YES"/>
    <x v="36"/>
    <n v="1230"/>
    <n v="820"/>
    <n v="3280"/>
    <x v="9"/>
    <x v="15"/>
    <n v="2001"/>
    <s v="N"/>
    <n v="0"/>
  </r>
  <r>
    <n v="431"/>
    <n v="54"/>
    <x v="38"/>
    <d v="2002-11-25T00:00:00"/>
    <x v="1"/>
    <s v="500/1000"/>
    <x v="1"/>
    <n v="1155.55"/>
    <n v="0"/>
    <n v="615901"/>
    <x v="1"/>
    <x v="0"/>
    <x v="0"/>
    <s v="bungie-jumping"/>
    <s v="unmarried"/>
    <n v="65700"/>
    <n v="0"/>
    <d v="2015-01-21T00:00:00"/>
    <s v="Multi-vehicle Collision"/>
    <s v="Rear Collision"/>
    <s v="Major Damage"/>
    <x v="0"/>
    <x v="2"/>
    <x v="4"/>
    <x v="38"/>
    <n v="4"/>
    <n v="3"/>
    <s v="?"/>
    <n v="2"/>
    <n v="0"/>
    <s v="?"/>
    <x v="37"/>
    <n v="12460"/>
    <n v="6230"/>
    <n v="43610"/>
    <x v="11"/>
    <x v="23"/>
    <n v="2007"/>
    <s v="N"/>
    <n v="0"/>
  </r>
  <r>
    <n v="199"/>
    <n v="37"/>
    <x v="39"/>
    <d v="1997-07-27T00:00:00"/>
    <x v="1"/>
    <s v="250/500"/>
    <x v="2"/>
    <n v="1262.08"/>
    <n v="0"/>
    <n v="474615"/>
    <x v="0"/>
    <x v="7"/>
    <x v="4"/>
    <s v="video-games"/>
    <s v="wife"/>
    <n v="48500"/>
    <n v="0"/>
    <d v="2015-01-08T00:00:00"/>
    <s v="Single Vehicle Collision"/>
    <s v="Front Collision"/>
    <s v="Major Damage"/>
    <x v="4"/>
    <x v="5"/>
    <x v="0"/>
    <x v="39"/>
    <n v="4"/>
    <n v="1"/>
    <s v="?"/>
    <n v="0"/>
    <n v="3"/>
    <s v="NO"/>
    <x v="38"/>
    <n v="10940"/>
    <n v="10940"/>
    <n v="38290"/>
    <x v="5"/>
    <x v="6"/>
    <n v="2011"/>
    <s v="Y"/>
    <n v="0"/>
  </r>
  <r>
    <n v="79"/>
    <n v="26"/>
    <x v="40"/>
    <d v="1995-05-08T00:00:00"/>
    <x v="2"/>
    <s v="100/300"/>
    <x v="2"/>
    <n v="1451.62"/>
    <n v="0"/>
    <n v="456446"/>
    <x v="0"/>
    <x v="2"/>
    <x v="4"/>
    <s v="kayaking"/>
    <s v="not-in-family"/>
    <n v="0"/>
    <n v="-55700"/>
    <d v="2015-01-03T00:00:00"/>
    <s v="Single Vehicle Collision"/>
    <s v="Rear Collision"/>
    <s v="Minor Damage"/>
    <x v="4"/>
    <x v="4"/>
    <x v="0"/>
    <x v="40"/>
    <n v="19"/>
    <n v="1"/>
    <s v="NO"/>
    <n v="2"/>
    <n v="2"/>
    <s v="?"/>
    <x v="39"/>
    <n v="8000"/>
    <n v="4000"/>
    <n v="28000"/>
    <x v="10"/>
    <x v="24"/>
    <n v="2010"/>
    <s v="N"/>
    <n v="0"/>
  </r>
  <r>
    <n v="116"/>
    <n v="34"/>
    <x v="41"/>
    <d v="2012-08-30T00:00:00"/>
    <x v="1"/>
    <s v="250/500"/>
    <x v="2"/>
    <n v="1737.66"/>
    <n v="0"/>
    <n v="470577"/>
    <x v="0"/>
    <x v="2"/>
    <x v="10"/>
    <s v="chess"/>
    <s v="unmarried"/>
    <n v="0"/>
    <n v="-24100"/>
    <d v="2015-01-01T00:00:00"/>
    <s v="Single Vehicle Collision"/>
    <s v="Side Collision"/>
    <s v="Major Damage"/>
    <x v="0"/>
    <x v="4"/>
    <x v="6"/>
    <x v="41"/>
    <n v="1"/>
    <n v="1"/>
    <s v="?"/>
    <n v="1"/>
    <n v="1"/>
    <s v="?"/>
    <x v="40"/>
    <n v="16180"/>
    <n v="16180"/>
    <n v="64720"/>
    <x v="10"/>
    <x v="25"/>
    <n v="2001"/>
    <s v="Y"/>
    <n v="0"/>
  </r>
  <r>
    <n v="37"/>
    <m/>
    <x v="42"/>
    <d v="2006-04-30T00:00:00"/>
    <x v="2"/>
    <s v="500/1000"/>
    <x v="2"/>
    <n v="1475.93"/>
    <n v="0"/>
    <n v="441648"/>
    <x v="1"/>
    <x v="6"/>
    <x v="5"/>
    <s v="hiking"/>
    <s v="husband"/>
    <n v="0"/>
    <n v="-67400"/>
    <d v="2015-01-16T00:00:00"/>
    <s v="Multi-vehicle Collision"/>
    <s v="Side Collision"/>
    <s v="Minor Damage"/>
    <x v="3"/>
    <x v="0"/>
    <x v="3"/>
    <x v="42"/>
    <n v="17"/>
    <n v="3"/>
    <s v="YES"/>
    <n v="1"/>
    <n v="0"/>
    <s v="NO"/>
    <x v="41"/>
    <n v="5740"/>
    <n v="5740"/>
    <n v="40180"/>
    <x v="2"/>
    <x v="2"/>
    <n v="2010"/>
    <s v="N"/>
    <n v="1"/>
  </r>
  <r>
    <n v="106"/>
    <n v="30"/>
    <x v="43"/>
    <d v="2003-04-13T00:00:00"/>
    <x v="0"/>
    <s v="250/500"/>
    <x v="2"/>
    <n v="538.16999999999996"/>
    <n v="0"/>
    <n v="433782"/>
    <x v="1"/>
    <x v="1"/>
    <x v="10"/>
    <s v="reading"/>
    <s v="own-child"/>
    <n v="49700"/>
    <n v="-60200"/>
    <d v="2015-02-10T00:00:00"/>
    <s v="Single Vehicle Collision"/>
    <s v="Rear Collision"/>
    <s v="Total Loss"/>
    <x v="3"/>
    <x v="5"/>
    <x v="2"/>
    <x v="43"/>
    <n v="23"/>
    <n v="1"/>
    <s v="NO"/>
    <n v="2"/>
    <n v="2"/>
    <s v="NO"/>
    <x v="42"/>
    <n v="5680"/>
    <n v="5680"/>
    <n v="39760"/>
    <x v="1"/>
    <x v="1"/>
    <n v="2005"/>
    <s v="N"/>
    <n v="0"/>
  </r>
  <r>
    <n v="269"/>
    <n v="44"/>
    <x v="44"/>
    <d v="2007-12-05T00:00:00"/>
    <x v="2"/>
    <s v="100/300"/>
    <x v="1"/>
    <n v="1081.08"/>
    <n v="0"/>
    <n v="468104"/>
    <x v="0"/>
    <x v="7"/>
    <x v="7"/>
    <s v="reading"/>
    <s v="unmarried"/>
    <n v="36400"/>
    <n v="-28700"/>
    <d v="2015-02-14T00:00:00"/>
    <s v="Single Vehicle Collision"/>
    <s v="Front Collision"/>
    <s v="Minor Damage"/>
    <x v="3"/>
    <x v="0"/>
    <x v="3"/>
    <x v="44"/>
    <n v="14"/>
    <n v="1"/>
    <s v="YES"/>
    <n v="0"/>
    <n v="2"/>
    <s v="?"/>
    <x v="43"/>
    <n v="11280"/>
    <n v="11280"/>
    <n v="33840"/>
    <x v="7"/>
    <x v="11"/>
    <n v="2014"/>
    <s v="N"/>
    <n v="0"/>
  </r>
  <r>
    <n v="265"/>
    <n v="40"/>
    <x v="45"/>
    <d v="2006-08-21T00:00:00"/>
    <x v="2"/>
    <s v="250/500"/>
    <x v="0"/>
    <n v="1454.43"/>
    <n v="0"/>
    <n v="459407"/>
    <x v="1"/>
    <x v="0"/>
    <x v="9"/>
    <s v="yachting"/>
    <s v="husband"/>
    <n v="0"/>
    <n v="0"/>
    <d v="2015-02-21T00:00:00"/>
    <s v="Multi-vehicle Collision"/>
    <s v="Rear Collision"/>
    <s v="Total Loss"/>
    <x v="3"/>
    <x v="2"/>
    <x v="2"/>
    <x v="45"/>
    <n v="17"/>
    <n v="3"/>
    <s v="NO"/>
    <n v="2"/>
    <n v="3"/>
    <s v="?"/>
    <x v="44"/>
    <n v="6890"/>
    <n v="0"/>
    <n v="48230"/>
    <x v="4"/>
    <x v="13"/>
    <n v="2002"/>
    <s v="N"/>
    <n v="0"/>
  </r>
  <r>
    <n v="163"/>
    <n v="33"/>
    <x v="46"/>
    <d v="1990-01-08T00:00:00"/>
    <x v="1"/>
    <s v="100/300"/>
    <x v="2"/>
    <n v="1240.47"/>
    <n v="0"/>
    <n v="472573"/>
    <x v="1"/>
    <x v="2"/>
    <x v="6"/>
    <s v="polo"/>
    <s v="husband"/>
    <n v="35300"/>
    <n v="0"/>
    <d v="2015-02-18T00:00:00"/>
    <s v="Multi-vehicle Collision"/>
    <s v="Rear Collision"/>
    <s v="Total Loss"/>
    <x v="2"/>
    <x v="5"/>
    <x v="5"/>
    <x v="46"/>
    <n v="11"/>
    <n v="3"/>
    <s v="YES"/>
    <n v="1"/>
    <n v="1"/>
    <s v="?"/>
    <x v="32"/>
    <n v="0"/>
    <n v="14020"/>
    <n v="63090"/>
    <x v="12"/>
    <x v="26"/>
    <n v="2014"/>
    <s v="N"/>
    <n v="0"/>
  </r>
  <r>
    <n v="355"/>
    <n v="47"/>
    <x v="47"/>
    <d v="1990-03-18T00:00:00"/>
    <x v="0"/>
    <s v="500/1000"/>
    <x v="1"/>
    <n v="1273.7"/>
    <n v="4000000"/>
    <n v="433473"/>
    <x v="0"/>
    <x v="6"/>
    <x v="6"/>
    <s v="kayaking"/>
    <s v="husband"/>
    <n v="0"/>
    <n v="0"/>
    <d v="2015-01-10T00:00:00"/>
    <s v="Multi-vehicle Collision"/>
    <s v="Front Collision"/>
    <s v="Major Damage"/>
    <x v="2"/>
    <x v="4"/>
    <x v="2"/>
    <x v="47"/>
    <n v="19"/>
    <n v="3"/>
    <s v="NO"/>
    <n v="2"/>
    <n v="1"/>
    <s v="NO"/>
    <x v="45"/>
    <n v="6280"/>
    <n v="6280"/>
    <n v="50240"/>
    <x v="6"/>
    <x v="10"/>
    <n v="2003"/>
    <s v="Y"/>
    <n v="0"/>
  </r>
  <r>
    <n v="175"/>
    <n v="34"/>
    <x v="48"/>
    <d v="2008-01-07T00:00:00"/>
    <x v="1"/>
    <s v="500/1000"/>
    <x v="0"/>
    <n v="1123.8699999999999"/>
    <n v="8000000"/>
    <n v="446326"/>
    <x v="1"/>
    <x v="1"/>
    <x v="9"/>
    <s v="dancing"/>
    <s v="other-relative"/>
    <n v="0"/>
    <n v="0"/>
    <d v="2015-02-26T00:00:00"/>
    <s v="Vehicle Theft"/>
    <s v="?"/>
    <s v="Trivial Damage"/>
    <x v="0"/>
    <x v="2"/>
    <x v="2"/>
    <x v="48"/>
    <n v="5"/>
    <n v="1"/>
    <s v="?"/>
    <n v="2"/>
    <n v="0"/>
    <s v="YES"/>
    <x v="46"/>
    <n v="810"/>
    <n v="810"/>
    <n v="5670"/>
    <x v="13"/>
    <x v="27"/>
    <n v="1995"/>
    <s v="N"/>
    <n v="0"/>
  </r>
  <r>
    <n v="192"/>
    <n v="35"/>
    <x v="49"/>
    <d v="1997-03-10T00:00:00"/>
    <x v="2"/>
    <s v="100/300"/>
    <x v="0"/>
    <n v="1245.8900000000001"/>
    <n v="0"/>
    <n v="435481"/>
    <x v="1"/>
    <x v="4"/>
    <x v="8"/>
    <s v="movies"/>
    <s v="wife"/>
    <n v="0"/>
    <n v="-40300"/>
    <d v="2015-01-01T00:00:00"/>
    <s v="Single Vehicle Collision"/>
    <s v="Rear Collision"/>
    <s v="Total Loss"/>
    <x v="3"/>
    <x v="4"/>
    <x v="3"/>
    <x v="49"/>
    <n v="19"/>
    <n v="1"/>
    <s v="NO"/>
    <n v="0"/>
    <n v="0"/>
    <s v="?"/>
    <x v="47"/>
    <n v="15320"/>
    <n v="7660"/>
    <n v="53620"/>
    <x v="1"/>
    <x v="22"/>
    <n v="2000"/>
    <s v="N"/>
    <n v="0"/>
  </r>
  <r>
    <n v="430"/>
    <n v="59"/>
    <x v="50"/>
    <d v="2004-01-10T00:00:00"/>
    <x v="0"/>
    <s v="250/500"/>
    <x v="1"/>
    <n v="1326.62"/>
    <n v="7000000"/>
    <n v="477310"/>
    <x v="0"/>
    <x v="0"/>
    <x v="6"/>
    <s v="bungie-jumping"/>
    <s v="own-child"/>
    <n v="0"/>
    <n v="0"/>
    <d v="2015-01-03T00:00:00"/>
    <s v="Multi-vehicle Collision"/>
    <s v="Front Collision"/>
    <s v="Minor Damage"/>
    <x v="2"/>
    <x v="2"/>
    <x v="1"/>
    <x v="50"/>
    <n v="19"/>
    <n v="3"/>
    <s v="?"/>
    <n v="0"/>
    <n v="3"/>
    <s v="YES"/>
    <x v="48"/>
    <n v="16360"/>
    <n v="8180"/>
    <n v="57260"/>
    <x v="5"/>
    <x v="6"/>
    <n v="1998"/>
    <s v="N"/>
    <n v="0"/>
  </r>
  <r>
    <n v="91"/>
    <n v="27"/>
    <x v="51"/>
    <d v="1994-08-20T00:00:00"/>
    <x v="2"/>
    <s v="100/300"/>
    <x v="1"/>
    <n v="1073.83"/>
    <n v="0"/>
    <n v="609930"/>
    <x v="1"/>
    <x v="7"/>
    <x v="13"/>
    <s v="polo"/>
    <s v="husband"/>
    <n v="0"/>
    <n v="0"/>
    <d v="2015-01-17T00:00:00"/>
    <s v="Vehicle Theft"/>
    <s v="?"/>
    <s v="Trivial Damage"/>
    <x v="1"/>
    <x v="2"/>
    <x v="2"/>
    <x v="51"/>
    <n v="4"/>
    <n v="1"/>
    <s v="?"/>
    <n v="1"/>
    <n v="2"/>
    <s v="?"/>
    <x v="49"/>
    <n v="1320"/>
    <n v="660"/>
    <n v="5280"/>
    <x v="10"/>
    <x v="24"/>
    <n v="2008"/>
    <s v="N"/>
    <n v="0"/>
  </r>
  <r>
    <n v="217"/>
    <n v="39"/>
    <x v="52"/>
    <d v="2002-06-02T00:00:00"/>
    <x v="1"/>
    <s v="100/300"/>
    <x v="0"/>
    <n v="1530.52"/>
    <n v="0"/>
    <n v="603993"/>
    <x v="0"/>
    <x v="6"/>
    <x v="3"/>
    <s v="basketball"/>
    <s v="not-in-family"/>
    <n v="0"/>
    <n v="0"/>
    <d v="2015-02-22T00:00:00"/>
    <s v="Vehicle Theft"/>
    <s v="?"/>
    <s v="Minor Damage"/>
    <x v="1"/>
    <x v="4"/>
    <x v="5"/>
    <x v="52"/>
    <n v="8"/>
    <n v="1"/>
    <s v="?"/>
    <n v="2"/>
    <n v="1"/>
    <s v="YES"/>
    <x v="50"/>
    <n v="430"/>
    <n v="430"/>
    <n v="3440"/>
    <x v="7"/>
    <x v="20"/>
    <n v="2000"/>
    <s v="N"/>
    <n v="0"/>
  </r>
  <r>
    <n v="223"/>
    <n v="40"/>
    <x v="53"/>
    <d v="1994-04-28T00:00:00"/>
    <x v="1"/>
    <s v="100/300"/>
    <x v="2"/>
    <n v="1201.4100000000001"/>
    <n v="0"/>
    <n v="437818"/>
    <x v="1"/>
    <x v="7"/>
    <x v="7"/>
    <s v="movies"/>
    <s v="husband"/>
    <n v="88400"/>
    <n v="-46500"/>
    <d v="2015-01-27T00:00:00"/>
    <s v="Multi-vehicle Collision"/>
    <s v="Side Collision"/>
    <s v="Major Damage"/>
    <x v="0"/>
    <x v="5"/>
    <x v="0"/>
    <x v="53"/>
    <n v="7"/>
    <n v="3"/>
    <s v="YES"/>
    <n v="1"/>
    <n v="0"/>
    <s v="?"/>
    <x v="51"/>
    <n v="12820"/>
    <n v="12820"/>
    <n v="44870"/>
    <x v="9"/>
    <x v="18"/>
    <n v="1999"/>
    <s v="N"/>
    <n v="0"/>
  </r>
  <r>
    <n v="195"/>
    <n v="39"/>
    <x v="54"/>
    <d v="2014-08-17T00:00:00"/>
    <x v="0"/>
    <s v="250/500"/>
    <x v="0"/>
    <n v="1393.57"/>
    <n v="0"/>
    <n v="478423"/>
    <x v="0"/>
    <x v="1"/>
    <x v="1"/>
    <s v="movies"/>
    <s v="not-in-family"/>
    <n v="47600"/>
    <n v="-39600"/>
    <d v="2015-02-27T00:00:00"/>
    <s v="Parked Car"/>
    <s v="?"/>
    <s v="Minor Damage"/>
    <x v="0"/>
    <x v="1"/>
    <x v="5"/>
    <x v="54"/>
    <n v="5"/>
    <n v="1"/>
    <s v="NO"/>
    <n v="0"/>
    <n v="1"/>
    <s v="YES"/>
    <x v="52"/>
    <n v="480"/>
    <n v="480"/>
    <n v="1680"/>
    <x v="8"/>
    <x v="9"/>
    <n v="2009"/>
    <s v="N"/>
    <n v="0"/>
  </r>
  <r>
    <n v="22"/>
    <n v="26"/>
    <x v="55"/>
    <d v="2007-08-11T00:00:00"/>
    <x v="0"/>
    <s v="100/300"/>
    <x v="0"/>
    <n v="1276.57"/>
    <n v="0"/>
    <n v="467784"/>
    <x v="0"/>
    <x v="1"/>
    <x v="0"/>
    <s v="skydiving"/>
    <s v="not-in-family"/>
    <n v="71500"/>
    <n v="0"/>
    <d v="2015-01-06T00:00:00"/>
    <s v="Single Vehicle Collision"/>
    <s v="Rear Collision"/>
    <s v="Minor Damage"/>
    <x v="2"/>
    <x v="2"/>
    <x v="2"/>
    <x v="55"/>
    <n v="3"/>
    <n v="1"/>
    <s v="YES"/>
    <n v="1"/>
    <n v="2"/>
    <s v="NO"/>
    <x v="53"/>
    <n v="15780"/>
    <n v="7890"/>
    <n v="55230"/>
    <x v="3"/>
    <x v="28"/>
    <n v="1995"/>
    <s v="N"/>
    <n v="0"/>
  </r>
  <r>
    <n v="439"/>
    <n v="56"/>
    <x v="56"/>
    <d v="2008-11-20T00:00:00"/>
    <x v="1"/>
    <s v="250/500"/>
    <x v="2"/>
    <n v="1082.49"/>
    <n v="0"/>
    <n v="606714"/>
    <x v="1"/>
    <x v="1"/>
    <x v="5"/>
    <s v="chess"/>
    <s v="unmarried"/>
    <n v="36100"/>
    <n v="-55000"/>
    <d v="2015-02-28T00:00:00"/>
    <s v="Multi-vehicle Collision"/>
    <s v="Front Collision"/>
    <s v="Major Damage"/>
    <x v="2"/>
    <x v="0"/>
    <x v="0"/>
    <x v="56"/>
    <n v="12"/>
    <n v="3"/>
    <s v="?"/>
    <n v="2"/>
    <n v="3"/>
    <s v="?"/>
    <x v="54"/>
    <n v="0"/>
    <n v="6270"/>
    <n v="50160"/>
    <x v="12"/>
    <x v="29"/>
    <n v="2014"/>
    <s v="N"/>
    <n v="0"/>
  </r>
  <r>
    <n v="94"/>
    <n v="32"/>
    <x v="57"/>
    <d v="1995-10-18T00:00:00"/>
    <x v="1"/>
    <s v="500/1000"/>
    <x v="0"/>
    <n v="1414.74"/>
    <n v="0"/>
    <n v="464691"/>
    <x v="1"/>
    <x v="4"/>
    <x v="12"/>
    <s v="hiking"/>
    <s v="own-child"/>
    <n v="0"/>
    <n v="0"/>
    <d v="2015-02-22T00:00:00"/>
    <s v="Parked Car"/>
    <s v="?"/>
    <s v="Minor Damage"/>
    <x v="1"/>
    <x v="1"/>
    <x v="1"/>
    <x v="57"/>
    <n v="19"/>
    <n v="1"/>
    <s v="NO"/>
    <n v="1"/>
    <n v="3"/>
    <s v="NO"/>
    <x v="55"/>
    <n v="300"/>
    <n v="300"/>
    <n v="1800"/>
    <x v="3"/>
    <x v="28"/>
    <n v="2014"/>
    <s v="N"/>
    <n v="0"/>
  </r>
  <r>
    <n v="11"/>
    <n v="39"/>
    <x v="58"/>
    <d v="1993-05-19T00:00:00"/>
    <x v="2"/>
    <s v="250/500"/>
    <x v="1"/>
    <n v="1470.06"/>
    <n v="0"/>
    <n v="431683"/>
    <x v="0"/>
    <x v="1"/>
    <x v="6"/>
    <s v="yachting"/>
    <s v="husband"/>
    <n v="56600"/>
    <n v="-45800"/>
    <d v="2015-01-07T00:00:00"/>
    <s v="Single Vehicle Collision"/>
    <s v="Front Collision"/>
    <s v="Total Loss"/>
    <x v="4"/>
    <x v="4"/>
    <x v="1"/>
    <x v="58"/>
    <n v="22"/>
    <n v="1"/>
    <s v="YES"/>
    <n v="0"/>
    <n v="1"/>
    <s v="NO"/>
    <x v="56"/>
    <n v="7310"/>
    <n v="7310"/>
    <n v="51170"/>
    <x v="0"/>
    <x v="30"/>
    <n v="2007"/>
    <s v="N"/>
    <n v="0"/>
  </r>
  <r>
    <n v="151"/>
    <n v="36"/>
    <x v="59"/>
    <d v="2005-02-26T00:00:00"/>
    <x v="0"/>
    <s v="250/500"/>
    <x v="1"/>
    <n v="870.63"/>
    <n v="0"/>
    <n v="431725"/>
    <x v="1"/>
    <x v="0"/>
    <x v="12"/>
    <s v="kayaking"/>
    <s v="own-child"/>
    <n v="94800"/>
    <n v="-58500"/>
    <d v="2015-01-06T00:00:00"/>
    <s v="Multi-vehicle Collision"/>
    <s v="Side Collision"/>
    <s v="Minor Damage"/>
    <x v="0"/>
    <x v="1"/>
    <x v="4"/>
    <x v="59"/>
    <n v="12"/>
    <n v="3"/>
    <s v="NO"/>
    <n v="1"/>
    <n v="1"/>
    <s v="NO"/>
    <x v="57"/>
    <n v="11440"/>
    <n v="5720"/>
    <n v="45760"/>
    <x v="8"/>
    <x v="19"/>
    <n v="2000"/>
    <s v="N"/>
    <n v="0"/>
  </r>
  <r>
    <n v="154"/>
    <n v="34"/>
    <x v="60"/>
    <d v="1990-02-14T00:00:00"/>
    <x v="1"/>
    <s v="100/300"/>
    <x v="2"/>
    <n v="795.23"/>
    <n v="0"/>
    <n v="609216"/>
    <x v="0"/>
    <x v="1"/>
    <x v="1"/>
    <s v="base-jumping"/>
    <s v="other-relative"/>
    <n v="36900"/>
    <n v="0"/>
    <d v="2015-01-10T00:00:00"/>
    <s v="Multi-vehicle Collision"/>
    <s v="Rear Collision"/>
    <s v="Major Damage"/>
    <x v="0"/>
    <x v="2"/>
    <x v="3"/>
    <x v="60"/>
    <n v="15"/>
    <n v="3"/>
    <s v="YES"/>
    <n v="2"/>
    <n v="1"/>
    <s v="?"/>
    <x v="58"/>
    <n v="15440"/>
    <n v="0"/>
    <n v="54040"/>
    <x v="5"/>
    <x v="14"/>
    <n v="2014"/>
    <s v="Y"/>
    <n v="0"/>
  </r>
  <r>
    <n v="245"/>
    <n v="44"/>
    <x v="61"/>
    <d v="1993-09-30T00:00:00"/>
    <x v="2"/>
    <s v="500/1000"/>
    <x v="0"/>
    <n v="1168.2"/>
    <n v="0"/>
    <n v="452787"/>
    <x v="0"/>
    <x v="7"/>
    <x v="11"/>
    <s v="basketball"/>
    <s v="husband"/>
    <n v="69100"/>
    <n v="0"/>
    <d v="2015-02-11T00:00:00"/>
    <s v="Multi-vehicle Collision"/>
    <s v="Side Collision"/>
    <s v="Total Loss"/>
    <x v="3"/>
    <x v="3"/>
    <x v="3"/>
    <x v="61"/>
    <n v="23"/>
    <n v="3"/>
    <s v="NO"/>
    <n v="0"/>
    <n v="3"/>
    <s v="NO"/>
    <x v="59"/>
    <n v="7380"/>
    <n v="3690"/>
    <n v="33210"/>
    <x v="12"/>
    <x v="31"/>
    <n v="1997"/>
    <s v="N"/>
    <n v="0"/>
  </r>
  <r>
    <n v="119"/>
    <n v="32"/>
    <x v="62"/>
    <d v="2014-06-10T00:00:00"/>
    <x v="2"/>
    <s v="500/1000"/>
    <x v="0"/>
    <n v="993.51"/>
    <n v="0"/>
    <n v="468767"/>
    <x v="0"/>
    <x v="5"/>
    <x v="3"/>
    <s v="bungie-jumping"/>
    <s v="unmarried"/>
    <n v="0"/>
    <n v="-49500"/>
    <d v="2015-01-12T00:00:00"/>
    <s v="Single Vehicle Collision"/>
    <s v="Side Collision"/>
    <s v="Minor Damage"/>
    <x v="3"/>
    <x v="4"/>
    <x v="4"/>
    <x v="62"/>
    <n v="12"/>
    <n v="1"/>
    <s v="NO"/>
    <n v="0"/>
    <n v="3"/>
    <s v="YES"/>
    <x v="60"/>
    <n v="5630"/>
    <n v="11260"/>
    <n v="39410"/>
    <x v="10"/>
    <x v="24"/>
    <n v="2011"/>
    <s v="N"/>
    <n v="0"/>
  </r>
  <r>
    <n v="215"/>
    <n v="42"/>
    <x v="63"/>
    <d v="2008-10-28T00:00:00"/>
    <x v="0"/>
    <s v="500/1000"/>
    <x v="2"/>
    <n v="1848.81"/>
    <n v="0"/>
    <n v="435489"/>
    <x v="0"/>
    <x v="7"/>
    <x v="10"/>
    <s v="video-games"/>
    <s v="own-child"/>
    <n v="0"/>
    <n v="-49000"/>
    <d v="2015-02-06T00:00:00"/>
    <s v="Multi-vehicle Collision"/>
    <s v="Front Collision"/>
    <s v="Major Damage"/>
    <x v="2"/>
    <x v="4"/>
    <x v="5"/>
    <x v="63"/>
    <n v="20"/>
    <n v="3"/>
    <s v="YES"/>
    <n v="2"/>
    <n v="2"/>
    <s v="YES"/>
    <x v="61"/>
    <n v="11420"/>
    <n v="5710"/>
    <n v="51390"/>
    <x v="9"/>
    <x v="15"/>
    <n v="2003"/>
    <s v="Y"/>
    <n v="0"/>
  </r>
  <r>
    <n v="295"/>
    <n v="42"/>
    <x v="64"/>
    <d v="2007-04-24T00:00:00"/>
    <x v="0"/>
    <s v="250/500"/>
    <x v="3"/>
    <n v="1641.73"/>
    <n v="5000000"/>
    <n v="450149"/>
    <x v="0"/>
    <x v="1"/>
    <x v="2"/>
    <s v="chess"/>
    <s v="not-in-family"/>
    <n v="62400"/>
    <n v="0"/>
    <d v="2015-01-20T00:00:00"/>
    <s v="Multi-vehicle Collision"/>
    <s v="Rear Collision"/>
    <s v="Total Loss"/>
    <x v="2"/>
    <x v="1"/>
    <x v="1"/>
    <x v="64"/>
    <n v="16"/>
    <n v="3"/>
    <s v="NO"/>
    <n v="0"/>
    <n v="0"/>
    <s v="NO"/>
    <x v="62"/>
    <n v="6570"/>
    <n v="6570"/>
    <n v="45990"/>
    <x v="8"/>
    <x v="19"/>
    <n v="2006"/>
    <s v="Y"/>
    <n v="1"/>
  </r>
  <r>
    <n v="254"/>
    <n v="39"/>
    <x v="65"/>
    <d v="1993-12-13T00:00:00"/>
    <x v="1"/>
    <s v="100/300"/>
    <x v="2"/>
    <n v="1362.87"/>
    <n v="0"/>
    <n v="458364"/>
    <x v="1"/>
    <x v="0"/>
    <x v="8"/>
    <s v="chess"/>
    <s v="other-relative"/>
    <n v="35700"/>
    <n v="0"/>
    <d v="2015-02-22T00:00:00"/>
    <s v="Multi-vehicle Collision"/>
    <s v="Front Collision"/>
    <s v="Minor Damage"/>
    <x v="4"/>
    <x v="2"/>
    <x v="2"/>
    <x v="65"/>
    <n v="6"/>
    <n v="3"/>
    <s v="YES"/>
    <n v="2"/>
    <n v="2"/>
    <s v="NO"/>
    <x v="63"/>
    <n v="13720"/>
    <n v="6860"/>
    <n v="61740"/>
    <x v="2"/>
    <x v="12"/>
    <n v="1995"/>
    <s v="Y"/>
    <n v="0"/>
  </r>
  <r>
    <n v="107"/>
    <n v="31"/>
    <x v="66"/>
    <d v="2011-08-17T00:00:00"/>
    <x v="1"/>
    <s v="250/500"/>
    <x v="2"/>
    <n v="1239.22"/>
    <n v="7000000"/>
    <n v="476458"/>
    <x v="1"/>
    <x v="5"/>
    <x v="4"/>
    <s v="paintball"/>
    <s v="not-in-family"/>
    <n v="43400"/>
    <n v="-91200"/>
    <d v="2015-01-30T00:00:00"/>
    <s v="Single Vehicle Collision"/>
    <s v="Side Collision"/>
    <s v="Minor Damage"/>
    <x v="2"/>
    <x v="0"/>
    <x v="3"/>
    <x v="66"/>
    <n v="12"/>
    <n v="1"/>
    <s v="YES"/>
    <n v="0"/>
    <n v="1"/>
    <s v="NO"/>
    <x v="64"/>
    <n v="13800"/>
    <n v="13800"/>
    <n v="62100"/>
    <x v="6"/>
    <x v="7"/>
    <n v="2009"/>
    <s v="Y"/>
    <n v="0"/>
  </r>
  <r>
    <n v="478"/>
    <n v="64"/>
    <x v="67"/>
    <d v="1990-08-20T00:00:00"/>
    <x v="0"/>
    <s v="250/500"/>
    <x v="2"/>
    <n v="835.02"/>
    <n v="0"/>
    <n v="602433"/>
    <x v="1"/>
    <x v="2"/>
    <x v="12"/>
    <s v="reading"/>
    <s v="unmarried"/>
    <n v="59600"/>
    <n v="0"/>
    <d v="2015-02-02T00:00:00"/>
    <s v="Multi-vehicle Collision"/>
    <s v="Side Collision"/>
    <s v="Minor Damage"/>
    <x v="2"/>
    <x v="4"/>
    <x v="4"/>
    <x v="67"/>
    <n v="17"/>
    <n v="3"/>
    <s v="NO"/>
    <n v="1"/>
    <n v="1"/>
    <s v="NO"/>
    <x v="65"/>
    <n v="0"/>
    <n v="3770"/>
    <n v="30160"/>
    <x v="10"/>
    <x v="32"/>
    <n v="1998"/>
    <s v="N"/>
    <n v="0"/>
  </r>
  <r>
    <n v="128"/>
    <n v="30"/>
    <x v="68"/>
    <d v="1994-02-11T00:00:00"/>
    <x v="0"/>
    <s v="100/300"/>
    <x v="0"/>
    <n v="1061.33"/>
    <n v="0"/>
    <n v="478575"/>
    <x v="0"/>
    <x v="0"/>
    <x v="1"/>
    <s v="movies"/>
    <s v="own-child"/>
    <n v="43300"/>
    <n v="-66200"/>
    <d v="2015-01-10T00:00:00"/>
    <s v="Single Vehicle Collision"/>
    <s v="Front Collision"/>
    <s v="Major Damage"/>
    <x v="4"/>
    <x v="4"/>
    <x v="6"/>
    <x v="68"/>
    <n v="8"/>
    <n v="1"/>
    <s v="NO"/>
    <n v="0"/>
    <n v="3"/>
    <s v="NO"/>
    <x v="66"/>
    <n v="12460"/>
    <n v="6230"/>
    <n v="49840"/>
    <x v="6"/>
    <x v="7"/>
    <n v="1997"/>
    <s v="N"/>
    <n v="0"/>
  </r>
  <r>
    <n v="338"/>
    <n v="49"/>
    <x v="69"/>
    <d v="1994-02-22T00:00:00"/>
    <x v="1"/>
    <s v="500/1000"/>
    <x v="0"/>
    <n v="1279.08"/>
    <n v="0"/>
    <n v="449718"/>
    <x v="0"/>
    <x v="0"/>
    <x v="6"/>
    <s v="kayaking"/>
    <s v="own-child"/>
    <n v="0"/>
    <n v="-51500"/>
    <d v="2015-02-27T00:00:00"/>
    <s v="Parked Car"/>
    <s v="?"/>
    <s v="Minor Damage"/>
    <x v="1"/>
    <x v="5"/>
    <x v="1"/>
    <x v="69"/>
    <n v="13"/>
    <n v="1"/>
    <s v="NO"/>
    <n v="0"/>
    <n v="1"/>
    <s v="?"/>
    <x v="50"/>
    <n v="860"/>
    <n v="860"/>
    <n v="2580"/>
    <x v="8"/>
    <x v="9"/>
    <n v="2004"/>
    <s v="N"/>
    <n v="0"/>
  </r>
  <r>
    <n v="271"/>
    <n v="42"/>
    <x v="70"/>
    <d v="2011-08-15T00:00:00"/>
    <x v="0"/>
    <s v="100/300"/>
    <x v="2"/>
    <n v="1105.49"/>
    <n v="0"/>
    <n v="463181"/>
    <x v="1"/>
    <x v="2"/>
    <x v="5"/>
    <s v="sleeping"/>
    <s v="own-child"/>
    <n v="56200"/>
    <n v="-50000"/>
    <d v="2015-02-20T00:00:00"/>
    <s v="Multi-vehicle Collision"/>
    <s v="Side Collision"/>
    <s v="Major Damage"/>
    <x v="3"/>
    <x v="0"/>
    <x v="4"/>
    <x v="70"/>
    <n v="12"/>
    <n v="2"/>
    <s v="?"/>
    <n v="2"/>
    <n v="3"/>
    <s v="?"/>
    <x v="67"/>
    <n v="12420"/>
    <n v="6210"/>
    <n v="49680"/>
    <x v="6"/>
    <x v="10"/>
    <n v="2003"/>
    <s v="Y"/>
    <n v="0"/>
  </r>
  <r>
    <n v="222"/>
    <n v="41"/>
    <x v="71"/>
    <d v="1998-11-11T00:00:00"/>
    <x v="0"/>
    <s v="100/300"/>
    <x v="1"/>
    <n v="1055.53"/>
    <n v="0"/>
    <n v="441992"/>
    <x v="1"/>
    <x v="0"/>
    <x v="3"/>
    <s v="cross-fit"/>
    <s v="not-in-family"/>
    <n v="37800"/>
    <n v="-50300"/>
    <d v="2015-02-08T00:00:00"/>
    <s v="Single Vehicle Collision"/>
    <s v="Front Collision"/>
    <s v="Total Loss"/>
    <x v="3"/>
    <x v="4"/>
    <x v="6"/>
    <x v="71"/>
    <n v="7"/>
    <n v="1"/>
    <s v="NO"/>
    <n v="0"/>
    <n v="2"/>
    <s v="NO"/>
    <x v="68"/>
    <n v="6810"/>
    <n v="6810"/>
    <n v="47670"/>
    <x v="12"/>
    <x v="26"/>
    <n v="1995"/>
    <s v="Y"/>
    <n v="0"/>
  </r>
  <r>
    <n v="199"/>
    <n v="41"/>
    <x v="72"/>
    <d v="1995-12-04T00:00:00"/>
    <x v="0"/>
    <s v="250/500"/>
    <x v="0"/>
    <n v="895.83"/>
    <n v="0"/>
    <n v="452597"/>
    <x v="1"/>
    <x v="2"/>
    <x v="2"/>
    <s v="paintball"/>
    <s v="husband"/>
    <n v="0"/>
    <n v="0"/>
    <d v="2015-02-11T00:00:00"/>
    <s v="Single Vehicle Collision"/>
    <s v="Rear Collision"/>
    <s v="Minor Damage"/>
    <x v="4"/>
    <x v="5"/>
    <x v="2"/>
    <x v="72"/>
    <n v="10"/>
    <n v="1"/>
    <s v="NO"/>
    <n v="1"/>
    <n v="2"/>
    <s v="NO"/>
    <x v="69"/>
    <n v="3010"/>
    <n v="0"/>
    <n v="27090"/>
    <x v="3"/>
    <x v="33"/>
    <n v="1999"/>
    <s v="N"/>
    <n v="0"/>
  </r>
  <r>
    <n v="215"/>
    <n v="37"/>
    <x v="73"/>
    <d v="2002-12-28T00:00:00"/>
    <x v="1"/>
    <s v="100/300"/>
    <x v="2"/>
    <n v="1632.93"/>
    <n v="0"/>
    <n v="614417"/>
    <x v="1"/>
    <x v="6"/>
    <x v="10"/>
    <s v="golf"/>
    <s v="not-in-family"/>
    <n v="0"/>
    <n v="-42900"/>
    <d v="2015-02-23T00:00:00"/>
    <s v="Multi-vehicle Collision"/>
    <s v="Rear Collision"/>
    <s v="Minor Damage"/>
    <x v="2"/>
    <x v="0"/>
    <x v="1"/>
    <x v="73"/>
    <n v="7"/>
    <n v="3"/>
    <s v="NO"/>
    <n v="2"/>
    <n v="0"/>
    <s v="YES"/>
    <x v="70"/>
    <n v="9520"/>
    <n v="4760"/>
    <n v="42840"/>
    <x v="1"/>
    <x v="22"/>
    <n v="2002"/>
    <s v="N"/>
    <n v="0"/>
  </r>
  <r>
    <n v="192"/>
    <n v="40"/>
    <x v="74"/>
    <d v="2004-04-15T00:00:00"/>
    <x v="2"/>
    <s v="100/300"/>
    <x v="0"/>
    <n v="1405.99"/>
    <n v="0"/>
    <n v="472895"/>
    <x v="1"/>
    <x v="2"/>
    <x v="2"/>
    <s v="yachting"/>
    <s v="wife"/>
    <n v="0"/>
    <n v="0"/>
    <d v="2015-03-01T00:00:00"/>
    <s v="Multi-vehicle Collision"/>
    <s v="Side Collision"/>
    <s v="Minor Damage"/>
    <x v="4"/>
    <x v="1"/>
    <x v="3"/>
    <x v="74"/>
    <n v="18"/>
    <n v="3"/>
    <s v="YES"/>
    <n v="1"/>
    <n v="0"/>
    <s v="YES"/>
    <x v="71"/>
    <n v="9540"/>
    <n v="4770"/>
    <n v="28620"/>
    <x v="10"/>
    <x v="32"/>
    <n v="2005"/>
    <s v="N"/>
    <n v="0"/>
  </r>
  <r>
    <n v="120"/>
    <n v="35"/>
    <x v="75"/>
    <d v="2001-02-02T00:00:00"/>
    <x v="0"/>
    <s v="100/300"/>
    <x v="0"/>
    <n v="1425.54"/>
    <n v="0"/>
    <n v="475847"/>
    <x v="1"/>
    <x v="5"/>
    <x v="10"/>
    <s v="bungie-jumping"/>
    <s v="other-relative"/>
    <n v="78300"/>
    <n v="0"/>
    <d v="2015-01-15T00:00:00"/>
    <s v="Multi-vehicle Collision"/>
    <s v="Front Collision"/>
    <s v="Total Loss"/>
    <x v="4"/>
    <x v="0"/>
    <x v="1"/>
    <x v="75"/>
    <n v="22"/>
    <n v="3"/>
    <s v="NO"/>
    <n v="2"/>
    <n v="0"/>
    <s v="NO"/>
    <x v="72"/>
    <n v="11380"/>
    <n v="5690"/>
    <n v="34140"/>
    <x v="8"/>
    <x v="34"/>
    <n v="2010"/>
    <s v="N"/>
    <n v="0"/>
  </r>
  <r>
    <n v="270"/>
    <n v="45"/>
    <x v="76"/>
    <d v="2010-01-12T00:00:00"/>
    <x v="0"/>
    <s v="500/1000"/>
    <x v="0"/>
    <n v="1038.0899999999999"/>
    <n v="0"/>
    <n v="476978"/>
    <x v="1"/>
    <x v="6"/>
    <x v="11"/>
    <s v="golf"/>
    <s v="husband"/>
    <n v="0"/>
    <n v="-19700"/>
    <d v="2015-01-14T00:00:00"/>
    <s v="Multi-vehicle Collision"/>
    <s v="Front Collision"/>
    <s v="Minor Damage"/>
    <x v="2"/>
    <x v="2"/>
    <x v="3"/>
    <x v="76"/>
    <n v="18"/>
    <n v="3"/>
    <s v="NO"/>
    <n v="1"/>
    <n v="1"/>
    <s v="YES"/>
    <x v="73"/>
    <n v="14900"/>
    <n v="7450"/>
    <n v="67050"/>
    <x v="9"/>
    <x v="15"/>
    <n v="1998"/>
    <s v="N"/>
    <n v="0"/>
  </r>
  <r>
    <n v="319"/>
    <n v="47"/>
    <x v="77"/>
    <d v="1992-04-14T00:00:00"/>
    <x v="1"/>
    <s v="250/500"/>
    <x v="2"/>
    <n v="1307.1099999999999"/>
    <n v="0"/>
    <n v="600648"/>
    <x v="0"/>
    <x v="6"/>
    <x v="10"/>
    <s v="dancing"/>
    <s v="not-in-family"/>
    <n v="0"/>
    <n v="0"/>
    <d v="2015-02-17T00:00:00"/>
    <s v="Multi-vehicle Collision"/>
    <s v="Front Collision"/>
    <s v="Total Loss"/>
    <x v="0"/>
    <x v="4"/>
    <x v="6"/>
    <x v="77"/>
    <n v="22"/>
    <n v="3"/>
    <s v="NO"/>
    <n v="0"/>
    <n v="2"/>
    <s v="?"/>
    <x v="74"/>
    <n v="10860"/>
    <n v="10860"/>
    <n v="38010"/>
    <x v="6"/>
    <x v="10"/>
    <n v="2005"/>
    <s v="N"/>
    <n v="0"/>
  </r>
  <r>
    <n v="194"/>
    <n v="39"/>
    <x v="78"/>
    <d v="2010-05-21T00:00:00"/>
    <x v="0"/>
    <s v="500/1000"/>
    <x v="0"/>
    <n v="1489.24"/>
    <n v="6000000"/>
    <n v="608335"/>
    <x v="1"/>
    <x v="7"/>
    <x v="6"/>
    <s v="kayaking"/>
    <s v="wife"/>
    <n v="0"/>
    <n v="-45000"/>
    <d v="2015-01-24T00:00:00"/>
    <s v="Vehicle Theft"/>
    <s v="?"/>
    <s v="Minor Damage"/>
    <x v="1"/>
    <x v="0"/>
    <x v="3"/>
    <x v="78"/>
    <n v="15"/>
    <n v="1"/>
    <s v="YES"/>
    <n v="2"/>
    <n v="2"/>
    <s v="YES"/>
    <x v="75"/>
    <n v="1240"/>
    <n v="1240"/>
    <n v="5580"/>
    <x v="0"/>
    <x v="5"/>
    <n v="2004"/>
    <s v="N"/>
    <n v="0"/>
  </r>
  <r>
    <n v="227"/>
    <n v="38"/>
    <x v="79"/>
    <d v="2013-10-27T00:00:00"/>
    <x v="0"/>
    <s v="500/1000"/>
    <x v="2"/>
    <n v="976.67"/>
    <n v="0"/>
    <n v="471600"/>
    <x v="1"/>
    <x v="1"/>
    <x v="11"/>
    <s v="polo"/>
    <s v="unmarried"/>
    <n v="0"/>
    <n v="0"/>
    <d v="2015-01-21T00:00:00"/>
    <s v="Single Vehicle Collision"/>
    <s v="Rear Collision"/>
    <s v="Major Damage"/>
    <x v="2"/>
    <x v="0"/>
    <x v="6"/>
    <x v="79"/>
    <n v="16"/>
    <n v="1"/>
    <s v="?"/>
    <n v="1"/>
    <n v="2"/>
    <s v="?"/>
    <x v="76"/>
    <n v="14440"/>
    <n v="7220"/>
    <n v="50540"/>
    <x v="10"/>
    <x v="24"/>
    <n v="2013"/>
    <s v="Y"/>
    <n v="0"/>
  </r>
  <r>
    <n v="137"/>
    <n v="31"/>
    <x v="80"/>
    <d v="1994-10-12T00:00:00"/>
    <x v="0"/>
    <s v="250/500"/>
    <x v="1"/>
    <n v="1340.43"/>
    <n v="0"/>
    <n v="441175"/>
    <x v="0"/>
    <x v="5"/>
    <x v="8"/>
    <s v="paintball"/>
    <s v="husband"/>
    <n v="52700"/>
    <n v="-40600"/>
    <d v="2015-02-19T00:00:00"/>
    <s v="Multi-vehicle Collision"/>
    <s v="Side Collision"/>
    <s v="Minor Damage"/>
    <x v="4"/>
    <x v="5"/>
    <x v="2"/>
    <x v="80"/>
    <n v="6"/>
    <n v="3"/>
    <s v="NO"/>
    <n v="1"/>
    <n v="2"/>
    <s v="NO"/>
    <x v="77"/>
    <n v="10160"/>
    <n v="10160"/>
    <n v="30480"/>
    <x v="4"/>
    <x v="13"/>
    <n v="2005"/>
    <s v="N"/>
    <n v="0"/>
  </r>
  <r>
    <n v="244"/>
    <m/>
    <x v="81"/>
    <d v="1997-07-04T00:00:00"/>
    <x v="0"/>
    <s v="500/1000"/>
    <x v="1"/>
    <n v="1267.81"/>
    <n v="5000000"/>
    <n v="603123"/>
    <x v="1"/>
    <x v="4"/>
    <x v="8"/>
    <s v="video-games"/>
    <s v="wife"/>
    <n v="0"/>
    <n v="0"/>
    <d v="2015-01-03T00:00:00"/>
    <s v="Vehicle Theft"/>
    <s v="?"/>
    <s v="Trivial Damage"/>
    <x v="1"/>
    <x v="5"/>
    <x v="6"/>
    <x v="81"/>
    <n v="10"/>
    <n v="1"/>
    <s v="?"/>
    <n v="2"/>
    <n v="1"/>
    <s v="?"/>
    <x v="78"/>
    <n v="660"/>
    <n v="1320"/>
    <n v="4620"/>
    <x v="4"/>
    <x v="16"/>
    <n v="2005"/>
    <s v="N"/>
    <n v="1"/>
  </r>
  <r>
    <n v="78"/>
    <n v="29"/>
    <x v="82"/>
    <d v="2011-02-15T00:00:00"/>
    <x v="2"/>
    <s v="250/500"/>
    <x v="0"/>
    <n v="1234.2"/>
    <n v="6000000"/>
    <n v="457767"/>
    <x v="0"/>
    <x v="4"/>
    <x v="6"/>
    <s v="bungie-jumping"/>
    <s v="other-relative"/>
    <n v="0"/>
    <n v="0"/>
    <d v="2015-01-29T00:00:00"/>
    <s v="Vehicle Theft"/>
    <s v="?"/>
    <s v="Minor Damage"/>
    <x v="0"/>
    <x v="2"/>
    <x v="6"/>
    <x v="82"/>
    <n v="3"/>
    <n v="1"/>
    <s v="YES"/>
    <n v="2"/>
    <n v="2"/>
    <s v="NO"/>
    <x v="79"/>
    <n v="750"/>
    <n v="1500"/>
    <n v="5250"/>
    <x v="5"/>
    <x v="14"/>
    <n v="2002"/>
    <s v="N"/>
    <n v="0"/>
  </r>
  <r>
    <n v="200"/>
    <n v="35"/>
    <x v="83"/>
    <d v="1994-08-21T00:00:00"/>
    <x v="1"/>
    <s v="250/500"/>
    <x v="1"/>
    <n v="1318.06"/>
    <n v="0"/>
    <n v="618498"/>
    <x v="0"/>
    <x v="5"/>
    <x v="8"/>
    <s v="video-games"/>
    <s v="wife"/>
    <n v="57300"/>
    <n v="-80600"/>
    <d v="2015-01-19T00:00:00"/>
    <s v="Vehicle Theft"/>
    <s v="?"/>
    <s v="Trivial Damage"/>
    <x v="1"/>
    <x v="1"/>
    <x v="4"/>
    <x v="83"/>
    <n v="13"/>
    <n v="1"/>
    <s v="NO"/>
    <n v="0"/>
    <n v="3"/>
    <s v="YES"/>
    <x v="80"/>
    <n v="1180"/>
    <n v="1180"/>
    <n v="4130"/>
    <x v="13"/>
    <x v="35"/>
    <n v="2002"/>
    <s v="N"/>
    <n v="0"/>
  </r>
  <r>
    <n v="284"/>
    <n v="48"/>
    <x v="84"/>
    <d v="1997-05-15T00:00:00"/>
    <x v="1"/>
    <s v="500/1000"/>
    <x v="1"/>
    <n v="769.95"/>
    <n v="0"/>
    <n v="605486"/>
    <x v="0"/>
    <x v="4"/>
    <x v="5"/>
    <s v="movies"/>
    <s v="not-in-family"/>
    <n v="0"/>
    <n v="-44200"/>
    <d v="2015-01-19T00:00:00"/>
    <s v="Multi-vehicle Collision"/>
    <s v="Side Collision"/>
    <s v="Major Damage"/>
    <x v="4"/>
    <x v="2"/>
    <x v="4"/>
    <x v="84"/>
    <n v="16"/>
    <n v="2"/>
    <s v="?"/>
    <n v="2"/>
    <n v="3"/>
    <s v="NO"/>
    <x v="81"/>
    <n v="5540"/>
    <n v="11080"/>
    <n v="44320"/>
    <x v="6"/>
    <x v="10"/>
    <n v="2013"/>
    <s v="Y"/>
    <n v="0"/>
  </r>
  <r>
    <n v="275"/>
    <n v="41"/>
    <x v="85"/>
    <d v="1996-10-26T00:00:00"/>
    <x v="0"/>
    <s v="100/300"/>
    <x v="1"/>
    <n v="1514.72"/>
    <n v="0"/>
    <n v="617970"/>
    <x v="0"/>
    <x v="5"/>
    <x v="10"/>
    <s v="board-games"/>
    <s v="own-child"/>
    <n v="35700"/>
    <n v="0"/>
    <d v="2015-02-02T00:00:00"/>
    <s v="Multi-vehicle Collision"/>
    <s v="Front Collision"/>
    <s v="Major Damage"/>
    <x v="2"/>
    <x v="2"/>
    <x v="6"/>
    <x v="85"/>
    <n v="13"/>
    <n v="3"/>
    <s v="YES"/>
    <n v="0"/>
    <n v="1"/>
    <s v="?"/>
    <x v="82"/>
    <n v="5830"/>
    <n v="11660"/>
    <n v="40810"/>
    <x v="9"/>
    <x v="15"/>
    <n v="2007"/>
    <s v="N"/>
    <n v="0"/>
  </r>
  <r>
    <n v="153"/>
    <n v="34"/>
    <x v="86"/>
    <d v="2006-03-04T00:00:00"/>
    <x v="2"/>
    <s v="500/1000"/>
    <x v="0"/>
    <n v="873.64"/>
    <n v="4000000"/>
    <n v="432934"/>
    <x v="1"/>
    <x v="2"/>
    <x v="7"/>
    <s v="yachting"/>
    <s v="husband"/>
    <n v="800"/>
    <n v="0"/>
    <d v="2015-01-30T00:00:00"/>
    <s v="Multi-vehicle Collision"/>
    <s v="Front Collision"/>
    <s v="Minor Damage"/>
    <x v="3"/>
    <x v="0"/>
    <x v="0"/>
    <x v="86"/>
    <n v="9"/>
    <n v="3"/>
    <s v="NO"/>
    <n v="2"/>
    <n v="1"/>
    <s v="?"/>
    <x v="83"/>
    <n v="11400"/>
    <n v="11400"/>
    <n v="45600"/>
    <x v="8"/>
    <x v="9"/>
    <n v="2007"/>
    <s v="N"/>
    <n v="0"/>
  </r>
  <r>
    <n v="134"/>
    <n v="32"/>
    <x v="87"/>
    <d v="1991-01-02T00:00:00"/>
    <x v="2"/>
    <s v="500/1000"/>
    <x v="2"/>
    <n v="1612.43"/>
    <n v="0"/>
    <n v="456762"/>
    <x v="1"/>
    <x v="0"/>
    <x v="6"/>
    <s v="yachting"/>
    <s v="own-child"/>
    <n v="36400"/>
    <n v="0"/>
    <d v="2015-01-08T00:00:00"/>
    <s v="Single Vehicle Collision"/>
    <s v="Side Collision"/>
    <s v="Total Loss"/>
    <x v="2"/>
    <x v="1"/>
    <x v="3"/>
    <x v="87"/>
    <n v="2"/>
    <n v="1"/>
    <s v="?"/>
    <n v="2"/>
    <n v="1"/>
    <s v="YES"/>
    <x v="84"/>
    <n v="11680"/>
    <n v="11680"/>
    <n v="40880"/>
    <x v="10"/>
    <x v="21"/>
    <n v="2015"/>
    <s v="N"/>
    <n v="0"/>
  </r>
  <r>
    <n v="31"/>
    <n v="36"/>
    <x v="88"/>
    <d v="1999-08-15T00:00:00"/>
    <x v="2"/>
    <s v="500/1000"/>
    <x v="1"/>
    <n v="1318.24"/>
    <n v="9000000"/>
    <n v="601748"/>
    <x v="1"/>
    <x v="6"/>
    <x v="5"/>
    <s v="kayaking"/>
    <s v="not-in-family"/>
    <n v="0"/>
    <n v="-78600"/>
    <d v="2015-01-30T00:00:00"/>
    <s v="Parked Car"/>
    <s v="?"/>
    <s v="Trivial Damage"/>
    <x v="1"/>
    <x v="4"/>
    <x v="2"/>
    <x v="88"/>
    <n v="9"/>
    <n v="1"/>
    <s v="NO"/>
    <n v="0"/>
    <n v="1"/>
    <s v="YES"/>
    <x v="85"/>
    <n v="940"/>
    <n v="470"/>
    <n v="3290"/>
    <x v="2"/>
    <x v="12"/>
    <n v="2002"/>
    <s v="N"/>
    <n v="0"/>
  </r>
  <r>
    <n v="41"/>
    <n v="25"/>
    <x v="89"/>
    <d v="1992-01-15T00:00:00"/>
    <x v="1"/>
    <s v="100/300"/>
    <x v="0"/>
    <n v="1226.83"/>
    <n v="0"/>
    <n v="607763"/>
    <x v="1"/>
    <x v="6"/>
    <x v="8"/>
    <s v="exercise"/>
    <s v="not-in-family"/>
    <n v="0"/>
    <n v="-56100"/>
    <d v="2015-01-07T00:00:00"/>
    <s v="Multi-vehicle Collision"/>
    <s v="Side Collision"/>
    <s v="Major Damage"/>
    <x v="3"/>
    <x v="0"/>
    <x v="0"/>
    <x v="89"/>
    <n v="12"/>
    <n v="3"/>
    <s v="YES"/>
    <n v="2"/>
    <n v="0"/>
    <s v="?"/>
    <x v="86"/>
    <n v="0"/>
    <n v="5640"/>
    <n v="39480"/>
    <x v="4"/>
    <x v="13"/>
    <n v="2011"/>
    <s v="Y"/>
    <n v="0"/>
  </r>
  <r>
    <n v="127"/>
    <n v="29"/>
    <x v="90"/>
    <d v="1999-12-07T00:00:00"/>
    <x v="0"/>
    <s v="250/500"/>
    <x v="1"/>
    <n v="1326.44"/>
    <n v="5000000"/>
    <n v="436973"/>
    <x v="1"/>
    <x v="5"/>
    <x v="2"/>
    <s v="board-games"/>
    <s v="own-child"/>
    <n v="0"/>
    <n v="0"/>
    <d v="2015-02-24T00:00:00"/>
    <s v="Multi-vehicle Collision"/>
    <s v="Front Collision"/>
    <s v="Total Loss"/>
    <x v="2"/>
    <x v="0"/>
    <x v="2"/>
    <x v="90"/>
    <n v="12"/>
    <n v="2"/>
    <s v="YES"/>
    <n v="1"/>
    <n v="1"/>
    <s v="?"/>
    <x v="87"/>
    <n v="10300"/>
    <n v="10300"/>
    <n v="46350"/>
    <x v="0"/>
    <x v="30"/>
    <n v="1995"/>
    <s v="N"/>
    <n v="0"/>
  </r>
  <r>
    <n v="61"/>
    <n v="23"/>
    <x v="91"/>
    <d v="1993-06-06T00:00:00"/>
    <x v="2"/>
    <s v="250/500"/>
    <x v="1"/>
    <n v="1136.83"/>
    <n v="4000000"/>
    <n v="471300"/>
    <x v="1"/>
    <x v="2"/>
    <x v="4"/>
    <s v="exercise"/>
    <s v="own-child"/>
    <n v="0"/>
    <n v="-62400"/>
    <d v="2015-02-02T00:00:00"/>
    <s v="Single Vehicle Collision"/>
    <s v="Side Collision"/>
    <s v="Major Damage"/>
    <x v="0"/>
    <x v="2"/>
    <x v="0"/>
    <x v="91"/>
    <n v="14"/>
    <n v="1"/>
    <s v="NO"/>
    <n v="0"/>
    <n v="3"/>
    <s v="?"/>
    <x v="88"/>
    <n v="8940"/>
    <n v="17880"/>
    <n v="71520"/>
    <x v="12"/>
    <x v="31"/>
    <n v="2004"/>
    <s v="Y"/>
    <n v="0"/>
  </r>
  <r>
    <n v="207"/>
    <n v="42"/>
    <x v="92"/>
    <d v="2000-10-03T00:00:00"/>
    <x v="2"/>
    <s v="250/500"/>
    <x v="1"/>
    <n v="1322.78"/>
    <n v="0"/>
    <n v="453277"/>
    <x v="0"/>
    <x v="1"/>
    <x v="13"/>
    <s v="yachting"/>
    <s v="own-child"/>
    <n v="55200"/>
    <n v="0"/>
    <d v="2015-02-28T00:00:00"/>
    <s v="Parked Car"/>
    <s v="?"/>
    <s v="Trivial Damage"/>
    <x v="1"/>
    <x v="4"/>
    <x v="3"/>
    <x v="92"/>
    <n v="9"/>
    <n v="1"/>
    <s v="NO"/>
    <n v="0"/>
    <n v="1"/>
    <s v="NO"/>
    <x v="89"/>
    <n v="590"/>
    <n v="590"/>
    <n v="4720"/>
    <x v="10"/>
    <x v="25"/>
    <n v="2007"/>
    <s v="N"/>
    <n v="0"/>
  </r>
  <r>
    <n v="219"/>
    <n v="43"/>
    <x v="93"/>
    <d v="2010-12-29T00:00:00"/>
    <x v="1"/>
    <s v="100/300"/>
    <x v="0"/>
    <n v="1483.25"/>
    <n v="0"/>
    <n v="465100"/>
    <x v="1"/>
    <x v="0"/>
    <x v="8"/>
    <s v="exercise"/>
    <s v="not-in-family"/>
    <n v="90700"/>
    <n v="-20800"/>
    <d v="2015-02-09T00:00:00"/>
    <s v="Multi-vehicle Collision"/>
    <s v="Front Collision"/>
    <s v="Major Damage"/>
    <x v="4"/>
    <x v="5"/>
    <x v="1"/>
    <x v="93"/>
    <n v="3"/>
    <n v="3"/>
    <s v="NO"/>
    <n v="1"/>
    <n v="1"/>
    <s v="?"/>
    <x v="90"/>
    <n v="5890"/>
    <n v="11780"/>
    <n v="53010"/>
    <x v="8"/>
    <x v="34"/>
    <n v="2009"/>
    <s v="N"/>
    <n v="0"/>
  </r>
  <r>
    <n v="271"/>
    <n v="42"/>
    <x v="94"/>
    <d v="1990-03-17T00:00:00"/>
    <x v="2"/>
    <s v="100/300"/>
    <x v="2"/>
    <n v="1515.3"/>
    <n v="0"/>
    <n v="603248"/>
    <x v="1"/>
    <x v="5"/>
    <x v="1"/>
    <s v="hiking"/>
    <s v="not-in-family"/>
    <n v="0"/>
    <n v="0"/>
    <d v="2015-01-19T00:00:00"/>
    <s v="Multi-vehicle Collision"/>
    <s v="Rear Collision"/>
    <s v="Total Loss"/>
    <x v="4"/>
    <x v="0"/>
    <x v="5"/>
    <x v="94"/>
    <n v="21"/>
    <n v="3"/>
    <s v="NO"/>
    <n v="1"/>
    <n v="0"/>
    <s v="NO"/>
    <x v="91"/>
    <n v="17040"/>
    <n v="8520"/>
    <n v="68160"/>
    <x v="1"/>
    <x v="36"/>
    <n v="2005"/>
    <s v="N"/>
    <n v="0"/>
  </r>
  <r>
    <n v="80"/>
    <n v="25"/>
    <x v="95"/>
    <d v="2012-03-01T00:00:00"/>
    <x v="2"/>
    <s v="100/300"/>
    <x v="1"/>
    <n v="1075.18"/>
    <n v="5000000"/>
    <n v="601112"/>
    <x v="1"/>
    <x v="1"/>
    <x v="3"/>
    <s v="exercise"/>
    <s v="husband"/>
    <n v="67700"/>
    <n v="-58400"/>
    <d v="2015-02-21T00:00:00"/>
    <s v="Vehicle Theft"/>
    <s v="?"/>
    <s v="Minor Damage"/>
    <x v="1"/>
    <x v="3"/>
    <x v="6"/>
    <x v="95"/>
    <n v="5"/>
    <n v="1"/>
    <s v="NO"/>
    <n v="2"/>
    <n v="0"/>
    <s v="YES"/>
    <x v="92"/>
    <n v="1260"/>
    <n v="630"/>
    <n v="5040"/>
    <x v="7"/>
    <x v="11"/>
    <n v="2001"/>
    <s v="N"/>
    <n v="0"/>
  </r>
  <r>
    <n v="325"/>
    <n v="47"/>
    <x v="96"/>
    <d v="2006-02-05T00:00:00"/>
    <x v="1"/>
    <s v="500/1000"/>
    <x v="0"/>
    <n v="1690.27"/>
    <n v="0"/>
    <n v="438830"/>
    <x v="1"/>
    <x v="2"/>
    <x v="9"/>
    <s v="hiking"/>
    <s v="not-in-family"/>
    <n v="61500"/>
    <n v="0"/>
    <d v="2015-01-14T00:00:00"/>
    <s v="Single Vehicle Collision"/>
    <s v="Side Collision"/>
    <s v="Major Damage"/>
    <x v="2"/>
    <x v="1"/>
    <x v="3"/>
    <x v="96"/>
    <n v="11"/>
    <n v="1"/>
    <s v="YES"/>
    <n v="0"/>
    <n v="3"/>
    <s v="NO"/>
    <x v="18"/>
    <n v="6630"/>
    <n v="6630"/>
    <n v="59670"/>
    <x v="2"/>
    <x v="2"/>
    <n v="2006"/>
    <s v="Y"/>
    <n v="0"/>
  </r>
  <r>
    <n v="29"/>
    <n v="25"/>
    <x v="97"/>
    <d v="2014-11-01T00:00:00"/>
    <x v="2"/>
    <s v="250/500"/>
    <x v="1"/>
    <n v="1352.83"/>
    <n v="0"/>
    <n v="464959"/>
    <x v="0"/>
    <x v="4"/>
    <x v="13"/>
    <s v="skydiving"/>
    <s v="own-child"/>
    <n v="0"/>
    <n v="-71700"/>
    <d v="2015-01-22T00:00:00"/>
    <s v="Multi-vehicle Collision"/>
    <s v="Rear Collision"/>
    <s v="Minor Damage"/>
    <x v="3"/>
    <x v="0"/>
    <x v="4"/>
    <x v="97"/>
    <n v="4"/>
    <n v="4"/>
    <s v="YES"/>
    <n v="1"/>
    <n v="2"/>
    <s v="YES"/>
    <x v="93"/>
    <n v="7210"/>
    <n v="7210"/>
    <n v="50470"/>
    <x v="5"/>
    <x v="6"/>
    <n v="2013"/>
    <s v="Y"/>
    <n v="0"/>
  </r>
  <r>
    <n v="295"/>
    <n v="48"/>
    <x v="98"/>
    <d v="2009-06-17T00:00:00"/>
    <x v="0"/>
    <s v="250/500"/>
    <x v="0"/>
    <n v="1148.73"/>
    <n v="0"/>
    <n v="439787"/>
    <x v="1"/>
    <x v="6"/>
    <x v="1"/>
    <s v="kayaking"/>
    <s v="wife"/>
    <n v="0"/>
    <n v="0"/>
    <d v="2015-02-22T00:00:00"/>
    <s v="Parked Car"/>
    <s v="?"/>
    <s v="Trivial Damage"/>
    <x v="1"/>
    <x v="4"/>
    <x v="0"/>
    <x v="98"/>
    <n v="6"/>
    <n v="1"/>
    <s v="?"/>
    <n v="1"/>
    <n v="2"/>
    <s v="YES"/>
    <x v="94"/>
    <n v="900"/>
    <n v="900"/>
    <n v="3600"/>
    <x v="0"/>
    <x v="5"/>
    <n v="1999"/>
    <s v="N"/>
    <n v="0"/>
  </r>
  <r>
    <n v="239"/>
    <n v="42"/>
    <x v="99"/>
    <d v="1999-09-20T00:00:00"/>
    <x v="2"/>
    <s v="100/300"/>
    <x v="0"/>
    <n v="969.5"/>
    <n v="0"/>
    <n v="464839"/>
    <x v="0"/>
    <x v="6"/>
    <x v="8"/>
    <s v="reading"/>
    <s v="not-in-family"/>
    <n v="0"/>
    <n v="0"/>
    <d v="2015-01-26T00:00:00"/>
    <s v="Vehicle Theft"/>
    <s v="?"/>
    <s v="Trivial Damage"/>
    <x v="1"/>
    <x v="5"/>
    <x v="6"/>
    <x v="99"/>
    <n v="10"/>
    <n v="1"/>
    <s v="NO"/>
    <n v="0"/>
    <n v="0"/>
    <s v="?"/>
    <x v="95"/>
    <n v="700"/>
    <n v="700"/>
    <n v="4200"/>
    <x v="6"/>
    <x v="10"/>
    <n v="2007"/>
    <s v="N"/>
    <n v="0"/>
  </r>
  <r>
    <n v="269"/>
    <n v="41"/>
    <x v="100"/>
    <d v="1990-10-19T00:00:00"/>
    <x v="1"/>
    <s v="100/300"/>
    <x v="2"/>
    <n v="1463.82"/>
    <n v="0"/>
    <n v="448984"/>
    <x v="1"/>
    <x v="6"/>
    <x v="9"/>
    <s v="yachting"/>
    <s v="not-in-family"/>
    <n v="0"/>
    <n v="-72300"/>
    <d v="2015-01-24T00:00:00"/>
    <s v="Single Vehicle Collision"/>
    <s v="Rear Collision"/>
    <s v="Minor Damage"/>
    <x v="0"/>
    <x v="0"/>
    <x v="5"/>
    <x v="100"/>
    <n v="23"/>
    <n v="1"/>
    <s v="YES"/>
    <n v="0"/>
    <n v="0"/>
    <s v="?"/>
    <x v="96"/>
    <n v="15860"/>
    <n v="15860"/>
    <n v="47580"/>
    <x v="0"/>
    <x v="0"/>
    <n v="2007"/>
    <s v="N"/>
    <n v="0"/>
  </r>
  <r>
    <n v="80"/>
    <n v="27"/>
    <x v="101"/>
    <d v="1996-08-05T00:00:00"/>
    <x v="2"/>
    <s v="100/300"/>
    <x v="0"/>
    <n v="1474.17"/>
    <n v="0"/>
    <n v="440327"/>
    <x v="1"/>
    <x v="6"/>
    <x v="4"/>
    <s v="exercise"/>
    <s v="unmarried"/>
    <n v="0"/>
    <n v="0"/>
    <d v="2015-02-19T00:00:00"/>
    <s v="Single Vehicle Collision"/>
    <s v="Side Collision"/>
    <s v="Major Damage"/>
    <x v="0"/>
    <x v="4"/>
    <x v="5"/>
    <x v="101"/>
    <n v="13"/>
    <n v="1"/>
    <s v="YES"/>
    <n v="1"/>
    <n v="0"/>
    <s v="YES"/>
    <x v="97"/>
    <n v="10560"/>
    <n v="5280"/>
    <n v="36960"/>
    <x v="0"/>
    <x v="5"/>
    <n v="2004"/>
    <s v="N"/>
    <n v="0"/>
  </r>
  <r>
    <n v="279"/>
    <n v="41"/>
    <x v="102"/>
    <d v="2001-06-06T00:00:00"/>
    <x v="2"/>
    <s v="250/500"/>
    <x v="2"/>
    <n v="1497.35"/>
    <n v="0"/>
    <n v="460742"/>
    <x v="1"/>
    <x v="7"/>
    <x v="5"/>
    <s v="bungie-jumping"/>
    <s v="husband"/>
    <n v="37300"/>
    <n v="-31700"/>
    <d v="2015-01-29T00:00:00"/>
    <s v="Multi-vehicle Collision"/>
    <s v="Front Collision"/>
    <s v="Minor Damage"/>
    <x v="2"/>
    <x v="5"/>
    <x v="6"/>
    <x v="102"/>
    <n v="16"/>
    <n v="3"/>
    <s v="?"/>
    <n v="2"/>
    <n v="3"/>
    <s v="NO"/>
    <x v="98"/>
    <n v="0"/>
    <n v="3600"/>
    <n v="25200"/>
    <x v="8"/>
    <x v="34"/>
    <n v="2013"/>
    <s v="N"/>
    <n v="0"/>
  </r>
  <r>
    <n v="165"/>
    <n v="33"/>
    <x v="103"/>
    <d v="2007-03-25T00:00:00"/>
    <x v="0"/>
    <s v="100/300"/>
    <x v="0"/>
    <n v="1427.14"/>
    <n v="0"/>
    <n v="446895"/>
    <x v="1"/>
    <x v="2"/>
    <x v="4"/>
    <s v="kayaking"/>
    <s v="other-relative"/>
    <n v="35300"/>
    <n v="-58100"/>
    <d v="2015-02-15T00:00:00"/>
    <s v="Parked Car"/>
    <s v="?"/>
    <s v="Minor Damage"/>
    <x v="0"/>
    <x v="4"/>
    <x v="5"/>
    <x v="103"/>
    <n v="3"/>
    <n v="1"/>
    <s v="NO"/>
    <n v="1"/>
    <n v="1"/>
    <s v="NO"/>
    <x v="99"/>
    <n v="330"/>
    <n v="330"/>
    <n v="2310"/>
    <x v="7"/>
    <x v="11"/>
    <n v="2008"/>
    <s v="N"/>
    <n v="0"/>
  </r>
  <r>
    <n v="350"/>
    <n v="54"/>
    <x v="104"/>
    <d v="2013-10-31T00:00:00"/>
    <x v="0"/>
    <s v="500/1000"/>
    <x v="2"/>
    <n v="1495.1"/>
    <n v="0"/>
    <n v="609374"/>
    <x v="0"/>
    <x v="6"/>
    <x v="6"/>
    <s v="basketball"/>
    <s v="wife"/>
    <n v="50500"/>
    <n v="0"/>
    <d v="2015-02-12T00:00:00"/>
    <s v="Multi-vehicle Collision"/>
    <s v="Side Collision"/>
    <s v="Total Loss"/>
    <x v="0"/>
    <x v="0"/>
    <x v="5"/>
    <x v="104"/>
    <n v="15"/>
    <n v="3"/>
    <s v="NO"/>
    <n v="0"/>
    <n v="0"/>
    <s v="?"/>
    <x v="100"/>
    <n v="15580"/>
    <n v="7790"/>
    <n v="70110"/>
    <x v="3"/>
    <x v="33"/>
    <n v="2014"/>
    <s v="N"/>
    <n v="0"/>
  </r>
  <r>
    <n v="295"/>
    <n v="49"/>
    <x v="105"/>
    <d v="1992-06-13T00:00:00"/>
    <x v="2"/>
    <s v="100/300"/>
    <x v="2"/>
    <n v="1141.6199999999999"/>
    <n v="0"/>
    <n v="451672"/>
    <x v="0"/>
    <x v="6"/>
    <x v="5"/>
    <s v="kayaking"/>
    <s v="husband"/>
    <n v="34300"/>
    <n v="-24300"/>
    <d v="2015-01-01T00:00:00"/>
    <s v="Vehicle Theft"/>
    <s v="?"/>
    <s v="Minor Damage"/>
    <x v="1"/>
    <x v="4"/>
    <x v="0"/>
    <x v="105"/>
    <n v="4"/>
    <n v="1"/>
    <s v="YES"/>
    <n v="1"/>
    <n v="3"/>
    <s v="YES"/>
    <x v="101"/>
    <n v="480"/>
    <n v="480"/>
    <n v="3360"/>
    <x v="1"/>
    <x v="1"/>
    <n v="2002"/>
    <s v="N"/>
    <n v="0"/>
  </r>
  <r>
    <n v="464"/>
    <n v="61"/>
    <x v="106"/>
    <d v="1990-10-07T00:00:00"/>
    <x v="0"/>
    <s v="500/1000"/>
    <x v="0"/>
    <n v="1125.3699999999999"/>
    <n v="0"/>
    <n v="604450"/>
    <x v="1"/>
    <x v="2"/>
    <x v="5"/>
    <s v="basketball"/>
    <s v="husband"/>
    <n v="0"/>
    <n v="-56400"/>
    <d v="2015-01-13T00:00:00"/>
    <s v="Multi-vehicle Collision"/>
    <s v="Rear Collision"/>
    <s v="Major Damage"/>
    <x v="0"/>
    <x v="1"/>
    <x v="5"/>
    <x v="106"/>
    <n v="6"/>
    <n v="3"/>
    <s v="?"/>
    <n v="0"/>
    <n v="2"/>
    <s v="YES"/>
    <x v="102"/>
    <n v="6650"/>
    <n v="19950"/>
    <n v="53200"/>
    <x v="0"/>
    <x v="5"/>
    <n v="2000"/>
    <s v="Y"/>
    <n v="0"/>
  </r>
  <r>
    <n v="118"/>
    <n v="28"/>
    <x v="107"/>
    <d v="1991-12-28T00:00:00"/>
    <x v="1"/>
    <s v="500/1000"/>
    <x v="1"/>
    <n v="1207.3599999999999"/>
    <n v="0"/>
    <n v="432896"/>
    <x v="1"/>
    <x v="5"/>
    <x v="11"/>
    <s v="camping"/>
    <s v="own-child"/>
    <n v="0"/>
    <n v="-57000"/>
    <d v="2015-03-01T00:00:00"/>
    <s v="Multi-vehicle Collision"/>
    <s v="Front Collision"/>
    <s v="Major Damage"/>
    <x v="4"/>
    <x v="4"/>
    <x v="0"/>
    <x v="107"/>
    <n v="22"/>
    <n v="2"/>
    <s v="NO"/>
    <n v="1"/>
    <n v="0"/>
    <s v="?"/>
    <x v="103"/>
    <n v="7420"/>
    <n v="14840"/>
    <n v="51940"/>
    <x v="13"/>
    <x v="27"/>
    <n v="1997"/>
    <s v="N"/>
    <n v="0"/>
  </r>
  <r>
    <n v="298"/>
    <n v="47"/>
    <x v="108"/>
    <d v="1998-11-11T00:00:00"/>
    <x v="2"/>
    <s v="500/1000"/>
    <x v="1"/>
    <n v="1338.5"/>
    <n v="0"/>
    <n v="618929"/>
    <x v="1"/>
    <x v="1"/>
    <x v="1"/>
    <s v="basketball"/>
    <s v="other-relative"/>
    <n v="28800"/>
    <n v="0"/>
    <d v="2015-02-02T00:00:00"/>
    <s v="Single Vehicle Collision"/>
    <s v="Front Collision"/>
    <s v="Major Damage"/>
    <x v="2"/>
    <x v="2"/>
    <x v="6"/>
    <x v="108"/>
    <n v="1"/>
    <n v="1"/>
    <s v="?"/>
    <n v="0"/>
    <n v="0"/>
    <s v="?"/>
    <x v="104"/>
    <n v="10860"/>
    <n v="10860"/>
    <n v="48870"/>
    <x v="0"/>
    <x v="30"/>
    <n v="2000"/>
    <s v="Y"/>
    <n v="1"/>
  </r>
  <r>
    <n v="87"/>
    <n v="31"/>
    <x v="109"/>
    <d v="2009-06-26T00:00:00"/>
    <x v="1"/>
    <s v="500/1000"/>
    <x v="0"/>
    <n v="1074.07"/>
    <n v="0"/>
    <n v="451312"/>
    <x v="1"/>
    <x v="4"/>
    <x v="2"/>
    <s v="chess"/>
    <s v="husband"/>
    <n v="0"/>
    <n v="-47500"/>
    <d v="2015-01-27T00:00:00"/>
    <s v="Multi-vehicle Collision"/>
    <s v="Rear Collision"/>
    <s v="Major Damage"/>
    <x v="2"/>
    <x v="2"/>
    <x v="3"/>
    <x v="109"/>
    <n v="16"/>
    <n v="3"/>
    <s v="NO"/>
    <n v="0"/>
    <n v="3"/>
    <s v="YES"/>
    <x v="81"/>
    <n v="5540"/>
    <n v="11080"/>
    <n v="44320"/>
    <x v="5"/>
    <x v="37"/>
    <n v="2006"/>
    <s v="Y"/>
    <n v="0"/>
  </r>
  <r>
    <n v="261"/>
    <n v="42"/>
    <x v="110"/>
    <d v="2009-01-11T00:00:00"/>
    <x v="0"/>
    <s v="250/500"/>
    <x v="2"/>
    <n v="1337.56"/>
    <n v="0"/>
    <n v="605141"/>
    <x v="1"/>
    <x v="6"/>
    <x v="5"/>
    <s v="video-games"/>
    <s v="unmarried"/>
    <n v="0"/>
    <n v="0"/>
    <d v="2015-01-12T00:00:00"/>
    <s v="Single Vehicle Collision"/>
    <s v="Rear Collision"/>
    <s v="Minor Damage"/>
    <x v="0"/>
    <x v="0"/>
    <x v="1"/>
    <x v="110"/>
    <n v="18"/>
    <n v="1"/>
    <s v="?"/>
    <n v="1"/>
    <n v="2"/>
    <s v="YES"/>
    <x v="105"/>
    <n v="7470"/>
    <n v="14940"/>
    <n v="52290"/>
    <x v="2"/>
    <x v="2"/>
    <n v="2010"/>
    <s v="N"/>
    <n v="0"/>
  </r>
  <r>
    <n v="453"/>
    <n v="60"/>
    <x v="111"/>
    <d v="2003-03-18T00:00:00"/>
    <x v="1"/>
    <s v="100/300"/>
    <x v="2"/>
    <n v="1298.9100000000001"/>
    <n v="6000000"/>
    <n v="459504"/>
    <x v="0"/>
    <x v="1"/>
    <x v="0"/>
    <s v="dancing"/>
    <s v="unmarried"/>
    <n v="52600"/>
    <n v="-38800"/>
    <d v="2015-01-06T00:00:00"/>
    <s v="Single Vehicle Collision"/>
    <s v="Front Collision"/>
    <s v="Major Damage"/>
    <x v="2"/>
    <x v="5"/>
    <x v="3"/>
    <x v="111"/>
    <n v="0"/>
    <n v="1"/>
    <s v="YES"/>
    <n v="0"/>
    <n v="0"/>
    <s v="?"/>
    <x v="106"/>
    <n v="14000"/>
    <n v="7000"/>
    <n v="49000"/>
    <x v="8"/>
    <x v="9"/>
    <n v="2015"/>
    <s v="Y"/>
    <n v="0"/>
  </r>
  <r>
    <n v="210"/>
    <n v="41"/>
    <x v="112"/>
    <d v="2012-11-02T00:00:00"/>
    <x v="2"/>
    <s v="500/1000"/>
    <x v="2"/>
    <n v="1222.75"/>
    <n v="0"/>
    <n v="432781"/>
    <x v="0"/>
    <x v="5"/>
    <x v="8"/>
    <s v="polo"/>
    <s v="other-relative"/>
    <n v="0"/>
    <n v="-41000"/>
    <d v="2015-01-30T00:00:00"/>
    <s v="Multi-vehicle Collision"/>
    <s v="Rear Collision"/>
    <s v="Total Loss"/>
    <x v="3"/>
    <x v="6"/>
    <x v="0"/>
    <x v="112"/>
    <n v="12"/>
    <n v="3"/>
    <s v="?"/>
    <n v="2"/>
    <n v="0"/>
    <s v="NO"/>
    <x v="107"/>
    <n v="14740"/>
    <n v="14740"/>
    <n v="51590"/>
    <x v="10"/>
    <x v="25"/>
    <n v="2001"/>
    <s v="N"/>
    <n v="1"/>
  </r>
  <r>
    <n v="168"/>
    <n v="32"/>
    <x v="113"/>
    <d v="2000-05-04T00:00:00"/>
    <x v="1"/>
    <s v="100/300"/>
    <x v="0"/>
    <n v="1059.52"/>
    <n v="0"/>
    <n v="452748"/>
    <x v="0"/>
    <x v="0"/>
    <x v="9"/>
    <s v="camping"/>
    <s v="own-child"/>
    <n v="0"/>
    <n v="-40600"/>
    <d v="2015-03-01T00:00:00"/>
    <s v="Multi-vehicle Collision"/>
    <s v="Side Collision"/>
    <s v="Major Damage"/>
    <x v="3"/>
    <x v="1"/>
    <x v="4"/>
    <x v="113"/>
    <n v="13"/>
    <n v="2"/>
    <s v="?"/>
    <n v="1"/>
    <n v="1"/>
    <s v="?"/>
    <x v="108"/>
    <n v="14430"/>
    <n v="9620"/>
    <n v="33670"/>
    <x v="0"/>
    <x v="30"/>
    <n v="2007"/>
    <s v="N"/>
    <n v="0"/>
  </r>
  <r>
    <n v="390"/>
    <n v="51"/>
    <x v="114"/>
    <d v="1999-09-29T00:00:00"/>
    <x v="0"/>
    <s v="250/500"/>
    <x v="1"/>
    <n v="1124.3800000000001"/>
    <n v="0"/>
    <n v="618316"/>
    <x v="0"/>
    <x v="2"/>
    <x v="3"/>
    <s v="reading"/>
    <s v="other-relative"/>
    <n v="0"/>
    <n v="0"/>
    <d v="2015-02-24T00:00:00"/>
    <s v="Vehicle Theft"/>
    <s v="?"/>
    <s v="Minor Damage"/>
    <x v="1"/>
    <x v="1"/>
    <x v="6"/>
    <x v="114"/>
    <n v="9"/>
    <n v="1"/>
    <s v="YES"/>
    <n v="1"/>
    <n v="1"/>
    <s v="YES"/>
    <x v="109"/>
    <n v="1180"/>
    <n v="1180"/>
    <n v="4720"/>
    <x v="8"/>
    <x v="9"/>
    <n v="2001"/>
    <s v="N"/>
    <n v="0"/>
  </r>
  <r>
    <n v="258"/>
    <n v="46"/>
    <x v="115"/>
    <d v="1999-03-09T00:00:00"/>
    <x v="1"/>
    <s v="100/300"/>
    <x v="0"/>
    <n v="1110.3699999999999"/>
    <n v="10000000"/>
    <n v="455365"/>
    <x v="0"/>
    <x v="0"/>
    <x v="1"/>
    <s v="hiking"/>
    <s v="other-relative"/>
    <n v="34400"/>
    <n v="-56800"/>
    <d v="2015-01-24T00:00:00"/>
    <s v="Multi-vehicle Collision"/>
    <s v="Side Collision"/>
    <s v="Total Loss"/>
    <x v="3"/>
    <x v="2"/>
    <x v="1"/>
    <x v="115"/>
    <n v="14"/>
    <n v="3"/>
    <s v="NO"/>
    <n v="0"/>
    <n v="1"/>
    <s v="?"/>
    <x v="110"/>
    <n v="4770"/>
    <n v="9540"/>
    <n v="33390"/>
    <x v="4"/>
    <x v="13"/>
    <n v="1997"/>
    <s v="Y"/>
    <n v="0"/>
  </r>
  <r>
    <n v="107"/>
    <n v="31"/>
    <x v="116"/>
    <d v="1991-02-13T00:00:00"/>
    <x v="2"/>
    <s v="500/1000"/>
    <x v="1"/>
    <n v="1374.22"/>
    <n v="0"/>
    <n v="470603"/>
    <x v="1"/>
    <x v="1"/>
    <x v="1"/>
    <s v="bungie-jumping"/>
    <s v="other-relative"/>
    <n v="62000"/>
    <n v="-63100"/>
    <d v="2015-02-26T00:00:00"/>
    <s v="Single Vehicle Collision"/>
    <s v="Rear Collision"/>
    <s v="Minor Damage"/>
    <x v="0"/>
    <x v="0"/>
    <x v="4"/>
    <x v="116"/>
    <n v="16"/>
    <n v="1"/>
    <s v="NO"/>
    <n v="0"/>
    <n v="3"/>
    <s v="NO"/>
    <x v="111"/>
    <n v="9320"/>
    <n v="9320"/>
    <n v="32620"/>
    <x v="9"/>
    <x v="15"/>
    <n v="2002"/>
    <s v="N"/>
    <n v="0"/>
  </r>
  <r>
    <n v="225"/>
    <n v="41"/>
    <x v="117"/>
    <d v="1993-08-05T00:00:00"/>
    <x v="0"/>
    <s v="500/1000"/>
    <x v="1"/>
    <n v="1103.58"/>
    <n v="0"/>
    <n v="475292"/>
    <x v="0"/>
    <x v="5"/>
    <x v="8"/>
    <s v="exercise"/>
    <s v="unmarried"/>
    <n v="41200"/>
    <n v="-36200"/>
    <d v="2015-01-19T00:00:00"/>
    <s v="Multi-vehicle Collision"/>
    <s v="Side Collision"/>
    <s v="Major Damage"/>
    <x v="0"/>
    <x v="2"/>
    <x v="5"/>
    <x v="117"/>
    <n v="20"/>
    <n v="3"/>
    <s v="?"/>
    <n v="2"/>
    <n v="2"/>
    <s v="NO"/>
    <x v="112"/>
    <n v="6400"/>
    <n v="12800"/>
    <n v="51200"/>
    <x v="7"/>
    <x v="11"/>
    <n v="2011"/>
    <s v="Y"/>
    <n v="0"/>
  </r>
  <r>
    <n v="164"/>
    <n v="38"/>
    <x v="118"/>
    <d v="1997-10-31T00:00:00"/>
    <x v="2"/>
    <s v="250/500"/>
    <x v="1"/>
    <n v="1269.76"/>
    <n v="0"/>
    <n v="467743"/>
    <x v="1"/>
    <x v="1"/>
    <x v="10"/>
    <s v="yachting"/>
    <s v="not-in-family"/>
    <n v="44300"/>
    <n v="0"/>
    <d v="2015-01-17T00:00:00"/>
    <s v="Single Vehicle Collision"/>
    <s v="Rear Collision"/>
    <s v="Minor Damage"/>
    <x v="2"/>
    <x v="2"/>
    <x v="4"/>
    <x v="118"/>
    <n v="4"/>
    <n v="1"/>
    <s v="NO"/>
    <n v="1"/>
    <n v="3"/>
    <s v="YES"/>
    <x v="113"/>
    <n v="18000"/>
    <n v="9000"/>
    <n v="63000"/>
    <x v="8"/>
    <x v="34"/>
    <n v="2015"/>
    <s v="N"/>
    <n v="0"/>
  </r>
  <r>
    <n v="245"/>
    <n v="39"/>
    <x v="119"/>
    <d v="2001-04-21T00:00:00"/>
    <x v="0"/>
    <s v="250/500"/>
    <x v="2"/>
    <n v="964.79"/>
    <n v="8000000"/>
    <n v="460675"/>
    <x v="1"/>
    <x v="2"/>
    <x v="12"/>
    <s v="camping"/>
    <s v="husband"/>
    <n v="58000"/>
    <n v="0"/>
    <d v="2015-02-20T00:00:00"/>
    <s v="Multi-vehicle Collision"/>
    <s v="Rear Collision"/>
    <s v="Minor Damage"/>
    <x v="0"/>
    <x v="2"/>
    <x v="2"/>
    <x v="119"/>
    <n v="7"/>
    <n v="3"/>
    <s v="?"/>
    <n v="0"/>
    <n v="1"/>
    <s v="?"/>
    <x v="114"/>
    <n v="13240"/>
    <n v="6620"/>
    <n v="52960"/>
    <x v="10"/>
    <x v="21"/>
    <n v="2010"/>
    <s v="N"/>
    <n v="0"/>
  </r>
  <r>
    <n v="255"/>
    <n v="41"/>
    <x v="120"/>
    <d v="2013-01-08T00:00:00"/>
    <x v="2"/>
    <s v="500/1000"/>
    <x v="1"/>
    <n v="1167.3"/>
    <n v="4000000"/>
    <n v="618123"/>
    <x v="0"/>
    <x v="5"/>
    <x v="7"/>
    <s v="board-games"/>
    <s v="other-relative"/>
    <n v="0"/>
    <n v="0"/>
    <d v="2015-02-22T00:00:00"/>
    <s v="Single Vehicle Collision"/>
    <s v="Side Collision"/>
    <s v="Minor Damage"/>
    <x v="2"/>
    <x v="0"/>
    <x v="4"/>
    <x v="120"/>
    <n v="22"/>
    <n v="1"/>
    <s v="NO"/>
    <n v="2"/>
    <n v="0"/>
    <s v="?"/>
    <x v="115"/>
    <n v="13860"/>
    <n v="13860"/>
    <n v="41580"/>
    <x v="13"/>
    <x v="27"/>
    <n v="2000"/>
    <s v="N"/>
    <n v="0"/>
  </r>
  <r>
    <n v="206"/>
    <n v="36"/>
    <x v="121"/>
    <d v="2009-07-23T00:00:00"/>
    <x v="2"/>
    <s v="500/1000"/>
    <x v="2"/>
    <n v="1625.45"/>
    <n v="4000000"/>
    <n v="607452"/>
    <x v="1"/>
    <x v="0"/>
    <x v="6"/>
    <s v="video-games"/>
    <s v="other-relative"/>
    <n v="0"/>
    <n v="-53700"/>
    <d v="2015-01-23T00:00:00"/>
    <s v="Single Vehicle Collision"/>
    <s v="Front Collision"/>
    <s v="Major Damage"/>
    <x v="5"/>
    <x v="2"/>
    <x v="6"/>
    <x v="121"/>
    <n v="11"/>
    <n v="1"/>
    <s v="NO"/>
    <n v="2"/>
    <n v="1"/>
    <s v="NO"/>
    <x v="116"/>
    <n v="12760"/>
    <n v="12760"/>
    <n v="51040"/>
    <x v="8"/>
    <x v="34"/>
    <n v="2008"/>
    <s v="Y"/>
    <n v="1"/>
  </r>
  <r>
    <n v="203"/>
    <n v="38"/>
    <x v="122"/>
    <d v="1998-02-20T00:00:00"/>
    <x v="2"/>
    <s v="250/500"/>
    <x v="2"/>
    <n v="1394.43"/>
    <n v="0"/>
    <n v="606352"/>
    <x v="1"/>
    <x v="4"/>
    <x v="6"/>
    <s v="skydiving"/>
    <s v="not-in-family"/>
    <n v="0"/>
    <n v="0"/>
    <d v="2015-01-31T00:00:00"/>
    <s v="Single Vehicle Collision"/>
    <s v="Front Collision"/>
    <s v="Major Damage"/>
    <x v="4"/>
    <x v="1"/>
    <x v="0"/>
    <x v="122"/>
    <n v="7"/>
    <n v="1"/>
    <s v="?"/>
    <n v="0"/>
    <n v="1"/>
    <s v="YES"/>
    <x v="117"/>
    <n v="0"/>
    <n v="6160"/>
    <n v="49280"/>
    <x v="5"/>
    <x v="14"/>
    <n v="1999"/>
    <s v="Y"/>
    <n v="0"/>
  </r>
  <r>
    <n v="22"/>
    <n v="25"/>
    <x v="123"/>
    <d v="2008-03-13T00:00:00"/>
    <x v="0"/>
    <s v="250/500"/>
    <x v="1"/>
    <n v="1053.24"/>
    <n v="0"/>
    <n v="603527"/>
    <x v="1"/>
    <x v="6"/>
    <x v="5"/>
    <s v="movies"/>
    <s v="other-relative"/>
    <n v="51100"/>
    <n v="0"/>
    <d v="2015-01-05T00:00:00"/>
    <s v="Multi-vehicle Collision"/>
    <s v="Front Collision"/>
    <s v="Total Loss"/>
    <x v="3"/>
    <x v="5"/>
    <x v="2"/>
    <x v="123"/>
    <n v="0"/>
    <n v="4"/>
    <s v="YES"/>
    <n v="1"/>
    <n v="0"/>
    <s v="NO"/>
    <x v="118"/>
    <n v="8570"/>
    <n v="17140"/>
    <n v="51420"/>
    <x v="4"/>
    <x v="13"/>
    <n v="1995"/>
    <s v="N"/>
    <n v="0"/>
  </r>
  <r>
    <n v="211"/>
    <n v="35"/>
    <x v="124"/>
    <d v="1996-08-20T00:00:00"/>
    <x v="2"/>
    <s v="100/300"/>
    <x v="2"/>
    <n v="1040.75"/>
    <n v="0"/>
    <n v="445601"/>
    <x v="1"/>
    <x v="7"/>
    <x v="5"/>
    <s v="paintball"/>
    <s v="not-in-family"/>
    <n v="0"/>
    <n v="0"/>
    <d v="2015-02-03T00:00:00"/>
    <s v="Single Vehicle Collision"/>
    <s v="Rear Collision"/>
    <s v="Total Loss"/>
    <x v="4"/>
    <x v="4"/>
    <x v="5"/>
    <x v="124"/>
    <n v="1"/>
    <n v="1"/>
    <s v="YES"/>
    <n v="1"/>
    <n v="1"/>
    <s v="?"/>
    <x v="119"/>
    <n v="7000"/>
    <n v="7000"/>
    <n v="28000"/>
    <x v="10"/>
    <x v="25"/>
    <n v="2011"/>
    <s v="N"/>
    <n v="0"/>
  </r>
  <r>
    <n v="206"/>
    <n v="39"/>
    <x v="125"/>
    <d v="2014-07-27T00:00:00"/>
    <x v="1"/>
    <s v="250/500"/>
    <x v="0"/>
    <n v="1302.4000000000001"/>
    <n v="6000000"/>
    <n v="603948"/>
    <x v="0"/>
    <x v="7"/>
    <x v="0"/>
    <s v="dancing"/>
    <s v="unmarried"/>
    <n v="47200"/>
    <n v="-69700"/>
    <d v="2015-02-17T00:00:00"/>
    <s v="Multi-vehicle Collision"/>
    <s v="Rear Collision"/>
    <s v="Total Loss"/>
    <x v="4"/>
    <x v="2"/>
    <x v="4"/>
    <x v="125"/>
    <n v="12"/>
    <n v="3"/>
    <s v="NO"/>
    <n v="2"/>
    <n v="3"/>
    <s v="YES"/>
    <x v="120"/>
    <n v="3300"/>
    <n v="9900"/>
    <n v="23100"/>
    <x v="8"/>
    <x v="19"/>
    <n v="2013"/>
    <s v="N"/>
    <n v="0"/>
  </r>
  <r>
    <n v="166"/>
    <n v="38"/>
    <x v="126"/>
    <d v="1992-11-09T00:00:00"/>
    <x v="2"/>
    <s v="100/300"/>
    <x v="1"/>
    <n v="1588.55"/>
    <n v="0"/>
    <n v="435758"/>
    <x v="0"/>
    <x v="0"/>
    <x v="9"/>
    <s v="video-games"/>
    <s v="unmarried"/>
    <n v="59600"/>
    <n v="-32100"/>
    <d v="2015-01-09T00:00:00"/>
    <s v="Single Vehicle Collision"/>
    <s v="Side Collision"/>
    <s v="Total Loss"/>
    <x v="3"/>
    <x v="4"/>
    <x v="0"/>
    <x v="126"/>
    <n v="8"/>
    <n v="1"/>
    <s v="NO"/>
    <n v="0"/>
    <n v="0"/>
    <s v="?"/>
    <x v="121"/>
    <n v="5760"/>
    <n v="5760"/>
    <n v="28800"/>
    <x v="9"/>
    <x v="17"/>
    <n v="2001"/>
    <s v="N"/>
    <n v="0"/>
  </r>
  <r>
    <n v="165"/>
    <n v="32"/>
    <x v="127"/>
    <d v="2012-06-04T00:00:00"/>
    <x v="1"/>
    <s v="500/1000"/>
    <x v="2"/>
    <n v="1399.26"/>
    <n v="0"/>
    <n v="611586"/>
    <x v="1"/>
    <x v="5"/>
    <x v="4"/>
    <s v="exercise"/>
    <s v="own-child"/>
    <n v="70500"/>
    <n v="0"/>
    <d v="2015-02-08T00:00:00"/>
    <s v="Parked Car"/>
    <s v="?"/>
    <s v="Minor Damage"/>
    <x v="0"/>
    <x v="7"/>
    <x v="6"/>
    <x v="127"/>
    <n v="9"/>
    <n v="1"/>
    <s v="?"/>
    <n v="2"/>
    <n v="0"/>
    <s v="?"/>
    <x v="122"/>
    <n v="330"/>
    <n v="660"/>
    <n v="2970"/>
    <x v="10"/>
    <x v="24"/>
    <n v="1998"/>
    <s v="N"/>
    <n v="0"/>
  </r>
  <r>
    <n v="274"/>
    <n v="43"/>
    <x v="128"/>
    <d v="2001-05-13T00:00:00"/>
    <x v="0"/>
    <s v="100/300"/>
    <x v="1"/>
    <n v="1352.31"/>
    <n v="0"/>
    <n v="465263"/>
    <x v="0"/>
    <x v="6"/>
    <x v="13"/>
    <s v="basketball"/>
    <s v="wife"/>
    <n v="40700"/>
    <n v="-47300"/>
    <d v="2015-02-06T00:00:00"/>
    <s v="Single Vehicle Collision"/>
    <s v="Front Collision"/>
    <s v="Major Damage"/>
    <x v="2"/>
    <x v="2"/>
    <x v="5"/>
    <x v="128"/>
    <n v="22"/>
    <n v="1"/>
    <s v="YES"/>
    <n v="0"/>
    <n v="3"/>
    <s v="YES"/>
    <x v="123"/>
    <n v="10640"/>
    <n v="10640"/>
    <n v="42560"/>
    <x v="10"/>
    <x v="25"/>
    <n v="2006"/>
    <s v="Y"/>
    <n v="0"/>
  </r>
  <r>
    <n v="81"/>
    <n v="28"/>
    <x v="129"/>
    <d v="2011-09-17T00:00:00"/>
    <x v="2"/>
    <s v="250/500"/>
    <x v="0"/>
    <n v="1139"/>
    <n v="6000000"/>
    <n v="617858"/>
    <x v="1"/>
    <x v="4"/>
    <x v="2"/>
    <s v="sleeping"/>
    <s v="husband"/>
    <n v="42400"/>
    <n v="0"/>
    <d v="2015-01-14T00:00:00"/>
    <s v="Multi-vehicle Collision"/>
    <s v="Front Collision"/>
    <s v="Major Damage"/>
    <x v="2"/>
    <x v="0"/>
    <x v="5"/>
    <x v="129"/>
    <n v="0"/>
    <n v="3"/>
    <s v="?"/>
    <n v="1"/>
    <n v="2"/>
    <s v="?"/>
    <x v="124"/>
    <n v="4970"/>
    <n v="4970"/>
    <n v="34790"/>
    <x v="0"/>
    <x v="0"/>
    <n v="2000"/>
    <s v="Y"/>
    <n v="0"/>
  </r>
  <r>
    <n v="280"/>
    <n v="45"/>
    <x v="130"/>
    <d v="2011-07-15T00:00:00"/>
    <x v="1"/>
    <s v="250/500"/>
    <x v="0"/>
    <n v="1397.67"/>
    <n v="0"/>
    <n v="607889"/>
    <x v="0"/>
    <x v="7"/>
    <x v="1"/>
    <s v="camping"/>
    <s v="wife"/>
    <n v="57900"/>
    <n v="0"/>
    <d v="2015-01-22T00:00:00"/>
    <s v="Multi-vehicle Collision"/>
    <s v="Front Collision"/>
    <s v="Minor Damage"/>
    <x v="3"/>
    <x v="2"/>
    <x v="2"/>
    <x v="130"/>
    <n v="0"/>
    <n v="3"/>
    <s v="YES"/>
    <n v="1"/>
    <n v="2"/>
    <s v="NO"/>
    <x v="125"/>
    <n v="14120"/>
    <n v="14120"/>
    <n v="56480"/>
    <x v="8"/>
    <x v="19"/>
    <n v="1999"/>
    <s v="N"/>
    <n v="0"/>
  </r>
  <r>
    <n v="194"/>
    <n v="39"/>
    <x v="131"/>
    <d v="2005-07-27T00:00:00"/>
    <x v="1"/>
    <s v="250/500"/>
    <x v="2"/>
    <n v="823.17"/>
    <n v="0"/>
    <n v="455689"/>
    <x v="0"/>
    <x v="4"/>
    <x v="12"/>
    <s v="paintball"/>
    <s v="own-child"/>
    <n v="0"/>
    <n v="0"/>
    <d v="2015-02-23T00:00:00"/>
    <s v="Multi-vehicle Collision"/>
    <s v="Front Collision"/>
    <s v="Major Damage"/>
    <x v="3"/>
    <x v="4"/>
    <x v="0"/>
    <x v="131"/>
    <n v="3"/>
    <n v="3"/>
    <s v="?"/>
    <n v="2"/>
    <n v="2"/>
    <s v="NO"/>
    <x v="126"/>
    <n v="6150"/>
    <n v="12300"/>
    <n v="43050"/>
    <x v="2"/>
    <x v="2"/>
    <n v="2012"/>
    <s v="N"/>
    <n v="0"/>
  </r>
  <r>
    <n v="112"/>
    <n v="27"/>
    <x v="132"/>
    <d v="2005-10-18T00:00:00"/>
    <x v="0"/>
    <s v="100/300"/>
    <x v="2"/>
    <n v="965.13"/>
    <n v="0"/>
    <n v="450341"/>
    <x v="1"/>
    <x v="4"/>
    <x v="4"/>
    <s v="exercise"/>
    <s v="unmarried"/>
    <n v="60000"/>
    <n v="-54800"/>
    <d v="2015-02-22T00:00:00"/>
    <s v="Multi-vehicle Collision"/>
    <s v="Front Collision"/>
    <s v="Major Damage"/>
    <x v="4"/>
    <x v="5"/>
    <x v="2"/>
    <x v="132"/>
    <n v="21"/>
    <n v="3"/>
    <s v="?"/>
    <n v="0"/>
    <n v="1"/>
    <s v="?"/>
    <x v="127"/>
    <n v="8500"/>
    <n v="8500"/>
    <n v="34000"/>
    <x v="5"/>
    <x v="6"/>
    <n v="2013"/>
    <s v="N"/>
    <n v="0"/>
  </r>
  <r>
    <n v="24"/>
    <n v="33"/>
    <x v="133"/>
    <d v="1996-01-19T00:00:00"/>
    <x v="2"/>
    <s v="500/1000"/>
    <x v="0"/>
    <n v="1922.84"/>
    <n v="0"/>
    <n v="431277"/>
    <x v="1"/>
    <x v="5"/>
    <x v="1"/>
    <s v="skydiving"/>
    <s v="wife"/>
    <n v="0"/>
    <n v="-45200"/>
    <d v="2015-01-24T00:00:00"/>
    <s v="Single Vehicle Collision"/>
    <s v="Side Collision"/>
    <s v="Total Loss"/>
    <x v="0"/>
    <x v="4"/>
    <x v="5"/>
    <x v="133"/>
    <n v="0"/>
    <n v="1"/>
    <s v="?"/>
    <n v="2"/>
    <n v="1"/>
    <s v="NO"/>
    <x v="128"/>
    <n v="4680"/>
    <n v="9360"/>
    <n v="32760"/>
    <x v="11"/>
    <x v="23"/>
    <n v="2002"/>
    <s v="N"/>
    <n v="0"/>
  </r>
  <r>
    <n v="93"/>
    <n v="32"/>
    <x v="134"/>
    <d v="2005-09-29T00:00:00"/>
    <x v="0"/>
    <s v="250/500"/>
    <x v="1"/>
    <n v="1624.82"/>
    <n v="0"/>
    <n v="454656"/>
    <x v="0"/>
    <x v="1"/>
    <x v="8"/>
    <s v="basketball"/>
    <s v="unmarried"/>
    <n v="65300"/>
    <n v="-65600"/>
    <d v="2015-02-09T00:00:00"/>
    <s v="Single Vehicle Collision"/>
    <s v="Side Collision"/>
    <s v="Minor Damage"/>
    <x v="4"/>
    <x v="4"/>
    <x v="5"/>
    <x v="134"/>
    <n v="16"/>
    <n v="1"/>
    <s v="?"/>
    <n v="1"/>
    <n v="1"/>
    <s v="?"/>
    <x v="129"/>
    <n v="17360"/>
    <n v="8680"/>
    <n v="52080"/>
    <x v="10"/>
    <x v="21"/>
    <n v="2006"/>
    <s v="N"/>
    <n v="0"/>
  </r>
  <r>
    <n v="171"/>
    <n v="34"/>
    <x v="135"/>
    <d v="1997-02-18T00:00:00"/>
    <x v="1"/>
    <s v="250/500"/>
    <x v="1"/>
    <n v="1277.25"/>
    <n v="0"/>
    <n v="605169"/>
    <x v="1"/>
    <x v="6"/>
    <x v="8"/>
    <s v="yachting"/>
    <s v="other-relative"/>
    <n v="84900"/>
    <n v="0"/>
    <d v="2015-01-19T00:00:00"/>
    <s v="Single Vehicle Collision"/>
    <s v="Rear Collision"/>
    <s v="Major Damage"/>
    <x v="0"/>
    <x v="2"/>
    <x v="3"/>
    <x v="135"/>
    <n v="14"/>
    <n v="1"/>
    <s v="NO"/>
    <n v="1"/>
    <n v="2"/>
    <s v="?"/>
    <x v="130"/>
    <n v="13840"/>
    <n v="6920"/>
    <n v="48440"/>
    <x v="13"/>
    <x v="27"/>
    <n v="1996"/>
    <s v="Y"/>
    <n v="0"/>
  </r>
  <r>
    <n v="200"/>
    <n v="40"/>
    <x v="136"/>
    <d v="2010-05-11T00:00:00"/>
    <x v="2"/>
    <s v="100/300"/>
    <x v="0"/>
    <n v="1439.34"/>
    <n v="0"/>
    <n v="444822"/>
    <x v="1"/>
    <x v="5"/>
    <x v="2"/>
    <s v="exercise"/>
    <s v="other-relative"/>
    <n v="45300"/>
    <n v="-20400"/>
    <d v="2015-01-01T00:00:00"/>
    <s v="Vehicle Theft"/>
    <s v="?"/>
    <s v="Minor Damage"/>
    <x v="0"/>
    <x v="1"/>
    <x v="1"/>
    <x v="136"/>
    <n v="9"/>
    <n v="1"/>
    <s v="?"/>
    <n v="0"/>
    <n v="0"/>
    <s v="NO"/>
    <x v="131"/>
    <n v="410"/>
    <n v="410"/>
    <n v="2870"/>
    <x v="8"/>
    <x v="19"/>
    <n v="2015"/>
    <s v="N"/>
    <n v="0"/>
  </r>
  <r>
    <n v="120"/>
    <n v="28"/>
    <x v="137"/>
    <d v="2009-02-06T00:00:00"/>
    <x v="2"/>
    <s v="250/500"/>
    <x v="0"/>
    <n v="1281.27"/>
    <n v="0"/>
    <n v="447442"/>
    <x v="1"/>
    <x v="1"/>
    <x v="4"/>
    <s v="golf"/>
    <s v="not-in-family"/>
    <n v="68900"/>
    <n v="0"/>
    <d v="2015-01-07T00:00:00"/>
    <s v="Multi-vehicle Collision"/>
    <s v="Rear Collision"/>
    <s v="Minor Damage"/>
    <x v="2"/>
    <x v="0"/>
    <x v="3"/>
    <x v="137"/>
    <n v="9"/>
    <n v="3"/>
    <s v="NO"/>
    <n v="0"/>
    <n v="3"/>
    <s v="?"/>
    <x v="132"/>
    <n v="6550"/>
    <n v="6550"/>
    <n v="52400"/>
    <x v="10"/>
    <x v="25"/>
    <n v="2010"/>
    <s v="N"/>
    <n v="0"/>
  </r>
  <r>
    <n v="325"/>
    <n v="46"/>
    <x v="138"/>
    <d v="2013-07-09T00:00:00"/>
    <x v="2"/>
    <s v="500/1000"/>
    <x v="2"/>
    <n v="1348.83"/>
    <n v="0"/>
    <n v="474360"/>
    <x v="1"/>
    <x v="5"/>
    <x v="5"/>
    <s v="basketball"/>
    <s v="wife"/>
    <n v="46300"/>
    <n v="-77500"/>
    <d v="2015-02-01T00:00:00"/>
    <s v="Multi-vehicle Collision"/>
    <s v="Rear Collision"/>
    <s v="Minor Damage"/>
    <x v="2"/>
    <x v="5"/>
    <x v="3"/>
    <x v="138"/>
    <n v="21"/>
    <n v="3"/>
    <s v="?"/>
    <n v="1"/>
    <n v="2"/>
    <s v="YES"/>
    <x v="133"/>
    <n v="13840"/>
    <n v="6920"/>
    <n v="55360"/>
    <x v="7"/>
    <x v="8"/>
    <n v="1999"/>
    <s v="N"/>
    <n v="0"/>
  </r>
  <r>
    <n v="124"/>
    <n v="32"/>
    <x v="139"/>
    <d v="1992-06-06T00:00:00"/>
    <x v="2"/>
    <s v="250/500"/>
    <x v="0"/>
    <n v="1198.1500000000001"/>
    <n v="0"/>
    <n v="447925"/>
    <x v="1"/>
    <x v="0"/>
    <x v="6"/>
    <s v="hiking"/>
    <s v="not-in-family"/>
    <n v="0"/>
    <n v="-43200"/>
    <d v="2015-02-21T00:00:00"/>
    <s v="Multi-vehicle Collision"/>
    <s v="Front Collision"/>
    <s v="Total Loss"/>
    <x v="3"/>
    <x v="1"/>
    <x v="3"/>
    <x v="139"/>
    <n v="19"/>
    <n v="3"/>
    <s v="NO"/>
    <n v="0"/>
    <n v="2"/>
    <s v="YES"/>
    <x v="134"/>
    <n v="12260"/>
    <n v="12260"/>
    <n v="49040"/>
    <x v="10"/>
    <x v="25"/>
    <n v="1995"/>
    <s v="N"/>
    <n v="0"/>
  </r>
  <r>
    <n v="211"/>
    <n v="35"/>
    <x v="140"/>
    <d v="1998-03-08T00:00:00"/>
    <x v="0"/>
    <s v="100/300"/>
    <x v="1"/>
    <n v="1221.22"/>
    <n v="0"/>
    <n v="451586"/>
    <x v="0"/>
    <x v="4"/>
    <x v="1"/>
    <s v="camping"/>
    <s v="other-relative"/>
    <n v="76000"/>
    <n v="0"/>
    <d v="2015-01-21T00:00:00"/>
    <s v="Single Vehicle Collision"/>
    <s v="Rear Collision"/>
    <s v="Total Loss"/>
    <x v="0"/>
    <x v="2"/>
    <x v="5"/>
    <x v="140"/>
    <n v="2"/>
    <n v="1"/>
    <s v="YES"/>
    <n v="0"/>
    <n v="1"/>
    <s v="?"/>
    <x v="135"/>
    <n v="9460"/>
    <n v="4730"/>
    <n v="37840"/>
    <x v="1"/>
    <x v="1"/>
    <n v="2008"/>
    <s v="N"/>
    <n v="0"/>
  </r>
  <r>
    <n v="287"/>
    <n v="41"/>
    <x v="141"/>
    <d v="2004-03-29T00:00:00"/>
    <x v="2"/>
    <s v="500/1000"/>
    <x v="1"/>
    <n v="968.74"/>
    <n v="0"/>
    <n v="477519"/>
    <x v="0"/>
    <x v="4"/>
    <x v="10"/>
    <s v="video-games"/>
    <s v="wife"/>
    <n v="0"/>
    <n v="-49000"/>
    <d v="2015-01-19T00:00:00"/>
    <s v="Vehicle Theft"/>
    <s v="?"/>
    <s v="Trivial Damage"/>
    <x v="1"/>
    <x v="0"/>
    <x v="6"/>
    <x v="141"/>
    <n v="9"/>
    <n v="1"/>
    <s v="?"/>
    <n v="2"/>
    <n v="3"/>
    <s v="?"/>
    <x v="136"/>
    <n v="470"/>
    <n v="940"/>
    <n v="3760"/>
    <x v="9"/>
    <x v="18"/>
    <n v="2001"/>
    <s v="N"/>
    <n v="0"/>
  </r>
  <r>
    <n v="122"/>
    <n v="34"/>
    <x v="142"/>
    <d v="2006-06-01T00:00:00"/>
    <x v="1"/>
    <s v="250/500"/>
    <x v="0"/>
    <n v="1220.71"/>
    <n v="0"/>
    <n v="603639"/>
    <x v="0"/>
    <x v="1"/>
    <x v="1"/>
    <s v="video-games"/>
    <s v="own-child"/>
    <n v="58600"/>
    <n v="-28700"/>
    <d v="2015-02-27T00:00:00"/>
    <s v="Parked Car"/>
    <s v="?"/>
    <s v="Minor Damage"/>
    <x v="1"/>
    <x v="0"/>
    <x v="5"/>
    <x v="142"/>
    <n v="5"/>
    <n v="1"/>
    <s v="?"/>
    <n v="2"/>
    <n v="1"/>
    <s v="YES"/>
    <x v="137"/>
    <n v="1890"/>
    <n v="1260"/>
    <n v="5040"/>
    <x v="3"/>
    <x v="28"/>
    <n v="2013"/>
    <s v="N"/>
    <n v="0"/>
  </r>
  <r>
    <n v="22"/>
    <n v="29"/>
    <x v="143"/>
    <d v="1994-06-08T00:00:00"/>
    <x v="1"/>
    <s v="250/500"/>
    <x v="1"/>
    <n v="1238.6199999999999"/>
    <n v="6000000"/>
    <n v="463993"/>
    <x v="0"/>
    <x v="0"/>
    <x v="8"/>
    <s v="yachting"/>
    <s v="other-relative"/>
    <n v="0"/>
    <n v="-56200"/>
    <d v="2015-02-14T00:00:00"/>
    <s v="Single Vehicle Collision"/>
    <s v="Rear Collision"/>
    <s v="Major Damage"/>
    <x v="4"/>
    <x v="0"/>
    <x v="3"/>
    <x v="143"/>
    <n v="14"/>
    <n v="1"/>
    <s v="?"/>
    <n v="2"/>
    <n v="3"/>
    <s v="?"/>
    <x v="138"/>
    <n v="7080"/>
    <n v="14160"/>
    <n v="49560"/>
    <x v="4"/>
    <x v="13"/>
    <n v="2012"/>
    <s v="Y"/>
    <n v="0"/>
  </r>
  <r>
    <n v="106"/>
    <n v="31"/>
    <x v="144"/>
    <d v="1998-02-12T00:00:00"/>
    <x v="2"/>
    <s v="500/1000"/>
    <x v="1"/>
    <n v="1320.75"/>
    <n v="0"/>
    <n v="441491"/>
    <x v="1"/>
    <x v="7"/>
    <x v="13"/>
    <s v="video-games"/>
    <s v="wife"/>
    <n v="54100"/>
    <n v="0"/>
    <d v="2015-02-01T00:00:00"/>
    <s v="Multi-vehicle Collision"/>
    <s v="Rear Collision"/>
    <s v="Total Loss"/>
    <x v="0"/>
    <x v="4"/>
    <x v="3"/>
    <x v="144"/>
    <n v="20"/>
    <n v="3"/>
    <s v="?"/>
    <n v="0"/>
    <n v="3"/>
    <s v="YES"/>
    <x v="139"/>
    <n v="5070"/>
    <n v="5070"/>
    <n v="35490"/>
    <x v="4"/>
    <x v="13"/>
    <n v="2011"/>
    <s v="N"/>
    <n v="0"/>
  </r>
  <r>
    <n v="398"/>
    <n v="58"/>
    <x v="145"/>
    <d v="2000-11-16T00:00:00"/>
    <x v="0"/>
    <s v="100/300"/>
    <x v="2"/>
    <n v="990.98"/>
    <n v="0"/>
    <n v="469429"/>
    <x v="1"/>
    <x v="2"/>
    <x v="8"/>
    <s v="cross-fit"/>
    <s v="wife"/>
    <n v="0"/>
    <n v="-57900"/>
    <d v="2015-02-02T00:00:00"/>
    <s v="Single Vehicle Collision"/>
    <s v="Front Collision"/>
    <s v="Major Damage"/>
    <x v="0"/>
    <x v="5"/>
    <x v="6"/>
    <x v="145"/>
    <n v="18"/>
    <n v="1"/>
    <s v="YES"/>
    <n v="2"/>
    <n v="1"/>
    <s v="?"/>
    <x v="140"/>
    <n v="7640"/>
    <n v="15280"/>
    <n v="76400"/>
    <x v="4"/>
    <x v="16"/>
    <n v="2002"/>
    <s v="Y"/>
    <n v="0"/>
  </r>
  <r>
    <n v="214"/>
    <n v="41"/>
    <x v="146"/>
    <d v="2004-10-24T00:00:00"/>
    <x v="2"/>
    <s v="500/1000"/>
    <x v="2"/>
    <n v="1398.51"/>
    <n v="4000000"/>
    <n v="472214"/>
    <x v="0"/>
    <x v="4"/>
    <x v="4"/>
    <s v="polo"/>
    <s v="not-in-family"/>
    <n v="0"/>
    <n v="-57100"/>
    <d v="2015-02-01T00:00:00"/>
    <s v="Multi-vehicle Collision"/>
    <s v="Side Collision"/>
    <s v="Major Damage"/>
    <x v="2"/>
    <x v="5"/>
    <x v="5"/>
    <x v="146"/>
    <n v="13"/>
    <n v="3"/>
    <s v="?"/>
    <n v="2"/>
    <n v="0"/>
    <s v="NO"/>
    <x v="141"/>
    <n v="12800"/>
    <n v="6400"/>
    <n v="44800"/>
    <x v="10"/>
    <x v="32"/>
    <n v="1996"/>
    <s v="Y"/>
    <n v="0"/>
  </r>
  <r>
    <n v="209"/>
    <n v="38"/>
    <x v="147"/>
    <d v="2009-11-08T00:00:00"/>
    <x v="0"/>
    <s v="100/300"/>
    <x v="2"/>
    <n v="1355.08"/>
    <n v="0"/>
    <n v="614945"/>
    <x v="1"/>
    <x v="0"/>
    <x v="6"/>
    <s v="golf"/>
    <s v="other-relative"/>
    <n v="58100"/>
    <n v="0"/>
    <d v="2015-01-19T00:00:00"/>
    <s v="Single Vehicle Collision"/>
    <s v="Front Collision"/>
    <s v="Minor Damage"/>
    <x v="2"/>
    <x v="4"/>
    <x v="6"/>
    <x v="147"/>
    <n v="21"/>
    <n v="1"/>
    <s v="?"/>
    <n v="1"/>
    <n v="1"/>
    <s v="?"/>
    <x v="142"/>
    <n v="4730"/>
    <n v="4730"/>
    <n v="37840"/>
    <x v="5"/>
    <x v="6"/>
    <n v="2014"/>
    <s v="N"/>
    <n v="0"/>
  </r>
  <r>
    <n v="82"/>
    <n v="27"/>
    <x v="148"/>
    <d v="1996-09-21T00:00:00"/>
    <x v="2"/>
    <s v="100/300"/>
    <x v="0"/>
    <n v="1384.51"/>
    <n v="0"/>
    <n v="476727"/>
    <x v="0"/>
    <x v="1"/>
    <x v="12"/>
    <s v="reading"/>
    <s v="not-in-family"/>
    <n v="13100"/>
    <n v="-38200"/>
    <d v="2015-02-18T00:00:00"/>
    <s v="Single Vehicle Collision"/>
    <s v="Rear Collision"/>
    <s v="Major Damage"/>
    <x v="3"/>
    <x v="0"/>
    <x v="3"/>
    <x v="148"/>
    <n v="14"/>
    <n v="1"/>
    <s v="NO"/>
    <n v="2"/>
    <n v="3"/>
    <s v="?"/>
    <x v="143"/>
    <n v="8960"/>
    <n v="8960"/>
    <n v="53760"/>
    <x v="13"/>
    <x v="35"/>
    <n v="2007"/>
    <s v="Y"/>
    <n v="0"/>
  </r>
  <r>
    <n v="193"/>
    <n v="41"/>
    <x v="149"/>
    <d v="1995-07-16T00:00:00"/>
    <x v="0"/>
    <s v="250/500"/>
    <x v="2"/>
    <n v="847.03"/>
    <n v="0"/>
    <n v="438555"/>
    <x v="1"/>
    <x v="7"/>
    <x v="0"/>
    <s v="skydiving"/>
    <s v="not-in-family"/>
    <n v="0"/>
    <n v="0"/>
    <d v="2015-02-08T00:00:00"/>
    <s v="Single Vehicle Collision"/>
    <s v="Side Collision"/>
    <s v="Major Damage"/>
    <x v="3"/>
    <x v="0"/>
    <x v="3"/>
    <x v="149"/>
    <n v="1"/>
    <n v="1"/>
    <s v="?"/>
    <n v="1"/>
    <n v="0"/>
    <s v="YES"/>
    <x v="144"/>
    <n v="17280"/>
    <n v="17280"/>
    <n v="77760"/>
    <x v="9"/>
    <x v="17"/>
    <n v="2011"/>
    <s v="Y"/>
    <n v="0"/>
  </r>
  <r>
    <n v="134"/>
    <n v="32"/>
    <x v="150"/>
    <d v="2001-06-09T00:00:00"/>
    <x v="0"/>
    <s v="100/300"/>
    <x v="0"/>
    <n v="1000.06"/>
    <n v="0"/>
    <n v="440961"/>
    <x v="1"/>
    <x v="1"/>
    <x v="13"/>
    <s v="base-jumping"/>
    <s v="wife"/>
    <n v="0"/>
    <n v="0"/>
    <d v="2015-01-09T00:00:00"/>
    <s v="Single Vehicle Collision"/>
    <s v="Side Collision"/>
    <s v="Total Loss"/>
    <x v="3"/>
    <x v="2"/>
    <x v="0"/>
    <x v="150"/>
    <n v="17"/>
    <n v="1"/>
    <s v="?"/>
    <n v="1"/>
    <n v="0"/>
    <s v="?"/>
    <x v="145"/>
    <n v="7520"/>
    <n v="15040"/>
    <n v="60160"/>
    <x v="6"/>
    <x v="10"/>
    <n v="2014"/>
    <s v="N"/>
    <n v="0"/>
  </r>
  <r>
    <n v="288"/>
    <n v="45"/>
    <x v="151"/>
    <d v="2002-10-06T00:00:00"/>
    <x v="2"/>
    <s v="100/300"/>
    <x v="0"/>
    <n v="1046.71"/>
    <n v="0"/>
    <n v="616714"/>
    <x v="0"/>
    <x v="4"/>
    <x v="7"/>
    <s v="polo"/>
    <s v="husband"/>
    <n v="0"/>
    <n v="0"/>
    <d v="2015-02-27T00:00:00"/>
    <s v="Multi-vehicle Collision"/>
    <s v="Rear Collision"/>
    <s v="Major Damage"/>
    <x v="2"/>
    <x v="5"/>
    <x v="4"/>
    <x v="151"/>
    <n v="4"/>
    <n v="3"/>
    <s v="?"/>
    <n v="2"/>
    <n v="1"/>
    <s v="?"/>
    <x v="146"/>
    <n v="10680"/>
    <n v="5340"/>
    <n v="32040"/>
    <x v="1"/>
    <x v="22"/>
    <n v="2009"/>
    <s v="N"/>
    <n v="0"/>
  </r>
  <r>
    <n v="104"/>
    <n v="32"/>
    <x v="152"/>
    <d v="1997-07-14T00:00:00"/>
    <x v="1"/>
    <s v="250/500"/>
    <x v="2"/>
    <n v="1158.03"/>
    <n v="0"/>
    <n v="434247"/>
    <x v="0"/>
    <x v="5"/>
    <x v="8"/>
    <s v="kayaking"/>
    <s v="own-child"/>
    <n v="31900"/>
    <n v="-44600"/>
    <d v="2015-01-08T00:00:00"/>
    <s v="Multi-vehicle Collision"/>
    <s v="Rear Collision"/>
    <s v="Total Loss"/>
    <x v="0"/>
    <x v="2"/>
    <x v="1"/>
    <x v="152"/>
    <n v="23"/>
    <n v="3"/>
    <s v="YES"/>
    <n v="1"/>
    <n v="3"/>
    <s v="YES"/>
    <x v="147"/>
    <n v="9780"/>
    <n v="9780"/>
    <n v="44010"/>
    <x v="13"/>
    <x v="35"/>
    <n v="2006"/>
    <s v="Y"/>
    <n v="0"/>
  </r>
  <r>
    <n v="431"/>
    <n v="54"/>
    <x v="153"/>
    <d v="1994-11-11T00:00:00"/>
    <x v="0"/>
    <s v="100/300"/>
    <x v="0"/>
    <n v="1372.27"/>
    <n v="0"/>
    <n v="436547"/>
    <x v="1"/>
    <x v="4"/>
    <x v="0"/>
    <s v="paintball"/>
    <s v="own-child"/>
    <n v="17600"/>
    <n v="0"/>
    <d v="2015-01-08T00:00:00"/>
    <s v="Multi-vehicle Collision"/>
    <s v="Rear Collision"/>
    <s v="Total Loss"/>
    <x v="2"/>
    <x v="4"/>
    <x v="0"/>
    <x v="153"/>
    <n v="13"/>
    <n v="3"/>
    <s v="NO"/>
    <n v="2"/>
    <n v="3"/>
    <s v="?"/>
    <x v="148"/>
    <n v="10540"/>
    <n v="10540"/>
    <n v="42160"/>
    <x v="9"/>
    <x v="18"/>
    <n v="1997"/>
    <s v="N"/>
    <n v="0"/>
  </r>
  <r>
    <n v="101"/>
    <n v="33"/>
    <x v="154"/>
    <d v="2012-06-23T00:00:00"/>
    <x v="0"/>
    <s v="100/300"/>
    <x v="0"/>
    <n v="1053.04"/>
    <n v="7000000"/>
    <n v="619540"/>
    <x v="1"/>
    <x v="4"/>
    <x v="6"/>
    <s v="reading"/>
    <s v="own-child"/>
    <n v="52000"/>
    <n v="-44500"/>
    <d v="2015-02-24T00:00:00"/>
    <s v="Multi-vehicle Collision"/>
    <s v="Rear Collision"/>
    <s v="Minor Damage"/>
    <x v="4"/>
    <x v="5"/>
    <x v="6"/>
    <x v="154"/>
    <n v="20"/>
    <n v="3"/>
    <s v="NO"/>
    <n v="1"/>
    <n v="3"/>
    <s v="?"/>
    <x v="149"/>
    <n v="9040"/>
    <n v="9040"/>
    <n v="36160"/>
    <x v="0"/>
    <x v="30"/>
    <n v="2013"/>
    <s v="Y"/>
    <n v="0"/>
  </r>
  <r>
    <n v="375"/>
    <n v="50"/>
    <x v="155"/>
    <d v="2007-02-18T00:00:00"/>
    <x v="0"/>
    <s v="100/300"/>
    <x v="0"/>
    <n v="1275.3900000000001"/>
    <n v="0"/>
    <n v="466283"/>
    <x v="0"/>
    <x v="2"/>
    <x v="2"/>
    <s v="bungie-jumping"/>
    <s v="other-relative"/>
    <n v="0"/>
    <n v="0"/>
    <d v="2015-02-12T00:00:00"/>
    <s v="Single Vehicle Collision"/>
    <s v="Front Collision"/>
    <s v="Major Damage"/>
    <x v="0"/>
    <x v="2"/>
    <x v="1"/>
    <x v="155"/>
    <n v="16"/>
    <n v="1"/>
    <s v="YES"/>
    <n v="2"/>
    <n v="3"/>
    <s v="NO"/>
    <x v="150"/>
    <n v="0"/>
    <n v="0"/>
    <n v="37280"/>
    <x v="6"/>
    <x v="7"/>
    <n v="1996"/>
    <s v="Y"/>
    <n v="0"/>
  </r>
  <r>
    <n v="461"/>
    <n v="61"/>
    <x v="156"/>
    <d v="2005-06-27T00:00:00"/>
    <x v="0"/>
    <s v="100/300"/>
    <x v="1"/>
    <n v="1402.75"/>
    <n v="0"/>
    <n v="449557"/>
    <x v="0"/>
    <x v="7"/>
    <x v="8"/>
    <s v="exercise"/>
    <s v="husband"/>
    <n v="0"/>
    <n v="0"/>
    <d v="2015-02-18T00:00:00"/>
    <s v="Multi-vehicle Collision"/>
    <s v="Rear Collision"/>
    <s v="Minor Damage"/>
    <x v="0"/>
    <x v="2"/>
    <x v="0"/>
    <x v="156"/>
    <n v="10"/>
    <n v="3"/>
    <s v="?"/>
    <n v="2"/>
    <n v="1"/>
    <s v="YES"/>
    <x v="151"/>
    <n v="7210"/>
    <n v="14420"/>
    <n v="50470"/>
    <x v="11"/>
    <x v="23"/>
    <n v="2006"/>
    <s v="N"/>
    <n v="0"/>
  </r>
  <r>
    <n v="428"/>
    <n v="59"/>
    <x v="157"/>
    <d v="1999-09-29T00:00:00"/>
    <x v="1"/>
    <s v="250/500"/>
    <x v="2"/>
    <n v="1344.36"/>
    <n v="7000000"/>
    <n v="473329"/>
    <x v="1"/>
    <x v="7"/>
    <x v="5"/>
    <s v="hiking"/>
    <s v="other-relative"/>
    <n v="0"/>
    <n v="0"/>
    <d v="2015-02-06T00:00:00"/>
    <s v="Parked Car"/>
    <s v="?"/>
    <s v="Minor Damage"/>
    <x v="1"/>
    <x v="4"/>
    <x v="5"/>
    <x v="157"/>
    <n v="8"/>
    <n v="1"/>
    <s v="?"/>
    <n v="2"/>
    <n v="3"/>
    <s v="NO"/>
    <x v="4"/>
    <n v="1300"/>
    <n v="650"/>
    <n v="4550"/>
    <x v="0"/>
    <x v="0"/>
    <n v="2013"/>
    <s v="N"/>
    <n v="0"/>
  </r>
  <r>
    <n v="45"/>
    <n v="38"/>
    <x v="158"/>
    <d v="2006-05-14T00:00:00"/>
    <x v="1"/>
    <s v="100/300"/>
    <x v="0"/>
    <n v="1197.71"/>
    <n v="0"/>
    <n v="470117"/>
    <x v="0"/>
    <x v="4"/>
    <x v="1"/>
    <s v="movies"/>
    <s v="not-in-family"/>
    <n v="29000"/>
    <n v="0"/>
    <d v="2015-02-14T00:00:00"/>
    <s v="Multi-vehicle Collision"/>
    <s v="Front Collision"/>
    <s v="Total Loss"/>
    <x v="4"/>
    <x v="4"/>
    <x v="3"/>
    <x v="158"/>
    <n v="17"/>
    <n v="3"/>
    <s v="?"/>
    <n v="2"/>
    <n v="0"/>
    <s v="?"/>
    <x v="152"/>
    <n v="13040"/>
    <n v="13040"/>
    <n v="52160"/>
    <x v="9"/>
    <x v="15"/>
    <n v="2013"/>
    <s v="N"/>
    <n v="0"/>
  </r>
  <r>
    <n v="136"/>
    <n v="29"/>
    <x v="159"/>
    <d v="2010-04-29T00:00:00"/>
    <x v="0"/>
    <s v="100/300"/>
    <x v="2"/>
    <n v="1203.24"/>
    <n v="0"/>
    <n v="600702"/>
    <x v="1"/>
    <x v="7"/>
    <x v="10"/>
    <s v="video-games"/>
    <s v="other-relative"/>
    <n v="62500"/>
    <n v="-66900"/>
    <d v="2015-02-05T00:00:00"/>
    <s v="Vehicle Theft"/>
    <s v="?"/>
    <s v="Minor Damage"/>
    <x v="0"/>
    <x v="2"/>
    <x v="0"/>
    <x v="159"/>
    <n v="9"/>
    <n v="1"/>
    <s v="?"/>
    <n v="2"/>
    <n v="0"/>
    <s v="?"/>
    <x v="153"/>
    <n v="1240"/>
    <n v="620"/>
    <n v="4340"/>
    <x v="12"/>
    <x v="31"/>
    <n v="1999"/>
    <s v="N"/>
    <n v="0"/>
  </r>
  <r>
    <n v="216"/>
    <n v="36"/>
    <x v="160"/>
    <d v="1992-11-10T00:00:00"/>
    <x v="1"/>
    <s v="500/1000"/>
    <x v="0"/>
    <n v="1152.4000000000001"/>
    <n v="0"/>
    <n v="615921"/>
    <x v="1"/>
    <x v="2"/>
    <x v="7"/>
    <s v="reading"/>
    <s v="unmarried"/>
    <n v="39600"/>
    <n v="-82400"/>
    <d v="2015-01-25T00:00:00"/>
    <s v="Parked Car"/>
    <s v="?"/>
    <s v="Minor Damage"/>
    <x v="0"/>
    <x v="1"/>
    <x v="3"/>
    <x v="160"/>
    <n v="0"/>
    <n v="1"/>
    <s v="YES"/>
    <n v="2"/>
    <n v="3"/>
    <s v="?"/>
    <x v="154"/>
    <n v="560"/>
    <n v="1680"/>
    <n v="3920"/>
    <x v="1"/>
    <x v="1"/>
    <n v="2014"/>
    <s v="N"/>
    <n v="0"/>
  </r>
  <r>
    <n v="278"/>
    <n v="48"/>
    <x v="161"/>
    <d v="1999-07-24T00:00:00"/>
    <x v="1"/>
    <s v="500/1000"/>
    <x v="1"/>
    <n v="1142.6199999999999"/>
    <n v="7000000"/>
    <n v="475588"/>
    <x v="1"/>
    <x v="0"/>
    <x v="13"/>
    <s v="dancing"/>
    <s v="not-in-family"/>
    <n v="0"/>
    <n v="-54000"/>
    <d v="2015-01-16T00:00:00"/>
    <s v="Single Vehicle Collision"/>
    <s v="Front Collision"/>
    <s v="Total Loss"/>
    <x v="4"/>
    <x v="0"/>
    <x v="6"/>
    <x v="161"/>
    <n v="12"/>
    <n v="1"/>
    <s v="?"/>
    <n v="2"/>
    <n v="0"/>
    <s v="?"/>
    <x v="155"/>
    <n v="11700"/>
    <n v="11700"/>
    <n v="52650"/>
    <x v="3"/>
    <x v="28"/>
    <n v="1997"/>
    <s v="N"/>
    <n v="0"/>
  </r>
  <r>
    <n v="295"/>
    <n v="48"/>
    <x v="162"/>
    <d v="1992-02-22T00:00:00"/>
    <x v="0"/>
    <s v="500/1000"/>
    <x v="0"/>
    <n v="1332.07"/>
    <n v="0"/>
    <n v="609409"/>
    <x v="1"/>
    <x v="0"/>
    <x v="8"/>
    <s v="polo"/>
    <s v="unmarried"/>
    <n v="49700"/>
    <n v="-59100"/>
    <d v="2015-01-28T00:00:00"/>
    <s v="Multi-vehicle Collision"/>
    <s v="Side Collision"/>
    <s v="Total Loss"/>
    <x v="4"/>
    <x v="2"/>
    <x v="4"/>
    <x v="162"/>
    <n v="20"/>
    <n v="2"/>
    <s v="NO"/>
    <n v="2"/>
    <n v="1"/>
    <s v="YES"/>
    <x v="156"/>
    <n v="13240"/>
    <n v="13240"/>
    <n v="59580"/>
    <x v="13"/>
    <x v="27"/>
    <n v="2002"/>
    <s v="N"/>
    <n v="0"/>
  </r>
  <r>
    <n v="112"/>
    <n v="30"/>
    <x v="163"/>
    <d v="2002-09-13T00:00:00"/>
    <x v="0"/>
    <s v="500/1000"/>
    <x v="0"/>
    <n v="1166.54"/>
    <n v="0"/>
    <n v="479852"/>
    <x v="1"/>
    <x v="4"/>
    <x v="5"/>
    <s v="sleeping"/>
    <s v="not-in-family"/>
    <n v="47700"/>
    <n v="-59300"/>
    <d v="2015-01-21T00:00:00"/>
    <s v="Single Vehicle Collision"/>
    <s v="Front Collision"/>
    <s v="Major Damage"/>
    <x v="2"/>
    <x v="0"/>
    <x v="2"/>
    <x v="163"/>
    <n v="3"/>
    <n v="1"/>
    <s v="YES"/>
    <n v="2"/>
    <n v="0"/>
    <s v="NO"/>
    <x v="157"/>
    <n v="10790"/>
    <n v="21580"/>
    <n v="75530"/>
    <x v="2"/>
    <x v="12"/>
    <n v="1997"/>
    <s v="Y"/>
    <n v="0"/>
  </r>
  <r>
    <n v="122"/>
    <n v="34"/>
    <x v="164"/>
    <d v="2003-08-09T00:00:00"/>
    <x v="2"/>
    <s v="250/500"/>
    <x v="2"/>
    <n v="1495.06"/>
    <n v="0"/>
    <n v="452249"/>
    <x v="1"/>
    <x v="4"/>
    <x v="5"/>
    <s v="polo"/>
    <s v="unmarried"/>
    <n v="38100"/>
    <n v="-31400"/>
    <d v="2015-01-07T00:00:00"/>
    <s v="Multi-vehicle Collision"/>
    <s v="Rear Collision"/>
    <s v="Total Loss"/>
    <x v="2"/>
    <x v="7"/>
    <x v="0"/>
    <x v="164"/>
    <n v="18"/>
    <n v="3"/>
    <s v="NO"/>
    <n v="2"/>
    <n v="0"/>
    <s v="YES"/>
    <x v="158"/>
    <n v="18180"/>
    <n v="18180"/>
    <n v="63630"/>
    <x v="1"/>
    <x v="1"/>
    <n v="2011"/>
    <s v="N"/>
    <n v="0"/>
  </r>
  <r>
    <n v="108"/>
    <n v="29"/>
    <x v="165"/>
    <d v="2007-12-04T00:00:00"/>
    <x v="1"/>
    <s v="500/1000"/>
    <x v="0"/>
    <n v="1337.92"/>
    <n v="0"/>
    <n v="441536"/>
    <x v="1"/>
    <x v="1"/>
    <x v="3"/>
    <s v="bungie-jumping"/>
    <s v="not-in-family"/>
    <n v="71400"/>
    <n v="0"/>
    <d v="2015-02-23T00:00:00"/>
    <s v="Multi-vehicle Collision"/>
    <s v="Side Collision"/>
    <s v="Minor Damage"/>
    <x v="4"/>
    <x v="4"/>
    <x v="0"/>
    <x v="165"/>
    <n v="4"/>
    <n v="3"/>
    <s v="NO"/>
    <n v="2"/>
    <n v="2"/>
    <s v="YES"/>
    <x v="159"/>
    <n v="11160"/>
    <n v="5580"/>
    <n v="44640"/>
    <x v="9"/>
    <x v="15"/>
    <n v="2012"/>
    <s v="N"/>
    <n v="0"/>
  </r>
  <r>
    <n v="14"/>
    <n v="28"/>
    <x v="166"/>
    <d v="2002-07-22T00:00:00"/>
    <x v="0"/>
    <s v="250/500"/>
    <x v="1"/>
    <n v="1587.96"/>
    <n v="0"/>
    <n v="601617"/>
    <x v="1"/>
    <x v="2"/>
    <x v="0"/>
    <s v="board-games"/>
    <s v="unmarried"/>
    <n v="0"/>
    <n v="-26900"/>
    <d v="2015-02-14T00:00:00"/>
    <s v="Single Vehicle Collision"/>
    <s v="Rear Collision"/>
    <s v="Major Damage"/>
    <x v="2"/>
    <x v="4"/>
    <x v="1"/>
    <x v="166"/>
    <n v="18"/>
    <n v="1"/>
    <s v="?"/>
    <n v="2"/>
    <n v="1"/>
    <s v="YES"/>
    <x v="160"/>
    <n v="12960"/>
    <n v="12960"/>
    <n v="45360"/>
    <x v="6"/>
    <x v="7"/>
    <n v="2012"/>
    <s v="Y"/>
    <n v="0"/>
  </r>
  <r>
    <n v="298"/>
    <n v="45"/>
    <x v="167"/>
    <d v="1992-07-03T00:00:00"/>
    <x v="2"/>
    <s v="500/1000"/>
    <x v="0"/>
    <n v="1362.29"/>
    <n v="0"/>
    <n v="442598"/>
    <x v="0"/>
    <x v="5"/>
    <x v="13"/>
    <s v="yachting"/>
    <s v="unmarried"/>
    <n v="0"/>
    <n v="-51100"/>
    <d v="2015-02-27T00:00:00"/>
    <s v="Multi-vehicle Collision"/>
    <s v="Front Collision"/>
    <s v="Minor Damage"/>
    <x v="4"/>
    <x v="2"/>
    <x v="5"/>
    <x v="167"/>
    <n v="18"/>
    <n v="3"/>
    <s v="NO"/>
    <n v="0"/>
    <n v="0"/>
    <s v="NO"/>
    <x v="141"/>
    <n v="12800"/>
    <n v="6400"/>
    <n v="44800"/>
    <x v="0"/>
    <x v="5"/>
    <n v="1999"/>
    <s v="N"/>
    <n v="0"/>
  </r>
  <r>
    <n v="276"/>
    <n v="46"/>
    <x v="168"/>
    <d v="2005-03-29T00:00:00"/>
    <x v="2"/>
    <s v="250/500"/>
    <x v="2"/>
    <n v="1448.84"/>
    <n v="0"/>
    <n v="430987"/>
    <x v="1"/>
    <x v="4"/>
    <x v="1"/>
    <s v="bungie-jumping"/>
    <s v="husband"/>
    <n v="0"/>
    <n v="-50000"/>
    <d v="2015-02-21T00:00:00"/>
    <s v="Parked Car"/>
    <s v="?"/>
    <s v="Trivial Damage"/>
    <x v="0"/>
    <x v="0"/>
    <x v="4"/>
    <x v="168"/>
    <n v="7"/>
    <n v="1"/>
    <s v="?"/>
    <n v="0"/>
    <n v="1"/>
    <s v="NO"/>
    <x v="161"/>
    <n v="660"/>
    <n v="660"/>
    <n v="4620"/>
    <x v="7"/>
    <x v="11"/>
    <n v="2015"/>
    <s v="N"/>
    <n v="0"/>
  </r>
  <r>
    <n v="47"/>
    <n v="37"/>
    <x v="169"/>
    <d v="2008-03-16T00:00:00"/>
    <x v="1"/>
    <s v="250/500"/>
    <x v="1"/>
    <n v="1241.97"/>
    <n v="0"/>
    <n v="430104"/>
    <x v="0"/>
    <x v="5"/>
    <x v="6"/>
    <s v="movies"/>
    <s v="not-in-family"/>
    <n v="75400"/>
    <n v="0"/>
    <d v="2015-01-05T00:00:00"/>
    <s v="Parked Car"/>
    <s v="?"/>
    <s v="Minor Damage"/>
    <x v="1"/>
    <x v="2"/>
    <x v="4"/>
    <x v="169"/>
    <n v="18"/>
    <n v="1"/>
    <s v="NO"/>
    <n v="1"/>
    <n v="0"/>
    <s v="NO"/>
    <x v="162"/>
    <n v="670"/>
    <n v="670"/>
    <n v="5360"/>
    <x v="11"/>
    <x v="23"/>
    <n v="2011"/>
    <s v="N"/>
    <n v="0"/>
  </r>
  <r>
    <n v="222"/>
    <n v="42"/>
    <x v="170"/>
    <d v="1999-05-23T00:00:00"/>
    <x v="2"/>
    <s v="250/500"/>
    <x v="2"/>
    <n v="1124.5999999999999"/>
    <n v="0"/>
    <n v="612904"/>
    <x v="0"/>
    <x v="2"/>
    <x v="3"/>
    <s v="hiking"/>
    <s v="not-in-family"/>
    <n v="0"/>
    <n v="0"/>
    <d v="2015-01-30T00:00:00"/>
    <s v="Multi-vehicle Collision"/>
    <s v="Rear Collision"/>
    <s v="Minor Damage"/>
    <x v="0"/>
    <x v="2"/>
    <x v="2"/>
    <x v="170"/>
    <n v="23"/>
    <n v="3"/>
    <s v="YES"/>
    <n v="0"/>
    <n v="0"/>
    <s v="?"/>
    <x v="163"/>
    <n v="11940"/>
    <n v="7960"/>
    <n v="31840"/>
    <x v="11"/>
    <x v="23"/>
    <n v="2006"/>
    <s v="N"/>
    <n v="0"/>
  </r>
  <r>
    <n v="119"/>
    <n v="28"/>
    <x v="171"/>
    <d v="2012-11-22T00:00:00"/>
    <x v="0"/>
    <s v="250/500"/>
    <x v="1"/>
    <n v="1079.92"/>
    <n v="0"/>
    <n v="430886"/>
    <x v="0"/>
    <x v="5"/>
    <x v="1"/>
    <s v="hiking"/>
    <s v="husband"/>
    <n v="88800"/>
    <n v="0"/>
    <d v="2015-02-26T00:00:00"/>
    <s v="Single Vehicle Collision"/>
    <s v="Rear Collision"/>
    <s v="Total Loss"/>
    <x v="4"/>
    <x v="7"/>
    <x v="1"/>
    <x v="171"/>
    <n v="1"/>
    <n v="1"/>
    <s v="?"/>
    <n v="0"/>
    <n v="1"/>
    <s v="YES"/>
    <x v="164"/>
    <n v="6700"/>
    <n v="6700"/>
    <n v="40200"/>
    <x v="13"/>
    <x v="35"/>
    <n v="2007"/>
    <s v="Y"/>
    <n v="0"/>
  </r>
  <r>
    <n v="73"/>
    <n v="29"/>
    <x v="172"/>
    <d v="1993-01-29T00:00:00"/>
    <x v="2"/>
    <s v="250/500"/>
    <x v="0"/>
    <n v="1447.78"/>
    <n v="0"/>
    <n v="467947"/>
    <x v="0"/>
    <x v="6"/>
    <x v="9"/>
    <s v="board-games"/>
    <s v="wife"/>
    <n v="35100"/>
    <n v="-59900"/>
    <d v="2015-01-10T00:00:00"/>
    <s v="Multi-vehicle Collision"/>
    <s v="Rear Collision"/>
    <s v="Total Loss"/>
    <x v="3"/>
    <x v="0"/>
    <x v="2"/>
    <x v="172"/>
    <n v="15"/>
    <n v="3"/>
    <s v="YES"/>
    <n v="1"/>
    <n v="0"/>
    <s v="?"/>
    <x v="165"/>
    <n v="4990"/>
    <n v="4990"/>
    <n v="34930"/>
    <x v="2"/>
    <x v="12"/>
    <n v="2001"/>
    <s v="N"/>
    <n v="0"/>
  </r>
  <r>
    <n v="8"/>
    <n v="31"/>
    <x v="173"/>
    <d v="2003-02-11T00:00:00"/>
    <x v="1"/>
    <s v="250/500"/>
    <x v="2"/>
    <n v="1229.1600000000001"/>
    <n v="4000000"/>
    <n v="604804"/>
    <x v="1"/>
    <x v="0"/>
    <x v="10"/>
    <s v="kayaking"/>
    <s v="wife"/>
    <n v="0"/>
    <n v="-88300"/>
    <d v="2015-02-23T00:00:00"/>
    <s v="Multi-vehicle Collision"/>
    <s v="Front Collision"/>
    <s v="Major Damage"/>
    <x v="2"/>
    <x v="7"/>
    <x v="4"/>
    <x v="173"/>
    <n v="2"/>
    <n v="3"/>
    <s v="?"/>
    <n v="0"/>
    <n v="2"/>
    <s v="YES"/>
    <x v="166"/>
    <n v="11100"/>
    <n v="7400"/>
    <n v="29600"/>
    <x v="13"/>
    <x v="35"/>
    <n v="2014"/>
    <s v="N"/>
    <n v="0"/>
  </r>
  <r>
    <n v="294"/>
    <n v="44"/>
    <x v="174"/>
    <d v="1990-08-15T00:00:00"/>
    <x v="2"/>
    <s v="100/300"/>
    <x v="0"/>
    <n v="1226.49"/>
    <n v="0"/>
    <n v="460308"/>
    <x v="1"/>
    <x v="1"/>
    <x v="13"/>
    <s v="kayaking"/>
    <s v="unmarried"/>
    <n v="53900"/>
    <n v="0"/>
    <d v="2015-02-05T00:00:00"/>
    <s v="Vehicle Theft"/>
    <s v="?"/>
    <s v="Trivial Damage"/>
    <x v="1"/>
    <x v="4"/>
    <x v="1"/>
    <x v="174"/>
    <n v="3"/>
    <n v="1"/>
    <s v="NO"/>
    <n v="0"/>
    <n v="1"/>
    <s v="NO"/>
    <x v="167"/>
    <n v="610"/>
    <n v="1220"/>
    <n v="4270"/>
    <x v="8"/>
    <x v="34"/>
    <n v="2002"/>
    <s v="N"/>
    <n v="0"/>
  </r>
  <r>
    <n v="324"/>
    <n v="46"/>
    <x v="175"/>
    <d v="2010-03-06T00:00:00"/>
    <x v="1"/>
    <s v="100/300"/>
    <x v="1"/>
    <n v="897.89"/>
    <n v="6000000"/>
    <n v="618862"/>
    <x v="0"/>
    <x v="0"/>
    <x v="4"/>
    <s v="board-games"/>
    <s v="wife"/>
    <n v="0"/>
    <n v="-41300"/>
    <d v="2015-01-21T00:00:00"/>
    <s v="Single Vehicle Collision"/>
    <s v="Rear Collision"/>
    <s v="Minor Damage"/>
    <x v="3"/>
    <x v="7"/>
    <x v="4"/>
    <x v="175"/>
    <n v="13"/>
    <n v="1"/>
    <s v="?"/>
    <n v="1"/>
    <n v="0"/>
    <s v="YES"/>
    <x v="168"/>
    <n v="15920"/>
    <n v="15920"/>
    <n v="47760"/>
    <x v="11"/>
    <x v="23"/>
    <n v="2011"/>
    <s v="N"/>
    <n v="0"/>
  </r>
  <r>
    <n v="155"/>
    <n v="34"/>
    <x v="176"/>
    <d v="1990-09-27T00:00:00"/>
    <x v="1"/>
    <s v="100/300"/>
    <x v="2"/>
    <n v="1706.79"/>
    <n v="0"/>
    <n v="462479"/>
    <x v="0"/>
    <x v="4"/>
    <x v="9"/>
    <s v="dancing"/>
    <s v="other-relative"/>
    <n v="0"/>
    <n v="0"/>
    <d v="2015-01-07T00:00:00"/>
    <s v="Single Vehicle Collision"/>
    <s v="Front Collision"/>
    <s v="Minor Damage"/>
    <x v="4"/>
    <x v="3"/>
    <x v="4"/>
    <x v="176"/>
    <n v="1"/>
    <n v="1"/>
    <s v="NO"/>
    <n v="1"/>
    <n v="1"/>
    <s v="YES"/>
    <x v="169"/>
    <n v="8560"/>
    <n v="8560"/>
    <n v="59920"/>
    <x v="12"/>
    <x v="26"/>
    <n v="1998"/>
    <s v="N"/>
    <n v="0"/>
  </r>
  <r>
    <n v="261"/>
    <n v="45"/>
    <x v="177"/>
    <d v="2005-06-17T00:00:00"/>
    <x v="2"/>
    <s v="250/500"/>
    <x v="0"/>
    <n v="1254.18"/>
    <n v="0"/>
    <n v="457555"/>
    <x v="1"/>
    <x v="1"/>
    <x v="5"/>
    <s v="kayaking"/>
    <s v="other-relative"/>
    <n v="0"/>
    <n v="-45100"/>
    <d v="2015-01-11T00:00:00"/>
    <s v="Single Vehicle Collision"/>
    <s v="Rear Collision"/>
    <s v="Minor Damage"/>
    <x v="2"/>
    <x v="0"/>
    <x v="0"/>
    <x v="177"/>
    <n v="16"/>
    <n v="1"/>
    <s v="YES"/>
    <n v="0"/>
    <n v="1"/>
    <s v="?"/>
    <x v="170"/>
    <n v="11380"/>
    <n v="11380"/>
    <n v="39830"/>
    <x v="13"/>
    <x v="35"/>
    <n v="2003"/>
    <s v="N"/>
    <n v="0"/>
  </r>
  <r>
    <n v="245"/>
    <n v="40"/>
    <x v="178"/>
    <d v="2001-09-14T00:00:00"/>
    <x v="1"/>
    <s v="500/1000"/>
    <x v="2"/>
    <n v="885.08"/>
    <n v="0"/>
    <n v="459984"/>
    <x v="1"/>
    <x v="4"/>
    <x v="3"/>
    <s v="skydiving"/>
    <s v="other-relative"/>
    <n v="27000"/>
    <n v="-58900"/>
    <d v="2015-02-06T00:00:00"/>
    <s v="Single Vehicle Collision"/>
    <s v="Front Collision"/>
    <s v="Total Loss"/>
    <x v="3"/>
    <x v="4"/>
    <x v="5"/>
    <x v="178"/>
    <n v="0"/>
    <n v="1"/>
    <s v="YES"/>
    <n v="0"/>
    <n v="1"/>
    <s v="NO"/>
    <x v="171"/>
    <n v="13100"/>
    <n v="13100"/>
    <n v="58950"/>
    <x v="3"/>
    <x v="33"/>
    <n v="1998"/>
    <s v="N"/>
    <n v="0"/>
  </r>
  <r>
    <n v="235"/>
    <n v="39"/>
    <x v="179"/>
    <d v="2011-01-07T00:00:00"/>
    <x v="2"/>
    <s v="100/300"/>
    <x v="2"/>
    <n v="1046.58"/>
    <n v="4000000"/>
    <n v="434982"/>
    <x v="0"/>
    <x v="0"/>
    <x v="4"/>
    <s v="exercise"/>
    <s v="wife"/>
    <n v="0"/>
    <n v="-31700"/>
    <d v="2015-01-24T00:00:00"/>
    <s v="Vehicle Theft"/>
    <s v="?"/>
    <s v="Trivial Damage"/>
    <x v="1"/>
    <x v="2"/>
    <x v="4"/>
    <x v="179"/>
    <n v="1"/>
    <n v="1"/>
    <s v="?"/>
    <n v="2"/>
    <n v="1"/>
    <s v="NO"/>
    <x v="172"/>
    <n v="450"/>
    <n v="900"/>
    <n v="3600"/>
    <x v="3"/>
    <x v="28"/>
    <n v="2010"/>
    <s v="N"/>
    <n v="0"/>
  </r>
  <r>
    <n v="53"/>
    <n v="36"/>
    <x v="180"/>
    <d v="2003-09-13T00:00:00"/>
    <x v="0"/>
    <s v="500/1000"/>
    <x v="1"/>
    <n v="1712.68"/>
    <n v="0"/>
    <n v="614233"/>
    <x v="0"/>
    <x v="2"/>
    <x v="11"/>
    <s v="basketball"/>
    <s v="not-in-family"/>
    <n v="72200"/>
    <n v="0"/>
    <d v="2015-02-18T00:00:00"/>
    <s v="Multi-vehicle Collision"/>
    <s v="Side Collision"/>
    <s v="Major Damage"/>
    <x v="2"/>
    <x v="1"/>
    <x v="1"/>
    <x v="180"/>
    <n v="17"/>
    <n v="3"/>
    <s v="?"/>
    <n v="2"/>
    <n v="0"/>
    <s v="YES"/>
    <x v="173"/>
    <n v="10220"/>
    <n v="5110"/>
    <n v="35770"/>
    <x v="6"/>
    <x v="10"/>
    <n v="2006"/>
    <s v="N"/>
    <n v="0"/>
  </r>
  <r>
    <n v="426"/>
    <n v="54"/>
    <x v="181"/>
    <d v="1997-10-24T00:00:00"/>
    <x v="2"/>
    <s v="500/1000"/>
    <x v="1"/>
    <n v="1097.71"/>
    <n v="0"/>
    <n v="605258"/>
    <x v="1"/>
    <x v="4"/>
    <x v="12"/>
    <s v="reading"/>
    <s v="not-in-family"/>
    <n v="29600"/>
    <n v="-22300"/>
    <d v="2015-01-12T00:00:00"/>
    <s v="Single Vehicle Collision"/>
    <s v="Side Collision"/>
    <s v="Minor Damage"/>
    <x v="0"/>
    <x v="0"/>
    <x v="3"/>
    <x v="181"/>
    <n v="13"/>
    <n v="1"/>
    <s v="YES"/>
    <n v="2"/>
    <n v="3"/>
    <s v="?"/>
    <x v="174"/>
    <n v="16800"/>
    <n v="16800"/>
    <n v="67200"/>
    <x v="2"/>
    <x v="12"/>
    <n v="1997"/>
    <s v="N"/>
    <n v="0"/>
  </r>
  <r>
    <n v="111"/>
    <n v="27"/>
    <x v="182"/>
    <d v="2009-01-04T00:00:00"/>
    <x v="1"/>
    <s v="250/500"/>
    <x v="2"/>
    <n v="1363.77"/>
    <n v="4000000"/>
    <n v="604377"/>
    <x v="1"/>
    <x v="4"/>
    <x v="4"/>
    <s v="exercise"/>
    <s v="husband"/>
    <n v="51100"/>
    <n v="0"/>
    <d v="2015-01-17T00:00:00"/>
    <s v="Single Vehicle Collision"/>
    <s v="Side Collision"/>
    <s v="Total Loss"/>
    <x v="0"/>
    <x v="1"/>
    <x v="3"/>
    <x v="182"/>
    <n v="12"/>
    <n v="1"/>
    <s v="YES"/>
    <n v="2"/>
    <n v="3"/>
    <s v="NO"/>
    <x v="175"/>
    <n v="16540"/>
    <n v="16540"/>
    <n v="57890"/>
    <x v="4"/>
    <x v="4"/>
    <n v="2009"/>
    <s v="N"/>
    <n v="0"/>
  </r>
  <r>
    <n v="86"/>
    <n v="26"/>
    <x v="183"/>
    <d v="1998-10-12T00:00:00"/>
    <x v="0"/>
    <s v="100/300"/>
    <x v="2"/>
    <n v="1382.88"/>
    <n v="7000000"/>
    <n v="434923"/>
    <x v="0"/>
    <x v="7"/>
    <x v="4"/>
    <s v="cross-fit"/>
    <s v="other-relative"/>
    <n v="0"/>
    <n v="-30300"/>
    <d v="2015-01-12T00:00:00"/>
    <s v="Single Vehicle Collision"/>
    <s v="Rear Collision"/>
    <s v="Minor Damage"/>
    <x v="0"/>
    <x v="0"/>
    <x v="5"/>
    <x v="183"/>
    <n v="11"/>
    <n v="1"/>
    <s v="?"/>
    <n v="1"/>
    <n v="1"/>
    <s v="YES"/>
    <x v="176"/>
    <n v="14880"/>
    <n v="7440"/>
    <n v="59520"/>
    <x v="3"/>
    <x v="33"/>
    <n v="2011"/>
    <s v="Y"/>
    <n v="0"/>
  </r>
  <r>
    <n v="296"/>
    <n v="46"/>
    <x v="184"/>
    <d v="1993-02-23T00:00:00"/>
    <x v="0"/>
    <s v="100/300"/>
    <x v="0"/>
    <n v="1141.3499999999999"/>
    <n v="7000000"/>
    <n v="476456"/>
    <x v="0"/>
    <x v="4"/>
    <x v="0"/>
    <s v="sleeping"/>
    <s v="not-in-family"/>
    <n v="0"/>
    <n v="0"/>
    <d v="2015-01-06T00:00:00"/>
    <s v="Single Vehicle Collision"/>
    <s v="Front Collision"/>
    <s v="Major Damage"/>
    <x v="4"/>
    <x v="2"/>
    <x v="5"/>
    <x v="184"/>
    <n v="18"/>
    <n v="1"/>
    <s v="?"/>
    <n v="0"/>
    <n v="2"/>
    <s v="NO"/>
    <x v="177"/>
    <n v="5490"/>
    <n v="5490"/>
    <n v="43920"/>
    <x v="1"/>
    <x v="22"/>
    <n v="2013"/>
    <s v="N"/>
    <n v="0"/>
  </r>
  <r>
    <n v="125"/>
    <n v="35"/>
    <x v="185"/>
    <d v="1996-07-07T00:00:00"/>
    <x v="0"/>
    <s v="500/1000"/>
    <x v="2"/>
    <n v="1054.83"/>
    <n v="7000000"/>
    <n v="446788"/>
    <x v="0"/>
    <x v="7"/>
    <x v="4"/>
    <s v="cross-fit"/>
    <s v="husband"/>
    <n v="0"/>
    <n v="-51300"/>
    <d v="2015-02-25T00:00:00"/>
    <s v="Single Vehicle Collision"/>
    <s v="Front Collision"/>
    <s v="Total Loss"/>
    <x v="2"/>
    <x v="2"/>
    <x v="5"/>
    <x v="185"/>
    <n v="17"/>
    <n v="1"/>
    <s v="YES"/>
    <n v="2"/>
    <n v="3"/>
    <s v="NO"/>
    <x v="178"/>
    <n v="8060"/>
    <n v="16120"/>
    <n v="64480"/>
    <x v="1"/>
    <x v="22"/>
    <n v="2007"/>
    <s v="Y"/>
    <n v="0"/>
  </r>
  <r>
    <n v="177"/>
    <n v="34"/>
    <x v="186"/>
    <d v="2013-01-23T00:00:00"/>
    <x v="2"/>
    <s v="100/300"/>
    <x v="1"/>
    <n v="1057.77"/>
    <n v="0"/>
    <n v="477382"/>
    <x v="1"/>
    <x v="7"/>
    <x v="4"/>
    <s v="bungie-jumping"/>
    <s v="unmarried"/>
    <n v="0"/>
    <n v="-57700"/>
    <d v="2015-02-16T00:00:00"/>
    <s v="Multi-vehicle Collision"/>
    <s v="Front Collision"/>
    <s v="Total Loss"/>
    <x v="4"/>
    <x v="5"/>
    <x v="1"/>
    <x v="186"/>
    <n v="22"/>
    <n v="3"/>
    <s v="?"/>
    <n v="1"/>
    <n v="1"/>
    <s v="NO"/>
    <x v="179"/>
    <n v="2250"/>
    <n v="2250"/>
    <n v="13500"/>
    <x v="6"/>
    <x v="10"/>
    <n v="2009"/>
    <s v="N"/>
    <n v="0"/>
  </r>
  <r>
    <n v="238"/>
    <n v="39"/>
    <x v="187"/>
    <d v="2006-12-06T00:00:00"/>
    <x v="1"/>
    <s v="250/500"/>
    <x v="1"/>
    <n v="1488.02"/>
    <n v="0"/>
    <n v="600275"/>
    <x v="1"/>
    <x v="7"/>
    <x v="9"/>
    <s v="exercise"/>
    <s v="other-relative"/>
    <n v="0"/>
    <n v="-39200"/>
    <d v="2015-02-25T00:00:00"/>
    <s v="Vehicle Theft"/>
    <s v="?"/>
    <s v="Minor Damage"/>
    <x v="0"/>
    <x v="2"/>
    <x v="6"/>
    <x v="187"/>
    <n v="9"/>
    <n v="1"/>
    <s v="YES"/>
    <n v="1"/>
    <n v="3"/>
    <s v="YES"/>
    <x v="180"/>
    <n v="1100"/>
    <n v="550"/>
    <n v="3850"/>
    <x v="3"/>
    <x v="3"/>
    <n v="2010"/>
    <s v="N"/>
    <n v="0"/>
  </r>
  <r>
    <n v="81"/>
    <n v="25"/>
    <x v="188"/>
    <d v="2014-02-23T00:00:00"/>
    <x v="1"/>
    <s v="100/300"/>
    <x v="2"/>
    <n v="920.3"/>
    <n v="5000000"/>
    <n v="461958"/>
    <x v="1"/>
    <x v="5"/>
    <x v="4"/>
    <s v="hiking"/>
    <s v="own-child"/>
    <n v="51000"/>
    <n v="-67900"/>
    <d v="2015-02-21T00:00:00"/>
    <s v="Multi-vehicle Collision"/>
    <s v="Rear Collision"/>
    <s v="Major Damage"/>
    <x v="3"/>
    <x v="4"/>
    <x v="4"/>
    <x v="188"/>
    <n v="11"/>
    <n v="3"/>
    <s v="?"/>
    <n v="1"/>
    <n v="0"/>
    <s v="?"/>
    <x v="181"/>
    <n v="13440"/>
    <n v="6720"/>
    <n v="53760"/>
    <x v="12"/>
    <x v="26"/>
    <n v="2003"/>
    <s v="Y"/>
    <n v="0"/>
  </r>
  <r>
    <n v="128"/>
    <n v="28"/>
    <x v="189"/>
    <d v="2007-11-16T00:00:00"/>
    <x v="0"/>
    <s v="500/1000"/>
    <x v="0"/>
    <n v="986.53"/>
    <n v="0"/>
    <n v="472720"/>
    <x v="1"/>
    <x v="5"/>
    <x v="12"/>
    <s v="polo"/>
    <s v="other-relative"/>
    <n v="62700"/>
    <n v="0"/>
    <d v="2015-02-16T00:00:00"/>
    <s v="Single Vehicle Collision"/>
    <s v="Rear Collision"/>
    <s v="Total Loss"/>
    <x v="4"/>
    <x v="1"/>
    <x v="0"/>
    <x v="189"/>
    <n v="11"/>
    <n v="1"/>
    <s v="NO"/>
    <n v="0"/>
    <n v="2"/>
    <s v="YES"/>
    <x v="182"/>
    <n v="18520"/>
    <n v="18520"/>
    <n v="64820"/>
    <x v="12"/>
    <x v="29"/>
    <n v="2007"/>
    <s v="N"/>
    <n v="0"/>
  </r>
  <r>
    <n v="449"/>
    <n v="57"/>
    <x v="190"/>
    <d v="1999-04-17T00:00:00"/>
    <x v="0"/>
    <s v="250/500"/>
    <x v="1"/>
    <n v="1440.68"/>
    <n v="0"/>
    <n v="442395"/>
    <x v="0"/>
    <x v="2"/>
    <x v="4"/>
    <s v="movies"/>
    <s v="own-child"/>
    <n v="25000"/>
    <n v="0"/>
    <d v="2015-02-09T00:00:00"/>
    <s v="Parked Car"/>
    <s v="?"/>
    <s v="Minor Damage"/>
    <x v="1"/>
    <x v="0"/>
    <x v="1"/>
    <x v="190"/>
    <n v="8"/>
    <n v="1"/>
    <s v="YES"/>
    <n v="0"/>
    <n v="1"/>
    <s v="YES"/>
    <x v="183"/>
    <n v="980"/>
    <n v="980"/>
    <n v="3430"/>
    <x v="13"/>
    <x v="27"/>
    <n v="2008"/>
    <s v="N"/>
    <n v="0"/>
  </r>
  <r>
    <n v="252"/>
    <n v="39"/>
    <x v="191"/>
    <d v="2006-02-06T00:00:00"/>
    <x v="1"/>
    <s v="250/500"/>
    <x v="0"/>
    <n v="1086.21"/>
    <n v="0"/>
    <n v="455340"/>
    <x v="0"/>
    <x v="7"/>
    <x v="13"/>
    <s v="hiking"/>
    <s v="unmarried"/>
    <n v="68500"/>
    <n v="-57500"/>
    <d v="2015-02-13T00:00:00"/>
    <s v="Single Vehicle Collision"/>
    <s v="Side Collision"/>
    <s v="Minor Damage"/>
    <x v="0"/>
    <x v="0"/>
    <x v="3"/>
    <x v="191"/>
    <n v="18"/>
    <n v="1"/>
    <s v="?"/>
    <n v="1"/>
    <n v="2"/>
    <s v="?"/>
    <x v="184"/>
    <n v="5610"/>
    <n v="5610"/>
    <n v="39270"/>
    <x v="5"/>
    <x v="14"/>
    <n v="2001"/>
    <s v="N"/>
    <n v="0"/>
  </r>
  <r>
    <n v="359"/>
    <n v="47"/>
    <x v="192"/>
    <d v="1993-10-20T00:00:00"/>
    <x v="0"/>
    <s v="100/300"/>
    <x v="1"/>
    <n v="1367.68"/>
    <n v="0"/>
    <n v="613247"/>
    <x v="1"/>
    <x v="0"/>
    <x v="11"/>
    <s v="basketball"/>
    <s v="unmarried"/>
    <n v="0"/>
    <n v="0"/>
    <d v="2015-01-11T00:00:00"/>
    <s v="Single Vehicle Collision"/>
    <s v="Front Collision"/>
    <s v="Total Loss"/>
    <x v="0"/>
    <x v="0"/>
    <x v="2"/>
    <x v="192"/>
    <n v="13"/>
    <n v="1"/>
    <s v="NO"/>
    <n v="0"/>
    <n v="3"/>
    <s v="NO"/>
    <x v="185"/>
    <n v="5550"/>
    <n v="11100"/>
    <n v="38850"/>
    <x v="1"/>
    <x v="22"/>
    <n v="2012"/>
    <s v="N"/>
    <n v="0"/>
  </r>
  <r>
    <n v="19"/>
    <n v="32"/>
    <x v="193"/>
    <d v="2006-01-01T00:00:00"/>
    <x v="0"/>
    <s v="500/1000"/>
    <x v="0"/>
    <n v="1215.8499999999999"/>
    <n v="0"/>
    <n v="454985"/>
    <x v="0"/>
    <x v="5"/>
    <x v="6"/>
    <s v="hiking"/>
    <s v="husband"/>
    <n v="42900"/>
    <n v="-90200"/>
    <d v="2015-01-02T00:00:00"/>
    <s v="Vehicle Theft"/>
    <s v="?"/>
    <s v="Minor Damage"/>
    <x v="0"/>
    <x v="1"/>
    <x v="4"/>
    <x v="193"/>
    <n v="8"/>
    <n v="1"/>
    <s v="YES"/>
    <n v="1"/>
    <n v="1"/>
    <s v="YES"/>
    <x v="186"/>
    <n v="1280"/>
    <n v="640"/>
    <n v="5120"/>
    <x v="5"/>
    <x v="14"/>
    <n v="2015"/>
    <s v="N"/>
    <n v="0"/>
  </r>
  <r>
    <n v="73"/>
    <n v="26"/>
    <x v="194"/>
    <d v="2003-04-04T00:00:00"/>
    <x v="2"/>
    <s v="250/500"/>
    <x v="1"/>
    <n v="1191.19"/>
    <n v="4000000"/>
    <n v="468813"/>
    <x v="0"/>
    <x v="0"/>
    <x v="13"/>
    <s v="basketball"/>
    <s v="not-in-family"/>
    <n v="29300"/>
    <n v="0"/>
    <d v="2015-02-12T00:00:00"/>
    <s v="Multi-vehicle Collision"/>
    <s v="Rear Collision"/>
    <s v="Total Loss"/>
    <x v="3"/>
    <x v="1"/>
    <x v="6"/>
    <x v="194"/>
    <n v="9"/>
    <n v="3"/>
    <s v="?"/>
    <n v="0"/>
    <n v="1"/>
    <s v="YES"/>
    <x v="187"/>
    <n v="5020"/>
    <n v="0"/>
    <n v="35140"/>
    <x v="3"/>
    <x v="3"/>
    <n v="2003"/>
    <s v="N"/>
    <n v="0"/>
  </r>
  <r>
    <n v="285"/>
    <n v="44"/>
    <x v="195"/>
    <d v="2014-07-05T00:00:00"/>
    <x v="2"/>
    <s v="500/1000"/>
    <x v="0"/>
    <n v="1594.45"/>
    <n v="0"/>
    <n v="452747"/>
    <x v="0"/>
    <x v="5"/>
    <x v="11"/>
    <s v="bungie-jumping"/>
    <s v="husband"/>
    <n v="0"/>
    <n v="0"/>
    <d v="2015-02-05T00:00:00"/>
    <s v="Multi-vehicle Collision"/>
    <s v="Side Collision"/>
    <s v="Total Loss"/>
    <x v="2"/>
    <x v="5"/>
    <x v="0"/>
    <x v="195"/>
    <n v="17"/>
    <n v="2"/>
    <s v="YES"/>
    <n v="2"/>
    <n v="3"/>
    <s v="NO"/>
    <x v="188"/>
    <n v="6960"/>
    <n v="6960"/>
    <n v="41760"/>
    <x v="0"/>
    <x v="5"/>
    <n v="2006"/>
    <s v="N"/>
    <n v="0"/>
  </r>
  <r>
    <n v="196"/>
    <n v="36"/>
    <x v="196"/>
    <d v="1996-01-16T00:00:00"/>
    <x v="1"/>
    <s v="250/500"/>
    <x v="1"/>
    <n v="1463.07"/>
    <n v="0"/>
    <n v="615611"/>
    <x v="0"/>
    <x v="0"/>
    <x v="3"/>
    <s v="skydiving"/>
    <s v="own-child"/>
    <n v="0"/>
    <n v="0"/>
    <d v="2015-01-24T00:00:00"/>
    <s v="Vehicle Theft"/>
    <s v="?"/>
    <s v="Trivial Damage"/>
    <x v="0"/>
    <x v="4"/>
    <x v="3"/>
    <x v="196"/>
    <n v="3"/>
    <n v="1"/>
    <s v="?"/>
    <n v="1"/>
    <n v="1"/>
    <s v="NO"/>
    <x v="189"/>
    <n v="530"/>
    <n v="530"/>
    <n v="4240"/>
    <x v="11"/>
    <x v="38"/>
    <n v="2001"/>
    <s v="Y"/>
    <n v="0"/>
  </r>
  <r>
    <n v="223"/>
    <n v="43"/>
    <x v="197"/>
    <d v="2002-04-19T00:00:00"/>
    <x v="0"/>
    <s v="250/500"/>
    <x v="2"/>
    <n v="1734.09"/>
    <n v="0"/>
    <n v="451400"/>
    <x v="1"/>
    <x v="0"/>
    <x v="12"/>
    <s v="camping"/>
    <s v="not-in-family"/>
    <n v="0"/>
    <n v="0"/>
    <d v="2015-01-12T00:00:00"/>
    <s v="Parked Car"/>
    <s v="?"/>
    <s v="Trivial Damage"/>
    <x v="1"/>
    <x v="4"/>
    <x v="2"/>
    <x v="197"/>
    <n v="6"/>
    <n v="1"/>
    <s v="YES"/>
    <n v="0"/>
    <n v="3"/>
    <s v="?"/>
    <x v="190"/>
    <n v="650"/>
    <n v="650"/>
    <n v="3900"/>
    <x v="4"/>
    <x v="13"/>
    <n v="2006"/>
    <s v="N"/>
    <n v="0"/>
  </r>
  <r>
    <n v="328"/>
    <n v="48"/>
    <x v="198"/>
    <d v="2005-12-10T00:00:00"/>
    <x v="2"/>
    <s v="250/500"/>
    <x v="2"/>
    <n v="1411.43"/>
    <n v="0"/>
    <n v="464874"/>
    <x v="0"/>
    <x v="4"/>
    <x v="3"/>
    <s v="bungie-jumping"/>
    <s v="own-child"/>
    <n v="45100"/>
    <n v="-32800"/>
    <d v="2015-01-16T00:00:00"/>
    <s v="Single Vehicle Collision"/>
    <s v="Front Collision"/>
    <s v="Major Damage"/>
    <x v="4"/>
    <x v="2"/>
    <x v="1"/>
    <x v="198"/>
    <n v="17"/>
    <n v="1"/>
    <s v="YES"/>
    <n v="2"/>
    <n v="1"/>
    <s v="NO"/>
    <x v="191"/>
    <n v="5940"/>
    <n v="11880"/>
    <n v="41580"/>
    <x v="12"/>
    <x v="26"/>
    <n v="2014"/>
    <s v="N"/>
    <n v="0"/>
  </r>
  <r>
    <n v="285"/>
    <n v="43"/>
    <x v="199"/>
    <d v="1994-11-07T00:00:00"/>
    <x v="0"/>
    <s v="100/300"/>
    <x v="1"/>
    <n v="1512.58"/>
    <n v="0"/>
    <n v="452496"/>
    <x v="1"/>
    <x v="6"/>
    <x v="2"/>
    <s v="paintball"/>
    <s v="other-relative"/>
    <n v="47600"/>
    <n v="0"/>
    <d v="2015-01-13T00:00:00"/>
    <s v="Vehicle Theft"/>
    <s v="?"/>
    <s v="Minor Damage"/>
    <x v="0"/>
    <x v="0"/>
    <x v="2"/>
    <x v="199"/>
    <n v="7"/>
    <n v="1"/>
    <s v="?"/>
    <n v="1"/>
    <n v="1"/>
    <s v="?"/>
    <x v="192"/>
    <n v="280"/>
    <n v="280"/>
    <n v="1960"/>
    <x v="10"/>
    <x v="21"/>
    <n v="1997"/>
    <s v="N"/>
    <n v="0"/>
  </r>
  <r>
    <n v="30"/>
    <n v="31"/>
    <x v="200"/>
    <d v="2012-06-02T00:00:00"/>
    <x v="2"/>
    <s v="250/500"/>
    <x v="1"/>
    <n v="1153.3499999999999"/>
    <n v="0"/>
    <n v="430714"/>
    <x v="0"/>
    <x v="1"/>
    <x v="0"/>
    <s v="golf"/>
    <s v="not-in-family"/>
    <n v="0"/>
    <n v="0"/>
    <d v="2015-02-02T00:00:00"/>
    <s v="Vehicle Theft"/>
    <s v="?"/>
    <s v="Trivial Damage"/>
    <x v="0"/>
    <x v="2"/>
    <x v="4"/>
    <x v="200"/>
    <n v="9"/>
    <n v="1"/>
    <s v="NO"/>
    <n v="2"/>
    <n v="1"/>
    <s v="YES"/>
    <x v="193"/>
    <n v="960"/>
    <n v="960"/>
    <n v="3840"/>
    <x v="9"/>
    <x v="17"/>
    <n v="2011"/>
    <s v="N"/>
    <n v="0"/>
  </r>
  <r>
    <n v="342"/>
    <n v="49"/>
    <x v="201"/>
    <d v="1998-04-07T00:00:00"/>
    <x v="0"/>
    <s v="250/500"/>
    <x v="2"/>
    <n v="1722.95"/>
    <n v="0"/>
    <n v="472634"/>
    <x v="0"/>
    <x v="1"/>
    <x v="10"/>
    <s v="base-jumping"/>
    <s v="not-in-family"/>
    <n v="63100"/>
    <n v="-13800"/>
    <d v="2015-02-28T00:00:00"/>
    <s v="Single Vehicle Collision"/>
    <s v="Rear Collision"/>
    <s v="Minor Damage"/>
    <x v="2"/>
    <x v="4"/>
    <x v="4"/>
    <x v="201"/>
    <n v="3"/>
    <n v="1"/>
    <s v="?"/>
    <n v="2"/>
    <n v="0"/>
    <s v="YES"/>
    <x v="194"/>
    <n v="7670"/>
    <n v="7670"/>
    <n v="61360"/>
    <x v="9"/>
    <x v="15"/>
    <n v="2006"/>
    <s v="N"/>
    <n v="0"/>
  </r>
  <r>
    <n v="219"/>
    <n v="39"/>
    <x v="202"/>
    <d v="2007-04-25T00:00:00"/>
    <x v="1"/>
    <s v="250/500"/>
    <x v="1"/>
    <n v="1281.07"/>
    <n v="7000000"/>
    <n v="608371"/>
    <x v="1"/>
    <x v="5"/>
    <x v="9"/>
    <s v="board-games"/>
    <s v="unmarried"/>
    <n v="0"/>
    <n v="0"/>
    <d v="2015-01-18T00:00:00"/>
    <s v="Parked Car"/>
    <s v="?"/>
    <s v="Trivial Damage"/>
    <x v="0"/>
    <x v="2"/>
    <x v="3"/>
    <x v="202"/>
    <n v="6"/>
    <n v="1"/>
    <s v="NO"/>
    <n v="0"/>
    <n v="2"/>
    <s v="NO"/>
    <x v="195"/>
    <n v="740"/>
    <n v="740"/>
    <n v="4440"/>
    <x v="3"/>
    <x v="33"/>
    <n v="2015"/>
    <s v="N"/>
    <n v="0"/>
  </r>
  <r>
    <n v="468"/>
    <n v="62"/>
    <x v="203"/>
    <d v="2000-06-30T00:00:00"/>
    <x v="2"/>
    <s v="100/300"/>
    <x v="2"/>
    <n v="1011.92"/>
    <n v="0"/>
    <n v="468168"/>
    <x v="0"/>
    <x v="1"/>
    <x v="1"/>
    <s v="paintball"/>
    <s v="wife"/>
    <n v="0"/>
    <n v="0"/>
    <d v="2015-02-15T00:00:00"/>
    <s v="Multi-vehicle Collision"/>
    <s v="Rear Collision"/>
    <s v="Major Damage"/>
    <x v="2"/>
    <x v="0"/>
    <x v="1"/>
    <x v="203"/>
    <n v="7"/>
    <n v="3"/>
    <s v="YES"/>
    <n v="0"/>
    <n v="3"/>
    <s v="?"/>
    <x v="104"/>
    <n v="7150"/>
    <n v="7150"/>
    <n v="50050"/>
    <x v="3"/>
    <x v="3"/>
    <n v="2009"/>
    <s v="N"/>
    <n v="1"/>
  </r>
  <r>
    <n v="241"/>
    <n v="39"/>
    <x v="204"/>
    <d v="1996-06-04T00:00:00"/>
    <x v="2"/>
    <s v="250/500"/>
    <x v="1"/>
    <n v="1042.26"/>
    <n v="0"/>
    <n v="464107"/>
    <x v="0"/>
    <x v="7"/>
    <x v="2"/>
    <s v="kayaking"/>
    <s v="husband"/>
    <n v="0"/>
    <n v="0"/>
    <d v="2015-01-31T00:00:00"/>
    <s v="Multi-vehicle Collision"/>
    <s v="Rear Collision"/>
    <s v="Total Loss"/>
    <x v="4"/>
    <x v="4"/>
    <x v="5"/>
    <x v="204"/>
    <n v="21"/>
    <n v="3"/>
    <s v="NO"/>
    <n v="1"/>
    <n v="2"/>
    <s v="?"/>
    <x v="196"/>
    <n v="4240"/>
    <n v="2120"/>
    <n v="12720"/>
    <x v="0"/>
    <x v="30"/>
    <n v="1995"/>
    <s v="N"/>
    <n v="0"/>
  </r>
  <r>
    <n v="223"/>
    <n v="43"/>
    <x v="205"/>
    <d v="2009-05-09T00:00:00"/>
    <x v="0"/>
    <s v="500/1000"/>
    <x v="2"/>
    <n v="1235.0999999999999"/>
    <n v="0"/>
    <n v="466959"/>
    <x v="1"/>
    <x v="4"/>
    <x v="4"/>
    <s v="exercise"/>
    <s v="not-in-family"/>
    <n v="66400"/>
    <n v="-34400"/>
    <d v="2015-02-10T00:00:00"/>
    <s v="Single Vehicle Collision"/>
    <s v="Rear Collision"/>
    <s v="Minor Damage"/>
    <x v="0"/>
    <x v="0"/>
    <x v="3"/>
    <x v="205"/>
    <n v="14"/>
    <n v="1"/>
    <s v="NO"/>
    <n v="2"/>
    <n v="1"/>
    <s v="NO"/>
    <x v="197"/>
    <n v="5440"/>
    <n v="5440"/>
    <n v="43520"/>
    <x v="10"/>
    <x v="24"/>
    <n v="2011"/>
    <s v="N"/>
    <n v="0"/>
  </r>
  <r>
    <n v="128"/>
    <n v="32"/>
    <x v="206"/>
    <d v="2001-07-08T00:00:00"/>
    <x v="0"/>
    <s v="100/300"/>
    <x v="1"/>
    <n v="768.91"/>
    <n v="0"/>
    <n v="443522"/>
    <x v="1"/>
    <x v="6"/>
    <x v="2"/>
    <s v="chess"/>
    <s v="other-relative"/>
    <n v="0"/>
    <n v="-39300"/>
    <d v="2015-02-26T00:00:00"/>
    <s v="Single Vehicle Collision"/>
    <s v="Rear Collision"/>
    <s v="Total Loss"/>
    <x v="2"/>
    <x v="0"/>
    <x v="0"/>
    <x v="206"/>
    <n v="0"/>
    <n v="1"/>
    <s v="?"/>
    <n v="1"/>
    <n v="0"/>
    <s v="NO"/>
    <x v="198"/>
    <n v="5980"/>
    <n v="5980"/>
    <n v="47840"/>
    <x v="8"/>
    <x v="9"/>
    <n v="1999"/>
    <s v="Y"/>
    <n v="0"/>
  </r>
  <r>
    <n v="124"/>
    <n v="29"/>
    <x v="207"/>
    <d v="1993-09-20T00:00:00"/>
    <x v="0"/>
    <s v="500/1000"/>
    <x v="2"/>
    <n v="1301.72"/>
    <n v="0"/>
    <n v="441726"/>
    <x v="0"/>
    <x v="4"/>
    <x v="11"/>
    <s v="golf"/>
    <s v="husband"/>
    <n v="0"/>
    <n v="0"/>
    <d v="2015-02-25T00:00:00"/>
    <s v="Multi-vehicle Collision"/>
    <s v="Side Collision"/>
    <s v="Major Damage"/>
    <x v="0"/>
    <x v="1"/>
    <x v="3"/>
    <x v="207"/>
    <n v="14"/>
    <n v="3"/>
    <s v="?"/>
    <n v="0"/>
    <n v="3"/>
    <s v="YES"/>
    <x v="199"/>
    <n v="7200"/>
    <n v="7200"/>
    <n v="57600"/>
    <x v="6"/>
    <x v="10"/>
    <n v="2005"/>
    <s v="N"/>
    <n v="0"/>
  </r>
  <r>
    <n v="343"/>
    <n v="48"/>
    <x v="208"/>
    <d v="2009-11-03T00:00:00"/>
    <x v="1"/>
    <s v="250/500"/>
    <x v="2"/>
    <n v="1451.54"/>
    <n v="3000000"/>
    <n v="473412"/>
    <x v="0"/>
    <x v="7"/>
    <x v="12"/>
    <s v="hiking"/>
    <s v="husband"/>
    <n v="0"/>
    <n v="0"/>
    <d v="2015-01-08T00:00:00"/>
    <s v="Multi-vehicle Collision"/>
    <s v="Side Collision"/>
    <s v="Total Loss"/>
    <x v="0"/>
    <x v="0"/>
    <x v="1"/>
    <x v="208"/>
    <n v="13"/>
    <n v="4"/>
    <s v="NO"/>
    <n v="2"/>
    <n v="3"/>
    <s v="NO"/>
    <x v="200"/>
    <n v="7230"/>
    <n v="14460"/>
    <n v="43380"/>
    <x v="1"/>
    <x v="22"/>
    <n v="2003"/>
    <s v="N"/>
    <n v="0"/>
  </r>
  <r>
    <n v="404"/>
    <n v="53"/>
    <x v="209"/>
    <d v="2014-12-10T00:00:00"/>
    <x v="1"/>
    <s v="250/500"/>
    <x v="2"/>
    <n v="767.14"/>
    <n v="0"/>
    <n v="466201"/>
    <x v="0"/>
    <x v="2"/>
    <x v="2"/>
    <s v="reading"/>
    <s v="not-in-family"/>
    <n v="25500"/>
    <n v="-36700"/>
    <d v="2015-01-14T00:00:00"/>
    <s v="Parked Car"/>
    <s v="?"/>
    <s v="Trivial Damage"/>
    <x v="0"/>
    <x v="4"/>
    <x v="0"/>
    <x v="209"/>
    <n v="8"/>
    <n v="1"/>
    <s v="NO"/>
    <n v="0"/>
    <n v="1"/>
    <s v="NO"/>
    <x v="201"/>
    <n v="1760"/>
    <n v="880"/>
    <n v="6160"/>
    <x v="9"/>
    <x v="15"/>
    <n v="2002"/>
    <s v="N"/>
    <n v="0"/>
  </r>
  <r>
    <n v="63"/>
    <n v="24"/>
    <x v="210"/>
    <d v="1994-01-08T00:00:00"/>
    <x v="0"/>
    <s v="250/500"/>
    <x v="1"/>
    <n v="1620.89"/>
    <n v="0"/>
    <n v="469621"/>
    <x v="1"/>
    <x v="5"/>
    <x v="11"/>
    <s v="movies"/>
    <s v="other-relative"/>
    <n v="0"/>
    <n v="0"/>
    <d v="2015-02-03T00:00:00"/>
    <s v="Vehicle Theft"/>
    <s v="?"/>
    <s v="Minor Damage"/>
    <x v="0"/>
    <x v="5"/>
    <x v="4"/>
    <x v="210"/>
    <n v="7"/>
    <n v="1"/>
    <s v="NO"/>
    <n v="2"/>
    <n v="0"/>
    <s v="NO"/>
    <x v="202"/>
    <n v="1020"/>
    <n v="1020"/>
    <n v="4080"/>
    <x v="7"/>
    <x v="20"/>
    <n v="2015"/>
    <s v="N"/>
    <n v="0"/>
  </r>
  <r>
    <n v="210"/>
    <n v="37"/>
    <x v="211"/>
    <d v="2006-08-05T00:00:00"/>
    <x v="1"/>
    <s v="500/1000"/>
    <x v="1"/>
    <n v="1048.46"/>
    <n v="0"/>
    <n v="466676"/>
    <x v="0"/>
    <x v="5"/>
    <x v="7"/>
    <s v="skydiving"/>
    <s v="not-in-family"/>
    <n v="59900"/>
    <n v="0"/>
    <d v="2015-01-05T00:00:00"/>
    <s v="Vehicle Theft"/>
    <s v="?"/>
    <s v="Trivial Damage"/>
    <x v="1"/>
    <x v="3"/>
    <x v="0"/>
    <x v="211"/>
    <n v="9"/>
    <n v="1"/>
    <s v="?"/>
    <n v="1"/>
    <n v="2"/>
    <s v="?"/>
    <x v="109"/>
    <n v="1180"/>
    <n v="590"/>
    <n v="5310"/>
    <x v="2"/>
    <x v="2"/>
    <n v="1999"/>
    <s v="N"/>
    <n v="0"/>
  </r>
  <r>
    <n v="335"/>
    <n v="50"/>
    <x v="212"/>
    <d v="2007-02-07T00:00:00"/>
    <x v="0"/>
    <s v="100/300"/>
    <x v="0"/>
    <n v="1538.26"/>
    <n v="6000000"/>
    <n v="615346"/>
    <x v="0"/>
    <x v="5"/>
    <x v="2"/>
    <s v="yachting"/>
    <s v="other-relative"/>
    <n v="62200"/>
    <n v="-31400"/>
    <d v="2015-01-24T00:00:00"/>
    <s v="Multi-vehicle Collision"/>
    <s v="Side Collision"/>
    <s v="Minor Damage"/>
    <x v="4"/>
    <x v="2"/>
    <x v="1"/>
    <x v="212"/>
    <n v="12"/>
    <n v="3"/>
    <s v="YES"/>
    <n v="2"/>
    <n v="3"/>
    <s v="YES"/>
    <x v="203"/>
    <n v="8580"/>
    <n v="4290"/>
    <n v="21450"/>
    <x v="13"/>
    <x v="27"/>
    <n v="2009"/>
    <s v="N"/>
    <n v="0"/>
  </r>
  <r>
    <n v="11"/>
    <n v="40"/>
    <x v="213"/>
    <d v="2001-04-09T00:00:00"/>
    <x v="0"/>
    <s v="500/1000"/>
    <x v="1"/>
    <n v="1217.69"/>
    <n v="0"/>
    <n v="440106"/>
    <x v="1"/>
    <x v="0"/>
    <x v="5"/>
    <s v="reading"/>
    <s v="wife"/>
    <n v="24000"/>
    <n v="0"/>
    <d v="2015-01-26T00:00:00"/>
    <s v="Multi-vehicle Collision"/>
    <s v="Side Collision"/>
    <s v="Major Damage"/>
    <x v="3"/>
    <x v="0"/>
    <x v="3"/>
    <x v="213"/>
    <n v="6"/>
    <n v="3"/>
    <s v="?"/>
    <n v="1"/>
    <n v="0"/>
    <s v="?"/>
    <x v="204"/>
    <n v="9720"/>
    <n v="9720"/>
    <n v="34020"/>
    <x v="2"/>
    <x v="12"/>
    <n v="2004"/>
    <s v="Y"/>
    <n v="0"/>
  </r>
  <r>
    <n v="142"/>
    <n v="33"/>
    <x v="214"/>
    <d v="1995-02-17T00:00:00"/>
    <x v="1"/>
    <s v="100/300"/>
    <x v="1"/>
    <n v="1362.64"/>
    <n v="5000000"/>
    <n v="450332"/>
    <x v="1"/>
    <x v="7"/>
    <x v="8"/>
    <s v="cross-fit"/>
    <s v="wife"/>
    <n v="0"/>
    <n v="0"/>
    <d v="2015-01-21T00:00:00"/>
    <s v="Single Vehicle Collision"/>
    <s v="Side Collision"/>
    <s v="Total Loss"/>
    <x v="3"/>
    <x v="5"/>
    <x v="0"/>
    <x v="214"/>
    <n v="11"/>
    <n v="1"/>
    <s v="YES"/>
    <n v="1"/>
    <n v="3"/>
    <s v="?"/>
    <x v="205"/>
    <n v="6780"/>
    <n v="13560"/>
    <n v="61020"/>
    <x v="9"/>
    <x v="15"/>
    <n v="2009"/>
    <s v="Y"/>
    <n v="0"/>
  </r>
  <r>
    <n v="272"/>
    <n v="43"/>
    <x v="215"/>
    <d v="1995-07-25T00:00:00"/>
    <x v="0"/>
    <s v="100/300"/>
    <x v="0"/>
    <n v="1279.1300000000001"/>
    <n v="0"/>
    <n v="615226"/>
    <x v="0"/>
    <x v="1"/>
    <x v="0"/>
    <s v="bungie-jumping"/>
    <s v="other-relative"/>
    <n v="0"/>
    <n v="0"/>
    <d v="2015-02-06T00:00:00"/>
    <s v="Multi-vehicle Collision"/>
    <s v="Side Collision"/>
    <s v="Minor Damage"/>
    <x v="4"/>
    <x v="5"/>
    <x v="3"/>
    <x v="215"/>
    <n v="5"/>
    <n v="3"/>
    <s v="?"/>
    <n v="1"/>
    <n v="2"/>
    <s v="YES"/>
    <x v="107"/>
    <n v="7370"/>
    <n v="14740"/>
    <n v="58960"/>
    <x v="6"/>
    <x v="10"/>
    <n v="2006"/>
    <s v="Y"/>
    <n v="0"/>
  </r>
  <r>
    <n v="69"/>
    <n v="26"/>
    <x v="216"/>
    <d v="2006-03-24T00:00:00"/>
    <x v="2"/>
    <s v="100/300"/>
    <x v="1"/>
    <n v="924.72"/>
    <n v="0"/>
    <n v="437688"/>
    <x v="1"/>
    <x v="5"/>
    <x v="1"/>
    <s v="base-jumping"/>
    <s v="unmarried"/>
    <n v="0"/>
    <n v="0"/>
    <d v="2015-01-07T00:00:00"/>
    <s v="Single Vehicle Collision"/>
    <s v="Front Collision"/>
    <s v="Minor Damage"/>
    <x v="2"/>
    <x v="2"/>
    <x v="0"/>
    <x v="216"/>
    <n v="14"/>
    <n v="1"/>
    <s v="NO"/>
    <n v="2"/>
    <n v="2"/>
    <s v="NO"/>
    <x v="15"/>
    <n v="5260"/>
    <n v="10520"/>
    <n v="47340"/>
    <x v="6"/>
    <x v="7"/>
    <n v="2008"/>
    <s v="N"/>
    <n v="0"/>
  </r>
  <r>
    <n v="38"/>
    <n v="28"/>
    <x v="217"/>
    <d v="1995-03-28T00:00:00"/>
    <x v="0"/>
    <s v="250/500"/>
    <x v="0"/>
    <n v="1019.44"/>
    <n v="0"/>
    <n v="437387"/>
    <x v="0"/>
    <x v="4"/>
    <x v="10"/>
    <s v="yachting"/>
    <s v="not-in-family"/>
    <n v="0"/>
    <n v="-39700"/>
    <d v="2015-02-10T00:00:00"/>
    <s v="Vehicle Theft"/>
    <s v="?"/>
    <s v="Trivial Damage"/>
    <x v="1"/>
    <x v="5"/>
    <x v="3"/>
    <x v="217"/>
    <n v="17"/>
    <n v="1"/>
    <s v="?"/>
    <n v="2"/>
    <n v="1"/>
    <s v="NO"/>
    <x v="206"/>
    <n v="1440"/>
    <n v="720"/>
    <n v="5040"/>
    <x v="10"/>
    <x v="25"/>
    <n v="2004"/>
    <s v="N"/>
    <n v="0"/>
  </r>
  <r>
    <n v="328"/>
    <n v="46"/>
    <x v="218"/>
    <d v="1996-06-19T00:00:00"/>
    <x v="2"/>
    <s v="500/1000"/>
    <x v="2"/>
    <n v="1314.6"/>
    <n v="0"/>
    <n v="458139"/>
    <x v="1"/>
    <x v="0"/>
    <x v="5"/>
    <s v="exercise"/>
    <s v="not-in-family"/>
    <n v="24800"/>
    <n v="0"/>
    <d v="2015-02-23T00:00:00"/>
    <s v="Single Vehicle Collision"/>
    <s v="Rear Collision"/>
    <s v="Total Loss"/>
    <x v="3"/>
    <x v="4"/>
    <x v="4"/>
    <x v="218"/>
    <n v="0"/>
    <n v="1"/>
    <s v="?"/>
    <n v="2"/>
    <n v="3"/>
    <s v="?"/>
    <x v="207"/>
    <n v="12780"/>
    <n v="6390"/>
    <n v="51120"/>
    <x v="0"/>
    <x v="0"/>
    <n v="1998"/>
    <s v="Y"/>
    <n v="0"/>
  </r>
  <r>
    <n v="281"/>
    <n v="43"/>
    <x v="219"/>
    <d v="1993-06-16T00:00:00"/>
    <x v="0"/>
    <s v="100/300"/>
    <x v="0"/>
    <n v="1515.18"/>
    <n v="6000000"/>
    <n v="443191"/>
    <x v="0"/>
    <x v="6"/>
    <x v="7"/>
    <s v="camping"/>
    <s v="other-relative"/>
    <n v="0"/>
    <n v="0"/>
    <d v="2015-01-09T00:00:00"/>
    <s v="Multi-vehicle Collision"/>
    <s v="Side Collision"/>
    <s v="Minor Damage"/>
    <x v="2"/>
    <x v="0"/>
    <x v="6"/>
    <x v="219"/>
    <n v="21"/>
    <n v="3"/>
    <s v="NO"/>
    <n v="1"/>
    <n v="0"/>
    <s v="NO"/>
    <x v="208"/>
    <n v="9260"/>
    <n v="9260"/>
    <n v="41670"/>
    <x v="10"/>
    <x v="32"/>
    <n v="1999"/>
    <s v="N"/>
    <n v="0"/>
  </r>
  <r>
    <n v="246"/>
    <n v="44"/>
    <x v="220"/>
    <d v="2001-07-11T00:00:00"/>
    <x v="0"/>
    <s v="250/500"/>
    <x v="1"/>
    <n v="1649.18"/>
    <n v="0"/>
    <n v="613647"/>
    <x v="0"/>
    <x v="6"/>
    <x v="13"/>
    <s v="base-jumping"/>
    <s v="other-relative"/>
    <n v="0"/>
    <n v="-58600"/>
    <d v="2015-02-22T00:00:00"/>
    <s v="Single Vehicle Collision"/>
    <s v="Front Collision"/>
    <s v="Major Damage"/>
    <x v="3"/>
    <x v="2"/>
    <x v="4"/>
    <x v="220"/>
    <n v="18"/>
    <n v="1"/>
    <s v="YES"/>
    <n v="1"/>
    <n v="2"/>
    <s v="YES"/>
    <x v="159"/>
    <n v="11160"/>
    <n v="5580"/>
    <n v="44640"/>
    <x v="12"/>
    <x v="26"/>
    <n v="2009"/>
    <s v="Y"/>
    <n v="0"/>
  </r>
  <r>
    <n v="298"/>
    <n v="49"/>
    <x v="221"/>
    <d v="2008-11-22T00:00:00"/>
    <x v="0"/>
    <s v="250/500"/>
    <x v="2"/>
    <n v="1451.01"/>
    <n v="0"/>
    <n v="460820"/>
    <x v="1"/>
    <x v="6"/>
    <x v="6"/>
    <s v="exercise"/>
    <s v="own-child"/>
    <n v="47800"/>
    <n v="0"/>
    <d v="2015-02-21T00:00:00"/>
    <s v="Single Vehicle Collision"/>
    <s v="Front Collision"/>
    <s v="Minor Damage"/>
    <x v="4"/>
    <x v="2"/>
    <x v="3"/>
    <x v="221"/>
    <n v="17"/>
    <n v="1"/>
    <s v="NO"/>
    <n v="2"/>
    <n v="2"/>
    <s v="NO"/>
    <x v="209"/>
    <n v="2810"/>
    <n v="5620"/>
    <n v="19670"/>
    <x v="11"/>
    <x v="38"/>
    <n v="2012"/>
    <s v="N"/>
    <n v="0"/>
  </r>
  <r>
    <n v="330"/>
    <n v="50"/>
    <x v="222"/>
    <d v="2002-12-28T00:00:00"/>
    <x v="2"/>
    <s v="500/1000"/>
    <x v="0"/>
    <n v="978.46"/>
    <n v="0"/>
    <n v="431121"/>
    <x v="1"/>
    <x v="5"/>
    <x v="2"/>
    <s v="yachting"/>
    <s v="husband"/>
    <n v="0"/>
    <n v="0"/>
    <d v="2015-02-04T00:00:00"/>
    <s v="Single Vehicle Collision"/>
    <s v="Side Collision"/>
    <s v="Total Loss"/>
    <x v="2"/>
    <x v="2"/>
    <x v="4"/>
    <x v="222"/>
    <n v="19"/>
    <n v="1"/>
    <s v="YES"/>
    <n v="0"/>
    <n v="0"/>
    <s v="NO"/>
    <x v="210"/>
    <n v="8920"/>
    <n v="8920"/>
    <n v="31220"/>
    <x v="3"/>
    <x v="28"/>
    <n v="1995"/>
    <s v="N"/>
    <n v="0"/>
  </r>
  <r>
    <n v="362"/>
    <n v="50"/>
    <x v="223"/>
    <d v="2006-01-01T00:00:00"/>
    <x v="2"/>
    <s v="250/500"/>
    <x v="2"/>
    <n v="1198.3399999999999"/>
    <n v="4000000"/>
    <n v="619735"/>
    <x v="0"/>
    <x v="2"/>
    <x v="2"/>
    <s v="board-games"/>
    <s v="wife"/>
    <n v="53000"/>
    <n v="-72500"/>
    <d v="2015-01-07T00:00:00"/>
    <s v="Multi-vehicle Collision"/>
    <s v="Side Collision"/>
    <s v="Total Loss"/>
    <x v="2"/>
    <x v="2"/>
    <x v="0"/>
    <x v="223"/>
    <n v="17"/>
    <n v="3"/>
    <s v="?"/>
    <n v="1"/>
    <n v="1"/>
    <s v="NO"/>
    <x v="211"/>
    <n v="6340"/>
    <n v="6340"/>
    <n v="44380"/>
    <x v="1"/>
    <x v="1"/>
    <n v="1995"/>
    <s v="N"/>
    <n v="0"/>
  </r>
  <r>
    <n v="241"/>
    <n v="38"/>
    <x v="224"/>
    <d v="1990-05-19T00:00:00"/>
    <x v="1"/>
    <s v="100/300"/>
    <x v="1"/>
    <n v="1003.23"/>
    <n v="0"/>
    <n v="470485"/>
    <x v="1"/>
    <x v="2"/>
    <x v="4"/>
    <s v="kayaking"/>
    <s v="not-in-family"/>
    <n v="0"/>
    <n v="0"/>
    <d v="2015-01-17T00:00:00"/>
    <s v="Multi-vehicle Collision"/>
    <s v="Side Collision"/>
    <s v="Major Damage"/>
    <x v="2"/>
    <x v="1"/>
    <x v="2"/>
    <x v="224"/>
    <n v="23"/>
    <n v="3"/>
    <s v="?"/>
    <n v="0"/>
    <n v="3"/>
    <s v="YES"/>
    <x v="17"/>
    <n v="12980"/>
    <n v="12980"/>
    <n v="51920"/>
    <x v="4"/>
    <x v="13"/>
    <n v="2008"/>
    <s v="N"/>
    <n v="0"/>
  </r>
  <r>
    <n v="245"/>
    <n v="41"/>
    <x v="225"/>
    <d v="2013-08-26T00:00:00"/>
    <x v="1"/>
    <s v="500/1000"/>
    <x v="1"/>
    <n v="1212"/>
    <n v="0"/>
    <n v="620473"/>
    <x v="0"/>
    <x v="4"/>
    <x v="8"/>
    <s v="basketball"/>
    <s v="unmarried"/>
    <n v="24400"/>
    <n v="-60500"/>
    <d v="2015-01-28T00:00:00"/>
    <s v="Single Vehicle Collision"/>
    <s v="Front Collision"/>
    <s v="Total Loss"/>
    <x v="4"/>
    <x v="2"/>
    <x v="3"/>
    <x v="225"/>
    <n v="4"/>
    <n v="1"/>
    <s v="YES"/>
    <n v="0"/>
    <n v="1"/>
    <s v="YES"/>
    <x v="212"/>
    <n v="7350"/>
    <n v="14700"/>
    <n v="51450"/>
    <x v="11"/>
    <x v="23"/>
    <n v="1999"/>
    <s v="N"/>
    <n v="0"/>
  </r>
  <r>
    <n v="371"/>
    <n v="52"/>
    <x v="226"/>
    <d v="1997-10-12T00:00:00"/>
    <x v="2"/>
    <s v="250/500"/>
    <x v="0"/>
    <n v="1242.96"/>
    <n v="7000000"/>
    <n v="449800"/>
    <x v="1"/>
    <x v="5"/>
    <x v="6"/>
    <s v="paintball"/>
    <s v="own-child"/>
    <n v="0"/>
    <n v="-37100"/>
    <d v="2015-02-22T00:00:00"/>
    <s v="Multi-vehicle Collision"/>
    <s v="Rear Collision"/>
    <s v="Minor Damage"/>
    <x v="3"/>
    <x v="2"/>
    <x v="1"/>
    <x v="226"/>
    <n v="2"/>
    <n v="2"/>
    <s v="YES"/>
    <n v="2"/>
    <n v="0"/>
    <s v="?"/>
    <x v="213"/>
    <n v="6840"/>
    <n v="13680"/>
    <n v="68400"/>
    <x v="4"/>
    <x v="4"/>
    <n v="2010"/>
    <s v="N"/>
    <n v="0"/>
  </r>
  <r>
    <n v="343"/>
    <n v="52"/>
    <x v="227"/>
    <d v="2002-01-21T00:00:00"/>
    <x v="2"/>
    <s v="500/1000"/>
    <x v="0"/>
    <n v="1053.02"/>
    <n v="0"/>
    <n v="602402"/>
    <x v="1"/>
    <x v="2"/>
    <x v="5"/>
    <s v="bungie-jumping"/>
    <s v="not-in-family"/>
    <n v="0"/>
    <n v="0"/>
    <d v="2015-02-16T00:00:00"/>
    <s v="Single Vehicle Collision"/>
    <s v="Front Collision"/>
    <s v="Major Damage"/>
    <x v="3"/>
    <x v="2"/>
    <x v="2"/>
    <x v="227"/>
    <n v="2"/>
    <n v="1"/>
    <s v="?"/>
    <n v="0"/>
    <n v="2"/>
    <s v="NO"/>
    <x v="214"/>
    <n v="12990"/>
    <n v="4330"/>
    <n v="30310"/>
    <x v="7"/>
    <x v="20"/>
    <n v="2005"/>
    <s v="Y"/>
    <n v="0"/>
  </r>
  <r>
    <n v="377"/>
    <n v="53"/>
    <x v="228"/>
    <d v="1996-09-02T00:00:00"/>
    <x v="2"/>
    <s v="100/300"/>
    <x v="2"/>
    <n v="1693.63"/>
    <n v="0"/>
    <n v="452456"/>
    <x v="1"/>
    <x v="0"/>
    <x v="0"/>
    <s v="kayaking"/>
    <s v="unmarried"/>
    <n v="0"/>
    <n v="-64000"/>
    <d v="2015-02-17T00:00:00"/>
    <s v="Multi-vehicle Collision"/>
    <s v="Front Collision"/>
    <s v="Total Loss"/>
    <x v="2"/>
    <x v="4"/>
    <x v="4"/>
    <x v="228"/>
    <n v="10"/>
    <n v="3"/>
    <s v="YES"/>
    <n v="1"/>
    <n v="3"/>
    <s v="NO"/>
    <x v="215"/>
    <n v="6560"/>
    <n v="6560"/>
    <n v="45920"/>
    <x v="0"/>
    <x v="30"/>
    <n v="2015"/>
    <s v="N"/>
    <n v="0"/>
  </r>
  <r>
    <n v="154"/>
    <n v="37"/>
    <x v="229"/>
    <d v="2010-01-28T00:00:00"/>
    <x v="2"/>
    <s v="250/500"/>
    <x v="0"/>
    <n v="2047.59"/>
    <n v="0"/>
    <n v="439269"/>
    <x v="1"/>
    <x v="0"/>
    <x v="13"/>
    <s v="dancing"/>
    <s v="other-relative"/>
    <n v="0"/>
    <n v="-67800"/>
    <d v="2015-01-09T00:00:00"/>
    <s v="Single Vehicle Collision"/>
    <s v="Rear Collision"/>
    <s v="Minor Damage"/>
    <x v="3"/>
    <x v="0"/>
    <x v="0"/>
    <x v="229"/>
    <n v="2"/>
    <n v="1"/>
    <s v="?"/>
    <n v="0"/>
    <n v="3"/>
    <s v="NO"/>
    <x v="216"/>
    <n v="14460"/>
    <n v="7230"/>
    <n v="57840"/>
    <x v="4"/>
    <x v="13"/>
    <n v="2000"/>
    <s v="N"/>
    <n v="0"/>
  </r>
  <r>
    <n v="166"/>
    <n v="34"/>
    <x v="230"/>
    <d v="2014-10-03T00:00:00"/>
    <x v="0"/>
    <s v="100/300"/>
    <x v="0"/>
    <n v="1083.72"/>
    <n v="0"/>
    <n v="617774"/>
    <x v="1"/>
    <x v="5"/>
    <x v="1"/>
    <s v="base-jumping"/>
    <s v="wife"/>
    <n v="65600"/>
    <n v="-68200"/>
    <d v="2015-02-09T00:00:00"/>
    <s v="Single Vehicle Collision"/>
    <s v="Side Collision"/>
    <s v="Total Loss"/>
    <x v="5"/>
    <x v="2"/>
    <x v="0"/>
    <x v="230"/>
    <n v="18"/>
    <n v="1"/>
    <s v="NO"/>
    <n v="0"/>
    <n v="2"/>
    <s v="YES"/>
    <x v="217"/>
    <n v="4880"/>
    <n v="4880"/>
    <n v="43920"/>
    <x v="12"/>
    <x v="29"/>
    <n v="2005"/>
    <s v="N"/>
    <n v="1"/>
  </r>
  <r>
    <n v="298"/>
    <n v="46"/>
    <x v="231"/>
    <d v="2007-05-02T00:00:00"/>
    <x v="0"/>
    <s v="500/1000"/>
    <x v="0"/>
    <n v="1138.42"/>
    <n v="6000000"/>
    <n v="477678"/>
    <x v="0"/>
    <x v="7"/>
    <x v="5"/>
    <s v="dancing"/>
    <s v="own-child"/>
    <n v="36900"/>
    <n v="-55000"/>
    <d v="2015-02-16T00:00:00"/>
    <s v="Single Vehicle Collision"/>
    <s v="Side Collision"/>
    <s v="Minor Damage"/>
    <x v="0"/>
    <x v="0"/>
    <x v="2"/>
    <x v="231"/>
    <n v="18"/>
    <n v="1"/>
    <s v="NO"/>
    <n v="2"/>
    <n v="3"/>
    <s v="YES"/>
    <x v="218"/>
    <n v="3050"/>
    <n v="6100"/>
    <n v="24400"/>
    <x v="13"/>
    <x v="27"/>
    <n v="2005"/>
    <s v="N"/>
    <n v="0"/>
  </r>
  <r>
    <n v="235"/>
    <n v="42"/>
    <x v="232"/>
    <d v="1990-09-22T00:00:00"/>
    <x v="1"/>
    <s v="250/500"/>
    <x v="2"/>
    <n v="1072.6199999999999"/>
    <n v="0"/>
    <n v="444913"/>
    <x v="1"/>
    <x v="4"/>
    <x v="1"/>
    <s v="exercise"/>
    <s v="husband"/>
    <n v="39900"/>
    <n v="-60200"/>
    <d v="2015-02-18T00:00:00"/>
    <s v="Multi-vehicle Collision"/>
    <s v="Side Collision"/>
    <s v="Total Loss"/>
    <x v="3"/>
    <x v="4"/>
    <x v="3"/>
    <x v="232"/>
    <n v="7"/>
    <n v="4"/>
    <s v="?"/>
    <n v="2"/>
    <n v="1"/>
    <s v="YES"/>
    <x v="219"/>
    <n v="6910"/>
    <n v="6910"/>
    <n v="55280"/>
    <x v="7"/>
    <x v="11"/>
    <n v="2006"/>
    <s v="N"/>
    <n v="0"/>
  </r>
  <r>
    <n v="172"/>
    <n v="35"/>
    <x v="233"/>
    <d v="2004-09-19T00:00:00"/>
    <x v="2"/>
    <s v="100/300"/>
    <x v="1"/>
    <n v="1219.04"/>
    <n v="0"/>
    <n v="456602"/>
    <x v="0"/>
    <x v="0"/>
    <x v="11"/>
    <s v="paintball"/>
    <s v="own-child"/>
    <n v="63600"/>
    <n v="-68700"/>
    <d v="2015-01-11T00:00:00"/>
    <s v="Multi-vehicle Collision"/>
    <s v="Rear Collision"/>
    <s v="Major Damage"/>
    <x v="0"/>
    <x v="3"/>
    <x v="4"/>
    <x v="233"/>
    <n v="19"/>
    <n v="3"/>
    <s v="?"/>
    <n v="2"/>
    <n v="0"/>
    <s v="NO"/>
    <x v="220"/>
    <n v="14500"/>
    <n v="14500"/>
    <n v="50750"/>
    <x v="5"/>
    <x v="6"/>
    <n v="1999"/>
    <s v="N"/>
    <n v="0"/>
  </r>
  <r>
    <n v="27"/>
    <n v="28"/>
    <x v="234"/>
    <d v="1995-08-28T00:00:00"/>
    <x v="1"/>
    <s v="100/300"/>
    <x v="1"/>
    <n v="1371.78"/>
    <n v="0"/>
    <n v="451560"/>
    <x v="0"/>
    <x v="7"/>
    <x v="13"/>
    <s v="polo"/>
    <s v="other-relative"/>
    <n v="0"/>
    <n v="-32500"/>
    <d v="2015-02-04T00:00:00"/>
    <s v="Multi-vehicle Collision"/>
    <s v="Front Collision"/>
    <s v="Major Damage"/>
    <x v="3"/>
    <x v="7"/>
    <x v="1"/>
    <x v="234"/>
    <n v="10"/>
    <n v="3"/>
    <s v="?"/>
    <n v="0"/>
    <n v="2"/>
    <s v="YES"/>
    <x v="164"/>
    <n v="5360"/>
    <n v="10720"/>
    <n v="37520"/>
    <x v="6"/>
    <x v="7"/>
    <n v="2015"/>
    <s v="Y"/>
    <n v="0"/>
  </r>
  <r>
    <n v="428"/>
    <n v="54"/>
    <x v="235"/>
    <d v="2004-02-04T00:00:00"/>
    <x v="1"/>
    <s v="100/300"/>
    <x v="1"/>
    <n v="1506.21"/>
    <n v="0"/>
    <n v="453407"/>
    <x v="0"/>
    <x v="4"/>
    <x v="10"/>
    <s v="kayaking"/>
    <s v="unmarried"/>
    <n v="0"/>
    <n v="-24400"/>
    <d v="2015-01-22T00:00:00"/>
    <s v="Multi-vehicle Collision"/>
    <s v="Side Collision"/>
    <s v="Minor Damage"/>
    <x v="2"/>
    <x v="2"/>
    <x v="1"/>
    <x v="235"/>
    <n v="16"/>
    <n v="3"/>
    <s v="NO"/>
    <n v="1"/>
    <n v="0"/>
    <s v="?"/>
    <x v="116"/>
    <n v="12760"/>
    <n v="6380"/>
    <n v="57420"/>
    <x v="5"/>
    <x v="37"/>
    <n v="2009"/>
    <s v="N"/>
    <n v="0"/>
  </r>
  <r>
    <n v="99"/>
    <n v="32"/>
    <x v="236"/>
    <d v="2014-07-23T00:00:00"/>
    <x v="1"/>
    <s v="100/300"/>
    <x v="0"/>
    <n v="1058.21"/>
    <n v="3000000"/>
    <n v="618655"/>
    <x v="0"/>
    <x v="7"/>
    <x v="0"/>
    <s v="golf"/>
    <s v="unmarried"/>
    <n v="0"/>
    <n v="0"/>
    <d v="2015-01-10T00:00:00"/>
    <s v="Single Vehicle Collision"/>
    <s v="Front Collision"/>
    <s v="Total Loss"/>
    <x v="2"/>
    <x v="2"/>
    <x v="2"/>
    <x v="236"/>
    <n v="17"/>
    <n v="1"/>
    <s v="YES"/>
    <n v="1"/>
    <n v="1"/>
    <s v="NO"/>
    <x v="221"/>
    <n v="4570"/>
    <n v="4570"/>
    <n v="31990"/>
    <x v="2"/>
    <x v="2"/>
    <n v="1999"/>
    <s v="N"/>
    <n v="0"/>
  </r>
  <r>
    <n v="107"/>
    <n v="26"/>
    <x v="237"/>
    <d v="1997-03-21T00:00:00"/>
    <x v="2"/>
    <s v="500/1000"/>
    <x v="1"/>
    <n v="932.14"/>
    <n v="0"/>
    <n v="612550"/>
    <x v="0"/>
    <x v="0"/>
    <x v="2"/>
    <s v="cross-fit"/>
    <s v="own-child"/>
    <n v="40600"/>
    <n v="0"/>
    <d v="2015-01-10T00:00:00"/>
    <s v="Multi-vehicle Collision"/>
    <s v="Rear Collision"/>
    <s v="Total Loss"/>
    <x v="2"/>
    <x v="0"/>
    <x v="0"/>
    <x v="237"/>
    <n v="2"/>
    <n v="3"/>
    <s v="NO"/>
    <n v="2"/>
    <n v="3"/>
    <s v="NO"/>
    <x v="6"/>
    <n v="14300"/>
    <n v="7150"/>
    <n v="57200"/>
    <x v="6"/>
    <x v="10"/>
    <n v="1996"/>
    <s v="Y"/>
    <n v="0"/>
  </r>
  <r>
    <n v="272"/>
    <n v="41"/>
    <x v="238"/>
    <d v="1991-05-06T00:00:00"/>
    <x v="0"/>
    <s v="500/1000"/>
    <x v="1"/>
    <n v="1608.34"/>
    <n v="0"/>
    <n v="466718"/>
    <x v="1"/>
    <x v="2"/>
    <x v="13"/>
    <s v="reading"/>
    <s v="own-child"/>
    <n v="33300"/>
    <n v="-10600"/>
    <d v="2015-02-16T00:00:00"/>
    <s v="Single Vehicle Collision"/>
    <s v="Side Collision"/>
    <s v="Major Damage"/>
    <x v="3"/>
    <x v="2"/>
    <x v="3"/>
    <x v="238"/>
    <n v="19"/>
    <n v="1"/>
    <s v="?"/>
    <n v="1"/>
    <n v="1"/>
    <s v="?"/>
    <x v="222"/>
    <n v="6460"/>
    <n v="12920"/>
    <n v="51680"/>
    <x v="0"/>
    <x v="0"/>
    <n v="2010"/>
    <s v="N"/>
    <n v="0"/>
  </r>
  <r>
    <n v="151"/>
    <n v="37"/>
    <x v="239"/>
    <d v="1992-08-07T00:00:00"/>
    <x v="1"/>
    <s v="500/1000"/>
    <x v="0"/>
    <n v="1728.56"/>
    <n v="0"/>
    <n v="617947"/>
    <x v="1"/>
    <x v="4"/>
    <x v="13"/>
    <s v="dancing"/>
    <s v="own-child"/>
    <n v="54000"/>
    <n v="0"/>
    <d v="2015-02-08T00:00:00"/>
    <s v="Single Vehicle Collision"/>
    <s v="Front Collision"/>
    <s v="Minor Damage"/>
    <x v="2"/>
    <x v="4"/>
    <x v="6"/>
    <x v="239"/>
    <n v="0"/>
    <n v="1"/>
    <s v="YES"/>
    <n v="1"/>
    <n v="1"/>
    <s v="?"/>
    <x v="223"/>
    <n v="3530"/>
    <n v="3530"/>
    <n v="31770"/>
    <x v="9"/>
    <x v="15"/>
    <n v="1999"/>
    <s v="N"/>
    <n v="0"/>
  </r>
  <r>
    <n v="249"/>
    <n v="43"/>
    <x v="240"/>
    <d v="2013-09-03T00:00:00"/>
    <x v="2"/>
    <s v="250/500"/>
    <x v="0"/>
    <n v="1518.46"/>
    <n v="0"/>
    <n v="606238"/>
    <x v="1"/>
    <x v="0"/>
    <x v="3"/>
    <s v="cross-fit"/>
    <s v="own-child"/>
    <n v="0"/>
    <n v="0"/>
    <d v="2015-01-26T00:00:00"/>
    <s v="Single Vehicle Collision"/>
    <s v="Front Collision"/>
    <s v="Major Damage"/>
    <x v="2"/>
    <x v="0"/>
    <x v="1"/>
    <x v="240"/>
    <n v="16"/>
    <n v="1"/>
    <s v="?"/>
    <n v="0"/>
    <n v="0"/>
    <s v="YES"/>
    <x v="224"/>
    <n v="5350"/>
    <n v="5350"/>
    <n v="42800"/>
    <x v="0"/>
    <x v="0"/>
    <n v="2015"/>
    <s v="N"/>
    <n v="0"/>
  </r>
  <r>
    <n v="177"/>
    <n v="38"/>
    <x v="241"/>
    <d v="2012-01-05T00:00:00"/>
    <x v="2"/>
    <s v="100/300"/>
    <x v="1"/>
    <n v="1540.19"/>
    <n v="0"/>
    <n v="463842"/>
    <x v="1"/>
    <x v="6"/>
    <x v="12"/>
    <s v="skydiving"/>
    <s v="other-relative"/>
    <n v="0"/>
    <n v="-74500"/>
    <d v="2015-02-01T00:00:00"/>
    <s v="Single Vehicle Collision"/>
    <s v="Front Collision"/>
    <s v="Major Damage"/>
    <x v="3"/>
    <x v="1"/>
    <x v="0"/>
    <x v="241"/>
    <n v="20"/>
    <n v="1"/>
    <s v="YES"/>
    <n v="2"/>
    <n v="0"/>
    <s v="NO"/>
    <x v="225"/>
    <n v="7370"/>
    <n v="7370"/>
    <n v="58960"/>
    <x v="3"/>
    <x v="28"/>
    <n v="2001"/>
    <s v="Y"/>
    <n v="0"/>
  </r>
  <r>
    <n v="190"/>
    <n v="40"/>
    <x v="242"/>
    <d v="2007-01-27T00:00:00"/>
    <x v="0"/>
    <s v="500/1000"/>
    <x v="1"/>
    <n v="965.21"/>
    <n v="0"/>
    <n v="610354"/>
    <x v="1"/>
    <x v="7"/>
    <x v="8"/>
    <s v="camping"/>
    <s v="other-relative"/>
    <n v="36900"/>
    <n v="-53700"/>
    <d v="2015-02-02T00:00:00"/>
    <s v="Parked Car"/>
    <s v="?"/>
    <s v="Trivial Damage"/>
    <x v="1"/>
    <x v="0"/>
    <x v="4"/>
    <x v="242"/>
    <n v="10"/>
    <n v="1"/>
    <s v="?"/>
    <n v="2"/>
    <n v="1"/>
    <s v="YES"/>
    <x v="226"/>
    <n v="630"/>
    <n v="630"/>
    <n v="5040"/>
    <x v="5"/>
    <x v="37"/>
    <n v="2001"/>
    <s v="N"/>
    <n v="0"/>
  </r>
  <r>
    <n v="174"/>
    <n v="36"/>
    <x v="243"/>
    <d v="2005-10-14T00:00:00"/>
    <x v="2"/>
    <s v="100/300"/>
    <x v="1"/>
    <n v="1278.75"/>
    <n v="0"/>
    <n v="461328"/>
    <x v="1"/>
    <x v="6"/>
    <x v="4"/>
    <s v="paintball"/>
    <s v="own-child"/>
    <n v="53200"/>
    <n v="-53800"/>
    <d v="2015-02-06T00:00:00"/>
    <s v="Multi-vehicle Collision"/>
    <s v="Rear Collision"/>
    <s v="Total Loss"/>
    <x v="4"/>
    <x v="2"/>
    <x v="1"/>
    <x v="243"/>
    <n v="21"/>
    <n v="3"/>
    <s v="?"/>
    <n v="2"/>
    <n v="2"/>
    <s v="NO"/>
    <x v="227"/>
    <n v="10900"/>
    <n v="10900"/>
    <n v="43600"/>
    <x v="2"/>
    <x v="2"/>
    <n v="2012"/>
    <s v="N"/>
    <n v="0"/>
  </r>
  <r>
    <n v="95"/>
    <n v="28"/>
    <x v="244"/>
    <d v="1990-11-03T00:00:00"/>
    <x v="0"/>
    <s v="250/500"/>
    <x v="0"/>
    <n v="773.99"/>
    <n v="0"/>
    <n v="458727"/>
    <x v="0"/>
    <x v="2"/>
    <x v="3"/>
    <s v="board-games"/>
    <s v="other-relative"/>
    <n v="0"/>
    <n v="-70300"/>
    <d v="2015-01-01T00:00:00"/>
    <s v="Vehicle Theft"/>
    <s v="?"/>
    <s v="Trivial Damage"/>
    <x v="1"/>
    <x v="7"/>
    <x v="3"/>
    <x v="244"/>
    <n v="3"/>
    <n v="1"/>
    <s v="YES"/>
    <n v="1"/>
    <n v="2"/>
    <s v="NO"/>
    <x v="228"/>
    <n v="640"/>
    <n v="320"/>
    <n v="2240"/>
    <x v="1"/>
    <x v="1"/>
    <n v="2014"/>
    <s v="N"/>
    <n v="0"/>
  </r>
  <r>
    <n v="371"/>
    <n v="51"/>
    <x v="245"/>
    <d v="2005-10-15T00:00:00"/>
    <x v="1"/>
    <s v="500/1000"/>
    <x v="0"/>
    <n v="1532.47"/>
    <n v="0"/>
    <n v="452587"/>
    <x v="1"/>
    <x v="2"/>
    <x v="4"/>
    <s v="golf"/>
    <s v="other-relative"/>
    <n v="60300"/>
    <n v="-24700"/>
    <d v="2015-01-19T00:00:00"/>
    <s v="Single Vehicle Collision"/>
    <s v="Rear Collision"/>
    <s v="Major Damage"/>
    <x v="2"/>
    <x v="2"/>
    <x v="2"/>
    <x v="245"/>
    <n v="7"/>
    <n v="1"/>
    <s v="YES"/>
    <n v="0"/>
    <n v="3"/>
    <s v="YES"/>
    <x v="229"/>
    <n v="7540"/>
    <n v="15080"/>
    <n v="52780"/>
    <x v="2"/>
    <x v="2"/>
    <n v="2012"/>
    <s v="Y"/>
    <n v="0"/>
  </r>
  <r>
    <n v="2"/>
    <n v="28"/>
    <x v="246"/>
    <d v="1999-05-22T00:00:00"/>
    <x v="2"/>
    <s v="250/500"/>
    <x v="0"/>
    <n v="1340.56"/>
    <n v="0"/>
    <n v="433184"/>
    <x v="1"/>
    <x v="7"/>
    <x v="1"/>
    <s v="golf"/>
    <s v="not-in-family"/>
    <n v="0"/>
    <n v="0"/>
    <d v="2015-01-17T00:00:00"/>
    <s v="Single Vehicle Collision"/>
    <s v="Side Collision"/>
    <s v="Minor Damage"/>
    <x v="2"/>
    <x v="2"/>
    <x v="5"/>
    <x v="246"/>
    <n v="19"/>
    <n v="1"/>
    <s v="YES"/>
    <n v="0"/>
    <n v="2"/>
    <s v="YES"/>
    <x v="230"/>
    <n v="6460"/>
    <n v="6460"/>
    <n v="45220"/>
    <x v="0"/>
    <x v="0"/>
    <n v="2008"/>
    <s v="N"/>
    <n v="0"/>
  </r>
  <r>
    <n v="269"/>
    <n v="44"/>
    <x v="247"/>
    <d v="2002-12-21T00:00:00"/>
    <x v="0"/>
    <s v="100/300"/>
    <x v="2"/>
    <n v="1297.75"/>
    <n v="4000000"/>
    <n v="451280"/>
    <x v="1"/>
    <x v="7"/>
    <x v="6"/>
    <s v="chess"/>
    <s v="own-child"/>
    <n v="0"/>
    <n v="-41400"/>
    <d v="2015-02-01T00:00:00"/>
    <s v="Multi-vehicle Collision"/>
    <s v="Rear Collision"/>
    <s v="Total Loss"/>
    <x v="4"/>
    <x v="0"/>
    <x v="0"/>
    <x v="247"/>
    <n v="15"/>
    <n v="3"/>
    <s v="?"/>
    <n v="0"/>
    <n v="1"/>
    <s v="?"/>
    <x v="231"/>
    <n v="15180"/>
    <n v="15180"/>
    <n v="68310"/>
    <x v="3"/>
    <x v="3"/>
    <n v="2010"/>
    <s v="Y"/>
    <n v="0"/>
  </r>
  <r>
    <n v="101"/>
    <n v="27"/>
    <x v="248"/>
    <d v="2007-02-10T00:00:00"/>
    <x v="2"/>
    <s v="250/500"/>
    <x v="0"/>
    <n v="433.33"/>
    <n v="0"/>
    <n v="603269"/>
    <x v="0"/>
    <x v="4"/>
    <x v="1"/>
    <s v="golf"/>
    <s v="other-relative"/>
    <n v="25900"/>
    <n v="0"/>
    <d v="2015-01-02T00:00:00"/>
    <s v="Parked Car"/>
    <s v="?"/>
    <s v="Minor Damage"/>
    <x v="1"/>
    <x v="0"/>
    <x v="4"/>
    <x v="248"/>
    <n v="7"/>
    <n v="1"/>
    <s v="?"/>
    <n v="0"/>
    <n v="3"/>
    <s v="NO"/>
    <x v="89"/>
    <n v="1180"/>
    <n v="590"/>
    <n v="4130"/>
    <x v="1"/>
    <x v="1"/>
    <n v="2009"/>
    <s v="N"/>
    <n v="0"/>
  </r>
  <r>
    <n v="94"/>
    <n v="30"/>
    <x v="249"/>
    <d v="2002-03-01T00:00:00"/>
    <x v="1"/>
    <s v="250/500"/>
    <x v="1"/>
    <n v="1025.54"/>
    <n v="0"/>
    <n v="442632"/>
    <x v="1"/>
    <x v="5"/>
    <x v="3"/>
    <s v="paintball"/>
    <s v="other-relative"/>
    <n v="0"/>
    <n v="-52600"/>
    <d v="2015-02-20T00:00:00"/>
    <s v="Single Vehicle Collision"/>
    <s v="Rear Collision"/>
    <s v="Major Damage"/>
    <x v="2"/>
    <x v="5"/>
    <x v="2"/>
    <x v="249"/>
    <n v="19"/>
    <n v="1"/>
    <s v="?"/>
    <n v="1"/>
    <n v="3"/>
    <s v="YES"/>
    <x v="5"/>
    <n v="6410"/>
    <n v="6410"/>
    <n v="51280"/>
    <x v="3"/>
    <x v="33"/>
    <n v="2001"/>
    <s v="N"/>
    <n v="0"/>
  </r>
  <r>
    <n v="117"/>
    <n v="28"/>
    <x v="250"/>
    <d v="2003-04-21T00:00:00"/>
    <x v="0"/>
    <s v="250/500"/>
    <x v="2"/>
    <n v="1264.77"/>
    <n v="0"/>
    <n v="447300"/>
    <x v="1"/>
    <x v="2"/>
    <x v="10"/>
    <s v="yachting"/>
    <s v="unmarried"/>
    <n v="47500"/>
    <n v="-32500"/>
    <d v="2015-02-05T00:00:00"/>
    <s v="Multi-vehicle Collision"/>
    <s v="Rear Collision"/>
    <s v="Total Loss"/>
    <x v="2"/>
    <x v="0"/>
    <x v="3"/>
    <x v="250"/>
    <n v="13"/>
    <n v="2"/>
    <s v="YES"/>
    <n v="0"/>
    <n v="1"/>
    <s v="?"/>
    <x v="117"/>
    <n v="5040"/>
    <n v="10080"/>
    <n v="40320"/>
    <x v="9"/>
    <x v="18"/>
    <n v="2009"/>
    <s v="Y"/>
    <n v="0"/>
  </r>
  <r>
    <n v="111"/>
    <n v="27"/>
    <x v="251"/>
    <d v="2002-09-22T00:00:00"/>
    <x v="0"/>
    <s v="250/500"/>
    <x v="2"/>
    <n v="1459.97"/>
    <n v="5000000"/>
    <n v="441783"/>
    <x v="0"/>
    <x v="0"/>
    <x v="2"/>
    <s v="yachting"/>
    <s v="other-relative"/>
    <n v="0"/>
    <n v="0"/>
    <d v="2015-02-27T00:00:00"/>
    <s v="Multi-vehicle Collision"/>
    <s v="Side Collision"/>
    <s v="Major Damage"/>
    <x v="0"/>
    <x v="0"/>
    <x v="5"/>
    <x v="251"/>
    <n v="2"/>
    <n v="3"/>
    <s v="NO"/>
    <n v="1"/>
    <n v="2"/>
    <s v="NO"/>
    <x v="232"/>
    <n v="7350"/>
    <n v="14700"/>
    <n v="58800"/>
    <x v="8"/>
    <x v="9"/>
    <n v="2011"/>
    <s v="Y"/>
    <n v="0"/>
  </r>
  <r>
    <n v="242"/>
    <n v="40"/>
    <x v="252"/>
    <d v="1998-02-10T00:00:00"/>
    <x v="0"/>
    <s v="100/300"/>
    <x v="2"/>
    <n v="1238.6500000000001"/>
    <n v="0"/>
    <n v="468702"/>
    <x v="1"/>
    <x v="5"/>
    <x v="10"/>
    <s v="bungie-jumping"/>
    <s v="husband"/>
    <n v="0"/>
    <n v="-44600"/>
    <d v="2015-01-27T00:00:00"/>
    <s v="Vehicle Theft"/>
    <s v="?"/>
    <s v="Trivial Damage"/>
    <x v="0"/>
    <x v="4"/>
    <x v="3"/>
    <x v="252"/>
    <n v="5"/>
    <n v="1"/>
    <s v="YES"/>
    <n v="1"/>
    <n v="1"/>
    <s v="NO"/>
    <x v="233"/>
    <n v="680"/>
    <n v="680"/>
    <n v="6120"/>
    <x v="0"/>
    <x v="5"/>
    <n v="1998"/>
    <s v="N"/>
    <n v="0"/>
  </r>
  <r>
    <n v="440"/>
    <n v="61"/>
    <x v="253"/>
    <d v="1992-09-01T00:00:00"/>
    <x v="0"/>
    <s v="250/500"/>
    <x v="2"/>
    <n v="1050.76"/>
    <n v="0"/>
    <n v="467942"/>
    <x v="0"/>
    <x v="1"/>
    <x v="10"/>
    <s v="movies"/>
    <s v="wife"/>
    <n v="41500"/>
    <n v="-70200"/>
    <d v="2015-01-26T00:00:00"/>
    <s v="Single Vehicle Collision"/>
    <s v="Side Collision"/>
    <s v="Major Damage"/>
    <x v="2"/>
    <x v="3"/>
    <x v="1"/>
    <x v="253"/>
    <n v="21"/>
    <n v="1"/>
    <s v="?"/>
    <n v="2"/>
    <n v="3"/>
    <s v="NO"/>
    <x v="234"/>
    <n v="5960"/>
    <n v="5960"/>
    <n v="41720"/>
    <x v="5"/>
    <x v="14"/>
    <n v="2004"/>
    <s v="Y"/>
    <n v="0"/>
  </r>
  <r>
    <n v="20"/>
    <n v="23"/>
    <x v="254"/>
    <d v="1999-05-01T00:00:00"/>
    <x v="0"/>
    <s v="500/1000"/>
    <x v="0"/>
    <n v="1711.72"/>
    <n v="0"/>
    <n v="463678"/>
    <x v="1"/>
    <x v="7"/>
    <x v="4"/>
    <s v="base-jumping"/>
    <s v="wife"/>
    <n v="0"/>
    <n v="0"/>
    <d v="2015-01-13T00:00:00"/>
    <s v="Multi-vehicle Collision"/>
    <s v="Rear Collision"/>
    <s v="Major Damage"/>
    <x v="2"/>
    <x v="0"/>
    <x v="6"/>
    <x v="254"/>
    <n v="21"/>
    <n v="3"/>
    <s v="NO"/>
    <n v="2"/>
    <n v="2"/>
    <s v="NO"/>
    <x v="235"/>
    <n v="5750"/>
    <n v="11500"/>
    <n v="46000"/>
    <x v="3"/>
    <x v="3"/>
    <n v="2002"/>
    <s v="Y"/>
    <n v="0"/>
  </r>
  <r>
    <n v="461"/>
    <n v="57"/>
    <x v="255"/>
    <d v="1997-12-19T00:00:00"/>
    <x v="2"/>
    <s v="100/300"/>
    <x v="2"/>
    <n v="865.33"/>
    <n v="7000000"/>
    <n v="615220"/>
    <x v="1"/>
    <x v="5"/>
    <x v="13"/>
    <s v="golf"/>
    <s v="own-child"/>
    <n v="0"/>
    <n v="0"/>
    <d v="2015-01-14T00:00:00"/>
    <s v="Multi-vehicle Collision"/>
    <s v="Side Collision"/>
    <s v="Major Damage"/>
    <x v="4"/>
    <x v="2"/>
    <x v="4"/>
    <x v="255"/>
    <n v="7"/>
    <n v="3"/>
    <s v="NO"/>
    <n v="0"/>
    <n v="1"/>
    <s v="?"/>
    <x v="215"/>
    <n v="9840"/>
    <n v="9840"/>
    <n v="39360"/>
    <x v="2"/>
    <x v="2"/>
    <n v="1995"/>
    <s v="N"/>
    <n v="0"/>
  </r>
  <r>
    <n v="208"/>
    <n v="36"/>
    <x v="256"/>
    <d v="2000-06-18T00:00:00"/>
    <x v="2"/>
    <s v="250/500"/>
    <x v="2"/>
    <n v="1153.49"/>
    <n v="0"/>
    <n v="432711"/>
    <x v="0"/>
    <x v="2"/>
    <x v="0"/>
    <s v="base-jumping"/>
    <s v="other-relative"/>
    <n v="0"/>
    <n v="0"/>
    <d v="2015-02-22T00:00:00"/>
    <s v="Multi-vehicle Collision"/>
    <s v="Side Collision"/>
    <s v="Total Loss"/>
    <x v="3"/>
    <x v="0"/>
    <x v="2"/>
    <x v="256"/>
    <n v="16"/>
    <n v="3"/>
    <s v="YES"/>
    <n v="1"/>
    <n v="0"/>
    <s v="YES"/>
    <x v="236"/>
    <n v="10100"/>
    <n v="5050"/>
    <n v="35350"/>
    <x v="4"/>
    <x v="16"/>
    <n v="2004"/>
    <s v="N"/>
    <n v="0"/>
  </r>
  <r>
    <n v="279"/>
    <n v="43"/>
    <x v="257"/>
    <d v="1995-04-24T00:00:00"/>
    <x v="0"/>
    <s v="500/1000"/>
    <x v="1"/>
    <n v="1281.25"/>
    <n v="0"/>
    <n v="463583"/>
    <x v="0"/>
    <x v="2"/>
    <x v="1"/>
    <s v="cross-fit"/>
    <s v="other-relative"/>
    <n v="0"/>
    <n v="0"/>
    <d v="2015-01-17T00:00:00"/>
    <s v="Single Vehicle Collision"/>
    <s v="Side Collision"/>
    <s v="Major Damage"/>
    <x v="0"/>
    <x v="0"/>
    <x v="0"/>
    <x v="257"/>
    <n v="13"/>
    <n v="1"/>
    <s v="YES"/>
    <n v="0"/>
    <n v="1"/>
    <s v="NO"/>
    <x v="237"/>
    <n v="6410"/>
    <n v="12820"/>
    <n v="38460"/>
    <x v="1"/>
    <x v="22"/>
    <n v="2010"/>
    <s v="Y"/>
    <n v="0"/>
  </r>
  <r>
    <n v="244"/>
    <n v="40"/>
    <x v="258"/>
    <d v="2006-06-16T00:00:00"/>
    <x v="2"/>
    <s v="100/300"/>
    <x v="2"/>
    <n v="1342.8"/>
    <n v="0"/>
    <n v="439502"/>
    <x v="1"/>
    <x v="0"/>
    <x v="2"/>
    <s v="base-jumping"/>
    <s v="husband"/>
    <n v="0"/>
    <n v="0"/>
    <d v="2015-02-02T00:00:00"/>
    <s v="Vehicle Theft"/>
    <s v="?"/>
    <s v="Trivial Damage"/>
    <x v="0"/>
    <x v="2"/>
    <x v="3"/>
    <x v="258"/>
    <n v="2"/>
    <n v="1"/>
    <s v="YES"/>
    <n v="1"/>
    <n v="3"/>
    <s v="YES"/>
    <x v="161"/>
    <n v="660"/>
    <n v="660"/>
    <n v="4620"/>
    <x v="7"/>
    <x v="8"/>
    <n v="2014"/>
    <s v="N"/>
    <n v="0"/>
  </r>
  <r>
    <n v="134"/>
    <n v="30"/>
    <x v="259"/>
    <d v="2007-09-28T00:00:00"/>
    <x v="0"/>
    <s v="250/500"/>
    <x v="1"/>
    <n v="1443.32"/>
    <n v="0"/>
    <n v="613287"/>
    <x v="1"/>
    <x v="1"/>
    <x v="8"/>
    <s v="dancing"/>
    <s v="unmarried"/>
    <n v="0"/>
    <n v="0"/>
    <d v="2015-01-07T00:00:00"/>
    <s v="Multi-vehicle Collision"/>
    <s v="Rear Collision"/>
    <s v="Major Damage"/>
    <x v="2"/>
    <x v="0"/>
    <x v="5"/>
    <x v="259"/>
    <n v="19"/>
    <n v="3"/>
    <s v="?"/>
    <n v="0"/>
    <n v="2"/>
    <s v="YES"/>
    <x v="238"/>
    <n v="5310"/>
    <n v="5310"/>
    <n v="37170"/>
    <x v="9"/>
    <x v="17"/>
    <n v="1995"/>
    <s v="Y"/>
    <n v="0"/>
  </r>
  <r>
    <n v="122"/>
    <n v="29"/>
    <x v="260"/>
    <d v="1991-11-21T00:00:00"/>
    <x v="0"/>
    <s v="250/500"/>
    <x v="0"/>
    <n v="1629.94"/>
    <n v="0"/>
    <n v="620104"/>
    <x v="1"/>
    <x v="4"/>
    <x v="7"/>
    <s v="skydiving"/>
    <s v="other-relative"/>
    <n v="0"/>
    <n v="-47100"/>
    <d v="2015-02-02T00:00:00"/>
    <s v="Parked Car"/>
    <s v="?"/>
    <s v="Trivial Damage"/>
    <x v="1"/>
    <x v="0"/>
    <x v="1"/>
    <x v="260"/>
    <n v="17"/>
    <n v="1"/>
    <s v="?"/>
    <n v="0"/>
    <n v="1"/>
    <s v="NO"/>
    <x v="239"/>
    <n v="350"/>
    <n v="350"/>
    <n v="3150"/>
    <x v="2"/>
    <x v="12"/>
    <n v="2014"/>
    <s v="N"/>
    <n v="0"/>
  </r>
  <r>
    <n v="156"/>
    <n v="31"/>
    <x v="261"/>
    <d v="1996-09-21T00:00:00"/>
    <x v="2"/>
    <s v="100/300"/>
    <x v="1"/>
    <n v="1134.08"/>
    <n v="0"/>
    <n v="446895"/>
    <x v="0"/>
    <x v="1"/>
    <x v="6"/>
    <s v="reading"/>
    <s v="husband"/>
    <n v="0"/>
    <n v="0"/>
    <d v="2015-02-07T00:00:00"/>
    <s v="Single Vehicle Collision"/>
    <s v="Front Collision"/>
    <s v="Major Damage"/>
    <x v="0"/>
    <x v="5"/>
    <x v="2"/>
    <x v="261"/>
    <n v="3"/>
    <n v="1"/>
    <s v="?"/>
    <n v="2"/>
    <n v="0"/>
    <s v="?"/>
    <x v="240"/>
    <n v="5900"/>
    <n v="5900"/>
    <n v="47200"/>
    <x v="8"/>
    <x v="34"/>
    <n v="2013"/>
    <s v="Y"/>
    <n v="0"/>
  </r>
  <r>
    <n v="232"/>
    <n v="43"/>
    <x v="262"/>
    <d v="2001-05-16T00:00:00"/>
    <x v="0"/>
    <s v="250/500"/>
    <x v="2"/>
    <n v="1483.91"/>
    <n v="8000000"/>
    <n v="431531"/>
    <x v="0"/>
    <x v="6"/>
    <x v="1"/>
    <s v="golf"/>
    <s v="husband"/>
    <n v="0"/>
    <n v="-33600"/>
    <d v="2015-01-18T00:00:00"/>
    <s v="Multi-vehicle Collision"/>
    <s v="Rear Collision"/>
    <s v="Major Damage"/>
    <x v="4"/>
    <x v="2"/>
    <x v="2"/>
    <x v="262"/>
    <n v="17"/>
    <n v="3"/>
    <s v="NO"/>
    <n v="0"/>
    <n v="1"/>
    <s v="?"/>
    <x v="241"/>
    <n v="7060"/>
    <n v="14120"/>
    <n v="49420"/>
    <x v="13"/>
    <x v="27"/>
    <n v="2013"/>
    <s v="Y"/>
    <n v="0"/>
  </r>
  <r>
    <n v="244"/>
    <n v="40"/>
    <x v="263"/>
    <d v="1999-08-11T00:00:00"/>
    <x v="1"/>
    <s v="500/1000"/>
    <x v="1"/>
    <n v="1304.67"/>
    <n v="7000000"/>
    <n v="605408"/>
    <x v="0"/>
    <x v="4"/>
    <x v="3"/>
    <s v="base-jumping"/>
    <s v="other-relative"/>
    <n v="0"/>
    <n v="-45000"/>
    <d v="2015-01-10T00:00:00"/>
    <s v="Multi-vehicle Collision"/>
    <s v="Side Collision"/>
    <s v="Minor Damage"/>
    <x v="0"/>
    <x v="0"/>
    <x v="4"/>
    <x v="263"/>
    <n v="5"/>
    <n v="3"/>
    <s v="?"/>
    <n v="1"/>
    <n v="1"/>
    <s v="?"/>
    <x v="242"/>
    <n v="5590"/>
    <n v="11180"/>
    <n v="44720"/>
    <x v="2"/>
    <x v="2"/>
    <n v="2001"/>
    <s v="N"/>
    <n v="0"/>
  </r>
  <r>
    <n v="84"/>
    <n v="30"/>
    <x v="264"/>
    <d v="2003-06-16T00:00:00"/>
    <x v="2"/>
    <s v="500/1000"/>
    <x v="1"/>
    <n v="1035.79"/>
    <n v="0"/>
    <n v="457551"/>
    <x v="1"/>
    <x v="0"/>
    <x v="9"/>
    <s v="kayaking"/>
    <s v="wife"/>
    <n v="44400"/>
    <n v="-51500"/>
    <d v="2015-01-30T00:00:00"/>
    <s v="Single Vehicle Collision"/>
    <s v="Side Collision"/>
    <s v="Minor Damage"/>
    <x v="0"/>
    <x v="0"/>
    <x v="5"/>
    <x v="264"/>
    <n v="9"/>
    <n v="1"/>
    <s v="NO"/>
    <n v="1"/>
    <n v="0"/>
    <s v="YES"/>
    <x v="243"/>
    <n v="5240"/>
    <n v="10480"/>
    <n v="41920"/>
    <x v="13"/>
    <x v="27"/>
    <n v="2010"/>
    <s v="N"/>
    <n v="0"/>
  </r>
  <r>
    <n v="394"/>
    <n v="57"/>
    <x v="265"/>
    <d v="1999-03-30T00:00:00"/>
    <x v="2"/>
    <s v="250/500"/>
    <x v="2"/>
    <n v="1401.2"/>
    <n v="0"/>
    <n v="619892"/>
    <x v="1"/>
    <x v="5"/>
    <x v="0"/>
    <s v="movies"/>
    <s v="own-child"/>
    <n v="51500"/>
    <n v="0"/>
    <d v="2015-01-25T00:00:00"/>
    <s v="Vehicle Theft"/>
    <s v="?"/>
    <s v="Trivial Damage"/>
    <x v="0"/>
    <x v="5"/>
    <x v="4"/>
    <x v="265"/>
    <n v="9"/>
    <n v="1"/>
    <s v="NO"/>
    <n v="1"/>
    <n v="0"/>
    <s v="NO"/>
    <x v="244"/>
    <n v="1060"/>
    <n v="1060"/>
    <n v="4770"/>
    <x v="6"/>
    <x v="7"/>
    <n v="1999"/>
    <s v="N"/>
    <n v="0"/>
  </r>
  <r>
    <n v="246"/>
    <n v="45"/>
    <x v="266"/>
    <d v="1999-02-03T00:00:00"/>
    <x v="2"/>
    <s v="250/500"/>
    <x v="0"/>
    <n v="1665.45"/>
    <n v="0"/>
    <n v="445853"/>
    <x v="0"/>
    <x v="7"/>
    <x v="1"/>
    <s v="hiking"/>
    <s v="wife"/>
    <n v="34400"/>
    <n v="-33100"/>
    <d v="2015-01-29T00:00:00"/>
    <s v="Multi-vehicle Collision"/>
    <s v="Side Collision"/>
    <s v="Major Damage"/>
    <x v="2"/>
    <x v="7"/>
    <x v="0"/>
    <x v="266"/>
    <n v="9"/>
    <n v="3"/>
    <s v="?"/>
    <n v="2"/>
    <n v="2"/>
    <s v="?"/>
    <x v="245"/>
    <n v="11840"/>
    <n v="5920"/>
    <n v="35520"/>
    <x v="7"/>
    <x v="8"/>
    <n v="2006"/>
    <s v="Y"/>
    <n v="0"/>
  </r>
  <r>
    <n v="35"/>
    <n v="29"/>
    <x v="267"/>
    <d v="2011-08-25T00:00:00"/>
    <x v="1"/>
    <s v="500/1000"/>
    <x v="1"/>
    <n v="653.66"/>
    <n v="0"/>
    <n v="475483"/>
    <x v="1"/>
    <x v="7"/>
    <x v="11"/>
    <s v="video-games"/>
    <s v="unmarried"/>
    <n v="52100"/>
    <n v="-46900"/>
    <d v="2015-02-24T00:00:00"/>
    <s v="Multi-vehicle Collision"/>
    <s v="Rear Collision"/>
    <s v="Minor Damage"/>
    <x v="2"/>
    <x v="0"/>
    <x v="3"/>
    <x v="267"/>
    <n v="22"/>
    <n v="3"/>
    <s v="NO"/>
    <n v="0"/>
    <n v="0"/>
    <s v="?"/>
    <x v="246"/>
    <n v="15660"/>
    <n v="7830"/>
    <n v="54810"/>
    <x v="10"/>
    <x v="25"/>
    <n v="2009"/>
    <s v="N"/>
    <n v="0"/>
  </r>
  <r>
    <n v="156"/>
    <n v="37"/>
    <x v="268"/>
    <d v="2010-06-28T00:00:00"/>
    <x v="0"/>
    <s v="100/300"/>
    <x v="2"/>
    <n v="1080.1300000000001"/>
    <n v="0"/>
    <n v="606290"/>
    <x v="0"/>
    <x v="2"/>
    <x v="9"/>
    <s v="reading"/>
    <s v="other-relative"/>
    <n v="0"/>
    <n v="-61000"/>
    <d v="2015-01-04T00:00:00"/>
    <s v="Multi-vehicle Collision"/>
    <s v="Rear Collision"/>
    <s v="Major Damage"/>
    <x v="4"/>
    <x v="7"/>
    <x v="3"/>
    <x v="268"/>
    <n v="15"/>
    <n v="3"/>
    <s v="YES"/>
    <n v="0"/>
    <n v="3"/>
    <s v="NO"/>
    <x v="247"/>
    <n v="4610"/>
    <n v="4610"/>
    <n v="32270"/>
    <x v="5"/>
    <x v="6"/>
    <n v="2001"/>
    <s v="N"/>
    <n v="0"/>
  </r>
  <r>
    <n v="195"/>
    <n v="36"/>
    <x v="269"/>
    <d v="2001-11-06T00:00:00"/>
    <x v="1"/>
    <s v="100/300"/>
    <x v="1"/>
    <n v="1346.18"/>
    <n v="0"/>
    <n v="611852"/>
    <x v="1"/>
    <x v="2"/>
    <x v="1"/>
    <s v="camping"/>
    <s v="wife"/>
    <n v="57800"/>
    <n v="-53300"/>
    <d v="2015-02-25T00:00:00"/>
    <s v="Multi-vehicle Collision"/>
    <s v="Front Collision"/>
    <s v="Total Loss"/>
    <x v="2"/>
    <x v="0"/>
    <x v="4"/>
    <x v="269"/>
    <n v="14"/>
    <n v="3"/>
    <s v="YES"/>
    <n v="2"/>
    <n v="3"/>
    <s v="YES"/>
    <x v="248"/>
    <n v="12540"/>
    <n v="6270"/>
    <n v="50160"/>
    <x v="3"/>
    <x v="3"/>
    <n v="2007"/>
    <s v="N"/>
    <n v="0"/>
  </r>
  <r>
    <n v="369"/>
    <n v="55"/>
    <x v="270"/>
    <d v="2013-04-15T00:00:00"/>
    <x v="0"/>
    <s v="250/500"/>
    <x v="1"/>
    <n v="1589.54"/>
    <n v="0"/>
    <n v="444734"/>
    <x v="0"/>
    <x v="6"/>
    <x v="11"/>
    <s v="camping"/>
    <s v="husband"/>
    <n v="55400"/>
    <n v="0"/>
    <d v="2015-01-27T00:00:00"/>
    <s v="Multi-vehicle Collision"/>
    <s v="Rear Collision"/>
    <s v="Minor Damage"/>
    <x v="0"/>
    <x v="1"/>
    <x v="2"/>
    <x v="270"/>
    <n v="6"/>
    <n v="3"/>
    <s v="?"/>
    <n v="2"/>
    <n v="0"/>
    <s v="YES"/>
    <x v="249"/>
    <n v="17060"/>
    <n v="8530"/>
    <n v="59710"/>
    <x v="7"/>
    <x v="11"/>
    <n v="2003"/>
    <s v="N"/>
    <n v="0"/>
  </r>
  <r>
    <n v="271"/>
    <n v="40"/>
    <x v="271"/>
    <d v="1995-12-07T00:00:00"/>
    <x v="2"/>
    <s v="100/300"/>
    <x v="0"/>
    <n v="1251.6500000000001"/>
    <n v="0"/>
    <n v="433683"/>
    <x v="1"/>
    <x v="2"/>
    <x v="6"/>
    <s v="camping"/>
    <s v="wife"/>
    <n v="71200"/>
    <n v="0"/>
    <d v="2015-02-19T00:00:00"/>
    <s v="Parked Car"/>
    <s v="?"/>
    <s v="Minor Damage"/>
    <x v="1"/>
    <x v="2"/>
    <x v="4"/>
    <x v="271"/>
    <n v="6"/>
    <n v="1"/>
    <s v="NO"/>
    <n v="0"/>
    <n v="0"/>
    <s v="NO"/>
    <x v="250"/>
    <n v="560"/>
    <n v="280"/>
    <n v="2240"/>
    <x v="6"/>
    <x v="10"/>
    <n v="2012"/>
    <s v="N"/>
    <n v="0"/>
  </r>
  <r>
    <n v="332"/>
    <n v="47"/>
    <x v="272"/>
    <d v="1991-11-01T00:00:00"/>
    <x v="2"/>
    <s v="100/300"/>
    <x v="1"/>
    <n v="1083.01"/>
    <n v="0"/>
    <n v="448882"/>
    <x v="0"/>
    <x v="0"/>
    <x v="0"/>
    <s v="paintball"/>
    <s v="other-relative"/>
    <n v="91900"/>
    <n v="0"/>
    <d v="2015-01-31T00:00:00"/>
    <s v="Multi-vehicle Collision"/>
    <s v="Front Collision"/>
    <s v="Major Damage"/>
    <x v="0"/>
    <x v="4"/>
    <x v="2"/>
    <x v="272"/>
    <n v="22"/>
    <n v="4"/>
    <s v="YES"/>
    <n v="2"/>
    <n v="0"/>
    <s v="?"/>
    <x v="251"/>
    <n v="11040"/>
    <n v="11040"/>
    <n v="49680"/>
    <x v="11"/>
    <x v="38"/>
    <n v="2010"/>
    <s v="Y"/>
    <n v="0"/>
  </r>
  <r>
    <n v="107"/>
    <n v="26"/>
    <x v="273"/>
    <d v="2014-05-19T00:00:00"/>
    <x v="0"/>
    <s v="100/300"/>
    <x v="2"/>
    <n v="974.59"/>
    <n v="0"/>
    <n v="466838"/>
    <x v="1"/>
    <x v="7"/>
    <x v="3"/>
    <s v="skydiving"/>
    <s v="wife"/>
    <n v="62800"/>
    <n v="0"/>
    <d v="2015-01-18T00:00:00"/>
    <s v="Multi-vehicle Collision"/>
    <s v="Rear Collision"/>
    <s v="Minor Damage"/>
    <x v="4"/>
    <x v="2"/>
    <x v="2"/>
    <x v="273"/>
    <n v="14"/>
    <n v="3"/>
    <s v="?"/>
    <n v="1"/>
    <n v="0"/>
    <s v="NO"/>
    <x v="252"/>
    <n v="11940"/>
    <n v="11940"/>
    <n v="35820"/>
    <x v="5"/>
    <x v="37"/>
    <n v="2002"/>
    <s v="N"/>
    <n v="0"/>
  </r>
  <r>
    <n v="217"/>
    <n v="39"/>
    <x v="274"/>
    <d v="1992-03-15T00:00:00"/>
    <x v="2"/>
    <s v="500/1000"/>
    <x v="1"/>
    <n v="1399.85"/>
    <n v="0"/>
    <n v="605490"/>
    <x v="1"/>
    <x v="4"/>
    <x v="6"/>
    <s v="skydiving"/>
    <s v="other-relative"/>
    <n v="49900"/>
    <n v="-19800"/>
    <d v="2015-01-10T00:00:00"/>
    <s v="Multi-vehicle Collision"/>
    <s v="Front Collision"/>
    <s v="Minor Damage"/>
    <x v="2"/>
    <x v="2"/>
    <x v="0"/>
    <x v="274"/>
    <n v="16"/>
    <n v="3"/>
    <s v="NO"/>
    <n v="0"/>
    <n v="2"/>
    <s v="?"/>
    <x v="253"/>
    <n v="10820"/>
    <n v="10820"/>
    <n v="43280"/>
    <x v="8"/>
    <x v="34"/>
    <n v="1997"/>
    <s v="N"/>
    <n v="0"/>
  </r>
  <r>
    <n v="243"/>
    <n v="43"/>
    <x v="275"/>
    <d v="2006-02-03T00:00:00"/>
    <x v="1"/>
    <s v="500/1000"/>
    <x v="2"/>
    <n v="1307.74"/>
    <n v="0"/>
    <n v="466137"/>
    <x v="1"/>
    <x v="2"/>
    <x v="1"/>
    <s v="board-games"/>
    <s v="own-child"/>
    <n v="0"/>
    <n v="-75700"/>
    <d v="2015-01-28T00:00:00"/>
    <s v="Multi-vehicle Collision"/>
    <s v="Front Collision"/>
    <s v="Major Damage"/>
    <x v="4"/>
    <x v="0"/>
    <x v="1"/>
    <x v="275"/>
    <n v="10"/>
    <n v="3"/>
    <s v="?"/>
    <n v="0"/>
    <n v="1"/>
    <s v="NO"/>
    <x v="254"/>
    <n v="4170"/>
    <n v="4170"/>
    <n v="29190"/>
    <x v="11"/>
    <x v="23"/>
    <n v="2008"/>
    <s v="N"/>
    <n v="0"/>
  </r>
  <r>
    <n v="296"/>
    <n v="42"/>
    <x v="276"/>
    <d v="2003-03-16T00:00:00"/>
    <x v="1"/>
    <s v="250/500"/>
    <x v="1"/>
    <n v="1219.27"/>
    <n v="0"/>
    <n v="466970"/>
    <x v="0"/>
    <x v="2"/>
    <x v="4"/>
    <s v="paintball"/>
    <s v="husband"/>
    <n v="53100"/>
    <n v="-63400"/>
    <d v="2015-02-16T00:00:00"/>
    <s v="Multi-vehicle Collision"/>
    <s v="Side Collision"/>
    <s v="Total Loss"/>
    <x v="4"/>
    <x v="4"/>
    <x v="0"/>
    <x v="276"/>
    <n v="9"/>
    <n v="3"/>
    <s v="YES"/>
    <n v="1"/>
    <n v="2"/>
    <s v="NO"/>
    <x v="255"/>
    <n v="7120"/>
    <n v="7120"/>
    <n v="49840"/>
    <x v="0"/>
    <x v="30"/>
    <n v="2012"/>
    <s v="N"/>
    <n v="0"/>
  </r>
  <r>
    <n v="264"/>
    <n v="41"/>
    <x v="277"/>
    <d v="2002-10-16T00:00:00"/>
    <x v="0"/>
    <s v="100/300"/>
    <x v="2"/>
    <n v="1411.3"/>
    <n v="0"/>
    <n v="474801"/>
    <x v="0"/>
    <x v="1"/>
    <x v="5"/>
    <s v="cross-fit"/>
    <s v="unmarried"/>
    <n v="55600"/>
    <n v="0"/>
    <d v="2015-02-08T00:00:00"/>
    <s v="Single Vehicle Collision"/>
    <s v="Rear Collision"/>
    <s v="Minor Damage"/>
    <x v="3"/>
    <x v="7"/>
    <x v="6"/>
    <x v="277"/>
    <n v="4"/>
    <n v="1"/>
    <s v="NO"/>
    <n v="1"/>
    <n v="0"/>
    <s v="?"/>
    <x v="256"/>
    <n v="10980"/>
    <n v="5490"/>
    <n v="43920"/>
    <x v="10"/>
    <x v="24"/>
    <n v="2004"/>
    <s v="Y"/>
    <n v="0"/>
  </r>
  <r>
    <n v="108"/>
    <n v="33"/>
    <x v="278"/>
    <d v="1990-01-27T00:00:00"/>
    <x v="2"/>
    <s v="100/300"/>
    <x v="1"/>
    <n v="694.45"/>
    <n v="0"/>
    <n v="450703"/>
    <x v="1"/>
    <x v="7"/>
    <x v="3"/>
    <s v="exercise"/>
    <s v="not-in-family"/>
    <n v="0"/>
    <n v="0"/>
    <d v="2015-01-20T00:00:00"/>
    <s v="Multi-vehicle Collision"/>
    <s v="Side Collision"/>
    <s v="Major Damage"/>
    <x v="0"/>
    <x v="4"/>
    <x v="5"/>
    <x v="278"/>
    <n v="6"/>
    <n v="3"/>
    <s v="?"/>
    <n v="0"/>
    <n v="1"/>
    <s v="YES"/>
    <x v="257"/>
    <n v="5850"/>
    <n v="11700"/>
    <n v="46800"/>
    <x v="5"/>
    <x v="6"/>
    <n v="2011"/>
    <s v="Y"/>
    <n v="0"/>
  </r>
  <r>
    <n v="32"/>
    <n v="38"/>
    <x v="279"/>
    <d v="2010-03-11T00:00:00"/>
    <x v="2"/>
    <s v="100/300"/>
    <x v="2"/>
    <n v="1006.77"/>
    <n v="6000000"/>
    <n v="478172"/>
    <x v="1"/>
    <x v="6"/>
    <x v="6"/>
    <s v="sleeping"/>
    <s v="own-child"/>
    <n v="0"/>
    <n v="0"/>
    <d v="2015-02-06T00:00:00"/>
    <s v="Multi-vehicle Collision"/>
    <s v="Side Collision"/>
    <s v="Minor Damage"/>
    <x v="0"/>
    <x v="0"/>
    <x v="5"/>
    <x v="279"/>
    <n v="15"/>
    <n v="3"/>
    <s v="YES"/>
    <n v="2"/>
    <n v="1"/>
    <s v="YES"/>
    <x v="258"/>
    <n v="14180"/>
    <n v="7090"/>
    <n v="49630"/>
    <x v="10"/>
    <x v="32"/>
    <n v="1997"/>
    <s v="N"/>
    <n v="0"/>
  </r>
  <r>
    <n v="259"/>
    <n v="39"/>
    <x v="280"/>
    <d v="1995-09-19T00:00:00"/>
    <x v="0"/>
    <s v="250/500"/>
    <x v="0"/>
    <n v="1422.36"/>
    <n v="0"/>
    <n v="604668"/>
    <x v="1"/>
    <x v="7"/>
    <x v="0"/>
    <s v="movies"/>
    <s v="unmarried"/>
    <n v="0"/>
    <n v="-83900"/>
    <d v="2015-01-24T00:00:00"/>
    <s v="Multi-vehicle Collision"/>
    <s v="Side Collision"/>
    <s v="Minor Damage"/>
    <x v="2"/>
    <x v="7"/>
    <x v="0"/>
    <x v="280"/>
    <n v="12"/>
    <n v="3"/>
    <s v="NO"/>
    <n v="1"/>
    <n v="3"/>
    <s v="?"/>
    <x v="259"/>
    <n v="7760"/>
    <n v="7760"/>
    <n v="31040"/>
    <x v="5"/>
    <x v="37"/>
    <n v="2012"/>
    <s v="N"/>
    <n v="0"/>
  </r>
  <r>
    <n v="186"/>
    <n v="33"/>
    <x v="281"/>
    <d v="2010-02-27T00:00:00"/>
    <x v="1"/>
    <s v="100/300"/>
    <x v="0"/>
    <n v="1348.32"/>
    <n v="0"/>
    <n v="469429"/>
    <x v="1"/>
    <x v="2"/>
    <x v="0"/>
    <s v="cross-fit"/>
    <s v="wife"/>
    <n v="37600"/>
    <n v="-37600"/>
    <d v="2015-01-14T00:00:00"/>
    <s v="Vehicle Theft"/>
    <s v="?"/>
    <s v="Trivial Damage"/>
    <x v="0"/>
    <x v="2"/>
    <x v="2"/>
    <x v="281"/>
    <n v="3"/>
    <n v="1"/>
    <s v="NO"/>
    <n v="2"/>
    <n v="1"/>
    <s v="?"/>
    <x v="260"/>
    <n v="860"/>
    <n v="860"/>
    <n v="3010"/>
    <x v="3"/>
    <x v="33"/>
    <n v="2013"/>
    <s v="Y"/>
    <n v="0"/>
  </r>
  <r>
    <n v="201"/>
    <n v="40"/>
    <x v="282"/>
    <d v="1991-12-28T00:00:00"/>
    <x v="0"/>
    <s v="250/500"/>
    <x v="1"/>
    <n v="1315.56"/>
    <n v="0"/>
    <n v="471806"/>
    <x v="1"/>
    <x v="1"/>
    <x v="10"/>
    <s v="video-games"/>
    <s v="not-in-family"/>
    <n v="0"/>
    <n v="0"/>
    <d v="2015-02-18T00:00:00"/>
    <s v="Vehicle Theft"/>
    <s v="?"/>
    <s v="Minor Damage"/>
    <x v="0"/>
    <x v="0"/>
    <x v="6"/>
    <x v="282"/>
    <n v="14"/>
    <n v="1"/>
    <s v="YES"/>
    <n v="0"/>
    <n v="0"/>
    <s v="YES"/>
    <x v="261"/>
    <n v="1240"/>
    <n v="1240"/>
    <n v="4340"/>
    <x v="11"/>
    <x v="38"/>
    <n v="2003"/>
    <s v="N"/>
    <n v="0"/>
  </r>
  <r>
    <n v="436"/>
    <n v="58"/>
    <x v="283"/>
    <d v="2002-04-30T00:00:00"/>
    <x v="0"/>
    <s v="250/500"/>
    <x v="1"/>
    <n v="1407.01"/>
    <n v="5000000"/>
    <n v="475705"/>
    <x v="0"/>
    <x v="1"/>
    <x v="4"/>
    <s v="sleeping"/>
    <s v="other-relative"/>
    <n v="47400"/>
    <n v="-27600"/>
    <d v="2015-01-10T00:00:00"/>
    <s v="Single Vehicle Collision"/>
    <s v="Rear Collision"/>
    <s v="Major Damage"/>
    <x v="0"/>
    <x v="4"/>
    <x v="1"/>
    <x v="283"/>
    <n v="10"/>
    <n v="1"/>
    <s v="?"/>
    <n v="0"/>
    <n v="2"/>
    <s v="?"/>
    <x v="262"/>
    <n v="11980"/>
    <n v="5990"/>
    <n v="41930"/>
    <x v="10"/>
    <x v="25"/>
    <n v="1997"/>
    <s v="Y"/>
    <n v="0"/>
  </r>
  <r>
    <n v="189"/>
    <n v="36"/>
    <x v="284"/>
    <d v="2007-04-28T00:00:00"/>
    <x v="0"/>
    <s v="250/500"/>
    <x v="1"/>
    <n v="1388.58"/>
    <n v="0"/>
    <n v="459122"/>
    <x v="1"/>
    <x v="0"/>
    <x v="7"/>
    <s v="basketball"/>
    <s v="own-child"/>
    <n v="0"/>
    <n v="-49400"/>
    <d v="2015-02-13T00:00:00"/>
    <s v="Multi-vehicle Collision"/>
    <s v="Side Collision"/>
    <s v="Major Damage"/>
    <x v="0"/>
    <x v="4"/>
    <x v="1"/>
    <x v="284"/>
    <n v="17"/>
    <n v="3"/>
    <s v="?"/>
    <n v="1"/>
    <n v="3"/>
    <s v="YES"/>
    <x v="263"/>
    <n v="13260"/>
    <n v="13260"/>
    <n v="53040"/>
    <x v="8"/>
    <x v="19"/>
    <n v="2009"/>
    <s v="N"/>
    <n v="0"/>
  </r>
  <r>
    <n v="105"/>
    <n v="33"/>
    <x v="285"/>
    <d v="1996-07-08T00:00:00"/>
    <x v="2"/>
    <s v="500/1000"/>
    <x v="2"/>
    <n v="1310.76"/>
    <n v="0"/>
    <n v="476737"/>
    <x v="1"/>
    <x v="5"/>
    <x v="12"/>
    <s v="kayaking"/>
    <s v="not-in-family"/>
    <n v="0"/>
    <n v="-40900"/>
    <d v="2015-02-17T00:00:00"/>
    <s v="Single Vehicle Collision"/>
    <s v="Front Collision"/>
    <s v="Total Loss"/>
    <x v="3"/>
    <x v="1"/>
    <x v="6"/>
    <x v="285"/>
    <n v="8"/>
    <n v="1"/>
    <s v="YES"/>
    <n v="0"/>
    <n v="1"/>
    <s v="?"/>
    <x v="207"/>
    <n v="12780"/>
    <n v="6390"/>
    <n v="51120"/>
    <x v="4"/>
    <x v="13"/>
    <n v="2008"/>
    <s v="N"/>
    <n v="0"/>
  </r>
  <r>
    <n v="163"/>
    <n v="31"/>
    <x v="286"/>
    <d v="2002-04-01T00:00:00"/>
    <x v="1"/>
    <s v="100/300"/>
    <x v="0"/>
    <n v="1004.63"/>
    <n v="6000000"/>
    <n v="460359"/>
    <x v="0"/>
    <x v="7"/>
    <x v="7"/>
    <s v="hiking"/>
    <s v="not-in-family"/>
    <n v="26900"/>
    <n v="0"/>
    <d v="2015-01-07T00:00:00"/>
    <s v="Multi-vehicle Collision"/>
    <s v="Rear Collision"/>
    <s v="Total Loss"/>
    <x v="4"/>
    <x v="0"/>
    <x v="4"/>
    <x v="286"/>
    <n v="14"/>
    <n v="3"/>
    <s v="YES"/>
    <n v="2"/>
    <n v="0"/>
    <s v="NO"/>
    <x v="264"/>
    <n v="5810"/>
    <n v="11620"/>
    <n v="46480"/>
    <x v="9"/>
    <x v="18"/>
    <n v="1999"/>
    <s v="N"/>
    <n v="0"/>
  </r>
  <r>
    <n v="219"/>
    <n v="40"/>
    <x v="287"/>
    <d v="2006-10-29T00:00:00"/>
    <x v="0"/>
    <s v="100/300"/>
    <x v="2"/>
    <n v="1134.9100000000001"/>
    <n v="0"/>
    <n v="452735"/>
    <x v="1"/>
    <x v="2"/>
    <x v="10"/>
    <s v="golf"/>
    <s v="not-in-family"/>
    <n v="68700"/>
    <n v="0"/>
    <d v="2015-01-29T00:00:00"/>
    <s v="Vehicle Theft"/>
    <s v="?"/>
    <s v="Trivial Damage"/>
    <x v="1"/>
    <x v="0"/>
    <x v="1"/>
    <x v="287"/>
    <n v="6"/>
    <n v="1"/>
    <s v="?"/>
    <n v="1"/>
    <n v="0"/>
    <s v="NO"/>
    <x v="265"/>
    <n v="640"/>
    <n v="640"/>
    <n v="5120"/>
    <x v="7"/>
    <x v="8"/>
    <n v="1997"/>
    <s v="N"/>
    <n v="0"/>
  </r>
  <r>
    <n v="88"/>
    <n v="25"/>
    <x v="288"/>
    <d v="2007-10-25T00:00:00"/>
    <x v="1"/>
    <s v="250/500"/>
    <x v="0"/>
    <n v="1194"/>
    <n v="0"/>
    <n v="613583"/>
    <x v="1"/>
    <x v="7"/>
    <x v="11"/>
    <s v="movies"/>
    <s v="husband"/>
    <n v="0"/>
    <n v="0"/>
    <d v="2015-02-13T00:00:00"/>
    <s v="Single Vehicle Collision"/>
    <s v="Rear Collision"/>
    <s v="Major Damage"/>
    <x v="4"/>
    <x v="0"/>
    <x v="6"/>
    <x v="288"/>
    <n v="6"/>
    <n v="1"/>
    <s v="YES"/>
    <n v="1"/>
    <n v="2"/>
    <s v="YES"/>
    <x v="266"/>
    <n v="7420"/>
    <n v="7420"/>
    <n v="51940"/>
    <x v="8"/>
    <x v="19"/>
    <n v="2013"/>
    <s v="Y"/>
    <n v="0"/>
  </r>
  <r>
    <n v="40"/>
    <n v="39"/>
    <x v="289"/>
    <d v="2001-03-28T00:00:00"/>
    <x v="1"/>
    <s v="500/1000"/>
    <x v="0"/>
    <n v="1248.25"/>
    <n v="4000000"/>
    <n v="605692"/>
    <x v="1"/>
    <x v="6"/>
    <x v="2"/>
    <s v="hiking"/>
    <s v="own-child"/>
    <n v="0"/>
    <n v="-33300"/>
    <d v="2015-02-01T00:00:00"/>
    <s v="Parked Car"/>
    <s v="?"/>
    <s v="Minor Damage"/>
    <x v="0"/>
    <x v="1"/>
    <x v="6"/>
    <x v="289"/>
    <n v="8"/>
    <n v="1"/>
    <s v="NO"/>
    <n v="0"/>
    <n v="2"/>
    <s v="?"/>
    <x v="267"/>
    <n v="1460"/>
    <n v="1460"/>
    <n v="5840"/>
    <x v="10"/>
    <x v="21"/>
    <n v="2013"/>
    <s v="N"/>
    <n v="0"/>
  </r>
  <r>
    <n v="284"/>
    <n v="42"/>
    <x v="290"/>
    <d v="1995-05-04T00:00:00"/>
    <x v="0"/>
    <s v="100/300"/>
    <x v="2"/>
    <n v="1338.54"/>
    <n v="-1000000"/>
    <n v="438178"/>
    <x v="0"/>
    <x v="2"/>
    <x v="1"/>
    <s v="kayaking"/>
    <s v="wife"/>
    <n v="0"/>
    <n v="0"/>
    <d v="2015-01-29T00:00:00"/>
    <s v="Single Vehicle Collision"/>
    <s v="Side Collision"/>
    <s v="Major Damage"/>
    <x v="4"/>
    <x v="5"/>
    <x v="2"/>
    <x v="290"/>
    <n v="13"/>
    <n v="1"/>
    <s v="YES"/>
    <n v="0"/>
    <n v="1"/>
    <s v="?"/>
    <x v="268"/>
    <n v="8560"/>
    <n v="17120"/>
    <n v="68480"/>
    <x v="3"/>
    <x v="33"/>
    <n v="1996"/>
    <s v="N"/>
    <n v="0"/>
  </r>
  <r>
    <n v="59"/>
    <n v="40"/>
    <x v="291"/>
    <d v="2011-09-28T00:00:00"/>
    <x v="2"/>
    <s v="250/500"/>
    <x v="1"/>
    <n v="782.23"/>
    <n v="0"/>
    <n v="449221"/>
    <x v="0"/>
    <x v="6"/>
    <x v="9"/>
    <s v="golf"/>
    <s v="other-relative"/>
    <n v="64200"/>
    <n v="-32300"/>
    <d v="2015-02-06T00:00:00"/>
    <s v="Multi-vehicle Collision"/>
    <s v="Front Collision"/>
    <s v="Total Loss"/>
    <x v="4"/>
    <x v="3"/>
    <x v="3"/>
    <x v="291"/>
    <n v="0"/>
    <n v="3"/>
    <s v="?"/>
    <n v="0"/>
    <n v="2"/>
    <s v="NO"/>
    <x v="269"/>
    <n v="5730"/>
    <n v="11460"/>
    <n v="34380"/>
    <x v="10"/>
    <x v="25"/>
    <n v="2010"/>
    <s v="N"/>
    <n v="0"/>
  </r>
  <r>
    <n v="39"/>
    <n v="31"/>
    <x v="292"/>
    <d v="2003-01-28T00:00:00"/>
    <x v="2"/>
    <s v="250/500"/>
    <x v="1"/>
    <n v="1366.9"/>
    <n v="0"/>
    <n v="459322"/>
    <x v="1"/>
    <x v="5"/>
    <x v="11"/>
    <s v="polo"/>
    <s v="husband"/>
    <n v="0"/>
    <n v="-15700"/>
    <d v="2015-01-28T00:00:00"/>
    <s v="Multi-vehicle Collision"/>
    <s v="Rear Collision"/>
    <s v="Major Damage"/>
    <x v="2"/>
    <x v="5"/>
    <x v="5"/>
    <x v="292"/>
    <n v="14"/>
    <n v="3"/>
    <s v="?"/>
    <n v="1"/>
    <n v="0"/>
    <s v="NO"/>
    <x v="270"/>
    <n v="10540"/>
    <n v="10540"/>
    <n v="31620"/>
    <x v="10"/>
    <x v="32"/>
    <n v="2014"/>
    <s v="Y"/>
    <n v="0"/>
  </r>
  <r>
    <n v="147"/>
    <n v="34"/>
    <x v="293"/>
    <d v="2011-02-01T00:00:00"/>
    <x v="2"/>
    <s v="500/1000"/>
    <x v="0"/>
    <n v="1275.81"/>
    <n v="0"/>
    <n v="472657"/>
    <x v="0"/>
    <x v="5"/>
    <x v="2"/>
    <s v="dancing"/>
    <s v="wife"/>
    <n v="0"/>
    <n v="-48300"/>
    <d v="2015-01-21T00:00:00"/>
    <s v="Single Vehicle Collision"/>
    <s v="Side Collision"/>
    <s v="Minor Damage"/>
    <x v="2"/>
    <x v="2"/>
    <x v="0"/>
    <x v="293"/>
    <n v="13"/>
    <n v="1"/>
    <s v="YES"/>
    <n v="2"/>
    <n v="2"/>
    <s v="?"/>
    <x v="271"/>
    <n v="15540"/>
    <n v="15540"/>
    <n v="69930"/>
    <x v="1"/>
    <x v="36"/>
    <n v="1998"/>
    <s v="N"/>
    <n v="0"/>
  </r>
  <r>
    <n v="156"/>
    <n v="37"/>
    <x v="294"/>
    <d v="1993-02-09T00:00:00"/>
    <x v="1"/>
    <s v="250/500"/>
    <x v="2"/>
    <n v="1090.6500000000001"/>
    <n v="0"/>
    <n v="608331"/>
    <x v="0"/>
    <x v="5"/>
    <x v="8"/>
    <s v="golf"/>
    <s v="unmarried"/>
    <n v="0"/>
    <n v="-51800"/>
    <d v="2015-01-16T00:00:00"/>
    <s v="Multi-vehicle Collision"/>
    <s v="Rear Collision"/>
    <s v="Minor Damage"/>
    <x v="0"/>
    <x v="5"/>
    <x v="0"/>
    <x v="294"/>
    <n v="16"/>
    <n v="4"/>
    <s v="?"/>
    <n v="1"/>
    <n v="2"/>
    <s v="YES"/>
    <x v="272"/>
    <n v="5340"/>
    <n v="5340"/>
    <n v="42720"/>
    <x v="12"/>
    <x v="26"/>
    <n v="2010"/>
    <s v="Y"/>
    <n v="0"/>
  </r>
  <r>
    <n v="123"/>
    <n v="31"/>
    <x v="295"/>
    <d v="2005-08-05T00:00:00"/>
    <x v="1"/>
    <s v="250/500"/>
    <x v="2"/>
    <n v="1326"/>
    <n v="0"/>
    <n v="438546"/>
    <x v="1"/>
    <x v="2"/>
    <x v="5"/>
    <s v="basketball"/>
    <s v="wife"/>
    <n v="0"/>
    <n v="-54600"/>
    <d v="2015-02-17T00:00:00"/>
    <s v="Single Vehicle Collision"/>
    <s v="Side Collision"/>
    <s v="Total Loss"/>
    <x v="2"/>
    <x v="0"/>
    <x v="6"/>
    <x v="295"/>
    <n v="13"/>
    <n v="1"/>
    <s v="?"/>
    <n v="1"/>
    <n v="2"/>
    <s v="NO"/>
    <x v="273"/>
    <n v="12020"/>
    <n v="12020"/>
    <n v="48080"/>
    <x v="1"/>
    <x v="36"/>
    <n v="2009"/>
    <s v="N"/>
    <n v="0"/>
  </r>
  <r>
    <n v="231"/>
    <n v="43"/>
    <x v="296"/>
    <d v="2006-06-17T00:00:00"/>
    <x v="2"/>
    <s v="250/500"/>
    <x v="1"/>
    <n v="972.47"/>
    <n v="0"/>
    <n v="441981"/>
    <x v="0"/>
    <x v="6"/>
    <x v="9"/>
    <s v="reading"/>
    <s v="wife"/>
    <n v="0"/>
    <n v="-58100"/>
    <d v="2015-02-01T00:00:00"/>
    <s v="Multi-vehicle Collision"/>
    <s v="Front Collision"/>
    <s v="Minor Damage"/>
    <x v="0"/>
    <x v="7"/>
    <x v="4"/>
    <x v="296"/>
    <n v="15"/>
    <n v="3"/>
    <s v="YES"/>
    <n v="2"/>
    <n v="2"/>
    <s v="YES"/>
    <x v="274"/>
    <n v="7710"/>
    <n v="15420"/>
    <n v="53970"/>
    <x v="6"/>
    <x v="10"/>
    <n v="2010"/>
    <s v="N"/>
    <n v="0"/>
  </r>
  <r>
    <n v="247"/>
    <n v="39"/>
    <x v="297"/>
    <d v="1993-12-07T00:00:00"/>
    <x v="2"/>
    <s v="100/300"/>
    <x v="2"/>
    <n v="806.31"/>
    <n v="0"/>
    <n v="602177"/>
    <x v="1"/>
    <x v="6"/>
    <x v="11"/>
    <s v="dancing"/>
    <s v="wife"/>
    <n v="0"/>
    <n v="0"/>
    <d v="2015-02-25T00:00:00"/>
    <s v="Parked Car"/>
    <s v="?"/>
    <s v="Trivial Damage"/>
    <x v="0"/>
    <x v="0"/>
    <x v="5"/>
    <x v="297"/>
    <n v="3"/>
    <n v="1"/>
    <s v="?"/>
    <n v="2"/>
    <n v="3"/>
    <s v="?"/>
    <x v="275"/>
    <n v="600"/>
    <n v="0"/>
    <n v="2700"/>
    <x v="2"/>
    <x v="2"/>
    <n v="2003"/>
    <s v="N"/>
    <n v="0"/>
  </r>
  <r>
    <n v="194"/>
    <n v="35"/>
    <x v="298"/>
    <d v="2012-03-14T00:00:00"/>
    <x v="2"/>
    <s v="500/1000"/>
    <x v="2"/>
    <n v="1416.24"/>
    <n v="0"/>
    <n v="441659"/>
    <x v="1"/>
    <x v="0"/>
    <x v="12"/>
    <s v="golf"/>
    <s v="not-in-family"/>
    <n v="0"/>
    <n v="0"/>
    <d v="2015-02-26T00:00:00"/>
    <s v="Parked Car"/>
    <s v="?"/>
    <s v="Minor Damage"/>
    <x v="1"/>
    <x v="4"/>
    <x v="5"/>
    <x v="298"/>
    <n v="7"/>
    <n v="1"/>
    <s v="YES"/>
    <n v="1"/>
    <n v="0"/>
    <s v="?"/>
    <x v="161"/>
    <n v="1080"/>
    <n v="540"/>
    <n v="4320"/>
    <x v="5"/>
    <x v="6"/>
    <n v="2003"/>
    <s v="N"/>
    <n v="0"/>
  </r>
  <r>
    <n v="119"/>
    <n v="27"/>
    <x v="299"/>
    <d v="1997-08-05T00:00:00"/>
    <x v="1"/>
    <s v="250/500"/>
    <x v="1"/>
    <n v="1097.6400000000001"/>
    <n v="0"/>
    <n v="614812"/>
    <x v="0"/>
    <x v="5"/>
    <x v="10"/>
    <s v="video-games"/>
    <s v="other-relative"/>
    <n v="27100"/>
    <n v="0"/>
    <d v="2015-02-06T00:00:00"/>
    <s v="Multi-vehicle Collision"/>
    <s v="Rear Collision"/>
    <s v="Major Damage"/>
    <x v="3"/>
    <x v="7"/>
    <x v="5"/>
    <x v="299"/>
    <n v="16"/>
    <n v="2"/>
    <s v="NO"/>
    <n v="1"/>
    <n v="0"/>
    <s v="?"/>
    <x v="276"/>
    <n v="7080"/>
    <n v="21240"/>
    <n v="35400"/>
    <x v="4"/>
    <x v="16"/>
    <n v="2006"/>
    <s v="N"/>
    <n v="0"/>
  </r>
  <r>
    <n v="259"/>
    <n v="43"/>
    <x v="300"/>
    <d v="2009-07-05T00:00:00"/>
    <x v="2"/>
    <s v="100/300"/>
    <x v="2"/>
    <n v="947.75"/>
    <n v="0"/>
    <n v="458470"/>
    <x v="1"/>
    <x v="4"/>
    <x v="13"/>
    <s v="base-jumping"/>
    <s v="not-in-family"/>
    <n v="0"/>
    <n v="-39300"/>
    <d v="2015-02-03T00:00:00"/>
    <s v="Vehicle Theft"/>
    <s v="?"/>
    <s v="Trivial Damage"/>
    <x v="0"/>
    <x v="0"/>
    <x v="1"/>
    <x v="300"/>
    <n v="15"/>
    <n v="1"/>
    <s v="NO"/>
    <n v="1"/>
    <n v="3"/>
    <s v="NO"/>
    <x v="104"/>
    <n v="1280"/>
    <n v="640"/>
    <n v="5760"/>
    <x v="6"/>
    <x v="7"/>
    <n v="2008"/>
    <s v="N"/>
    <n v="1"/>
  </r>
  <r>
    <n v="107"/>
    <n v="31"/>
    <x v="301"/>
    <d v="1994-11-25T00:00:00"/>
    <x v="2"/>
    <s v="100/300"/>
    <x v="1"/>
    <n v="1018.73"/>
    <n v="5000000"/>
    <n v="469646"/>
    <x v="0"/>
    <x v="2"/>
    <x v="11"/>
    <s v="yachting"/>
    <s v="own-child"/>
    <n v="20000"/>
    <n v="-82700"/>
    <d v="2015-01-27T00:00:00"/>
    <s v="Multi-vehicle Collision"/>
    <s v="Side Collision"/>
    <s v="Total Loss"/>
    <x v="0"/>
    <x v="2"/>
    <x v="1"/>
    <x v="301"/>
    <n v="21"/>
    <n v="3"/>
    <s v="YES"/>
    <n v="1"/>
    <n v="2"/>
    <s v="?"/>
    <x v="277"/>
    <n v="14420"/>
    <n v="21630"/>
    <n v="57680"/>
    <x v="12"/>
    <x v="29"/>
    <n v="2001"/>
    <s v="N"/>
    <n v="0"/>
  </r>
  <r>
    <n v="48"/>
    <n v="44"/>
    <x v="302"/>
    <d v="1997-02-03T00:00:00"/>
    <x v="2"/>
    <s v="100/300"/>
    <x v="1"/>
    <n v="1400.74"/>
    <n v="0"/>
    <n v="611118"/>
    <x v="0"/>
    <x v="6"/>
    <x v="2"/>
    <s v="base-jumping"/>
    <s v="other-relative"/>
    <n v="34000"/>
    <n v="-55600"/>
    <d v="2015-01-21T00:00:00"/>
    <s v="Multi-vehicle Collision"/>
    <s v="Rear Collision"/>
    <s v="Major Damage"/>
    <x v="0"/>
    <x v="5"/>
    <x v="2"/>
    <x v="302"/>
    <n v="23"/>
    <n v="3"/>
    <s v="YES"/>
    <n v="0"/>
    <n v="2"/>
    <s v="?"/>
    <x v="278"/>
    <n v="17460"/>
    <n v="17460"/>
    <n v="52380"/>
    <x v="11"/>
    <x v="23"/>
    <n v="2013"/>
    <s v="N"/>
    <n v="0"/>
  </r>
  <r>
    <n v="267"/>
    <n v="40"/>
    <x v="303"/>
    <d v="2009-10-09T00:00:00"/>
    <x v="2"/>
    <s v="250/500"/>
    <x v="2"/>
    <n v="1155.53"/>
    <n v="5000000"/>
    <n v="465158"/>
    <x v="0"/>
    <x v="7"/>
    <x v="10"/>
    <s v="camping"/>
    <s v="wife"/>
    <n v="0"/>
    <n v="-35200"/>
    <d v="2015-01-24T00:00:00"/>
    <s v="Parked Car"/>
    <s v="?"/>
    <s v="Trivial Damage"/>
    <x v="0"/>
    <x v="2"/>
    <x v="0"/>
    <x v="303"/>
    <n v="5"/>
    <n v="1"/>
    <s v="?"/>
    <n v="0"/>
    <n v="2"/>
    <s v="NO"/>
    <x v="279"/>
    <n v="1260"/>
    <n v="630"/>
    <n v="3780"/>
    <x v="8"/>
    <x v="9"/>
    <n v="1997"/>
    <s v="N"/>
    <n v="0"/>
  </r>
  <r>
    <n v="286"/>
    <n v="47"/>
    <x v="304"/>
    <d v="2002-11-20T00:00:00"/>
    <x v="1"/>
    <s v="250/500"/>
    <x v="2"/>
    <n v="1386.93"/>
    <n v="0"/>
    <n v="457130"/>
    <x v="0"/>
    <x v="5"/>
    <x v="7"/>
    <s v="bungie-jumping"/>
    <s v="husband"/>
    <n v="54100"/>
    <n v="-77600"/>
    <d v="2015-01-17T00:00:00"/>
    <s v="Multi-vehicle Collision"/>
    <s v="Rear Collision"/>
    <s v="Minor Damage"/>
    <x v="3"/>
    <x v="2"/>
    <x v="3"/>
    <x v="304"/>
    <n v="15"/>
    <n v="3"/>
    <s v="YES"/>
    <n v="0"/>
    <n v="0"/>
    <s v="NO"/>
    <x v="280"/>
    <n v="13160"/>
    <n v="6580"/>
    <n v="46060"/>
    <x v="4"/>
    <x v="16"/>
    <n v="2001"/>
    <s v="N"/>
    <n v="0"/>
  </r>
  <r>
    <n v="175"/>
    <n v="34"/>
    <x v="305"/>
    <d v="1995-05-29T00:00:00"/>
    <x v="0"/>
    <s v="100/300"/>
    <x v="2"/>
    <n v="915.29"/>
    <n v="0"/>
    <n v="607893"/>
    <x v="1"/>
    <x v="7"/>
    <x v="11"/>
    <s v="base-jumping"/>
    <s v="wife"/>
    <n v="82400"/>
    <n v="-57100"/>
    <d v="2015-02-23T00:00:00"/>
    <s v="Single Vehicle Collision"/>
    <s v="Front Collision"/>
    <s v="Major Damage"/>
    <x v="3"/>
    <x v="2"/>
    <x v="2"/>
    <x v="305"/>
    <n v="14"/>
    <n v="1"/>
    <s v="?"/>
    <n v="2"/>
    <n v="1"/>
    <s v="YES"/>
    <x v="281"/>
    <n v="4080"/>
    <n v="4080"/>
    <n v="28560"/>
    <x v="12"/>
    <x v="31"/>
    <n v="2009"/>
    <s v="Y"/>
    <n v="0"/>
  </r>
  <r>
    <n v="111"/>
    <n v="29"/>
    <x v="306"/>
    <d v="2011-01-22T00:00:00"/>
    <x v="2"/>
    <s v="250/500"/>
    <x v="2"/>
    <n v="1239.55"/>
    <n v="2000000"/>
    <n v="464736"/>
    <x v="1"/>
    <x v="1"/>
    <x v="13"/>
    <s v="kayaking"/>
    <s v="own-child"/>
    <n v="0"/>
    <n v="0"/>
    <d v="2015-01-09T00:00:00"/>
    <s v="Single Vehicle Collision"/>
    <s v="Side Collision"/>
    <s v="Major Damage"/>
    <x v="2"/>
    <x v="0"/>
    <x v="1"/>
    <x v="306"/>
    <n v="1"/>
    <n v="1"/>
    <s v="?"/>
    <n v="1"/>
    <n v="1"/>
    <s v="YES"/>
    <x v="97"/>
    <n v="4800"/>
    <n v="9600"/>
    <n v="38400"/>
    <x v="1"/>
    <x v="36"/>
    <n v="1996"/>
    <s v="Y"/>
    <n v="0"/>
  </r>
  <r>
    <n v="151"/>
    <n v="37"/>
    <x v="307"/>
    <d v="2012-10-18T00:00:00"/>
    <x v="1"/>
    <s v="250/500"/>
    <x v="2"/>
    <n v="1366.42"/>
    <n v="0"/>
    <n v="476198"/>
    <x v="1"/>
    <x v="2"/>
    <x v="9"/>
    <s v="cross-fit"/>
    <s v="unmarried"/>
    <n v="44000"/>
    <n v="0"/>
    <d v="2015-02-15T00:00:00"/>
    <s v="Multi-vehicle Collision"/>
    <s v="Rear Collision"/>
    <s v="Total Loss"/>
    <x v="2"/>
    <x v="0"/>
    <x v="2"/>
    <x v="307"/>
    <n v="14"/>
    <n v="3"/>
    <s v="NO"/>
    <n v="1"/>
    <n v="2"/>
    <s v="YES"/>
    <x v="282"/>
    <n v="5910"/>
    <n v="5910"/>
    <n v="47280"/>
    <x v="5"/>
    <x v="14"/>
    <n v="1998"/>
    <s v="Y"/>
    <n v="0"/>
  </r>
  <r>
    <n v="156"/>
    <n v="37"/>
    <x v="308"/>
    <d v="1991-10-13T00:00:00"/>
    <x v="0"/>
    <s v="500/1000"/>
    <x v="0"/>
    <n v="1086.48"/>
    <n v="6000000"/>
    <n v="444903"/>
    <x v="0"/>
    <x v="2"/>
    <x v="1"/>
    <s v="hiking"/>
    <s v="unmarried"/>
    <n v="0"/>
    <n v="-53800"/>
    <d v="2015-01-16T00:00:00"/>
    <s v="Multi-vehicle Collision"/>
    <s v="Rear Collision"/>
    <s v="Total Loss"/>
    <x v="3"/>
    <x v="2"/>
    <x v="6"/>
    <x v="308"/>
    <n v="17"/>
    <n v="3"/>
    <s v="?"/>
    <n v="1"/>
    <n v="1"/>
    <s v="YES"/>
    <x v="283"/>
    <n v="14080"/>
    <n v="7040"/>
    <n v="56320"/>
    <x v="9"/>
    <x v="15"/>
    <n v="1999"/>
    <s v="N"/>
    <n v="0"/>
  </r>
  <r>
    <n v="165"/>
    <n v="36"/>
    <x v="309"/>
    <d v="2010-10-01T00:00:00"/>
    <x v="2"/>
    <s v="250/500"/>
    <x v="1"/>
    <n v="1247.8699999999999"/>
    <n v="0"/>
    <n v="464336"/>
    <x v="0"/>
    <x v="4"/>
    <x v="3"/>
    <s v="golf"/>
    <s v="husband"/>
    <n v="0"/>
    <n v="-39700"/>
    <d v="2015-01-14T00:00:00"/>
    <s v="Multi-vehicle Collision"/>
    <s v="Side Collision"/>
    <s v="Total Loss"/>
    <x v="2"/>
    <x v="2"/>
    <x v="5"/>
    <x v="309"/>
    <n v="20"/>
    <n v="3"/>
    <s v="NO"/>
    <n v="2"/>
    <n v="2"/>
    <s v="NO"/>
    <x v="284"/>
    <n v="4570"/>
    <n v="4570"/>
    <n v="36560"/>
    <x v="10"/>
    <x v="21"/>
    <n v="2008"/>
    <s v="N"/>
    <n v="0"/>
  </r>
  <r>
    <n v="253"/>
    <n v="41"/>
    <x v="310"/>
    <d v="2013-04-10T00:00:00"/>
    <x v="0"/>
    <s v="100/300"/>
    <x v="1"/>
    <n v="1312.75"/>
    <n v="0"/>
    <n v="471453"/>
    <x v="1"/>
    <x v="1"/>
    <x v="2"/>
    <s v="dancing"/>
    <s v="other-relative"/>
    <n v="81300"/>
    <n v="0"/>
    <d v="2015-01-01T00:00:00"/>
    <s v="Multi-vehicle Collision"/>
    <s v="Rear Collision"/>
    <s v="Major Damage"/>
    <x v="3"/>
    <x v="0"/>
    <x v="3"/>
    <x v="310"/>
    <n v="10"/>
    <n v="3"/>
    <s v="NO"/>
    <n v="2"/>
    <n v="2"/>
    <s v="YES"/>
    <x v="285"/>
    <n v="7340"/>
    <n v="14680"/>
    <n v="58720"/>
    <x v="7"/>
    <x v="8"/>
    <n v="2014"/>
    <s v="Y"/>
    <n v="0"/>
  </r>
  <r>
    <n v="10"/>
    <n v="26"/>
    <x v="311"/>
    <d v="2008-06-11T00:00:00"/>
    <x v="1"/>
    <s v="100/300"/>
    <x v="1"/>
    <n v="765.64"/>
    <n v="0"/>
    <n v="466191"/>
    <x v="0"/>
    <x v="0"/>
    <x v="2"/>
    <s v="base-jumping"/>
    <s v="not-in-family"/>
    <n v="0"/>
    <n v="-22200"/>
    <d v="2015-02-16T00:00:00"/>
    <s v="Multi-vehicle Collision"/>
    <s v="Front Collision"/>
    <s v="Major Damage"/>
    <x v="4"/>
    <x v="0"/>
    <x v="6"/>
    <x v="311"/>
    <n v="3"/>
    <n v="3"/>
    <s v="?"/>
    <n v="0"/>
    <n v="3"/>
    <s v="?"/>
    <x v="286"/>
    <n v="2850"/>
    <n v="5700"/>
    <n v="22800"/>
    <x v="12"/>
    <x v="31"/>
    <n v="2001"/>
    <s v="Y"/>
    <n v="0"/>
  </r>
  <r>
    <n v="158"/>
    <n v="33"/>
    <x v="312"/>
    <d v="2013-12-04T00:00:00"/>
    <x v="0"/>
    <s v="100/300"/>
    <x v="1"/>
    <n v="1327.41"/>
    <n v="0"/>
    <n v="440930"/>
    <x v="1"/>
    <x v="2"/>
    <x v="11"/>
    <s v="skydiving"/>
    <s v="other-relative"/>
    <n v="0"/>
    <n v="-38600"/>
    <d v="2015-01-04T00:00:00"/>
    <s v="Single Vehicle Collision"/>
    <s v="Side Collision"/>
    <s v="Total Loss"/>
    <x v="3"/>
    <x v="0"/>
    <x v="4"/>
    <x v="312"/>
    <n v="0"/>
    <n v="1"/>
    <s v="?"/>
    <n v="0"/>
    <n v="0"/>
    <s v="?"/>
    <x v="287"/>
    <n v="3500"/>
    <n v="7000"/>
    <n v="24500"/>
    <x v="9"/>
    <x v="15"/>
    <n v="2012"/>
    <s v="N"/>
    <n v="0"/>
  </r>
  <r>
    <n v="436"/>
    <n v="59"/>
    <x v="313"/>
    <d v="2010-08-21T00:00:00"/>
    <x v="0"/>
    <s v="500/1000"/>
    <x v="0"/>
    <n v="1338.55"/>
    <n v="0"/>
    <n v="430380"/>
    <x v="0"/>
    <x v="1"/>
    <x v="9"/>
    <s v="board-games"/>
    <s v="own-child"/>
    <n v="39000"/>
    <n v="0"/>
    <d v="2015-01-12T00:00:00"/>
    <s v="Multi-vehicle Collision"/>
    <s v="Side Collision"/>
    <s v="Total Loss"/>
    <x v="0"/>
    <x v="4"/>
    <x v="4"/>
    <x v="313"/>
    <n v="10"/>
    <n v="3"/>
    <s v="?"/>
    <n v="2"/>
    <n v="2"/>
    <s v="NO"/>
    <x v="288"/>
    <n v="13600"/>
    <n v="6800"/>
    <n v="47600"/>
    <x v="7"/>
    <x v="20"/>
    <n v="2014"/>
    <s v="N"/>
    <n v="0"/>
  </r>
  <r>
    <n v="91"/>
    <n v="30"/>
    <x v="314"/>
    <d v="2010-06-18T00:00:00"/>
    <x v="2"/>
    <s v="250/500"/>
    <x v="1"/>
    <n v="1316.63"/>
    <n v="8000000"/>
    <n v="613178"/>
    <x v="1"/>
    <x v="4"/>
    <x v="1"/>
    <s v="golf"/>
    <s v="unmarried"/>
    <n v="43900"/>
    <n v="0"/>
    <d v="2015-01-08T00:00:00"/>
    <s v="Multi-vehicle Collision"/>
    <s v="Side Collision"/>
    <s v="Minor Damage"/>
    <x v="3"/>
    <x v="0"/>
    <x v="5"/>
    <x v="314"/>
    <n v="13"/>
    <n v="3"/>
    <s v="YES"/>
    <n v="2"/>
    <n v="0"/>
    <s v="?"/>
    <x v="289"/>
    <n v="13000"/>
    <n v="13000"/>
    <n v="58500"/>
    <x v="10"/>
    <x v="32"/>
    <n v="2009"/>
    <s v="N"/>
    <n v="0"/>
  </r>
  <r>
    <n v="256"/>
    <n v="42"/>
    <x v="315"/>
    <d v="1992-04-10T00:00:00"/>
    <x v="2"/>
    <s v="500/1000"/>
    <x v="0"/>
    <n v="1286.44"/>
    <n v="0"/>
    <n v="460564"/>
    <x v="1"/>
    <x v="0"/>
    <x v="10"/>
    <s v="bungie-jumping"/>
    <s v="wife"/>
    <n v="0"/>
    <n v="-39500"/>
    <d v="2015-01-22T00:00:00"/>
    <s v="Single Vehicle Collision"/>
    <s v="Rear Collision"/>
    <s v="Minor Damage"/>
    <x v="0"/>
    <x v="4"/>
    <x v="5"/>
    <x v="315"/>
    <n v="14"/>
    <n v="1"/>
    <s v="NO"/>
    <n v="2"/>
    <n v="1"/>
    <s v="?"/>
    <x v="290"/>
    <n v="7550"/>
    <n v="15100"/>
    <n v="52850"/>
    <x v="5"/>
    <x v="37"/>
    <n v="1998"/>
    <s v="N"/>
    <n v="0"/>
  </r>
  <r>
    <n v="274"/>
    <n v="46"/>
    <x v="316"/>
    <d v="1997-02-03T00:00:00"/>
    <x v="0"/>
    <s v="500/1000"/>
    <x v="0"/>
    <n v="1372.18"/>
    <n v="0"/>
    <n v="439929"/>
    <x v="0"/>
    <x v="5"/>
    <x v="8"/>
    <s v="bungie-jumping"/>
    <s v="not-in-family"/>
    <n v="0"/>
    <n v="0"/>
    <d v="2015-01-13T00:00:00"/>
    <s v="Multi-vehicle Collision"/>
    <s v="Side Collision"/>
    <s v="Total Loss"/>
    <x v="3"/>
    <x v="4"/>
    <x v="1"/>
    <x v="316"/>
    <n v="22"/>
    <n v="3"/>
    <s v="NO"/>
    <n v="1"/>
    <n v="3"/>
    <s v="?"/>
    <x v="291"/>
    <n v="15100"/>
    <n v="15100"/>
    <n v="60400"/>
    <x v="10"/>
    <x v="25"/>
    <n v="2009"/>
    <s v="N"/>
    <n v="0"/>
  </r>
  <r>
    <n v="275"/>
    <n v="45"/>
    <x v="317"/>
    <d v="1991-12-06T00:00:00"/>
    <x v="1"/>
    <s v="500/1000"/>
    <x v="1"/>
    <n v="1447.77"/>
    <n v="0"/>
    <n v="605756"/>
    <x v="1"/>
    <x v="2"/>
    <x v="12"/>
    <s v="camping"/>
    <s v="wife"/>
    <n v="39400"/>
    <n v="-63900"/>
    <d v="2015-01-18T00:00:00"/>
    <s v="Multi-vehicle Collision"/>
    <s v="Side Collision"/>
    <s v="Total Loss"/>
    <x v="4"/>
    <x v="1"/>
    <x v="5"/>
    <x v="317"/>
    <n v="8"/>
    <n v="3"/>
    <s v="YES"/>
    <n v="1"/>
    <n v="1"/>
    <s v="?"/>
    <x v="292"/>
    <n v="5360"/>
    <n v="10720"/>
    <n v="48240"/>
    <x v="4"/>
    <x v="13"/>
    <n v="1998"/>
    <s v="N"/>
    <n v="0"/>
  </r>
  <r>
    <n v="1"/>
    <n v="33"/>
    <x v="318"/>
    <d v="1995-09-19T00:00:00"/>
    <x v="2"/>
    <s v="250/500"/>
    <x v="2"/>
    <n v="903.32"/>
    <n v="0"/>
    <n v="451184"/>
    <x v="1"/>
    <x v="5"/>
    <x v="10"/>
    <s v="yachting"/>
    <s v="not-in-family"/>
    <n v="0"/>
    <n v="0"/>
    <d v="2015-01-19T00:00:00"/>
    <s v="Multi-vehicle Collision"/>
    <s v="Rear Collision"/>
    <s v="Minor Damage"/>
    <x v="0"/>
    <x v="2"/>
    <x v="5"/>
    <x v="318"/>
    <n v="1"/>
    <n v="3"/>
    <s v="?"/>
    <n v="1"/>
    <n v="0"/>
    <s v="?"/>
    <x v="293"/>
    <n v="6340"/>
    <n v="3170"/>
    <n v="22190"/>
    <x v="7"/>
    <x v="11"/>
    <n v="2006"/>
    <s v="N"/>
    <n v="0"/>
  </r>
  <r>
    <n v="85"/>
    <n v="30"/>
    <x v="319"/>
    <d v="1993-10-29T00:00:00"/>
    <x v="1"/>
    <s v="500/1000"/>
    <x v="0"/>
    <n v="1454.42"/>
    <n v="0"/>
    <n v="459588"/>
    <x v="0"/>
    <x v="2"/>
    <x v="9"/>
    <s v="reading"/>
    <s v="other-relative"/>
    <n v="51600"/>
    <n v="-73900"/>
    <d v="2015-01-31T00:00:00"/>
    <s v="Single Vehicle Collision"/>
    <s v="Side Collision"/>
    <s v="Major Damage"/>
    <x v="3"/>
    <x v="2"/>
    <x v="3"/>
    <x v="319"/>
    <n v="19"/>
    <n v="1"/>
    <s v="YES"/>
    <n v="0"/>
    <n v="1"/>
    <s v="YES"/>
    <x v="294"/>
    <n v="12380"/>
    <n v="12380"/>
    <n v="49520"/>
    <x v="9"/>
    <x v="18"/>
    <n v="2006"/>
    <s v="Y"/>
    <n v="0"/>
  </r>
  <r>
    <n v="233"/>
    <n v="37"/>
    <x v="320"/>
    <d v="1991-11-03T00:00:00"/>
    <x v="2"/>
    <s v="100/300"/>
    <x v="1"/>
    <n v="1603.42"/>
    <n v="0"/>
    <n v="616637"/>
    <x v="1"/>
    <x v="5"/>
    <x v="2"/>
    <s v="video-games"/>
    <s v="wife"/>
    <n v="61600"/>
    <n v="-30200"/>
    <d v="2015-02-06T00:00:00"/>
    <s v="Single Vehicle Collision"/>
    <s v="Front Collision"/>
    <s v="Total Loss"/>
    <x v="2"/>
    <x v="2"/>
    <x v="0"/>
    <x v="320"/>
    <n v="17"/>
    <n v="1"/>
    <s v="YES"/>
    <n v="0"/>
    <n v="2"/>
    <s v="YES"/>
    <x v="295"/>
    <n v="13420"/>
    <n v="6710"/>
    <n v="60390"/>
    <x v="7"/>
    <x v="20"/>
    <n v="2005"/>
    <s v="N"/>
    <n v="0"/>
  </r>
  <r>
    <n v="142"/>
    <n v="30"/>
    <x v="321"/>
    <d v="2002-07-09T00:00:00"/>
    <x v="1"/>
    <s v="250/500"/>
    <x v="1"/>
    <n v="1616.58"/>
    <n v="0"/>
    <n v="447979"/>
    <x v="0"/>
    <x v="7"/>
    <x v="12"/>
    <s v="polo"/>
    <s v="husband"/>
    <n v="58500"/>
    <n v="-46800"/>
    <d v="2015-02-04T00:00:00"/>
    <s v="Multi-vehicle Collision"/>
    <s v="Rear Collision"/>
    <s v="Major Damage"/>
    <x v="3"/>
    <x v="0"/>
    <x v="4"/>
    <x v="321"/>
    <n v="13"/>
    <n v="3"/>
    <s v="YES"/>
    <n v="0"/>
    <n v="3"/>
    <s v="YES"/>
    <x v="296"/>
    <n v="6360"/>
    <n v="12720"/>
    <n v="44520"/>
    <x v="2"/>
    <x v="2"/>
    <n v="2010"/>
    <s v="N"/>
    <n v="0"/>
  </r>
  <r>
    <n v="266"/>
    <n v="44"/>
    <x v="322"/>
    <d v="1999-12-07T00:00:00"/>
    <x v="2"/>
    <s v="250/500"/>
    <x v="2"/>
    <n v="1611.83"/>
    <n v="0"/>
    <n v="460176"/>
    <x v="0"/>
    <x v="5"/>
    <x v="11"/>
    <s v="movies"/>
    <s v="husband"/>
    <n v="0"/>
    <n v="0"/>
    <d v="2015-01-02T00:00:00"/>
    <s v="Single Vehicle Collision"/>
    <s v="Front Collision"/>
    <s v="Total Loss"/>
    <x v="0"/>
    <x v="4"/>
    <x v="1"/>
    <x v="322"/>
    <n v="4"/>
    <n v="1"/>
    <s v="?"/>
    <n v="1"/>
    <n v="2"/>
    <s v="YES"/>
    <x v="297"/>
    <n v="3280"/>
    <n v="3280"/>
    <n v="26240"/>
    <x v="10"/>
    <x v="21"/>
    <n v="2012"/>
    <s v="N"/>
    <n v="0"/>
  </r>
  <r>
    <n v="350"/>
    <n v="50"/>
    <x v="323"/>
    <d v="2005-07-01T00:00:00"/>
    <x v="0"/>
    <s v="500/1000"/>
    <x v="2"/>
    <n v="889.13"/>
    <n v="0"/>
    <n v="459429"/>
    <x v="1"/>
    <x v="4"/>
    <x v="7"/>
    <s v="board-games"/>
    <s v="other-relative"/>
    <n v="0"/>
    <n v="0"/>
    <d v="2015-02-26T00:00:00"/>
    <s v="Multi-vehicle Collision"/>
    <s v="Rear Collision"/>
    <s v="Total Loss"/>
    <x v="0"/>
    <x v="7"/>
    <x v="5"/>
    <x v="323"/>
    <n v="14"/>
    <n v="3"/>
    <s v="NO"/>
    <n v="0"/>
    <n v="2"/>
    <s v="NO"/>
    <x v="298"/>
    <n v="9820"/>
    <n v="4910"/>
    <n v="29460"/>
    <x v="6"/>
    <x v="10"/>
    <n v="2015"/>
    <s v="N"/>
    <n v="0"/>
  </r>
  <r>
    <n v="97"/>
    <n v="26"/>
    <x v="324"/>
    <d v="1991-11-04T00:00:00"/>
    <x v="2"/>
    <s v="250/500"/>
    <x v="0"/>
    <n v="1252.08"/>
    <n v="0"/>
    <n v="465456"/>
    <x v="0"/>
    <x v="6"/>
    <x v="8"/>
    <s v="sleeping"/>
    <s v="not-in-family"/>
    <n v="0"/>
    <n v="0"/>
    <d v="2015-02-08T00:00:00"/>
    <s v="Multi-vehicle Collision"/>
    <s v="Rear Collision"/>
    <s v="Major Damage"/>
    <x v="3"/>
    <x v="1"/>
    <x v="3"/>
    <x v="324"/>
    <n v="4"/>
    <n v="2"/>
    <s v="YES"/>
    <n v="2"/>
    <n v="2"/>
    <s v="NO"/>
    <x v="299"/>
    <n v="10080"/>
    <n v="5040"/>
    <n v="35280"/>
    <x v="12"/>
    <x v="29"/>
    <n v="2000"/>
    <s v="Y"/>
    <n v="0"/>
  </r>
  <r>
    <n v="399"/>
    <n v="55"/>
    <x v="325"/>
    <d v="1993-04-14T00:00:00"/>
    <x v="2"/>
    <s v="500/1000"/>
    <x v="1"/>
    <n v="995.56"/>
    <n v="0"/>
    <n v="464665"/>
    <x v="0"/>
    <x v="7"/>
    <x v="4"/>
    <s v="sleeping"/>
    <s v="not-in-family"/>
    <n v="0"/>
    <n v="-65400"/>
    <d v="2015-02-07T00:00:00"/>
    <s v="Multi-vehicle Collision"/>
    <s v="Side Collision"/>
    <s v="Total Loss"/>
    <x v="0"/>
    <x v="2"/>
    <x v="5"/>
    <x v="325"/>
    <n v="23"/>
    <n v="3"/>
    <s v="YES"/>
    <n v="1"/>
    <n v="1"/>
    <s v="YES"/>
    <x v="300"/>
    <n v="17680"/>
    <n v="8840"/>
    <n v="61880"/>
    <x v="5"/>
    <x v="6"/>
    <n v="2010"/>
    <s v="N"/>
    <n v="0"/>
  </r>
  <r>
    <n v="305"/>
    <n v="49"/>
    <x v="326"/>
    <d v="2009-08-23T00:00:00"/>
    <x v="2"/>
    <s v="100/300"/>
    <x v="1"/>
    <n v="1347.92"/>
    <n v="0"/>
    <n v="430853"/>
    <x v="1"/>
    <x v="5"/>
    <x v="13"/>
    <s v="bungie-jumping"/>
    <s v="own-child"/>
    <n v="0"/>
    <n v="-42100"/>
    <d v="2015-02-17T00:00:00"/>
    <s v="Multi-vehicle Collision"/>
    <s v="Front Collision"/>
    <s v="Total Loss"/>
    <x v="2"/>
    <x v="2"/>
    <x v="4"/>
    <x v="326"/>
    <n v="21"/>
    <n v="3"/>
    <s v="YES"/>
    <n v="0"/>
    <n v="2"/>
    <s v="?"/>
    <x v="301"/>
    <n v="12100"/>
    <n v="6050"/>
    <n v="48400"/>
    <x v="13"/>
    <x v="35"/>
    <n v="2003"/>
    <s v="N"/>
    <n v="0"/>
  </r>
  <r>
    <n v="276"/>
    <n v="47"/>
    <x v="327"/>
    <d v="1993-06-18T00:00:00"/>
    <x v="1"/>
    <s v="100/300"/>
    <x v="0"/>
    <n v="1724.09"/>
    <n v="0"/>
    <n v="615712"/>
    <x v="0"/>
    <x v="1"/>
    <x v="0"/>
    <s v="yachting"/>
    <s v="own-child"/>
    <n v="0"/>
    <n v="0"/>
    <d v="2015-01-12T00:00:00"/>
    <s v="Multi-vehicle Collision"/>
    <s v="Rear Collision"/>
    <s v="Minor Damage"/>
    <x v="0"/>
    <x v="2"/>
    <x v="2"/>
    <x v="327"/>
    <n v="23"/>
    <n v="3"/>
    <s v="YES"/>
    <n v="0"/>
    <n v="0"/>
    <s v="?"/>
    <x v="302"/>
    <n v="5980"/>
    <n v="11960"/>
    <n v="47840"/>
    <x v="3"/>
    <x v="3"/>
    <n v="2014"/>
    <s v="N"/>
    <n v="0"/>
  </r>
  <r>
    <n v="257"/>
    <n v="40"/>
    <x v="328"/>
    <d v="2012-07-17T00:00:00"/>
    <x v="1"/>
    <s v="250/500"/>
    <x v="2"/>
    <n v="1379.93"/>
    <n v="0"/>
    <n v="608228"/>
    <x v="0"/>
    <x v="0"/>
    <x v="3"/>
    <s v="base-jumping"/>
    <s v="husband"/>
    <n v="0"/>
    <n v="0"/>
    <d v="2015-02-01T00:00:00"/>
    <s v="Multi-vehicle Collision"/>
    <s v="Side Collision"/>
    <s v="Major Damage"/>
    <x v="3"/>
    <x v="2"/>
    <x v="0"/>
    <x v="328"/>
    <n v="6"/>
    <n v="3"/>
    <s v="?"/>
    <n v="0"/>
    <n v="2"/>
    <s v="YES"/>
    <x v="303"/>
    <n v="9420"/>
    <n v="4710"/>
    <n v="37680"/>
    <x v="6"/>
    <x v="10"/>
    <n v="2002"/>
    <s v="Y"/>
    <n v="0"/>
  </r>
  <r>
    <n v="78"/>
    <n v="31"/>
    <x v="329"/>
    <d v="1999-01-25T00:00:00"/>
    <x v="1"/>
    <s v="250/500"/>
    <x v="0"/>
    <n v="1554.64"/>
    <n v="4000000"/>
    <n v="457535"/>
    <x v="0"/>
    <x v="1"/>
    <x v="9"/>
    <s v="board-games"/>
    <s v="own-child"/>
    <n v="0"/>
    <n v="-27900"/>
    <d v="2015-02-03T00:00:00"/>
    <s v="Single Vehicle Collision"/>
    <s v="Front Collision"/>
    <s v="Major Damage"/>
    <x v="3"/>
    <x v="4"/>
    <x v="3"/>
    <x v="329"/>
    <n v="21"/>
    <n v="1"/>
    <s v="NO"/>
    <n v="1"/>
    <n v="0"/>
    <s v="NO"/>
    <x v="304"/>
    <n v="5060"/>
    <n v="10120"/>
    <n v="40480"/>
    <x v="12"/>
    <x v="29"/>
    <n v="2009"/>
    <s v="Y"/>
    <n v="0"/>
  </r>
  <r>
    <n v="129"/>
    <n v="28"/>
    <x v="330"/>
    <d v="1990-02-23T00:00:00"/>
    <x v="0"/>
    <s v="500/1000"/>
    <x v="0"/>
    <n v="1377.94"/>
    <n v="0"/>
    <n v="442540"/>
    <x v="0"/>
    <x v="4"/>
    <x v="1"/>
    <s v="base-jumping"/>
    <s v="not-in-family"/>
    <n v="0"/>
    <n v="0"/>
    <d v="2015-02-21T00:00:00"/>
    <s v="Single Vehicle Collision"/>
    <s v="Side Collision"/>
    <s v="Major Damage"/>
    <x v="2"/>
    <x v="2"/>
    <x v="3"/>
    <x v="330"/>
    <n v="23"/>
    <n v="1"/>
    <s v="?"/>
    <n v="2"/>
    <n v="3"/>
    <s v="?"/>
    <x v="305"/>
    <n v="9920"/>
    <n v="4960"/>
    <n v="29760"/>
    <x v="7"/>
    <x v="8"/>
    <n v="2005"/>
    <s v="N"/>
    <n v="0"/>
  </r>
  <r>
    <n v="283"/>
    <n v="46"/>
    <x v="331"/>
    <d v="2000-08-30T00:00:00"/>
    <x v="2"/>
    <s v="500/1000"/>
    <x v="1"/>
    <n v="1313.33"/>
    <n v="0"/>
    <n v="455332"/>
    <x v="1"/>
    <x v="1"/>
    <x v="10"/>
    <s v="reading"/>
    <s v="husband"/>
    <n v="53500"/>
    <n v="-73600"/>
    <d v="2015-01-09T00:00:00"/>
    <s v="Multi-vehicle Collision"/>
    <s v="Front Collision"/>
    <s v="Major Damage"/>
    <x v="4"/>
    <x v="2"/>
    <x v="1"/>
    <x v="331"/>
    <n v="3"/>
    <n v="3"/>
    <s v="?"/>
    <n v="1"/>
    <n v="3"/>
    <s v="NO"/>
    <x v="306"/>
    <n v="7060"/>
    <n v="14120"/>
    <n v="56480"/>
    <x v="5"/>
    <x v="14"/>
    <n v="2004"/>
    <s v="Y"/>
    <n v="0"/>
  </r>
  <r>
    <n v="85"/>
    <n v="25"/>
    <x v="332"/>
    <d v="2008-09-03T00:00:00"/>
    <x v="1"/>
    <s v="250/500"/>
    <x v="2"/>
    <n v="1259.02"/>
    <n v="0"/>
    <n v="439534"/>
    <x v="1"/>
    <x v="7"/>
    <x v="4"/>
    <s v="base-jumping"/>
    <s v="unmarried"/>
    <n v="67000"/>
    <n v="-53600"/>
    <d v="2015-02-16T00:00:00"/>
    <s v="Parked Car"/>
    <s v="?"/>
    <s v="Trivial Damage"/>
    <x v="1"/>
    <x v="0"/>
    <x v="5"/>
    <x v="332"/>
    <n v="8"/>
    <n v="1"/>
    <s v="NO"/>
    <n v="2"/>
    <n v="2"/>
    <s v="?"/>
    <x v="307"/>
    <n v="940"/>
    <n v="940"/>
    <n v="3760"/>
    <x v="5"/>
    <x v="37"/>
    <n v="2005"/>
    <s v="N"/>
    <n v="0"/>
  </r>
  <r>
    <n v="101"/>
    <n v="26"/>
    <x v="333"/>
    <d v="1991-08-02T00:00:00"/>
    <x v="2"/>
    <s v="500/1000"/>
    <x v="0"/>
    <n v="1371.88"/>
    <n v="0"/>
    <n v="462420"/>
    <x v="1"/>
    <x v="0"/>
    <x v="5"/>
    <s v="reading"/>
    <s v="husband"/>
    <n v="0"/>
    <n v="0"/>
    <d v="2015-02-04T00:00:00"/>
    <s v="Parked Car"/>
    <s v="?"/>
    <s v="Trivial Damage"/>
    <x v="1"/>
    <x v="1"/>
    <x v="2"/>
    <x v="333"/>
    <n v="4"/>
    <n v="1"/>
    <s v="?"/>
    <n v="2"/>
    <n v="2"/>
    <s v="?"/>
    <x v="308"/>
    <n v="580"/>
    <n v="580"/>
    <n v="2030"/>
    <x v="9"/>
    <x v="15"/>
    <n v="1995"/>
    <s v="N"/>
    <n v="0"/>
  </r>
  <r>
    <n v="96"/>
    <n v="30"/>
    <x v="334"/>
    <d v="2001-09-25T00:00:00"/>
    <x v="0"/>
    <s v="100/300"/>
    <x v="2"/>
    <n v="1399.27"/>
    <n v="6000000"/>
    <n v="448913"/>
    <x v="0"/>
    <x v="6"/>
    <x v="5"/>
    <s v="hiking"/>
    <s v="wife"/>
    <n v="38900"/>
    <n v="-48700"/>
    <d v="2015-02-24T00:00:00"/>
    <s v="Single Vehicle Collision"/>
    <s v="Side Collision"/>
    <s v="Total Loss"/>
    <x v="2"/>
    <x v="5"/>
    <x v="2"/>
    <x v="334"/>
    <n v="22"/>
    <n v="1"/>
    <s v="?"/>
    <n v="0"/>
    <n v="0"/>
    <s v="YES"/>
    <x v="309"/>
    <n v="0"/>
    <n v="6680"/>
    <n v="46760"/>
    <x v="8"/>
    <x v="19"/>
    <n v="2004"/>
    <s v="N"/>
    <n v="0"/>
  </r>
  <r>
    <n v="121"/>
    <n v="31"/>
    <x v="335"/>
    <d v="2007-03-11T00:00:00"/>
    <x v="2"/>
    <s v="500/1000"/>
    <x v="0"/>
    <n v="1061.98"/>
    <n v="6000000"/>
    <n v="440837"/>
    <x v="1"/>
    <x v="7"/>
    <x v="3"/>
    <s v="camping"/>
    <s v="unmarried"/>
    <n v="0"/>
    <n v="0"/>
    <d v="2015-02-01T00:00:00"/>
    <s v="Single Vehicle Collision"/>
    <s v="Rear Collision"/>
    <s v="Minor Damage"/>
    <x v="0"/>
    <x v="4"/>
    <x v="4"/>
    <x v="335"/>
    <n v="16"/>
    <n v="1"/>
    <s v="NO"/>
    <n v="0"/>
    <n v="1"/>
    <s v="YES"/>
    <x v="310"/>
    <n v="7250"/>
    <n v="7250"/>
    <n v="50750"/>
    <x v="10"/>
    <x v="21"/>
    <n v="2002"/>
    <s v="N"/>
    <n v="0"/>
  </r>
  <r>
    <n v="176"/>
    <n v="39"/>
    <x v="336"/>
    <d v="2010-11-20T00:00:00"/>
    <x v="0"/>
    <s v="250/500"/>
    <x v="2"/>
    <n v="1365.46"/>
    <n v="4000000"/>
    <n v="466634"/>
    <x v="0"/>
    <x v="6"/>
    <x v="3"/>
    <s v="sleeping"/>
    <s v="unmarried"/>
    <n v="0"/>
    <n v="-56600"/>
    <d v="2015-02-05T00:00:00"/>
    <s v="Multi-vehicle Collision"/>
    <s v="Side Collision"/>
    <s v="Minor Damage"/>
    <x v="2"/>
    <x v="0"/>
    <x v="0"/>
    <x v="336"/>
    <n v="14"/>
    <n v="3"/>
    <s v="NO"/>
    <n v="2"/>
    <n v="1"/>
    <s v="NO"/>
    <x v="59"/>
    <n v="4920"/>
    <n v="4920"/>
    <n v="34440"/>
    <x v="3"/>
    <x v="28"/>
    <n v="2008"/>
    <s v="N"/>
    <n v="0"/>
  </r>
  <r>
    <n v="159"/>
    <n v="37"/>
    <x v="337"/>
    <d v="1998-08-28T00:00:00"/>
    <x v="2"/>
    <s v="500/1000"/>
    <x v="0"/>
    <n v="894.4"/>
    <n v="0"/>
    <n v="446435"/>
    <x v="0"/>
    <x v="2"/>
    <x v="4"/>
    <s v="camping"/>
    <s v="wife"/>
    <n v="0"/>
    <n v="-53700"/>
    <d v="2015-01-07T00:00:00"/>
    <s v="Single Vehicle Collision"/>
    <s v="Rear Collision"/>
    <s v="Total Loss"/>
    <x v="0"/>
    <x v="2"/>
    <x v="3"/>
    <x v="337"/>
    <n v="13"/>
    <n v="1"/>
    <s v="YES"/>
    <n v="2"/>
    <n v="0"/>
    <s v="NO"/>
    <x v="207"/>
    <n v="7810"/>
    <n v="7810"/>
    <n v="54670"/>
    <x v="2"/>
    <x v="2"/>
    <n v="1999"/>
    <s v="N"/>
    <n v="0"/>
  </r>
  <r>
    <n v="120"/>
    <n v="30"/>
    <x v="338"/>
    <d v="2002-07-16T00:00:00"/>
    <x v="1"/>
    <s v="250/500"/>
    <x v="2"/>
    <n v="956.69"/>
    <n v="0"/>
    <n v="438237"/>
    <x v="1"/>
    <x v="2"/>
    <x v="7"/>
    <s v="movies"/>
    <s v="husband"/>
    <n v="39600"/>
    <n v="-64300"/>
    <d v="2015-02-06T00:00:00"/>
    <s v="Single Vehicle Collision"/>
    <s v="Front Collision"/>
    <s v="Minor Damage"/>
    <x v="3"/>
    <x v="2"/>
    <x v="4"/>
    <x v="338"/>
    <n v="20"/>
    <n v="1"/>
    <s v="?"/>
    <n v="1"/>
    <n v="1"/>
    <s v="YES"/>
    <x v="311"/>
    <n v="8710"/>
    <n v="8710"/>
    <n v="69680"/>
    <x v="0"/>
    <x v="0"/>
    <n v="2000"/>
    <s v="N"/>
    <n v="0"/>
  </r>
  <r>
    <n v="212"/>
    <n v="35"/>
    <x v="339"/>
    <d v="1990-04-29T00:00:00"/>
    <x v="1"/>
    <s v="500/1000"/>
    <x v="1"/>
    <n v="1123.8900000000001"/>
    <n v="0"/>
    <n v="468313"/>
    <x v="0"/>
    <x v="0"/>
    <x v="7"/>
    <s v="video-games"/>
    <s v="unmarried"/>
    <n v="35400"/>
    <n v="-49200"/>
    <d v="2015-01-21T00:00:00"/>
    <s v="Multi-vehicle Collision"/>
    <s v="Front Collision"/>
    <s v="Total Loss"/>
    <x v="2"/>
    <x v="2"/>
    <x v="0"/>
    <x v="339"/>
    <n v="0"/>
    <n v="3"/>
    <s v="?"/>
    <n v="1"/>
    <n v="3"/>
    <s v="?"/>
    <x v="312"/>
    <n v="4580"/>
    <n v="4580"/>
    <n v="41220"/>
    <x v="9"/>
    <x v="18"/>
    <n v="1996"/>
    <s v="N"/>
    <n v="0"/>
  </r>
  <r>
    <n v="290"/>
    <n v="45"/>
    <x v="340"/>
    <d v="1998-02-01T00:00:00"/>
    <x v="2"/>
    <s v="100/300"/>
    <x v="2"/>
    <n v="1085.03"/>
    <n v="0"/>
    <n v="476303"/>
    <x v="1"/>
    <x v="7"/>
    <x v="2"/>
    <s v="cross-fit"/>
    <s v="wife"/>
    <n v="0"/>
    <n v="-61000"/>
    <d v="2015-03-01T00:00:00"/>
    <s v="Multi-vehicle Collision"/>
    <s v="Side Collision"/>
    <s v="Total Loss"/>
    <x v="0"/>
    <x v="1"/>
    <x v="2"/>
    <x v="340"/>
    <n v="23"/>
    <n v="3"/>
    <s v="YES"/>
    <n v="2"/>
    <n v="2"/>
    <s v="NO"/>
    <x v="33"/>
    <n v="12960"/>
    <n v="6480"/>
    <n v="45360"/>
    <x v="6"/>
    <x v="10"/>
    <n v="2014"/>
    <s v="Y"/>
    <n v="0"/>
  </r>
  <r>
    <n v="299"/>
    <n v="42"/>
    <x v="341"/>
    <d v="2008-07-20T00:00:00"/>
    <x v="0"/>
    <s v="100/300"/>
    <x v="1"/>
    <n v="1437.33"/>
    <n v="0"/>
    <n v="450339"/>
    <x v="1"/>
    <x v="2"/>
    <x v="0"/>
    <s v="movies"/>
    <s v="wife"/>
    <n v="25000"/>
    <n v="0"/>
    <d v="2015-02-24T00:00:00"/>
    <s v="Single Vehicle Collision"/>
    <s v="Rear Collision"/>
    <s v="Minor Damage"/>
    <x v="3"/>
    <x v="0"/>
    <x v="0"/>
    <x v="341"/>
    <n v="13"/>
    <n v="1"/>
    <s v="YES"/>
    <n v="1"/>
    <n v="3"/>
    <s v="NO"/>
    <x v="112"/>
    <n v="12800"/>
    <n v="12800"/>
    <n v="44800"/>
    <x v="10"/>
    <x v="21"/>
    <n v="2000"/>
    <s v="N"/>
    <n v="0"/>
  </r>
  <r>
    <n v="66"/>
    <n v="26"/>
    <x v="342"/>
    <d v="1998-11-13T00:00:00"/>
    <x v="2"/>
    <s v="250/500"/>
    <x v="0"/>
    <n v="988.29"/>
    <n v="0"/>
    <n v="476502"/>
    <x v="0"/>
    <x v="6"/>
    <x v="3"/>
    <s v="skydiving"/>
    <s v="own-child"/>
    <n v="0"/>
    <n v="0"/>
    <d v="2015-02-02T00:00:00"/>
    <s v="Single Vehicle Collision"/>
    <s v="Rear Collision"/>
    <s v="Major Damage"/>
    <x v="0"/>
    <x v="2"/>
    <x v="5"/>
    <x v="342"/>
    <n v="8"/>
    <n v="1"/>
    <s v="?"/>
    <n v="2"/>
    <n v="2"/>
    <s v="YES"/>
    <x v="313"/>
    <n v="0"/>
    <n v="10520"/>
    <n v="47340"/>
    <x v="9"/>
    <x v="17"/>
    <n v="2008"/>
    <s v="Y"/>
    <n v="0"/>
  </r>
  <r>
    <n v="334"/>
    <n v="47"/>
    <x v="343"/>
    <d v="2001-05-24T00:00:00"/>
    <x v="2"/>
    <s v="500/1000"/>
    <x v="2"/>
    <n v="1238.8900000000001"/>
    <n v="0"/>
    <n v="600561"/>
    <x v="0"/>
    <x v="4"/>
    <x v="9"/>
    <s v="sleeping"/>
    <s v="other-relative"/>
    <n v="0"/>
    <n v="0"/>
    <d v="2015-01-31T00:00:00"/>
    <s v="Vehicle Theft"/>
    <s v="?"/>
    <s v="Minor Damage"/>
    <x v="1"/>
    <x v="4"/>
    <x v="5"/>
    <x v="343"/>
    <n v="3"/>
    <n v="1"/>
    <s v="?"/>
    <n v="0"/>
    <n v="3"/>
    <s v="NO"/>
    <x v="314"/>
    <n v="960"/>
    <n v="960"/>
    <n v="4320"/>
    <x v="8"/>
    <x v="34"/>
    <n v="2011"/>
    <s v="N"/>
    <n v="0"/>
  </r>
  <r>
    <n v="216"/>
    <n v="38"/>
    <x v="344"/>
    <d v="2014-06-03T00:00:00"/>
    <x v="1"/>
    <s v="100/300"/>
    <x v="0"/>
    <n v="1384.64"/>
    <n v="5000000"/>
    <n v="600754"/>
    <x v="1"/>
    <x v="2"/>
    <x v="4"/>
    <s v="board-games"/>
    <s v="unmarried"/>
    <n v="0"/>
    <n v="0"/>
    <d v="2015-01-09T00:00:00"/>
    <s v="Single Vehicle Collision"/>
    <s v="Rear Collision"/>
    <s v="Total Loss"/>
    <x v="0"/>
    <x v="1"/>
    <x v="0"/>
    <x v="344"/>
    <n v="16"/>
    <n v="1"/>
    <s v="?"/>
    <n v="2"/>
    <n v="3"/>
    <s v="NO"/>
    <x v="315"/>
    <n v="16650"/>
    <n v="11100"/>
    <n v="38850"/>
    <x v="11"/>
    <x v="38"/>
    <n v="2012"/>
    <s v="Y"/>
    <n v="0"/>
  </r>
  <r>
    <n v="86"/>
    <n v="28"/>
    <x v="345"/>
    <d v="1991-08-22T00:00:00"/>
    <x v="1"/>
    <s v="100/300"/>
    <x v="1"/>
    <n v="1595.07"/>
    <n v="0"/>
    <n v="439304"/>
    <x v="0"/>
    <x v="1"/>
    <x v="10"/>
    <s v="hiking"/>
    <s v="unmarried"/>
    <n v="75800"/>
    <n v="0"/>
    <d v="2015-02-23T00:00:00"/>
    <s v="Single Vehicle Collision"/>
    <s v="Side Collision"/>
    <s v="Minor Damage"/>
    <x v="0"/>
    <x v="1"/>
    <x v="4"/>
    <x v="345"/>
    <n v="19"/>
    <n v="1"/>
    <s v="YES"/>
    <n v="0"/>
    <n v="2"/>
    <s v="YES"/>
    <x v="316"/>
    <n v="11820"/>
    <n v="11820"/>
    <n v="47280"/>
    <x v="11"/>
    <x v="23"/>
    <n v="2002"/>
    <s v="N"/>
    <n v="0"/>
  </r>
  <r>
    <n v="429"/>
    <n v="56"/>
    <x v="346"/>
    <d v="1998-12-12T00:00:00"/>
    <x v="0"/>
    <s v="250/500"/>
    <x v="0"/>
    <n v="1127.8900000000001"/>
    <n v="6000000"/>
    <n v="460722"/>
    <x v="0"/>
    <x v="2"/>
    <x v="1"/>
    <s v="skydiving"/>
    <s v="own-child"/>
    <n v="67400"/>
    <n v="-43800"/>
    <d v="2015-01-28T00:00:00"/>
    <s v="Single Vehicle Collision"/>
    <s v="Rear Collision"/>
    <s v="Minor Damage"/>
    <x v="4"/>
    <x v="4"/>
    <x v="3"/>
    <x v="346"/>
    <n v="0"/>
    <n v="1"/>
    <s v="YES"/>
    <n v="2"/>
    <n v="0"/>
    <s v="YES"/>
    <x v="317"/>
    <n v="6580"/>
    <n v="6580"/>
    <n v="26320"/>
    <x v="9"/>
    <x v="18"/>
    <n v="2002"/>
    <s v="N"/>
    <n v="0"/>
  </r>
  <r>
    <n v="257"/>
    <n v="43"/>
    <x v="347"/>
    <d v="1999-02-18T00:00:00"/>
    <x v="1"/>
    <s v="500/1000"/>
    <x v="1"/>
    <n v="929.7"/>
    <n v="6000000"/>
    <n v="618632"/>
    <x v="1"/>
    <x v="1"/>
    <x v="11"/>
    <s v="base-jumping"/>
    <s v="husband"/>
    <n v="46400"/>
    <n v="-74300"/>
    <d v="2015-01-14T00:00:00"/>
    <s v="Single Vehicle Collision"/>
    <s v="Front Collision"/>
    <s v="Total Loss"/>
    <x v="3"/>
    <x v="1"/>
    <x v="2"/>
    <x v="347"/>
    <n v="12"/>
    <n v="1"/>
    <s v="?"/>
    <n v="2"/>
    <n v="2"/>
    <s v="YES"/>
    <x v="148"/>
    <n v="10540"/>
    <n v="5270"/>
    <n v="47430"/>
    <x v="1"/>
    <x v="1"/>
    <n v="2005"/>
    <s v="N"/>
    <n v="0"/>
  </r>
  <r>
    <n v="15"/>
    <n v="34"/>
    <x v="348"/>
    <d v="1997-10-30T00:00:00"/>
    <x v="2"/>
    <s v="100/300"/>
    <x v="0"/>
    <n v="1829.63"/>
    <n v="0"/>
    <n v="452204"/>
    <x v="0"/>
    <x v="7"/>
    <x v="4"/>
    <s v="cross-fit"/>
    <s v="not-in-family"/>
    <n v="56700"/>
    <n v="0"/>
    <d v="2015-02-03T00:00:00"/>
    <s v="Multi-vehicle Collision"/>
    <s v="Side Collision"/>
    <s v="Total Loss"/>
    <x v="3"/>
    <x v="0"/>
    <x v="2"/>
    <x v="348"/>
    <n v="21"/>
    <n v="3"/>
    <s v="YES"/>
    <n v="1"/>
    <n v="0"/>
    <s v="?"/>
    <x v="318"/>
    <n v="12300"/>
    <n v="6150"/>
    <n v="49200"/>
    <x v="6"/>
    <x v="7"/>
    <n v="2009"/>
    <s v="N"/>
    <n v="0"/>
  </r>
  <r>
    <n v="230"/>
    <n v="39"/>
    <x v="349"/>
    <d v="1999-11-29T00:00:00"/>
    <x v="2"/>
    <s v="100/300"/>
    <x v="0"/>
    <n v="904.7"/>
    <n v="7000000"/>
    <n v="454530"/>
    <x v="1"/>
    <x v="0"/>
    <x v="0"/>
    <s v="bungie-jumping"/>
    <s v="unmarried"/>
    <n v="68600"/>
    <n v="-22300"/>
    <d v="2015-02-17T00:00:00"/>
    <s v="Single Vehicle Collision"/>
    <s v="Front Collision"/>
    <s v="Major Damage"/>
    <x v="2"/>
    <x v="0"/>
    <x v="1"/>
    <x v="349"/>
    <n v="0"/>
    <n v="1"/>
    <s v="?"/>
    <n v="1"/>
    <n v="3"/>
    <s v="NO"/>
    <x v="103"/>
    <n v="14840"/>
    <n v="14840"/>
    <n v="44520"/>
    <x v="4"/>
    <x v="16"/>
    <n v="2002"/>
    <s v="Y"/>
    <n v="0"/>
  </r>
  <r>
    <n v="250"/>
    <n v="43"/>
    <x v="350"/>
    <d v="2013-07-07T00:00:00"/>
    <x v="0"/>
    <s v="500/1000"/>
    <x v="0"/>
    <n v="1243.8399999999999"/>
    <n v="0"/>
    <n v="474848"/>
    <x v="1"/>
    <x v="7"/>
    <x v="4"/>
    <s v="polo"/>
    <s v="own-child"/>
    <n v="47900"/>
    <n v="-73400"/>
    <d v="2015-01-30T00:00:00"/>
    <s v="Single Vehicle Collision"/>
    <s v="Side Collision"/>
    <s v="Minor Damage"/>
    <x v="3"/>
    <x v="1"/>
    <x v="0"/>
    <x v="350"/>
    <n v="22"/>
    <n v="1"/>
    <s v="YES"/>
    <n v="1"/>
    <n v="3"/>
    <s v="NO"/>
    <x v="319"/>
    <n v="12980"/>
    <n v="12980"/>
    <n v="38940"/>
    <x v="13"/>
    <x v="35"/>
    <n v="2011"/>
    <s v="N"/>
    <n v="0"/>
  </r>
  <r>
    <n v="270"/>
    <n v="44"/>
    <x v="351"/>
    <d v="2003-07-05T00:00:00"/>
    <x v="2"/>
    <s v="500/1000"/>
    <x v="1"/>
    <n v="1030.95"/>
    <n v="0"/>
    <n v="435985"/>
    <x v="1"/>
    <x v="2"/>
    <x v="1"/>
    <s v="paintball"/>
    <s v="other-relative"/>
    <n v="47200"/>
    <n v="0"/>
    <d v="2015-02-03T00:00:00"/>
    <s v="Multi-vehicle Collision"/>
    <s v="Rear Collision"/>
    <s v="Major Damage"/>
    <x v="4"/>
    <x v="5"/>
    <x v="5"/>
    <x v="351"/>
    <n v="20"/>
    <n v="3"/>
    <s v="?"/>
    <n v="1"/>
    <n v="0"/>
    <s v="NO"/>
    <x v="320"/>
    <n v="7180"/>
    <n v="3590"/>
    <n v="25130"/>
    <x v="6"/>
    <x v="10"/>
    <n v="2007"/>
    <s v="Y"/>
    <n v="0"/>
  </r>
  <r>
    <n v="65"/>
    <n v="26"/>
    <x v="352"/>
    <d v="2005-09-21T00:00:00"/>
    <x v="1"/>
    <s v="100/300"/>
    <x v="2"/>
    <n v="1285.03"/>
    <n v="3000000"/>
    <n v="457942"/>
    <x v="1"/>
    <x v="5"/>
    <x v="0"/>
    <s v="camping"/>
    <s v="unmarried"/>
    <n v="0"/>
    <n v="-41500"/>
    <d v="2015-02-03T00:00:00"/>
    <s v="Single Vehicle Collision"/>
    <s v="Rear Collision"/>
    <s v="Minor Damage"/>
    <x v="2"/>
    <x v="1"/>
    <x v="1"/>
    <x v="352"/>
    <n v="0"/>
    <n v="1"/>
    <s v="NO"/>
    <n v="1"/>
    <n v="3"/>
    <s v="?"/>
    <x v="321"/>
    <n v="5220"/>
    <n v="10440"/>
    <n v="36540"/>
    <x v="12"/>
    <x v="29"/>
    <n v="2011"/>
    <s v="N"/>
    <n v="0"/>
  </r>
  <r>
    <n v="475"/>
    <n v="57"/>
    <x v="353"/>
    <d v="1995-02-18T00:00:00"/>
    <x v="0"/>
    <s v="100/300"/>
    <x v="2"/>
    <n v="1216.56"/>
    <n v="0"/>
    <n v="436522"/>
    <x v="0"/>
    <x v="4"/>
    <x v="12"/>
    <s v="skydiving"/>
    <s v="own-child"/>
    <n v="67400"/>
    <n v="-83200"/>
    <d v="2015-01-31T00:00:00"/>
    <s v="Single Vehicle Collision"/>
    <s v="Front Collision"/>
    <s v="Minor Damage"/>
    <x v="0"/>
    <x v="0"/>
    <x v="4"/>
    <x v="353"/>
    <n v="20"/>
    <n v="1"/>
    <s v="?"/>
    <n v="0"/>
    <n v="2"/>
    <s v="NO"/>
    <x v="322"/>
    <n v="6500"/>
    <n v="13000"/>
    <n v="58500"/>
    <x v="9"/>
    <x v="18"/>
    <n v="2000"/>
    <s v="N"/>
    <n v="0"/>
  </r>
  <r>
    <n v="77"/>
    <n v="27"/>
    <x v="354"/>
    <d v="1999-04-07T00:00:00"/>
    <x v="1"/>
    <s v="500/1000"/>
    <x v="1"/>
    <n v="966.26"/>
    <n v="0"/>
    <n v="471704"/>
    <x v="1"/>
    <x v="5"/>
    <x v="12"/>
    <s v="base-jumping"/>
    <s v="own-child"/>
    <n v="56400"/>
    <n v="-32800"/>
    <d v="2015-02-06T00:00:00"/>
    <s v="Multi-vehicle Collision"/>
    <s v="Front Collision"/>
    <s v="Minor Damage"/>
    <x v="4"/>
    <x v="2"/>
    <x v="3"/>
    <x v="354"/>
    <n v="1"/>
    <n v="3"/>
    <s v="YES"/>
    <n v="0"/>
    <n v="0"/>
    <s v="?"/>
    <x v="323"/>
    <n v="6720"/>
    <n v="6720"/>
    <n v="53760"/>
    <x v="13"/>
    <x v="27"/>
    <n v="1995"/>
    <s v="N"/>
    <n v="0"/>
  </r>
  <r>
    <n v="256"/>
    <n v="43"/>
    <x v="355"/>
    <d v="2014-12-13T00:00:00"/>
    <x v="0"/>
    <s v="100/300"/>
    <x v="2"/>
    <n v="1203.17"/>
    <n v="0"/>
    <n v="455810"/>
    <x v="1"/>
    <x v="0"/>
    <x v="5"/>
    <s v="golf"/>
    <s v="unmarried"/>
    <n v="56700"/>
    <n v="-65600"/>
    <d v="2015-02-06T00:00:00"/>
    <s v="Single Vehicle Collision"/>
    <s v="Rear Collision"/>
    <s v="Total Loss"/>
    <x v="2"/>
    <x v="4"/>
    <x v="4"/>
    <x v="355"/>
    <n v="11"/>
    <n v="1"/>
    <s v="NO"/>
    <n v="0"/>
    <n v="0"/>
    <s v="?"/>
    <x v="235"/>
    <n v="11500"/>
    <n v="5750"/>
    <n v="46000"/>
    <x v="5"/>
    <x v="37"/>
    <n v="1997"/>
    <s v="N"/>
    <n v="0"/>
  </r>
  <r>
    <n v="229"/>
    <n v="37"/>
    <x v="356"/>
    <d v="1997-06-01T00:00:00"/>
    <x v="2"/>
    <s v="250/500"/>
    <x v="1"/>
    <n v="1212.1199999999999"/>
    <n v="0"/>
    <n v="446544"/>
    <x v="1"/>
    <x v="0"/>
    <x v="0"/>
    <s v="paintball"/>
    <s v="not-in-family"/>
    <n v="65600"/>
    <n v="0"/>
    <d v="2015-01-29T00:00:00"/>
    <s v="Multi-vehicle Collision"/>
    <s v="Side Collision"/>
    <s v="Major Damage"/>
    <x v="3"/>
    <x v="4"/>
    <x v="0"/>
    <x v="356"/>
    <n v="14"/>
    <n v="3"/>
    <s v="YES"/>
    <n v="1"/>
    <n v="1"/>
    <s v="YES"/>
    <x v="324"/>
    <n v="11460"/>
    <n v="5730"/>
    <n v="51570"/>
    <x v="8"/>
    <x v="34"/>
    <n v="1995"/>
    <s v="N"/>
    <n v="0"/>
  </r>
  <r>
    <n v="110"/>
    <n v="28"/>
    <x v="357"/>
    <d v="2013-07-13T00:00:00"/>
    <x v="0"/>
    <s v="250/500"/>
    <x v="0"/>
    <n v="1573.93"/>
    <n v="0"/>
    <n v="461919"/>
    <x v="0"/>
    <x v="6"/>
    <x v="6"/>
    <s v="movies"/>
    <s v="other-relative"/>
    <n v="30400"/>
    <n v="0"/>
    <d v="2015-01-07T00:00:00"/>
    <s v="Multi-vehicle Collision"/>
    <s v="Side Collision"/>
    <s v="Minor Damage"/>
    <x v="0"/>
    <x v="2"/>
    <x v="3"/>
    <x v="357"/>
    <n v="20"/>
    <n v="3"/>
    <s v="YES"/>
    <n v="0"/>
    <n v="2"/>
    <s v="?"/>
    <x v="325"/>
    <n v="10840"/>
    <n v="10840"/>
    <n v="43360"/>
    <x v="9"/>
    <x v="17"/>
    <n v="2010"/>
    <s v="N"/>
    <n v="0"/>
  </r>
  <r>
    <n v="177"/>
    <n v="33"/>
    <x v="358"/>
    <d v="2002-12-30T00:00:00"/>
    <x v="2"/>
    <s v="100/300"/>
    <x v="0"/>
    <n v="1609.67"/>
    <n v="0"/>
    <n v="470128"/>
    <x v="0"/>
    <x v="6"/>
    <x v="12"/>
    <s v="yachting"/>
    <s v="wife"/>
    <n v="0"/>
    <n v="-13200"/>
    <d v="2015-01-20T00:00:00"/>
    <s v="Single Vehicle Collision"/>
    <s v="Side Collision"/>
    <s v="Major Damage"/>
    <x v="4"/>
    <x v="0"/>
    <x v="3"/>
    <x v="358"/>
    <n v="22"/>
    <n v="1"/>
    <s v="?"/>
    <n v="1"/>
    <n v="3"/>
    <s v="?"/>
    <x v="326"/>
    <n v="20700"/>
    <n v="13800"/>
    <n v="48300"/>
    <x v="11"/>
    <x v="38"/>
    <n v="2004"/>
    <s v="Y"/>
    <n v="0"/>
  </r>
  <r>
    <n v="292"/>
    <n v="44"/>
    <x v="359"/>
    <d v="1997-02-28T00:00:00"/>
    <x v="0"/>
    <s v="500/1000"/>
    <x v="2"/>
    <n v="1097.57"/>
    <n v="0"/>
    <n v="462836"/>
    <x v="0"/>
    <x v="1"/>
    <x v="7"/>
    <s v="basketball"/>
    <s v="unmarried"/>
    <n v="0"/>
    <n v="0"/>
    <d v="2015-02-28T00:00:00"/>
    <s v="Single Vehicle Collision"/>
    <s v="Side Collision"/>
    <s v="Total Loss"/>
    <x v="3"/>
    <x v="0"/>
    <x v="0"/>
    <x v="359"/>
    <n v="12"/>
    <n v="1"/>
    <s v="NO"/>
    <n v="1"/>
    <n v="0"/>
    <s v="YES"/>
    <x v="327"/>
    <n v="6170"/>
    <n v="6170"/>
    <n v="49360"/>
    <x v="0"/>
    <x v="30"/>
    <n v="2005"/>
    <s v="N"/>
    <n v="0"/>
  </r>
  <r>
    <n v="451"/>
    <n v="61"/>
    <x v="360"/>
    <d v="1998-06-18T00:00:00"/>
    <x v="1"/>
    <s v="250/500"/>
    <x v="1"/>
    <n v="1618.65"/>
    <n v="2000000"/>
    <n v="475407"/>
    <x v="1"/>
    <x v="2"/>
    <x v="10"/>
    <s v="polo"/>
    <s v="unmarried"/>
    <n v="0"/>
    <n v="-42600"/>
    <d v="2015-02-04T00:00:00"/>
    <s v="Multi-vehicle Collision"/>
    <s v="Rear Collision"/>
    <s v="Major Damage"/>
    <x v="4"/>
    <x v="3"/>
    <x v="0"/>
    <x v="360"/>
    <n v="3"/>
    <n v="3"/>
    <s v="YES"/>
    <n v="2"/>
    <n v="1"/>
    <s v="YES"/>
    <x v="328"/>
    <n v="15620"/>
    <n v="7810"/>
    <n v="54670"/>
    <x v="3"/>
    <x v="3"/>
    <n v="1997"/>
    <s v="Y"/>
    <n v="0"/>
  </r>
  <r>
    <n v="61"/>
    <n v="24"/>
    <x v="361"/>
    <d v="1996-02-08T00:00:00"/>
    <x v="1"/>
    <s v="100/300"/>
    <x v="2"/>
    <n v="922.67"/>
    <n v="0"/>
    <n v="473611"/>
    <x v="1"/>
    <x v="6"/>
    <x v="7"/>
    <s v="paintball"/>
    <s v="other-relative"/>
    <n v="47400"/>
    <n v="0"/>
    <d v="2015-01-12T00:00:00"/>
    <s v="Multi-vehicle Collision"/>
    <s v="Rear Collision"/>
    <s v="Major Damage"/>
    <x v="4"/>
    <x v="0"/>
    <x v="5"/>
    <x v="361"/>
    <n v="15"/>
    <n v="3"/>
    <s v="YES"/>
    <n v="2"/>
    <n v="1"/>
    <s v="?"/>
    <x v="329"/>
    <n v="9360"/>
    <n v="9360"/>
    <n v="46800"/>
    <x v="7"/>
    <x v="11"/>
    <n v="2011"/>
    <s v="Y"/>
    <n v="0"/>
  </r>
  <r>
    <n v="150"/>
    <n v="30"/>
    <x v="362"/>
    <d v="2004-11-17T00:00:00"/>
    <x v="1"/>
    <s v="100/300"/>
    <x v="0"/>
    <n v="1342.02"/>
    <n v="0"/>
    <n v="608425"/>
    <x v="0"/>
    <x v="0"/>
    <x v="5"/>
    <s v="polo"/>
    <s v="own-child"/>
    <n v="0"/>
    <n v="0"/>
    <d v="2015-02-28T00:00:00"/>
    <s v="Parked Car"/>
    <s v="?"/>
    <s v="Trivial Damage"/>
    <x v="1"/>
    <x v="1"/>
    <x v="2"/>
    <x v="362"/>
    <n v="8"/>
    <n v="1"/>
    <s v="YES"/>
    <n v="0"/>
    <n v="2"/>
    <s v="NO"/>
    <x v="330"/>
    <n v="450"/>
    <n v="450"/>
    <n v="3600"/>
    <x v="0"/>
    <x v="30"/>
    <n v="1999"/>
    <s v="N"/>
    <n v="0"/>
  </r>
  <r>
    <n v="283"/>
    <n v="41"/>
    <x v="363"/>
    <d v="2012-10-25T00:00:00"/>
    <x v="0"/>
    <s v="100/300"/>
    <x v="2"/>
    <n v="1195.01"/>
    <n v="0"/>
    <n v="476227"/>
    <x v="1"/>
    <x v="2"/>
    <x v="2"/>
    <s v="reading"/>
    <s v="own-child"/>
    <n v="60700"/>
    <n v="-54300"/>
    <d v="2015-01-08T00:00:00"/>
    <s v="Multi-vehicle Collision"/>
    <s v="Side Collision"/>
    <s v="Major Damage"/>
    <x v="3"/>
    <x v="4"/>
    <x v="5"/>
    <x v="363"/>
    <n v="13"/>
    <n v="3"/>
    <s v="NO"/>
    <n v="0"/>
    <n v="2"/>
    <s v="?"/>
    <x v="331"/>
    <n v="0"/>
    <n v="6100"/>
    <n v="36600"/>
    <x v="1"/>
    <x v="36"/>
    <n v="2011"/>
    <s v="Y"/>
    <n v="0"/>
  </r>
  <r>
    <n v="291"/>
    <n v="46"/>
    <x v="364"/>
    <d v="2006-04-13T00:00:00"/>
    <x v="0"/>
    <s v="500/1000"/>
    <x v="0"/>
    <n v="994.74"/>
    <n v="0"/>
    <n v="452701"/>
    <x v="1"/>
    <x v="5"/>
    <x v="12"/>
    <s v="polo"/>
    <s v="own-child"/>
    <n v="0"/>
    <n v="-55300"/>
    <d v="2015-01-25T00:00:00"/>
    <s v="Parked Car"/>
    <s v="?"/>
    <s v="Minor Damage"/>
    <x v="0"/>
    <x v="0"/>
    <x v="4"/>
    <x v="364"/>
    <n v="8"/>
    <n v="1"/>
    <s v="NO"/>
    <n v="2"/>
    <n v="2"/>
    <s v="YES"/>
    <x v="332"/>
    <n v="620"/>
    <n v="620"/>
    <n v="4340"/>
    <x v="13"/>
    <x v="27"/>
    <n v="2005"/>
    <s v="Y"/>
    <n v="0"/>
  </r>
  <r>
    <n v="162"/>
    <n v="31"/>
    <x v="365"/>
    <d v="2006-02-21T00:00:00"/>
    <x v="1"/>
    <s v="100/300"/>
    <x v="0"/>
    <n v="1050.24"/>
    <n v="0"/>
    <n v="456789"/>
    <x v="1"/>
    <x v="4"/>
    <x v="12"/>
    <s v="chess"/>
    <s v="wife"/>
    <n v="30700"/>
    <n v="0"/>
    <d v="2015-02-26T00:00:00"/>
    <s v="Parked Car"/>
    <s v="?"/>
    <s v="Minor Damage"/>
    <x v="1"/>
    <x v="5"/>
    <x v="2"/>
    <x v="365"/>
    <n v="7"/>
    <n v="1"/>
    <s v="?"/>
    <n v="0"/>
    <n v="0"/>
    <s v="NO"/>
    <x v="333"/>
    <n v="360"/>
    <n v="720"/>
    <n v="2520"/>
    <x v="10"/>
    <x v="25"/>
    <n v="2013"/>
    <s v="Y"/>
    <n v="0"/>
  </r>
  <r>
    <n v="154"/>
    <n v="36"/>
    <x v="366"/>
    <d v="2003-12-17T00:00:00"/>
    <x v="2"/>
    <s v="250/500"/>
    <x v="1"/>
    <n v="1313.51"/>
    <n v="7000000"/>
    <n v="600904"/>
    <x v="1"/>
    <x v="4"/>
    <x v="8"/>
    <s v="dancing"/>
    <s v="own-child"/>
    <n v="68500"/>
    <n v="0"/>
    <d v="2015-02-03T00:00:00"/>
    <s v="Vehicle Theft"/>
    <s v="?"/>
    <s v="Trivial Damage"/>
    <x v="1"/>
    <x v="0"/>
    <x v="6"/>
    <x v="366"/>
    <n v="9"/>
    <n v="1"/>
    <s v="?"/>
    <n v="2"/>
    <n v="0"/>
    <s v="?"/>
    <x v="334"/>
    <n v="280"/>
    <n v="280"/>
    <n v="2240"/>
    <x v="13"/>
    <x v="27"/>
    <n v="2015"/>
    <s v="N"/>
    <n v="0"/>
  </r>
  <r>
    <n v="289"/>
    <n v="47"/>
    <x v="367"/>
    <d v="1999-07-31T00:00:00"/>
    <x v="0"/>
    <s v="500/1000"/>
    <x v="1"/>
    <n v="1102.29"/>
    <n v="0"/>
    <n v="450889"/>
    <x v="1"/>
    <x v="2"/>
    <x v="12"/>
    <s v="hiking"/>
    <s v="own-child"/>
    <n v="73000"/>
    <n v="-37900"/>
    <d v="2015-01-31T00:00:00"/>
    <s v="Single Vehicle Collision"/>
    <s v="Front Collision"/>
    <s v="Minor Damage"/>
    <x v="4"/>
    <x v="1"/>
    <x v="5"/>
    <x v="367"/>
    <n v="15"/>
    <n v="1"/>
    <s v="NO"/>
    <n v="1"/>
    <n v="0"/>
    <s v="YES"/>
    <x v="335"/>
    <n v="6000"/>
    <n v="6000"/>
    <n v="42000"/>
    <x v="7"/>
    <x v="11"/>
    <n v="1996"/>
    <s v="N"/>
    <n v="0"/>
  </r>
  <r>
    <n v="10"/>
    <n v="19"/>
    <x v="368"/>
    <d v="2014-08-05T00:00:00"/>
    <x v="1"/>
    <s v="250/500"/>
    <x v="0"/>
    <n v="1185.78"/>
    <n v="0"/>
    <n v="478837"/>
    <x v="1"/>
    <x v="7"/>
    <x v="0"/>
    <s v="yachting"/>
    <s v="wife"/>
    <n v="0"/>
    <n v="-60700"/>
    <d v="2015-02-01T00:00:00"/>
    <s v="Single Vehicle Collision"/>
    <s v="Side Collision"/>
    <s v="Minor Damage"/>
    <x v="0"/>
    <x v="5"/>
    <x v="5"/>
    <x v="368"/>
    <n v="5"/>
    <n v="1"/>
    <s v="?"/>
    <n v="0"/>
    <n v="2"/>
    <s v="?"/>
    <x v="336"/>
    <n v="4450"/>
    <n v="8900"/>
    <n v="35600"/>
    <x v="4"/>
    <x v="16"/>
    <n v="2011"/>
    <s v="Y"/>
    <n v="0"/>
  </r>
  <r>
    <n v="309"/>
    <n v="47"/>
    <x v="369"/>
    <d v="2011-06-05T00:00:00"/>
    <x v="2"/>
    <s v="500/1000"/>
    <x v="2"/>
    <n v="1527.95"/>
    <n v="0"/>
    <n v="611322"/>
    <x v="0"/>
    <x v="1"/>
    <x v="8"/>
    <s v="hiking"/>
    <s v="other-relative"/>
    <n v="69400"/>
    <n v="0"/>
    <d v="2015-02-21T00:00:00"/>
    <s v="Multi-vehicle Collision"/>
    <s v="Rear Collision"/>
    <s v="Major Damage"/>
    <x v="3"/>
    <x v="4"/>
    <x v="5"/>
    <x v="369"/>
    <n v="15"/>
    <n v="4"/>
    <s v="YES"/>
    <n v="0"/>
    <n v="1"/>
    <s v="?"/>
    <x v="337"/>
    <n v="15560"/>
    <n v="15560"/>
    <n v="46680"/>
    <x v="2"/>
    <x v="2"/>
    <n v="2002"/>
    <s v="N"/>
    <n v="0"/>
  </r>
  <r>
    <n v="396"/>
    <n v="57"/>
    <x v="370"/>
    <d v="1992-10-11T00:00:00"/>
    <x v="1"/>
    <s v="100/300"/>
    <x v="0"/>
    <n v="1366.39"/>
    <n v="0"/>
    <n v="438180"/>
    <x v="0"/>
    <x v="5"/>
    <x v="9"/>
    <s v="exercise"/>
    <s v="other-relative"/>
    <n v="0"/>
    <n v="-22400"/>
    <d v="2015-01-30T00:00:00"/>
    <s v="Multi-vehicle Collision"/>
    <s v="Front Collision"/>
    <s v="Major Damage"/>
    <x v="3"/>
    <x v="5"/>
    <x v="0"/>
    <x v="370"/>
    <n v="22"/>
    <n v="3"/>
    <s v="YES"/>
    <n v="2"/>
    <n v="1"/>
    <s v="NO"/>
    <x v="338"/>
    <n v="11680"/>
    <n v="5840"/>
    <n v="35040"/>
    <x v="0"/>
    <x v="30"/>
    <n v="1995"/>
    <s v="N"/>
    <n v="0"/>
  </r>
  <r>
    <n v="273"/>
    <n v="41"/>
    <x v="371"/>
    <d v="2010-02-17T00:00:00"/>
    <x v="0"/>
    <s v="500/1000"/>
    <x v="0"/>
    <n v="1403.9"/>
    <n v="0"/>
    <n v="449793"/>
    <x v="1"/>
    <x v="1"/>
    <x v="13"/>
    <s v="dancing"/>
    <s v="own-child"/>
    <n v="0"/>
    <n v="0"/>
    <d v="2015-01-31T00:00:00"/>
    <s v="Multi-vehicle Collision"/>
    <s v="Side Collision"/>
    <s v="Total Loss"/>
    <x v="0"/>
    <x v="1"/>
    <x v="1"/>
    <x v="371"/>
    <n v="16"/>
    <n v="2"/>
    <s v="?"/>
    <n v="1"/>
    <n v="2"/>
    <s v="YES"/>
    <x v="339"/>
    <n v="4010"/>
    <n v="8020"/>
    <n v="32080"/>
    <x v="12"/>
    <x v="31"/>
    <n v="2015"/>
    <s v="N"/>
    <n v="0"/>
  </r>
  <r>
    <n v="129"/>
    <n v="30"/>
    <x v="372"/>
    <d v="2007-05-06T00:00:00"/>
    <x v="2"/>
    <s v="500/1000"/>
    <x v="1"/>
    <n v="927.23"/>
    <n v="0"/>
    <n v="450730"/>
    <x v="1"/>
    <x v="1"/>
    <x v="2"/>
    <s v="video-games"/>
    <s v="husband"/>
    <n v="51500"/>
    <n v="0"/>
    <d v="2015-01-13T00:00:00"/>
    <s v="Single Vehicle Collision"/>
    <s v="Front Collision"/>
    <s v="Total Loss"/>
    <x v="3"/>
    <x v="0"/>
    <x v="4"/>
    <x v="372"/>
    <n v="7"/>
    <n v="1"/>
    <s v="NO"/>
    <n v="1"/>
    <n v="3"/>
    <s v="?"/>
    <x v="340"/>
    <n v="13520"/>
    <n v="6760"/>
    <n v="54080"/>
    <x v="9"/>
    <x v="18"/>
    <n v="2009"/>
    <s v="N"/>
    <n v="0"/>
  </r>
  <r>
    <n v="140"/>
    <n v="31"/>
    <x v="373"/>
    <d v="1997-05-01T00:00:00"/>
    <x v="0"/>
    <s v="250/500"/>
    <x v="1"/>
    <n v="1554.86"/>
    <n v="6000000"/>
    <n v="608758"/>
    <x v="1"/>
    <x v="7"/>
    <x v="3"/>
    <s v="base-jumping"/>
    <s v="wife"/>
    <n v="59000"/>
    <n v="0"/>
    <d v="2015-02-16T00:00:00"/>
    <s v="Parked Car"/>
    <s v="?"/>
    <s v="Minor Damage"/>
    <x v="1"/>
    <x v="4"/>
    <x v="2"/>
    <x v="373"/>
    <n v="2"/>
    <n v="1"/>
    <s v="YES"/>
    <n v="1"/>
    <n v="2"/>
    <s v="?"/>
    <x v="202"/>
    <n v="680"/>
    <n v="680"/>
    <n v="4760"/>
    <x v="12"/>
    <x v="26"/>
    <n v="2002"/>
    <s v="Y"/>
    <n v="0"/>
  </r>
  <r>
    <n v="419"/>
    <n v="53"/>
    <x v="374"/>
    <d v="1998-01-28T00:00:00"/>
    <x v="2"/>
    <s v="500/1000"/>
    <x v="1"/>
    <n v="736.07"/>
    <n v="6000000"/>
    <n v="445339"/>
    <x v="0"/>
    <x v="6"/>
    <x v="10"/>
    <s v="chess"/>
    <s v="unmarried"/>
    <n v="45700"/>
    <n v="0"/>
    <d v="2015-02-04T00:00:00"/>
    <s v="Multi-vehicle Collision"/>
    <s v="Side Collision"/>
    <s v="Minor Damage"/>
    <x v="0"/>
    <x v="0"/>
    <x v="5"/>
    <x v="374"/>
    <n v="17"/>
    <n v="4"/>
    <s v="?"/>
    <n v="0"/>
    <n v="0"/>
    <s v="YES"/>
    <x v="341"/>
    <n v="5190"/>
    <n v="10380"/>
    <n v="46710"/>
    <x v="9"/>
    <x v="18"/>
    <n v="2012"/>
    <s v="N"/>
    <n v="0"/>
  </r>
  <r>
    <n v="315"/>
    <n v="44"/>
    <x v="375"/>
    <d v="1993-05-05T00:00:00"/>
    <x v="2"/>
    <s v="250/500"/>
    <x v="0"/>
    <n v="974.16"/>
    <n v="6000000"/>
    <n v="438328"/>
    <x v="1"/>
    <x v="4"/>
    <x v="2"/>
    <s v="reading"/>
    <s v="other-relative"/>
    <n v="0"/>
    <n v="-56800"/>
    <d v="2015-02-07T00:00:00"/>
    <s v="Multi-vehicle Collision"/>
    <s v="Front Collision"/>
    <s v="Total Loss"/>
    <x v="3"/>
    <x v="2"/>
    <x v="3"/>
    <x v="375"/>
    <n v="12"/>
    <n v="3"/>
    <s v="?"/>
    <n v="1"/>
    <n v="0"/>
    <s v="YES"/>
    <x v="342"/>
    <n v="4860"/>
    <n v="4860"/>
    <n v="17010"/>
    <x v="13"/>
    <x v="35"/>
    <n v="2006"/>
    <s v="N"/>
    <n v="0"/>
  </r>
  <r>
    <n v="72"/>
    <n v="29"/>
    <x v="376"/>
    <d v="1994-08-06T00:00:00"/>
    <x v="0"/>
    <s v="500/1000"/>
    <x v="2"/>
    <n v="973.8"/>
    <n v="0"/>
    <n v="479913"/>
    <x v="1"/>
    <x v="2"/>
    <x v="0"/>
    <s v="exercise"/>
    <s v="own-child"/>
    <n v="0"/>
    <n v="-85900"/>
    <d v="2015-01-16T00:00:00"/>
    <s v="Single Vehicle Collision"/>
    <s v="Rear Collision"/>
    <s v="Major Damage"/>
    <x v="4"/>
    <x v="4"/>
    <x v="2"/>
    <x v="376"/>
    <n v="9"/>
    <n v="1"/>
    <s v="?"/>
    <n v="1"/>
    <n v="0"/>
    <s v="NO"/>
    <x v="343"/>
    <n v="6620"/>
    <n v="6620"/>
    <n v="52960"/>
    <x v="2"/>
    <x v="12"/>
    <n v="2013"/>
    <s v="N"/>
    <n v="0"/>
  </r>
  <r>
    <n v="32"/>
    <n v="26"/>
    <x v="377"/>
    <d v="2014-11-14T00:00:00"/>
    <x v="0"/>
    <s v="100/300"/>
    <x v="1"/>
    <n v="1260.32"/>
    <n v="6000000"/>
    <n v="460760"/>
    <x v="0"/>
    <x v="7"/>
    <x v="6"/>
    <s v="polo"/>
    <s v="not-in-family"/>
    <n v="0"/>
    <n v="-79800"/>
    <d v="2015-02-28T00:00:00"/>
    <s v="Single Vehicle Collision"/>
    <s v="Side Collision"/>
    <s v="Total Loss"/>
    <x v="2"/>
    <x v="1"/>
    <x v="6"/>
    <x v="377"/>
    <n v="16"/>
    <n v="1"/>
    <s v="?"/>
    <n v="1"/>
    <n v="2"/>
    <s v="?"/>
    <x v="344"/>
    <n v="9100"/>
    <n v="4550"/>
    <n v="31850"/>
    <x v="7"/>
    <x v="20"/>
    <n v="2009"/>
    <s v="N"/>
    <n v="0"/>
  </r>
  <r>
    <n v="230"/>
    <n v="41"/>
    <x v="378"/>
    <d v="1991-12-14T00:00:00"/>
    <x v="1"/>
    <s v="100/300"/>
    <x v="0"/>
    <n v="1464.03"/>
    <n v="0"/>
    <n v="444797"/>
    <x v="0"/>
    <x v="7"/>
    <x v="10"/>
    <s v="sleeping"/>
    <s v="own-child"/>
    <n v="0"/>
    <n v="0"/>
    <d v="2015-02-08T00:00:00"/>
    <s v="Multi-vehicle Collision"/>
    <s v="Side Collision"/>
    <s v="Minor Damage"/>
    <x v="4"/>
    <x v="2"/>
    <x v="3"/>
    <x v="378"/>
    <n v="19"/>
    <n v="3"/>
    <s v="?"/>
    <n v="2"/>
    <n v="0"/>
    <s v="?"/>
    <x v="345"/>
    <n v="4420"/>
    <n v="4420"/>
    <n v="44200"/>
    <x v="6"/>
    <x v="10"/>
    <n v="2006"/>
    <s v="N"/>
    <n v="0"/>
  </r>
  <r>
    <n v="157"/>
    <n v="32"/>
    <x v="379"/>
    <d v="2009-10-21T00:00:00"/>
    <x v="0"/>
    <s v="100/300"/>
    <x v="1"/>
    <n v="617.11"/>
    <n v="0"/>
    <n v="436711"/>
    <x v="0"/>
    <x v="6"/>
    <x v="6"/>
    <s v="reading"/>
    <s v="other-relative"/>
    <n v="0"/>
    <n v="-54100"/>
    <d v="2015-01-02T00:00:00"/>
    <s v="Multi-vehicle Collision"/>
    <s v="Front Collision"/>
    <s v="Major Damage"/>
    <x v="3"/>
    <x v="1"/>
    <x v="0"/>
    <x v="379"/>
    <n v="14"/>
    <n v="3"/>
    <s v="?"/>
    <n v="1"/>
    <n v="2"/>
    <s v="NO"/>
    <x v="77"/>
    <n v="10160"/>
    <n v="5080"/>
    <n v="35560"/>
    <x v="1"/>
    <x v="1"/>
    <n v="2013"/>
    <s v="Y"/>
    <n v="0"/>
  </r>
  <r>
    <n v="265"/>
    <n v="41"/>
    <x v="380"/>
    <d v="1997-09-29T00:00:00"/>
    <x v="1"/>
    <s v="250/500"/>
    <x v="1"/>
    <n v="1724.46"/>
    <n v="6000000"/>
    <n v="432491"/>
    <x v="1"/>
    <x v="2"/>
    <x v="0"/>
    <s v="sleeping"/>
    <s v="own-child"/>
    <n v="81800"/>
    <n v="0"/>
    <d v="2015-01-13T00:00:00"/>
    <s v="Multi-vehicle Collision"/>
    <s v="Side Collision"/>
    <s v="Total Loss"/>
    <x v="0"/>
    <x v="0"/>
    <x v="5"/>
    <x v="380"/>
    <n v="18"/>
    <n v="3"/>
    <s v="?"/>
    <n v="1"/>
    <n v="3"/>
    <s v="?"/>
    <x v="346"/>
    <n v="4420"/>
    <n v="4420"/>
    <n v="35360"/>
    <x v="6"/>
    <x v="7"/>
    <n v="2014"/>
    <s v="N"/>
    <n v="0"/>
  </r>
  <r>
    <n v="47"/>
    <n v="34"/>
    <x v="381"/>
    <d v="2003-12-31T00:00:00"/>
    <x v="2"/>
    <s v="500/1000"/>
    <x v="2"/>
    <n v="1161.31"/>
    <n v="0"/>
    <n v="617527"/>
    <x v="1"/>
    <x v="1"/>
    <x v="8"/>
    <s v="base-jumping"/>
    <s v="other-relative"/>
    <n v="64800"/>
    <n v="-24300"/>
    <d v="2015-01-07T00:00:00"/>
    <s v="Single Vehicle Collision"/>
    <s v="Front Collision"/>
    <s v="Minor Damage"/>
    <x v="0"/>
    <x v="0"/>
    <x v="3"/>
    <x v="381"/>
    <n v="23"/>
    <n v="1"/>
    <s v="YES"/>
    <n v="1"/>
    <n v="3"/>
    <s v="?"/>
    <x v="104"/>
    <n v="11440"/>
    <n v="5720"/>
    <n v="45760"/>
    <x v="3"/>
    <x v="33"/>
    <n v="2012"/>
    <s v="N"/>
    <n v="1"/>
  </r>
  <r>
    <n v="113"/>
    <n v="29"/>
    <x v="382"/>
    <d v="2008-01-01T00:00:00"/>
    <x v="0"/>
    <s v="250/500"/>
    <x v="1"/>
    <n v="1091.73"/>
    <n v="0"/>
    <n v="601213"/>
    <x v="0"/>
    <x v="1"/>
    <x v="8"/>
    <s v="golf"/>
    <s v="not-in-family"/>
    <n v="36100"/>
    <n v="-42300"/>
    <d v="2015-01-05T00:00:00"/>
    <s v="Multi-vehicle Collision"/>
    <s v="Rear Collision"/>
    <s v="Minor Damage"/>
    <x v="3"/>
    <x v="2"/>
    <x v="3"/>
    <x v="382"/>
    <n v="15"/>
    <n v="3"/>
    <s v="?"/>
    <n v="0"/>
    <n v="2"/>
    <s v="YES"/>
    <x v="347"/>
    <n v="5550"/>
    <n v="5550"/>
    <n v="38850"/>
    <x v="5"/>
    <x v="37"/>
    <n v="2004"/>
    <s v="Y"/>
    <n v="0"/>
  </r>
  <r>
    <n v="289"/>
    <n v="46"/>
    <x v="383"/>
    <d v="2004-05-31T00:00:00"/>
    <x v="2"/>
    <s v="250/500"/>
    <x v="1"/>
    <n v="1209.07"/>
    <n v="0"/>
    <n v="604138"/>
    <x v="0"/>
    <x v="7"/>
    <x v="3"/>
    <s v="chess"/>
    <s v="unmarried"/>
    <n v="0"/>
    <n v="0"/>
    <d v="2015-02-28T00:00:00"/>
    <s v="Single Vehicle Collision"/>
    <s v="Rear Collision"/>
    <s v="Minor Damage"/>
    <x v="4"/>
    <x v="5"/>
    <x v="2"/>
    <x v="383"/>
    <n v="18"/>
    <n v="1"/>
    <s v="YES"/>
    <n v="0"/>
    <n v="1"/>
    <s v="YES"/>
    <x v="54"/>
    <n v="6270"/>
    <n v="6270"/>
    <n v="43890"/>
    <x v="10"/>
    <x v="21"/>
    <n v="1995"/>
    <s v="Y"/>
    <n v="0"/>
  </r>
  <r>
    <n v="254"/>
    <n v="41"/>
    <x v="384"/>
    <d v="2013-12-18T00:00:00"/>
    <x v="2"/>
    <s v="250/500"/>
    <x v="1"/>
    <n v="1241.04"/>
    <n v="0"/>
    <n v="431361"/>
    <x v="1"/>
    <x v="4"/>
    <x v="9"/>
    <s v="board-games"/>
    <s v="own-child"/>
    <n v="0"/>
    <n v="0"/>
    <d v="2015-01-04T00:00:00"/>
    <s v="Single Vehicle Collision"/>
    <s v="Front Collision"/>
    <s v="Minor Damage"/>
    <x v="0"/>
    <x v="2"/>
    <x v="1"/>
    <x v="384"/>
    <n v="16"/>
    <n v="1"/>
    <s v="NO"/>
    <n v="2"/>
    <n v="2"/>
    <s v="YES"/>
    <x v="348"/>
    <n v="18220"/>
    <n v="18220"/>
    <n v="63770"/>
    <x v="6"/>
    <x v="7"/>
    <n v="2014"/>
    <s v="N"/>
    <n v="0"/>
  </r>
  <r>
    <n v="115"/>
    <n v="30"/>
    <x v="385"/>
    <d v="2000-08-24T00:00:00"/>
    <x v="0"/>
    <s v="500/1000"/>
    <x v="2"/>
    <n v="1757.21"/>
    <n v="0"/>
    <n v="477695"/>
    <x v="0"/>
    <x v="5"/>
    <x v="5"/>
    <s v="base-jumping"/>
    <s v="wife"/>
    <n v="46400"/>
    <n v="0"/>
    <d v="2015-02-02T00:00:00"/>
    <s v="Multi-vehicle Collision"/>
    <s v="Front Collision"/>
    <s v="Minor Damage"/>
    <x v="2"/>
    <x v="2"/>
    <x v="5"/>
    <x v="385"/>
    <n v="12"/>
    <n v="3"/>
    <s v="NO"/>
    <n v="1"/>
    <n v="0"/>
    <s v="YES"/>
    <x v="349"/>
    <n v="5460"/>
    <n v="5460"/>
    <n v="38220"/>
    <x v="8"/>
    <x v="9"/>
    <n v="2007"/>
    <s v="N"/>
    <n v="0"/>
  </r>
  <r>
    <n v="236"/>
    <n v="38"/>
    <x v="386"/>
    <d v="1992-10-14T00:00:00"/>
    <x v="0"/>
    <s v="250/500"/>
    <x v="0"/>
    <n v="802.24"/>
    <n v="0"/>
    <n v="612597"/>
    <x v="1"/>
    <x v="6"/>
    <x v="6"/>
    <s v="paintball"/>
    <s v="not-in-family"/>
    <n v="0"/>
    <n v="-62500"/>
    <d v="2015-02-23T00:00:00"/>
    <s v="Single Vehicle Collision"/>
    <s v="Side Collision"/>
    <s v="Major Damage"/>
    <x v="4"/>
    <x v="4"/>
    <x v="6"/>
    <x v="386"/>
    <n v="16"/>
    <n v="1"/>
    <s v="NO"/>
    <n v="0"/>
    <n v="1"/>
    <s v="?"/>
    <x v="350"/>
    <n v="16710"/>
    <n v="5570"/>
    <n v="44560"/>
    <x v="1"/>
    <x v="1"/>
    <n v="2014"/>
    <s v="N"/>
    <n v="0"/>
  </r>
  <r>
    <n v="7"/>
    <n v="21"/>
    <x v="387"/>
    <d v="1991-11-16T00:00:00"/>
    <x v="1"/>
    <s v="500/1000"/>
    <x v="0"/>
    <n v="1342.72"/>
    <n v="0"/>
    <n v="445638"/>
    <x v="0"/>
    <x v="2"/>
    <x v="1"/>
    <s v="camping"/>
    <s v="wife"/>
    <n v="0"/>
    <n v="-45300"/>
    <d v="2015-02-10T00:00:00"/>
    <s v="Single Vehicle Collision"/>
    <s v="Front Collision"/>
    <s v="Total Loss"/>
    <x v="3"/>
    <x v="2"/>
    <x v="4"/>
    <x v="387"/>
    <n v="21"/>
    <n v="1"/>
    <s v="?"/>
    <n v="1"/>
    <n v="2"/>
    <s v="?"/>
    <x v="351"/>
    <n v="6940"/>
    <n v="6940"/>
    <n v="48580"/>
    <x v="12"/>
    <x v="31"/>
    <n v="2003"/>
    <s v="N"/>
    <n v="0"/>
  </r>
  <r>
    <n v="208"/>
    <n v="36"/>
    <x v="388"/>
    <d v="1995-10-08T00:00:00"/>
    <x v="0"/>
    <s v="100/300"/>
    <x v="1"/>
    <n v="1209.4100000000001"/>
    <n v="5000000"/>
    <n v="476185"/>
    <x v="0"/>
    <x v="7"/>
    <x v="1"/>
    <s v="base-jumping"/>
    <s v="wife"/>
    <n v="0"/>
    <n v="0"/>
    <d v="2015-02-16T00:00:00"/>
    <s v="Multi-vehicle Collision"/>
    <s v="Side Collision"/>
    <s v="Total Loss"/>
    <x v="3"/>
    <x v="2"/>
    <x v="0"/>
    <x v="388"/>
    <n v="15"/>
    <n v="3"/>
    <s v="YES"/>
    <n v="0"/>
    <n v="1"/>
    <s v="?"/>
    <x v="352"/>
    <n v="11420"/>
    <n v="11420"/>
    <n v="39970"/>
    <x v="5"/>
    <x v="37"/>
    <n v="1999"/>
    <s v="N"/>
    <n v="0"/>
  </r>
  <r>
    <n v="126"/>
    <n v="33"/>
    <x v="389"/>
    <d v="2007-10-28T00:00:00"/>
    <x v="0"/>
    <s v="500/1000"/>
    <x v="0"/>
    <n v="1141.71"/>
    <n v="2000000"/>
    <n v="435995"/>
    <x v="1"/>
    <x v="7"/>
    <x v="7"/>
    <s v="sleeping"/>
    <s v="own-child"/>
    <n v="36700"/>
    <n v="-73400"/>
    <d v="2015-01-04T00:00:00"/>
    <s v="Single Vehicle Collision"/>
    <s v="Front Collision"/>
    <s v="Major Damage"/>
    <x v="4"/>
    <x v="4"/>
    <x v="6"/>
    <x v="389"/>
    <n v="21"/>
    <n v="1"/>
    <s v="YES"/>
    <n v="1"/>
    <n v="2"/>
    <s v="?"/>
    <x v="353"/>
    <n v="6770"/>
    <n v="6770"/>
    <n v="40620"/>
    <x v="9"/>
    <x v="15"/>
    <n v="2009"/>
    <s v="N"/>
    <n v="0"/>
  </r>
  <r>
    <n v="48"/>
    <n v="35"/>
    <x v="390"/>
    <d v="2008-05-16T00:00:00"/>
    <x v="2"/>
    <s v="100/300"/>
    <x v="2"/>
    <n v="1090.03"/>
    <n v="0"/>
    <n v="430232"/>
    <x v="1"/>
    <x v="7"/>
    <x v="8"/>
    <s v="golf"/>
    <s v="unmarried"/>
    <n v="0"/>
    <n v="-51000"/>
    <d v="2015-01-30T00:00:00"/>
    <s v="Single Vehicle Collision"/>
    <s v="Rear Collision"/>
    <s v="Major Damage"/>
    <x v="4"/>
    <x v="4"/>
    <x v="2"/>
    <x v="390"/>
    <n v="1"/>
    <n v="1"/>
    <s v="YES"/>
    <n v="0"/>
    <n v="2"/>
    <s v="NO"/>
    <x v="354"/>
    <n v="9680"/>
    <n v="4840"/>
    <n v="33880"/>
    <x v="0"/>
    <x v="0"/>
    <n v="2005"/>
    <s v="N"/>
    <n v="0"/>
  </r>
  <r>
    <n v="297"/>
    <n v="48"/>
    <x v="391"/>
    <d v="2009-06-22T00:00:00"/>
    <x v="1"/>
    <s v="250/500"/>
    <x v="0"/>
    <n v="1464.73"/>
    <n v="3000000"/>
    <n v="443861"/>
    <x v="0"/>
    <x v="1"/>
    <x v="8"/>
    <s v="golf"/>
    <s v="other-relative"/>
    <n v="54900"/>
    <n v="-36700"/>
    <d v="2015-01-25T00:00:00"/>
    <s v="Multi-vehicle Collision"/>
    <s v="Side Collision"/>
    <s v="Total Loss"/>
    <x v="2"/>
    <x v="2"/>
    <x v="2"/>
    <x v="391"/>
    <n v="17"/>
    <n v="3"/>
    <s v="?"/>
    <n v="0"/>
    <n v="0"/>
    <s v="NO"/>
    <x v="355"/>
    <n v="5720"/>
    <n v="5720"/>
    <n v="40040"/>
    <x v="7"/>
    <x v="11"/>
    <n v="2013"/>
    <s v="N"/>
    <n v="0"/>
  </r>
  <r>
    <n v="160"/>
    <n v="36"/>
    <x v="392"/>
    <d v="2012-05-10T00:00:00"/>
    <x v="0"/>
    <s v="100/300"/>
    <x v="0"/>
    <n v="1118.58"/>
    <n v="0"/>
    <n v="460801"/>
    <x v="1"/>
    <x v="5"/>
    <x v="5"/>
    <s v="board-games"/>
    <s v="husband"/>
    <n v="0"/>
    <n v="-36600"/>
    <d v="2015-01-22T00:00:00"/>
    <s v="Multi-vehicle Collision"/>
    <s v="Rear Collision"/>
    <s v="Total Loss"/>
    <x v="2"/>
    <x v="2"/>
    <x v="0"/>
    <x v="392"/>
    <n v="5"/>
    <n v="3"/>
    <s v="NO"/>
    <n v="2"/>
    <n v="1"/>
    <s v="NO"/>
    <x v="356"/>
    <n v="5170"/>
    <n v="10340"/>
    <n v="36190"/>
    <x v="0"/>
    <x v="5"/>
    <n v="2003"/>
    <s v="N"/>
    <n v="0"/>
  </r>
  <r>
    <n v="406"/>
    <n v="58"/>
    <x v="393"/>
    <d v="2003-10-02T00:00:00"/>
    <x v="0"/>
    <s v="250/500"/>
    <x v="1"/>
    <n v="1117.04"/>
    <n v="0"/>
    <n v="605121"/>
    <x v="0"/>
    <x v="0"/>
    <x v="8"/>
    <s v="video-games"/>
    <s v="own-child"/>
    <n v="0"/>
    <n v="-42700"/>
    <d v="2015-01-01T00:00:00"/>
    <s v="Multi-vehicle Collision"/>
    <s v="Front Collision"/>
    <s v="Total Loss"/>
    <x v="3"/>
    <x v="4"/>
    <x v="5"/>
    <x v="393"/>
    <n v="15"/>
    <n v="3"/>
    <s v="?"/>
    <n v="1"/>
    <n v="2"/>
    <s v="?"/>
    <x v="329"/>
    <n v="10920"/>
    <n v="5460"/>
    <n v="49140"/>
    <x v="13"/>
    <x v="35"/>
    <n v="2009"/>
    <s v="N"/>
    <n v="0"/>
  </r>
  <r>
    <n v="157"/>
    <n v="31"/>
    <x v="394"/>
    <d v="1990-08-02T00:00:00"/>
    <x v="1"/>
    <s v="500/1000"/>
    <x v="2"/>
    <n v="1257.83"/>
    <n v="7000000"/>
    <n v="458622"/>
    <x v="0"/>
    <x v="5"/>
    <x v="13"/>
    <s v="reading"/>
    <s v="own-child"/>
    <n v="40700"/>
    <n v="-41600"/>
    <d v="2015-02-14T00:00:00"/>
    <s v="Multi-vehicle Collision"/>
    <s v="Rear Collision"/>
    <s v="Major Damage"/>
    <x v="3"/>
    <x v="3"/>
    <x v="2"/>
    <x v="394"/>
    <n v="2"/>
    <n v="4"/>
    <s v="NO"/>
    <n v="2"/>
    <n v="2"/>
    <s v="NO"/>
    <x v="110"/>
    <n v="4770"/>
    <n v="9540"/>
    <n v="33390"/>
    <x v="4"/>
    <x v="16"/>
    <n v="2011"/>
    <s v="Y"/>
    <n v="0"/>
  </r>
  <r>
    <n v="146"/>
    <n v="31"/>
    <x v="395"/>
    <d v="1997-09-16T00:00:00"/>
    <x v="0"/>
    <s v="250/500"/>
    <x v="1"/>
    <n v="1082.72"/>
    <n v="0"/>
    <n v="478661"/>
    <x v="1"/>
    <x v="1"/>
    <x v="1"/>
    <s v="video-games"/>
    <s v="not-in-family"/>
    <n v="61400"/>
    <n v="-57500"/>
    <d v="2015-01-15T00:00:00"/>
    <s v="Vehicle Theft"/>
    <s v="?"/>
    <s v="Minor Damage"/>
    <x v="1"/>
    <x v="0"/>
    <x v="5"/>
    <x v="395"/>
    <n v="3"/>
    <n v="1"/>
    <s v="YES"/>
    <n v="2"/>
    <n v="0"/>
    <s v="NO"/>
    <x v="357"/>
    <n v="580"/>
    <n v="580"/>
    <n v="4060"/>
    <x v="4"/>
    <x v="13"/>
    <n v="2015"/>
    <s v="N"/>
    <n v="0"/>
  </r>
  <r>
    <n v="409"/>
    <n v="57"/>
    <x v="396"/>
    <d v="1995-07-29T00:00:00"/>
    <x v="1"/>
    <s v="100/300"/>
    <x v="0"/>
    <n v="1191.8"/>
    <n v="6000000"/>
    <n v="435299"/>
    <x v="0"/>
    <x v="5"/>
    <x v="9"/>
    <s v="exercise"/>
    <s v="unmarried"/>
    <n v="55600"/>
    <n v="0"/>
    <d v="2015-01-06T00:00:00"/>
    <s v="Single Vehicle Collision"/>
    <s v="Side Collision"/>
    <s v="Major Damage"/>
    <x v="3"/>
    <x v="2"/>
    <x v="1"/>
    <x v="396"/>
    <n v="19"/>
    <n v="1"/>
    <s v="NO"/>
    <n v="1"/>
    <n v="0"/>
    <s v="?"/>
    <x v="358"/>
    <n v="6110"/>
    <n v="12220"/>
    <n v="54990"/>
    <x v="8"/>
    <x v="34"/>
    <n v="2012"/>
    <s v="N"/>
    <n v="0"/>
  </r>
  <r>
    <n v="252"/>
    <n v="46"/>
    <x v="397"/>
    <d v="2005-09-06T00:00:00"/>
    <x v="1"/>
    <s v="100/300"/>
    <x v="0"/>
    <n v="1242.02"/>
    <n v="0"/>
    <n v="601961"/>
    <x v="0"/>
    <x v="4"/>
    <x v="12"/>
    <s v="dancing"/>
    <s v="wife"/>
    <n v="0"/>
    <n v="-28800"/>
    <d v="2015-02-08T00:00:00"/>
    <s v="Single Vehicle Collision"/>
    <s v="Front Collision"/>
    <s v="Minor Damage"/>
    <x v="2"/>
    <x v="1"/>
    <x v="4"/>
    <x v="397"/>
    <n v="17"/>
    <n v="1"/>
    <s v="YES"/>
    <n v="0"/>
    <n v="2"/>
    <s v="YES"/>
    <x v="359"/>
    <n v="14980"/>
    <n v="7490"/>
    <n v="52430"/>
    <x v="11"/>
    <x v="38"/>
    <n v="2003"/>
    <s v="N"/>
    <n v="0"/>
  </r>
  <r>
    <n v="6"/>
    <n v="27"/>
    <x v="398"/>
    <d v="1992-08-05T00:00:00"/>
    <x v="0"/>
    <s v="250/500"/>
    <x v="2"/>
    <n v="1075.71"/>
    <n v="0"/>
    <n v="604328"/>
    <x v="1"/>
    <x v="5"/>
    <x v="5"/>
    <s v="dancing"/>
    <s v="unmarried"/>
    <n v="0"/>
    <n v="-47400"/>
    <d v="2015-02-17T00:00:00"/>
    <s v="Vehicle Theft"/>
    <s v="?"/>
    <s v="Trivial Damage"/>
    <x v="0"/>
    <x v="4"/>
    <x v="0"/>
    <x v="398"/>
    <n v="7"/>
    <n v="1"/>
    <s v="?"/>
    <n v="0"/>
    <n v="1"/>
    <s v="YES"/>
    <x v="308"/>
    <n v="580"/>
    <n v="290"/>
    <n v="2320"/>
    <x v="0"/>
    <x v="5"/>
    <n v="2015"/>
    <s v="N"/>
    <n v="0"/>
  </r>
  <r>
    <n v="103"/>
    <n v="33"/>
    <x v="399"/>
    <d v="1993-01-22T00:00:00"/>
    <x v="1"/>
    <s v="100/300"/>
    <x v="0"/>
    <n v="969.88"/>
    <n v="6000000"/>
    <n v="614385"/>
    <x v="0"/>
    <x v="0"/>
    <x v="3"/>
    <s v="exercise"/>
    <s v="own-child"/>
    <n v="0"/>
    <n v="0"/>
    <d v="2015-01-21T00:00:00"/>
    <s v="Single Vehicle Collision"/>
    <s v="Rear Collision"/>
    <s v="Minor Damage"/>
    <x v="4"/>
    <x v="2"/>
    <x v="0"/>
    <x v="399"/>
    <n v="21"/>
    <n v="1"/>
    <s v="NO"/>
    <n v="1"/>
    <n v="0"/>
    <s v="YES"/>
    <x v="360"/>
    <n v="12820"/>
    <n v="6410"/>
    <n v="57690"/>
    <x v="3"/>
    <x v="33"/>
    <n v="2002"/>
    <s v="N"/>
    <n v="0"/>
  </r>
  <r>
    <n v="369"/>
    <n v="53"/>
    <x v="400"/>
    <d v="1995-05-20T00:00:00"/>
    <x v="0"/>
    <s v="250/500"/>
    <x v="1"/>
    <n v="1459.93"/>
    <n v="0"/>
    <n v="438584"/>
    <x v="1"/>
    <x v="4"/>
    <x v="7"/>
    <s v="video-games"/>
    <s v="not-in-family"/>
    <n v="0"/>
    <n v="0"/>
    <d v="2015-02-09T00:00:00"/>
    <s v="Multi-vehicle Collision"/>
    <s v="Front Collision"/>
    <s v="Total Loss"/>
    <x v="0"/>
    <x v="4"/>
    <x v="3"/>
    <x v="400"/>
    <n v="10"/>
    <n v="2"/>
    <s v="YES"/>
    <n v="1"/>
    <n v="3"/>
    <s v="NO"/>
    <x v="361"/>
    <n v="7090"/>
    <n v="14180"/>
    <n v="56720"/>
    <x v="11"/>
    <x v="23"/>
    <n v="2012"/>
    <s v="N"/>
    <n v="0"/>
  </r>
  <r>
    <n v="261"/>
    <n v="46"/>
    <x v="401"/>
    <d v="1992-09-24T00:00:00"/>
    <x v="2"/>
    <s v="500/1000"/>
    <x v="0"/>
    <n v="1245.6099999999999"/>
    <n v="0"/>
    <n v="478703"/>
    <x v="0"/>
    <x v="0"/>
    <x v="10"/>
    <s v="base-jumping"/>
    <s v="own-child"/>
    <n v="0"/>
    <n v="0"/>
    <d v="2015-02-12T00:00:00"/>
    <s v="Single Vehicle Collision"/>
    <s v="Front Collision"/>
    <s v="Total Loss"/>
    <x v="2"/>
    <x v="2"/>
    <x v="0"/>
    <x v="401"/>
    <n v="11"/>
    <n v="1"/>
    <s v="YES"/>
    <n v="1"/>
    <n v="0"/>
    <s v="?"/>
    <x v="362"/>
    <n v="9180"/>
    <n v="9180"/>
    <n v="41310"/>
    <x v="8"/>
    <x v="19"/>
    <n v="2008"/>
    <s v="N"/>
    <n v="0"/>
  </r>
  <r>
    <n v="159"/>
    <n v="33"/>
    <x v="402"/>
    <d v="2007-07-20T00:00:00"/>
    <x v="1"/>
    <s v="100/300"/>
    <x v="1"/>
    <n v="1462.76"/>
    <n v="0"/>
    <n v="615683"/>
    <x v="1"/>
    <x v="6"/>
    <x v="0"/>
    <s v="skydiving"/>
    <s v="husband"/>
    <n v="69200"/>
    <n v="-36900"/>
    <d v="2015-02-24T00:00:00"/>
    <s v="Multi-vehicle Collision"/>
    <s v="Rear Collision"/>
    <s v="Major Damage"/>
    <x v="4"/>
    <x v="2"/>
    <x v="0"/>
    <x v="402"/>
    <n v="23"/>
    <n v="3"/>
    <s v="YES"/>
    <n v="2"/>
    <n v="0"/>
    <s v="NO"/>
    <x v="363"/>
    <n v="8160"/>
    <n v="4080"/>
    <n v="32640"/>
    <x v="1"/>
    <x v="22"/>
    <n v="2004"/>
    <s v="Y"/>
    <n v="0"/>
  </r>
  <r>
    <n v="344"/>
    <n v="51"/>
    <x v="403"/>
    <d v="1992-04-28T00:00:00"/>
    <x v="1"/>
    <s v="100/300"/>
    <x v="1"/>
    <n v="1398.46"/>
    <n v="0"/>
    <n v="455672"/>
    <x v="0"/>
    <x v="2"/>
    <x v="2"/>
    <s v="skydiving"/>
    <s v="other-relative"/>
    <n v="0"/>
    <n v="0"/>
    <d v="2015-02-02T00:00:00"/>
    <s v="Single Vehicle Collision"/>
    <s v="Side Collision"/>
    <s v="Minor Damage"/>
    <x v="4"/>
    <x v="5"/>
    <x v="5"/>
    <x v="403"/>
    <n v="14"/>
    <n v="1"/>
    <s v="?"/>
    <n v="0"/>
    <n v="2"/>
    <s v="NO"/>
    <x v="364"/>
    <n v="7530"/>
    <n v="15060"/>
    <n v="60240"/>
    <x v="6"/>
    <x v="7"/>
    <n v="2004"/>
    <s v="N"/>
    <n v="0"/>
  </r>
  <r>
    <n v="437"/>
    <n v="60"/>
    <x v="404"/>
    <d v="1998-01-19T00:00:00"/>
    <x v="0"/>
    <s v="500/1000"/>
    <x v="0"/>
    <n v="1269.6400000000001"/>
    <n v="0"/>
    <n v="602942"/>
    <x v="1"/>
    <x v="6"/>
    <x v="3"/>
    <s v="cross-fit"/>
    <s v="unmarried"/>
    <n v="48800"/>
    <n v="0"/>
    <d v="2015-02-14T00:00:00"/>
    <s v="Single Vehicle Collision"/>
    <s v="Front Collision"/>
    <s v="Minor Damage"/>
    <x v="3"/>
    <x v="0"/>
    <x v="1"/>
    <x v="404"/>
    <n v="10"/>
    <n v="1"/>
    <s v="NO"/>
    <n v="1"/>
    <n v="3"/>
    <s v="NO"/>
    <x v="365"/>
    <n v="7680"/>
    <n v="15360"/>
    <n v="61440"/>
    <x v="3"/>
    <x v="28"/>
    <n v="2012"/>
    <s v="Y"/>
    <n v="0"/>
  </r>
  <r>
    <n v="65"/>
    <n v="30"/>
    <x v="405"/>
    <d v="2009-09-08T00:00:00"/>
    <x v="1"/>
    <s v="100/300"/>
    <x v="2"/>
    <n v="1455.65"/>
    <n v="4000000"/>
    <n v="616706"/>
    <x v="1"/>
    <x v="6"/>
    <x v="10"/>
    <s v="skydiving"/>
    <s v="wife"/>
    <n v="0"/>
    <n v="-66300"/>
    <d v="2015-02-15T00:00:00"/>
    <s v="Multi-vehicle Collision"/>
    <s v="Side Collision"/>
    <s v="Total Loss"/>
    <x v="2"/>
    <x v="4"/>
    <x v="4"/>
    <x v="405"/>
    <n v="6"/>
    <n v="3"/>
    <s v="?"/>
    <n v="2"/>
    <n v="3"/>
    <s v="NO"/>
    <x v="102"/>
    <n v="15960"/>
    <n v="7980"/>
    <n v="55860"/>
    <x v="12"/>
    <x v="26"/>
    <n v="1999"/>
    <s v="N"/>
    <n v="0"/>
  </r>
  <r>
    <n v="280"/>
    <n v="41"/>
    <x v="406"/>
    <d v="1994-12-18T00:00:00"/>
    <x v="0"/>
    <s v="500/1000"/>
    <x v="1"/>
    <n v="1140.31"/>
    <n v="0"/>
    <n v="473243"/>
    <x v="0"/>
    <x v="0"/>
    <x v="12"/>
    <s v="exercise"/>
    <s v="husband"/>
    <n v="29300"/>
    <n v="-64700"/>
    <d v="2015-02-28T00:00:00"/>
    <s v="Multi-vehicle Collision"/>
    <s v="Rear Collision"/>
    <s v="Minor Damage"/>
    <x v="0"/>
    <x v="4"/>
    <x v="2"/>
    <x v="406"/>
    <n v="10"/>
    <n v="3"/>
    <s v="?"/>
    <n v="0"/>
    <n v="3"/>
    <s v="YES"/>
    <x v="366"/>
    <n v="9640"/>
    <n v="9640"/>
    <n v="33740"/>
    <x v="7"/>
    <x v="20"/>
    <n v="1999"/>
    <s v="N"/>
    <n v="0"/>
  </r>
  <r>
    <n v="269"/>
    <n v="45"/>
    <x v="407"/>
    <d v="1996-08-23T00:00:00"/>
    <x v="1"/>
    <s v="500/1000"/>
    <x v="2"/>
    <n v="1330.46"/>
    <n v="0"/>
    <n v="435552"/>
    <x v="1"/>
    <x v="5"/>
    <x v="1"/>
    <s v="sleeping"/>
    <s v="wife"/>
    <n v="54800"/>
    <n v="-64100"/>
    <d v="2015-01-18T00:00:00"/>
    <s v="Multi-vehicle Collision"/>
    <s v="Side Collision"/>
    <s v="Total Loss"/>
    <x v="0"/>
    <x v="1"/>
    <x v="4"/>
    <x v="407"/>
    <n v="5"/>
    <n v="3"/>
    <s v="?"/>
    <n v="0"/>
    <n v="0"/>
    <s v="NO"/>
    <x v="367"/>
    <n v="2200"/>
    <n v="4400"/>
    <n v="17600"/>
    <x v="9"/>
    <x v="18"/>
    <n v="2008"/>
    <s v="N"/>
    <n v="0"/>
  </r>
  <r>
    <n v="275"/>
    <n v="40"/>
    <x v="408"/>
    <d v="1991-11-20T00:00:00"/>
    <x v="0"/>
    <s v="250/500"/>
    <x v="1"/>
    <n v="1190.5999999999999"/>
    <n v="0"/>
    <n v="434206"/>
    <x v="0"/>
    <x v="4"/>
    <x v="8"/>
    <s v="camping"/>
    <s v="unmarried"/>
    <n v="0"/>
    <n v="-45300"/>
    <d v="2015-01-06T00:00:00"/>
    <s v="Single Vehicle Collision"/>
    <s v="Rear Collision"/>
    <s v="Minor Damage"/>
    <x v="2"/>
    <x v="3"/>
    <x v="1"/>
    <x v="408"/>
    <n v="17"/>
    <n v="1"/>
    <s v="?"/>
    <n v="1"/>
    <n v="3"/>
    <s v="YES"/>
    <x v="368"/>
    <n v="7860"/>
    <n v="7860"/>
    <n v="27510"/>
    <x v="3"/>
    <x v="28"/>
    <n v="2001"/>
    <s v="N"/>
    <n v="0"/>
  </r>
  <r>
    <n v="265"/>
    <n v="45"/>
    <x v="409"/>
    <d v="1998-10-28T00:00:00"/>
    <x v="0"/>
    <s v="250/500"/>
    <x v="2"/>
    <n v="972.5"/>
    <n v="0"/>
    <n v="469895"/>
    <x v="1"/>
    <x v="6"/>
    <x v="8"/>
    <s v="cross-fit"/>
    <s v="unmarried"/>
    <n v="0"/>
    <n v="0"/>
    <d v="2015-01-19T00:00:00"/>
    <s v="Vehicle Theft"/>
    <s v="?"/>
    <s v="Trivial Damage"/>
    <x v="1"/>
    <x v="5"/>
    <x v="3"/>
    <x v="409"/>
    <n v="3"/>
    <n v="1"/>
    <s v="NO"/>
    <n v="2"/>
    <n v="3"/>
    <s v="NO"/>
    <x v="308"/>
    <n v="290"/>
    <n v="580"/>
    <n v="2320"/>
    <x v="8"/>
    <x v="19"/>
    <n v="1995"/>
    <s v="N"/>
    <n v="0"/>
  </r>
  <r>
    <n v="283"/>
    <n v="43"/>
    <x v="410"/>
    <d v="1997-07-14T00:00:00"/>
    <x v="1"/>
    <s v="100/300"/>
    <x v="1"/>
    <n v="1161.9100000000001"/>
    <n v="0"/>
    <n v="457722"/>
    <x v="1"/>
    <x v="2"/>
    <x v="12"/>
    <s v="polo"/>
    <s v="not-in-family"/>
    <n v="0"/>
    <n v="-50400"/>
    <d v="2015-01-17T00:00:00"/>
    <s v="Parked Car"/>
    <s v="?"/>
    <s v="Minor Damage"/>
    <x v="1"/>
    <x v="4"/>
    <x v="6"/>
    <x v="410"/>
    <n v="9"/>
    <n v="1"/>
    <s v="?"/>
    <n v="0"/>
    <n v="3"/>
    <s v="NO"/>
    <x v="369"/>
    <n v="1300"/>
    <n v="650"/>
    <n v="3900"/>
    <x v="10"/>
    <x v="24"/>
    <n v="2006"/>
    <s v="N"/>
    <n v="0"/>
  </r>
  <r>
    <n v="84"/>
    <n v="29"/>
    <x v="411"/>
    <d v="2003-04-09T00:00:00"/>
    <x v="0"/>
    <s v="250/500"/>
    <x v="0"/>
    <n v="1117.17"/>
    <n v="0"/>
    <n v="473645"/>
    <x v="1"/>
    <x v="5"/>
    <x v="1"/>
    <s v="video-games"/>
    <s v="not-in-family"/>
    <n v="0"/>
    <n v="-29900"/>
    <d v="2015-02-12T00:00:00"/>
    <s v="Parked Car"/>
    <s v="?"/>
    <s v="Trivial Damage"/>
    <x v="0"/>
    <x v="0"/>
    <x v="2"/>
    <x v="411"/>
    <n v="6"/>
    <n v="1"/>
    <s v="YES"/>
    <n v="2"/>
    <n v="0"/>
    <s v="YES"/>
    <x v="261"/>
    <n v="620"/>
    <n v="1240"/>
    <n v="4960"/>
    <x v="10"/>
    <x v="21"/>
    <n v="2005"/>
    <s v="N"/>
    <n v="0"/>
  </r>
  <r>
    <n v="247"/>
    <n v="44"/>
    <x v="412"/>
    <d v="1992-02-04T00:00:00"/>
    <x v="0"/>
    <s v="250/500"/>
    <x v="1"/>
    <n v="1101.51"/>
    <n v="0"/>
    <n v="619108"/>
    <x v="1"/>
    <x v="6"/>
    <x v="13"/>
    <s v="camping"/>
    <s v="not-in-family"/>
    <n v="64000"/>
    <n v="0"/>
    <d v="2015-02-11T00:00:00"/>
    <s v="Multi-vehicle Collision"/>
    <s v="Front Collision"/>
    <s v="Minor Damage"/>
    <x v="2"/>
    <x v="2"/>
    <x v="1"/>
    <x v="412"/>
    <n v="22"/>
    <n v="3"/>
    <s v="NO"/>
    <n v="2"/>
    <n v="2"/>
    <s v="NO"/>
    <x v="58"/>
    <n v="11580"/>
    <n v="11580"/>
    <n v="46320"/>
    <x v="3"/>
    <x v="3"/>
    <n v="2008"/>
    <s v="N"/>
    <n v="0"/>
  </r>
  <r>
    <n v="56"/>
    <n v="29"/>
    <x v="413"/>
    <d v="2006-06-29T00:00:00"/>
    <x v="2"/>
    <s v="100/300"/>
    <x v="0"/>
    <n v="1523.17"/>
    <n v="0"/>
    <n v="610479"/>
    <x v="0"/>
    <x v="4"/>
    <x v="5"/>
    <s v="movies"/>
    <s v="own-child"/>
    <n v="0"/>
    <n v="0"/>
    <d v="2015-02-21T00:00:00"/>
    <s v="Multi-vehicle Collision"/>
    <s v="Front Collision"/>
    <s v="Major Damage"/>
    <x v="2"/>
    <x v="7"/>
    <x v="5"/>
    <x v="413"/>
    <n v="10"/>
    <n v="3"/>
    <s v="?"/>
    <n v="1"/>
    <n v="2"/>
    <s v="YES"/>
    <x v="370"/>
    <n v="7880"/>
    <n v="15760"/>
    <n v="70920"/>
    <x v="11"/>
    <x v="38"/>
    <n v="1995"/>
    <s v="N"/>
    <n v="0"/>
  </r>
  <r>
    <n v="210"/>
    <n v="39"/>
    <x v="414"/>
    <d v="1997-06-21T00:00:00"/>
    <x v="0"/>
    <s v="500/1000"/>
    <x v="0"/>
    <n v="984.45"/>
    <n v="0"/>
    <n v="474998"/>
    <x v="0"/>
    <x v="2"/>
    <x v="3"/>
    <s v="paintball"/>
    <s v="unmarried"/>
    <n v="0"/>
    <n v="0"/>
    <d v="2015-01-02T00:00:00"/>
    <s v="Vehicle Theft"/>
    <s v="?"/>
    <s v="Minor Damage"/>
    <x v="1"/>
    <x v="5"/>
    <x v="1"/>
    <x v="414"/>
    <n v="4"/>
    <n v="1"/>
    <s v="YES"/>
    <n v="1"/>
    <n v="2"/>
    <s v="?"/>
    <x v="371"/>
    <n v="780"/>
    <n v="780"/>
    <n v="6240"/>
    <x v="2"/>
    <x v="2"/>
    <n v="1997"/>
    <s v="N"/>
    <n v="0"/>
  </r>
  <r>
    <n v="108"/>
    <n v="32"/>
    <x v="415"/>
    <d v="2006-09-07T00:00:00"/>
    <x v="0"/>
    <s v="500/1000"/>
    <x v="1"/>
    <n v="1257"/>
    <n v="4000000"/>
    <n v="616341"/>
    <x v="1"/>
    <x v="5"/>
    <x v="1"/>
    <s v="basketball"/>
    <s v="unmarried"/>
    <n v="63900"/>
    <n v="-43700"/>
    <d v="2015-01-11T00:00:00"/>
    <s v="Single Vehicle Collision"/>
    <s v="Front Collision"/>
    <s v="Total Loss"/>
    <x v="3"/>
    <x v="4"/>
    <x v="6"/>
    <x v="415"/>
    <n v="23"/>
    <n v="1"/>
    <s v="NO"/>
    <n v="1"/>
    <n v="3"/>
    <s v="NO"/>
    <x v="372"/>
    <n v="5570"/>
    <n v="11140"/>
    <n v="44560"/>
    <x v="9"/>
    <x v="15"/>
    <n v="1999"/>
    <s v="N"/>
    <n v="0"/>
  </r>
  <r>
    <n v="328"/>
    <n v="49"/>
    <x v="416"/>
    <d v="2001-10-01T00:00:00"/>
    <x v="0"/>
    <s v="500/1000"/>
    <x v="2"/>
    <n v="1434.51"/>
    <n v="0"/>
    <n v="460535"/>
    <x v="1"/>
    <x v="4"/>
    <x v="10"/>
    <s v="bungie-jumping"/>
    <s v="wife"/>
    <n v="0"/>
    <n v="0"/>
    <d v="2015-02-23T00:00:00"/>
    <s v="Single Vehicle Collision"/>
    <s v="Rear Collision"/>
    <s v="Total Loss"/>
    <x v="0"/>
    <x v="2"/>
    <x v="1"/>
    <x v="416"/>
    <n v="19"/>
    <n v="1"/>
    <s v="?"/>
    <n v="0"/>
    <n v="2"/>
    <s v="YES"/>
    <x v="373"/>
    <n v="8930"/>
    <n v="8930"/>
    <n v="53580"/>
    <x v="1"/>
    <x v="36"/>
    <n v="2005"/>
    <s v="N"/>
    <n v="0"/>
  </r>
  <r>
    <n v="186"/>
    <n v="37"/>
    <x v="417"/>
    <d v="2009-02-20T00:00:00"/>
    <x v="0"/>
    <s v="250/500"/>
    <x v="1"/>
    <n v="1628"/>
    <n v="0"/>
    <n v="606487"/>
    <x v="1"/>
    <x v="7"/>
    <x v="7"/>
    <s v="exercise"/>
    <s v="unmarried"/>
    <n v="0"/>
    <n v="0"/>
    <d v="2015-01-28T00:00:00"/>
    <s v="Single Vehicle Collision"/>
    <s v="Rear Collision"/>
    <s v="Total Loss"/>
    <x v="4"/>
    <x v="2"/>
    <x v="4"/>
    <x v="417"/>
    <n v="22"/>
    <n v="1"/>
    <s v="YES"/>
    <n v="1"/>
    <n v="2"/>
    <s v="YES"/>
    <x v="374"/>
    <n v="11120"/>
    <n v="5560"/>
    <n v="38920"/>
    <x v="11"/>
    <x v="38"/>
    <n v="2009"/>
    <s v="N"/>
    <n v="0"/>
  </r>
  <r>
    <n v="277"/>
    <n v="44"/>
    <x v="418"/>
    <d v="2001-06-26T00:00:00"/>
    <x v="1"/>
    <s v="500/1000"/>
    <x v="2"/>
    <n v="1412.31"/>
    <n v="0"/>
    <n v="620737"/>
    <x v="0"/>
    <x v="5"/>
    <x v="7"/>
    <s v="board-games"/>
    <s v="unmarried"/>
    <n v="0"/>
    <n v="0"/>
    <d v="2015-02-01T00:00:00"/>
    <s v="Vehicle Theft"/>
    <s v="?"/>
    <s v="Trivial Damage"/>
    <x v="0"/>
    <x v="5"/>
    <x v="1"/>
    <x v="418"/>
    <n v="6"/>
    <n v="1"/>
    <s v="NO"/>
    <n v="1"/>
    <n v="3"/>
    <s v="NO"/>
    <x v="375"/>
    <n v="1000"/>
    <n v="500"/>
    <n v="3500"/>
    <x v="11"/>
    <x v="23"/>
    <n v="2005"/>
    <s v="N"/>
    <n v="0"/>
  </r>
  <r>
    <n v="138"/>
    <n v="33"/>
    <x v="419"/>
    <d v="1997-01-18T00:00:00"/>
    <x v="2"/>
    <s v="250/500"/>
    <x v="2"/>
    <n v="1362.87"/>
    <n v="5000000"/>
    <n v="445904"/>
    <x v="1"/>
    <x v="7"/>
    <x v="8"/>
    <s v="paintball"/>
    <s v="own-child"/>
    <n v="56900"/>
    <n v="-56900"/>
    <d v="2015-02-24T00:00:00"/>
    <s v="Single Vehicle Collision"/>
    <s v="Side Collision"/>
    <s v="Minor Damage"/>
    <x v="3"/>
    <x v="2"/>
    <x v="3"/>
    <x v="419"/>
    <n v="6"/>
    <n v="1"/>
    <s v="NO"/>
    <n v="2"/>
    <n v="0"/>
    <s v="?"/>
    <x v="376"/>
    <n v="14740"/>
    <n v="14740"/>
    <n v="66330"/>
    <x v="10"/>
    <x v="25"/>
    <n v="2007"/>
    <s v="N"/>
    <n v="0"/>
  </r>
  <r>
    <n v="208"/>
    <n v="41"/>
    <x v="420"/>
    <d v="2014-06-24T00:00:00"/>
    <x v="1"/>
    <s v="100/300"/>
    <x v="0"/>
    <n v="1134.68"/>
    <n v="0"/>
    <n v="464145"/>
    <x v="1"/>
    <x v="6"/>
    <x v="4"/>
    <s v="chess"/>
    <s v="husband"/>
    <n v="0"/>
    <n v="0"/>
    <d v="2015-01-20T00:00:00"/>
    <s v="Single Vehicle Collision"/>
    <s v="Rear Collision"/>
    <s v="Major Damage"/>
    <x v="4"/>
    <x v="0"/>
    <x v="5"/>
    <x v="420"/>
    <n v="18"/>
    <n v="1"/>
    <s v="NO"/>
    <n v="2"/>
    <n v="2"/>
    <s v="?"/>
    <x v="115"/>
    <n v="6930"/>
    <n v="13860"/>
    <n v="48510"/>
    <x v="13"/>
    <x v="35"/>
    <n v="1996"/>
    <s v="N"/>
    <n v="0"/>
  </r>
  <r>
    <n v="147"/>
    <n v="37"/>
    <x v="421"/>
    <d v="1992-10-02T00:00:00"/>
    <x v="1"/>
    <s v="250/500"/>
    <x v="0"/>
    <n v="1306.78"/>
    <n v="0"/>
    <n v="466818"/>
    <x v="0"/>
    <x v="0"/>
    <x v="5"/>
    <s v="video-games"/>
    <s v="other-relative"/>
    <n v="0"/>
    <n v="0"/>
    <d v="2015-01-14T00:00:00"/>
    <s v="Single Vehicle Collision"/>
    <s v="Front Collision"/>
    <s v="Total Loss"/>
    <x v="4"/>
    <x v="0"/>
    <x v="5"/>
    <x v="421"/>
    <n v="22"/>
    <n v="1"/>
    <s v="?"/>
    <n v="1"/>
    <n v="0"/>
    <s v="NO"/>
    <x v="377"/>
    <n v="13520"/>
    <n v="20280"/>
    <n v="47320"/>
    <x v="7"/>
    <x v="8"/>
    <n v="1995"/>
    <s v="N"/>
    <n v="0"/>
  </r>
  <r>
    <n v="8"/>
    <n v="21"/>
    <x v="422"/>
    <d v="2012-10-09T00:00:00"/>
    <x v="1"/>
    <s v="500/1000"/>
    <x v="2"/>
    <n v="1021.9"/>
    <n v="0"/>
    <n v="464237"/>
    <x v="0"/>
    <x v="5"/>
    <x v="11"/>
    <s v="hiking"/>
    <s v="husband"/>
    <n v="0"/>
    <n v="0"/>
    <d v="2015-02-05T00:00:00"/>
    <s v="Single Vehicle Collision"/>
    <s v="Front Collision"/>
    <s v="Major Damage"/>
    <x v="3"/>
    <x v="4"/>
    <x v="0"/>
    <x v="422"/>
    <n v="21"/>
    <n v="1"/>
    <s v="?"/>
    <n v="0"/>
    <n v="0"/>
    <s v="?"/>
    <x v="378"/>
    <n v="14040"/>
    <n v="14040"/>
    <n v="63180"/>
    <x v="7"/>
    <x v="20"/>
    <n v="2012"/>
    <s v="N"/>
    <n v="0"/>
  </r>
  <r>
    <n v="297"/>
    <n v="48"/>
    <x v="423"/>
    <d v="1993-02-10T00:00:00"/>
    <x v="1"/>
    <s v="100/300"/>
    <x v="0"/>
    <n v="1538.6"/>
    <n v="0"/>
    <n v="618455"/>
    <x v="1"/>
    <x v="0"/>
    <x v="6"/>
    <s v="kayaking"/>
    <s v="wife"/>
    <n v="0"/>
    <n v="-54700"/>
    <d v="2015-01-11T00:00:00"/>
    <s v="Single Vehicle Collision"/>
    <s v="Side Collision"/>
    <s v="Minor Damage"/>
    <x v="2"/>
    <x v="0"/>
    <x v="5"/>
    <x v="423"/>
    <n v="12"/>
    <n v="1"/>
    <s v="?"/>
    <n v="0"/>
    <n v="0"/>
    <s v="?"/>
    <x v="379"/>
    <n v="6060"/>
    <n v="12120"/>
    <n v="42420"/>
    <x v="8"/>
    <x v="34"/>
    <n v="2004"/>
    <s v="N"/>
    <n v="0"/>
  </r>
  <r>
    <n v="150"/>
    <n v="31"/>
    <x v="424"/>
    <d v="1994-09-28T00:00:00"/>
    <x v="1"/>
    <s v="500/1000"/>
    <x v="0"/>
    <n v="1354.5"/>
    <n v="0"/>
    <n v="456602"/>
    <x v="0"/>
    <x v="4"/>
    <x v="1"/>
    <s v="base-jumping"/>
    <s v="husband"/>
    <n v="52800"/>
    <n v="0"/>
    <d v="2015-01-02T00:00:00"/>
    <s v="Multi-vehicle Collision"/>
    <s v="Front Collision"/>
    <s v="Major Damage"/>
    <x v="4"/>
    <x v="2"/>
    <x v="2"/>
    <x v="424"/>
    <n v="6"/>
    <n v="3"/>
    <s v="?"/>
    <n v="0"/>
    <n v="3"/>
    <s v="YES"/>
    <x v="33"/>
    <n v="6480"/>
    <n v="12960"/>
    <n v="45360"/>
    <x v="9"/>
    <x v="18"/>
    <n v="2000"/>
    <s v="Y"/>
    <n v="0"/>
  </r>
  <r>
    <n v="4"/>
    <n v="34"/>
    <x v="425"/>
    <d v="2003-05-24T00:00:00"/>
    <x v="0"/>
    <s v="500/1000"/>
    <x v="2"/>
    <n v="1282.93"/>
    <n v="0"/>
    <n v="616126"/>
    <x v="1"/>
    <x v="6"/>
    <x v="8"/>
    <s v="basketball"/>
    <s v="other-relative"/>
    <n v="0"/>
    <n v="0"/>
    <d v="2015-02-12T00:00:00"/>
    <s v="Multi-vehicle Collision"/>
    <s v="Side Collision"/>
    <s v="Major Damage"/>
    <x v="0"/>
    <x v="4"/>
    <x v="6"/>
    <x v="425"/>
    <n v="0"/>
    <n v="4"/>
    <s v="?"/>
    <n v="0"/>
    <n v="0"/>
    <s v="?"/>
    <x v="380"/>
    <n v="6080"/>
    <n v="12160"/>
    <n v="48640"/>
    <x v="3"/>
    <x v="28"/>
    <n v="1996"/>
    <s v="Y"/>
    <n v="0"/>
  </r>
  <r>
    <n v="210"/>
    <n v="35"/>
    <x v="426"/>
    <d v="1991-12-25T00:00:00"/>
    <x v="2"/>
    <s v="500/1000"/>
    <x v="0"/>
    <n v="1346.27"/>
    <n v="0"/>
    <n v="468508"/>
    <x v="0"/>
    <x v="4"/>
    <x v="13"/>
    <s v="cross-fit"/>
    <s v="not-in-family"/>
    <n v="44900"/>
    <n v="-91400"/>
    <d v="2015-01-03T00:00:00"/>
    <s v="Single Vehicle Collision"/>
    <s v="Front Collision"/>
    <s v="Total Loss"/>
    <x v="4"/>
    <x v="4"/>
    <x v="2"/>
    <x v="426"/>
    <n v="11"/>
    <n v="1"/>
    <s v="NO"/>
    <n v="0"/>
    <n v="2"/>
    <s v="?"/>
    <x v="381"/>
    <n v="5820"/>
    <n v="5820"/>
    <n v="46560"/>
    <x v="10"/>
    <x v="25"/>
    <n v="2013"/>
    <s v="N"/>
    <n v="0"/>
  </r>
  <r>
    <n v="91"/>
    <n v="31"/>
    <x v="427"/>
    <d v="1999-09-18T00:00:00"/>
    <x v="1"/>
    <s v="100/300"/>
    <x v="0"/>
    <n v="1338.4"/>
    <n v="4000000"/>
    <n v="431937"/>
    <x v="1"/>
    <x v="5"/>
    <x v="7"/>
    <s v="polo"/>
    <s v="own-child"/>
    <n v="63600"/>
    <n v="0"/>
    <d v="2015-02-25T00:00:00"/>
    <s v="Single Vehicle Collision"/>
    <s v="Side Collision"/>
    <s v="Minor Damage"/>
    <x v="0"/>
    <x v="5"/>
    <x v="4"/>
    <x v="427"/>
    <n v="19"/>
    <n v="1"/>
    <s v="?"/>
    <n v="1"/>
    <n v="0"/>
    <s v="NO"/>
    <x v="382"/>
    <n v="6730"/>
    <n v="6730"/>
    <n v="47110"/>
    <x v="5"/>
    <x v="14"/>
    <n v="2011"/>
    <s v="N"/>
    <n v="0"/>
  </r>
  <r>
    <n v="167"/>
    <n v="36"/>
    <x v="428"/>
    <d v="1994-02-03T00:00:00"/>
    <x v="2"/>
    <s v="100/300"/>
    <x v="0"/>
    <n v="949.44"/>
    <n v="0"/>
    <n v="448603"/>
    <x v="1"/>
    <x v="4"/>
    <x v="8"/>
    <s v="camping"/>
    <s v="other-relative"/>
    <n v="0"/>
    <n v="-38400"/>
    <d v="2015-01-19T00:00:00"/>
    <s v="Multi-vehicle Collision"/>
    <s v="Rear Collision"/>
    <s v="Major Damage"/>
    <x v="4"/>
    <x v="5"/>
    <x v="3"/>
    <x v="428"/>
    <n v="22"/>
    <n v="3"/>
    <s v="?"/>
    <n v="0"/>
    <n v="0"/>
    <s v="NO"/>
    <x v="383"/>
    <n v="8710"/>
    <n v="8710"/>
    <n v="52260"/>
    <x v="1"/>
    <x v="36"/>
    <n v="2008"/>
    <s v="Y"/>
    <n v="0"/>
  </r>
  <r>
    <n v="467"/>
    <n v="58"/>
    <x v="429"/>
    <d v="2003-01-18T00:00:00"/>
    <x v="1"/>
    <s v="500/1000"/>
    <x v="1"/>
    <n v="977.4"/>
    <n v="0"/>
    <n v="444500"/>
    <x v="0"/>
    <x v="4"/>
    <x v="10"/>
    <s v="bungie-jumping"/>
    <s v="own-child"/>
    <n v="82200"/>
    <n v="0"/>
    <d v="2015-01-03T00:00:00"/>
    <s v="Single Vehicle Collision"/>
    <s v="Front Collision"/>
    <s v="Total Loss"/>
    <x v="2"/>
    <x v="2"/>
    <x v="0"/>
    <x v="429"/>
    <n v="2"/>
    <n v="1"/>
    <s v="YES"/>
    <n v="2"/>
    <n v="3"/>
    <s v="NO"/>
    <x v="384"/>
    <n v="5570"/>
    <n v="11140"/>
    <n v="38990"/>
    <x v="5"/>
    <x v="14"/>
    <n v="2014"/>
    <s v="N"/>
    <n v="0"/>
  </r>
  <r>
    <n v="264"/>
    <n v="47"/>
    <x v="430"/>
    <d v="2005-03-07T00:00:00"/>
    <x v="1"/>
    <s v="250/500"/>
    <x v="1"/>
    <n v="1181.46"/>
    <n v="10000000"/>
    <n v="601117"/>
    <x v="1"/>
    <x v="7"/>
    <x v="10"/>
    <s v="sleeping"/>
    <s v="other-relative"/>
    <n v="0"/>
    <n v="-67400"/>
    <d v="2015-02-12T00:00:00"/>
    <s v="Multi-vehicle Collision"/>
    <s v="Front Collision"/>
    <s v="Total Loss"/>
    <x v="4"/>
    <x v="3"/>
    <x v="2"/>
    <x v="430"/>
    <n v="16"/>
    <n v="4"/>
    <s v="YES"/>
    <n v="1"/>
    <n v="2"/>
    <s v="YES"/>
    <x v="385"/>
    <n v="5670"/>
    <n v="5670"/>
    <n v="51030"/>
    <x v="2"/>
    <x v="12"/>
    <n v="2001"/>
    <s v="N"/>
    <n v="0"/>
  </r>
  <r>
    <n v="270"/>
    <n v="45"/>
    <x v="431"/>
    <d v="2003-08-23T00:00:00"/>
    <x v="0"/>
    <s v="500/1000"/>
    <x v="2"/>
    <n v="1187.53"/>
    <n v="0"/>
    <n v="615383"/>
    <x v="1"/>
    <x v="1"/>
    <x v="7"/>
    <s v="yachting"/>
    <s v="not-in-family"/>
    <n v="83200"/>
    <n v="-53300"/>
    <d v="2015-02-24T00:00:00"/>
    <s v="Multi-vehicle Collision"/>
    <s v="Side Collision"/>
    <s v="Total Loss"/>
    <x v="3"/>
    <x v="1"/>
    <x v="0"/>
    <x v="431"/>
    <n v="23"/>
    <n v="3"/>
    <s v="?"/>
    <n v="0"/>
    <n v="0"/>
    <s v="YES"/>
    <x v="386"/>
    <n v="9880"/>
    <n v="0"/>
    <n v="44460"/>
    <x v="0"/>
    <x v="0"/>
    <n v="2005"/>
    <s v="N"/>
    <n v="0"/>
  </r>
  <r>
    <n v="310"/>
    <n v="48"/>
    <x v="432"/>
    <d v="2002-07-11T00:00:00"/>
    <x v="0"/>
    <s v="100/300"/>
    <x v="0"/>
    <n v="845.16"/>
    <n v="0"/>
    <n v="434342"/>
    <x v="1"/>
    <x v="4"/>
    <x v="7"/>
    <s v="base-jumping"/>
    <s v="other-relative"/>
    <n v="0"/>
    <n v="0"/>
    <d v="2015-02-25T00:00:00"/>
    <s v="Single Vehicle Collision"/>
    <s v="Front Collision"/>
    <s v="Major Damage"/>
    <x v="0"/>
    <x v="5"/>
    <x v="5"/>
    <x v="432"/>
    <n v="21"/>
    <n v="1"/>
    <s v="YES"/>
    <n v="1"/>
    <n v="0"/>
    <s v="NO"/>
    <x v="387"/>
    <n v="6130"/>
    <n v="6130"/>
    <n v="42910"/>
    <x v="6"/>
    <x v="7"/>
    <n v="2005"/>
    <s v="Y"/>
    <n v="0"/>
  </r>
  <r>
    <n v="143"/>
    <n v="34"/>
    <x v="433"/>
    <d v="2014-03-19T00:00:00"/>
    <x v="2"/>
    <s v="100/300"/>
    <x v="2"/>
    <n v="1442.27"/>
    <n v="0"/>
    <n v="435100"/>
    <x v="0"/>
    <x v="6"/>
    <x v="7"/>
    <s v="exercise"/>
    <s v="wife"/>
    <n v="67900"/>
    <n v="0"/>
    <d v="2015-02-17T00:00:00"/>
    <s v="Single Vehicle Collision"/>
    <s v="Front Collision"/>
    <s v="Minor Damage"/>
    <x v="3"/>
    <x v="2"/>
    <x v="0"/>
    <x v="433"/>
    <n v="10"/>
    <n v="1"/>
    <s v="?"/>
    <n v="2"/>
    <n v="3"/>
    <s v="YES"/>
    <x v="388"/>
    <n v="11700"/>
    <n v="5850"/>
    <n v="40950"/>
    <x v="2"/>
    <x v="2"/>
    <n v="1999"/>
    <s v="N"/>
    <n v="0"/>
  </r>
  <r>
    <n v="146"/>
    <n v="32"/>
    <x v="434"/>
    <d v="1993-12-06T00:00:00"/>
    <x v="0"/>
    <s v="100/300"/>
    <x v="1"/>
    <n v="1276.43"/>
    <n v="0"/>
    <n v="431278"/>
    <x v="0"/>
    <x v="2"/>
    <x v="7"/>
    <s v="skydiving"/>
    <s v="own-child"/>
    <n v="0"/>
    <n v="0"/>
    <d v="2015-02-09T00:00:00"/>
    <s v="Single Vehicle Collision"/>
    <s v="Rear Collision"/>
    <s v="Major Damage"/>
    <x v="2"/>
    <x v="5"/>
    <x v="1"/>
    <x v="434"/>
    <n v="12"/>
    <n v="1"/>
    <s v="?"/>
    <n v="0"/>
    <n v="3"/>
    <s v="?"/>
    <x v="389"/>
    <n v="6660"/>
    <n v="6660"/>
    <n v="46620"/>
    <x v="12"/>
    <x v="29"/>
    <n v="1995"/>
    <s v="N"/>
    <n v="0"/>
  </r>
  <r>
    <n v="102"/>
    <n v="28"/>
    <x v="435"/>
    <d v="1999-08-29T00:00:00"/>
    <x v="0"/>
    <s v="250/500"/>
    <x v="2"/>
    <n v="1075.4100000000001"/>
    <n v="0"/>
    <n v="445648"/>
    <x v="0"/>
    <x v="0"/>
    <x v="1"/>
    <s v="reading"/>
    <s v="wife"/>
    <n v="55200"/>
    <n v="0"/>
    <d v="2015-02-15T00:00:00"/>
    <s v="Single Vehicle Collision"/>
    <s v="Side Collision"/>
    <s v="Total Loss"/>
    <x v="0"/>
    <x v="7"/>
    <x v="5"/>
    <x v="435"/>
    <n v="6"/>
    <n v="1"/>
    <s v="NO"/>
    <n v="1"/>
    <n v="0"/>
    <s v="NO"/>
    <x v="390"/>
    <n v="7340"/>
    <n v="7340"/>
    <n v="58720"/>
    <x v="2"/>
    <x v="12"/>
    <n v="1996"/>
    <s v="N"/>
    <n v="0"/>
  </r>
  <r>
    <n v="61"/>
    <n v="23"/>
    <x v="436"/>
    <d v="2007-03-09T00:00:00"/>
    <x v="2"/>
    <s v="100/300"/>
    <x v="2"/>
    <n v="1111.72"/>
    <n v="0"/>
    <n v="448857"/>
    <x v="0"/>
    <x v="7"/>
    <x v="8"/>
    <s v="bungie-jumping"/>
    <s v="other-relative"/>
    <n v="54600"/>
    <n v="0"/>
    <d v="2015-02-25T00:00:00"/>
    <s v="Single Vehicle Collision"/>
    <s v="Side Collision"/>
    <s v="Major Damage"/>
    <x v="2"/>
    <x v="7"/>
    <x v="1"/>
    <x v="436"/>
    <n v="6"/>
    <n v="1"/>
    <s v="?"/>
    <n v="1"/>
    <n v="2"/>
    <s v="?"/>
    <x v="391"/>
    <n v="4650"/>
    <n v="4650"/>
    <n v="32550"/>
    <x v="9"/>
    <x v="15"/>
    <n v="1997"/>
    <s v="N"/>
    <n v="0"/>
  </r>
  <r>
    <n v="255"/>
    <n v="44"/>
    <x v="437"/>
    <d v="2004-01-03T00:00:00"/>
    <x v="0"/>
    <s v="500/1000"/>
    <x v="1"/>
    <n v="814.96"/>
    <n v="6000000"/>
    <n v="435267"/>
    <x v="1"/>
    <x v="1"/>
    <x v="7"/>
    <s v="chess"/>
    <s v="not-in-family"/>
    <n v="68500"/>
    <n v="0"/>
    <d v="2015-02-05T00:00:00"/>
    <s v="Parked Car"/>
    <s v="?"/>
    <s v="Trivial Damage"/>
    <x v="0"/>
    <x v="5"/>
    <x v="4"/>
    <x v="437"/>
    <n v="7"/>
    <n v="1"/>
    <s v="?"/>
    <n v="2"/>
    <n v="2"/>
    <s v="NO"/>
    <x v="265"/>
    <n v="640"/>
    <n v="1280"/>
    <n v="4480"/>
    <x v="1"/>
    <x v="36"/>
    <n v="2005"/>
    <s v="Y"/>
    <n v="0"/>
  </r>
  <r>
    <n v="211"/>
    <n v="40"/>
    <x v="438"/>
    <d v="1991-04-25T00:00:00"/>
    <x v="2"/>
    <s v="500/1000"/>
    <x v="0"/>
    <n v="1575.86"/>
    <n v="0"/>
    <n v="461275"/>
    <x v="1"/>
    <x v="1"/>
    <x v="6"/>
    <s v="sleeping"/>
    <s v="own-child"/>
    <n v="0"/>
    <n v="0"/>
    <d v="2015-01-12T00:00:00"/>
    <s v="Vehicle Theft"/>
    <s v="?"/>
    <s v="Trivial Damage"/>
    <x v="0"/>
    <x v="4"/>
    <x v="6"/>
    <x v="438"/>
    <n v="3"/>
    <n v="1"/>
    <s v="NO"/>
    <n v="1"/>
    <n v="1"/>
    <s v="NO"/>
    <x v="308"/>
    <n v="580"/>
    <n v="290"/>
    <n v="2320"/>
    <x v="6"/>
    <x v="7"/>
    <n v="2004"/>
    <s v="N"/>
    <n v="0"/>
  </r>
  <r>
    <n v="61"/>
    <n v="29"/>
    <x v="439"/>
    <d v="1995-03-14T00:00:00"/>
    <x v="1"/>
    <s v="250/500"/>
    <x v="0"/>
    <n v="1115.27"/>
    <n v="0"/>
    <n v="613816"/>
    <x v="0"/>
    <x v="7"/>
    <x v="11"/>
    <s v="polo"/>
    <s v="unmarried"/>
    <n v="0"/>
    <n v="-66000"/>
    <d v="2015-01-01T00:00:00"/>
    <s v="Parked Car"/>
    <s v="?"/>
    <s v="Trivial Damage"/>
    <x v="1"/>
    <x v="1"/>
    <x v="4"/>
    <x v="439"/>
    <n v="10"/>
    <n v="1"/>
    <s v="YES"/>
    <n v="2"/>
    <n v="1"/>
    <s v="YES"/>
    <x v="89"/>
    <n v="590"/>
    <n v="590"/>
    <n v="4720"/>
    <x v="5"/>
    <x v="6"/>
    <n v="2010"/>
    <s v="N"/>
    <n v="0"/>
  </r>
  <r>
    <n v="108"/>
    <n v="31"/>
    <x v="440"/>
    <d v="2005-12-09T00:00:00"/>
    <x v="1"/>
    <s v="500/1000"/>
    <x v="1"/>
    <n v="1175.7"/>
    <n v="0"/>
    <n v="608767"/>
    <x v="0"/>
    <x v="4"/>
    <x v="9"/>
    <s v="yachting"/>
    <s v="not-in-family"/>
    <n v="0"/>
    <n v="0"/>
    <d v="2015-02-19T00:00:00"/>
    <s v="Single Vehicle Collision"/>
    <s v="Rear Collision"/>
    <s v="Total Loss"/>
    <x v="2"/>
    <x v="2"/>
    <x v="0"/>
    <x v="440"/>
    <n v="14"/>
    <n v="1"/>
    <s v="NO"/>
    <n v="0"/>
    <n v="2"/>
    <s v="NO"/>
    <x v="392"/>
    <n v="6370"/>
    <n v="6370"/>
    <n v="44590"/>
    <x v="2"/>
    <x v="12"/>
    <n v="2006"/>
    <s v="N"/>
    <n v="0"/>
  </r>
  <r>
    <n v="303"/>
    <n v="50"/>
    <x v="441"/>
    <d v="2001-12-25T00:00:00"/>
    <x v="0"/>
    <s v="100/300"/>
    <x v="2"/>
    <n v="793.15"/>
    <n v="0"/>
    <n v="620869"/>
    <x v="0"/>
    <x v="0"/>
    <x v="4"/>
    <s v="board-games"/>
    <s v="own-child"/>
    <n v="54600"/>
    <n v="-45500"/>
    <d v="2015-01-14T00:00:00"/>
    <s v="Multi-vehicle Collision"/>
    <s v="Front Collision"/>
    <s v="Total Loss"/>
    <x v="3"/>
    <x v="4"/>
    <x v="4"/>
    <x v="441"/>
    <n v="17"/>
    <n v="3"/>
    <s v="NO"/>
    <n v="0"/>
    <n v="3"/>
    <s v="NO"/>
    <x v="393"/>
    <n v="13660"/>
    <n v="13660"/>
    <n v="54640"/>
    <x v="2"/>
    <x v="12"/>
    <n v="2008"/>
    <s v="N"/>
    <n v="0"/>
  </r>
  <r>
    <n v="152"/>
    <n v="33"/>
    <x v="442"/>
    <d v="1999-11-14T00:00:00"/>
    <x v="1"/>
    <s v="250/500"/>
    <x v="2"/>
    <n v="942.51"/>
    <n v="0"/>
    <n v="478981"/>
    <x v="1"/>
    <x v="1"/>
    <x v="10"/>
    <s v="exercise"/>
    <s v="wife"/>
    <n v="0"/>
    <n v="0"/>
    <d v="2015-01-30T00:00:00"/>
    <s v="Single Vehicle Collision"/>
    <s v="Side Collision"/>
    <s v="Major Damage"/>
    <x v="2"/>
    <x v="0"/>
    <x v="4"/>
    <x v="442"/>
    <n v="16"/>
    <n v="1"/>
    <s v="YES"/>
    <n v="0"/>
    <n v="0"/>
    <s v="?"/>
    <x v="112"/>
    <n v="6400"/>
    <n v="19200"/>
    <n v="44800"/>
    <x v="9"/>
    <x v="15"/>
    <n v="2001"/>
    <s v="Y"/>
    <n v="0"/>
  </r>
  <r>
    <n v="120"/>
    <n v="34"/>
    <x v="443"/>
    <d v="2001-10-27T00:00:00"/>
    <x v="1"/>
    <s v="500/1000"/>
    <x v="0"/>
    <n v="1056.71"/>
    <n v="0"/>
    <n v="464630"/>
    <x v="1"/>
    <x v="7"/>
    <x v="9"/>
    <s v="paintball"/>
    <s v="not-in-family"/>
    <n v="77900"/>
    <n v="0"/>
    <d v="2015-01-20T00:00:00"/>
    <s v="Parked Car"/>
    <s v="?"/>
    <s v="Minor Damage"/>
    <x v="1"/>
    <x v="1"/>
    <x v="0"/>
    <x v="443"/>
    <n v="3"/>
    <n v="1"/>
    <s v="NO"/>
    <n v="2"/>
    <n v="1"/>
    <s v="?"/>
    <x v="394"/>
    <n v="580"/>
    <n v="580"/>
    <n v="2610"/>
    <x v="11"/>
    <x v="38"/>
    <n v="2002"/>
    <s v="N"/>
    <n v="0"/>
  </r>
  <r>
    <n v="144"/>
    <n v="36"/>
    <x v="444"/>
    <d v="1993-10-31T00:00:00"/>
    <x v="1"/>
    <s v="500/1000"/>
    <x v="1"/>
    <n v="1255.68"/>
    <n v="6000000"/>
    <n v="466303"/>
    <x v="1"/>
    <x v="2"/>
    <x v="2"/>
    <s v="reading"/>
    <s v="other-relative"/>
    <n v="23600"/>
    <n v="-15600"/>
    <d v="2015-02-18T00:00:00"/>
    <s v="Parked Car"/>
    <s v="?"/>
    <s v="Minor Damage"/>
    <x v="1"/>
    <x v="5"/>
    <x v="2"/>
    <x v="444"/>
    <n v="7"/>
    <n v="1"/>
    <s v="NO"/>
    <n v="0"/>
    <n v="0"/>
    <s v="?"/>
    <x v="395"/>
    <n v="740"/>
    <n v="1480"/>
    <n v="5180"/>
    <x v="2"/>
    <x v="12"/>
    <n v="2014"/>
    <s v="N"/>
    <n v="0"/>
  </r>
  <r>
    <n v="414"/>
    <n v="52"/>
    <x v="445"/>
    <d v="2003-02-13T00:00:00"/>
    <x v="1"/>
    <s v="500/1000"/>
    <x v="2"/>
    <n v="1335.13"/>
    <n v="0"/>
    <n v="452647"/>
    <x v="1"/>
    <x v="5"/>
    <x v="13"/>
    <s v="chess"/>
    <s v="unmarried"/>
    <n v="44000"/>
    <n v="-71000"/>
    <d v="2015-01-07T00:00:00"/>
    <s v="Single Vehicle Collision"/>
    <s v="Rear Collision"/>
    <s v="Total Loss"/>
    <x v="0"/>
    <x v="0"/>
    <x v="5"/>
    <x v="445"/>
    <n v="13"/>
    <n v="1"/>
    <s v="YES"/>
    <n v="1"/>
    <n v="1"/>
    <s v="?"/>
    <x v="396"/>
    <n v="6090"/>
    <n v="6090"/>
    <n v="42630"/>
    <x v="3"/>
    <x v="28"/>
    <n v="1999"/>
    <s v="Y"/>
    <n v="0"/>
  </r>
  <r>
    <n v="163"/>
    <n v="37"/>
    <x v="446"/>
    <d v="2004-03-06T00:00:00"/>
    <x v="1"/>
    <s v="250/500"/>
    <x v="2"/>
    <n v="1178.95"/>
    <n v="6000000"/>
    <n v="441370"/>
    <x v="1"/>
    <x v="7"/>
    <x v="7"/>
    <s v="dancing"/>
    <s v="own-child"/>
    <n v="0"/>
    <n v="-67300"/>
    <d v="2015-01-16T00:00:00"/>
    <s v="Single Vehicle Collision"/>
    <s v="Rear Collision"/>
    <s v="Total Loss"/>
    <x v="2"/>
    <x v="2"/>
    <x v="3"/>
    <x v="446"/>
    <n v="20"/>
    <n v="1"/>
    <s v="YES"/>
    <n v="2"/>
    <n v="3"/>
    <s v="YES"/>
    <x v="397"/>
    <n v="4940"/>
    <n v="9880"/>
    <n v="34580"/>
    <x v="11"/>
    <x v="23"/>
    <n v="2005"/>
    <s v="N"/>
    <n v="0"/>
  </r>
  <r>
    <n v="352"/>
    <n v="53"/>
    <x v="447"/>
    <d v="2013-07-12T00:00:00"/>
    <x v="2"/>
    <s v="250/500"/>
    <x v="2"/>
    <n v="1793.16"/>
    <n v="0"/>
    <n v="619166"/>
    <x v="0"/>
    <x v="2"/>
    <x v="4"/>
    <s v="exercise"/>
    <s v="wife"/>
    <n v="0"/>
    <n v="0"/>
    <d v="2015-01-15T00:00:00"/>
    <s v="Single Vehicle Collision"/>
    <s v="Front Collision"/>
    <s v="Minor Damage"/>
    <x v="2"/>
    <x v="5"/>
    <x v="1"/>
    <x v="447"/>
    <n v="23"/>
    <n v="1"/>
    <s v="YES"/>
    <n v="2"/>
    <n v="2"/>
    <s v="NO"/>
    <x v="398"/>
    <n v="12500"/>
    <n v="6250"/>
    <n v="50000"/>
    <x v="3"/>
    <x v="33"/>
    <n v="2009"/>
    <s v="N"/>
    <n v="0"/>
  </r>
  <r>
    <n v="27"/>
    <n v="32"/>
    <x v="448"/>
    <d v="2014-08-27T00:00:00"/>
    <x v="0"/>
    <s v="100/300"/>
    <x v="2"/>
    <n v="1008.38"/>
    <n v="0"/>
    <n v="472803"/>
    <x v="1"/>
    <x v="1"/>
    <x v="12"/>
    <s v="yachting"/>
    <s v="other-relative"/>
    <n v="37900"/>
    <n v="0"/>
    <d v="2015-02-01T00:00:00"/>
    <s v="Single Vehicle Collision"/>
    <s v="Front Collision"/>
    <s v="Total Loss"/>
    <x v="4"/>
    <x v="0"/>
    <x v="2"/>
    <x v="448"/>
    <n v="11"/>
    <n v="1"/>
    <s v="NO"/>
    <n v="1"/>
    <n v="0"/>
    <s v="?"/>
    <x v="126"/>
    <n v="12300"/>
    <n v="6150"/>
    <n v="43050"/>
    <x v="2"/>
    <x v="12"/>
    <n v="2013"/>
    <s v="N"/>
    <n v="0"/>
  </r>
  <r>
    <n v="239"/>
    <n v="39"/>
    <x v="449"/>
    <d v="1990-06-22T00:00:00"/>
    <x v="2"/>
    <s v="100/300"/>
    <x v="2"/>
    <n v="1396.83"/>
    <n v="0"/>
    <n v="442308"/>
    <x v="1"/>
    <x v="4"/>
    <x v="6"/>
    <s v="reading"/>
    <s v="husband"/>
    <n v="0"/>
    <n v="0"/>
    <d v="2015-01-06T00:00:00"/>
    <s v="Multi-vehicle Collision"/>
    <s v="Rear Collision"/>
    <s v="Major Damage"/>
    <x v="4"/>
    <x v="4"/>
    <x v="5"/>
    <x v="449"/>
    <n v="0"/>
    <n v="4"/>
    <s v="?"/>
    <n v="0"/>
    <n v="3"/>
    <s v="NO"/>
    <x v="399"/>
    <n v="6990"/>
    <n v="13980"/>
    <n v="55920"/>
    <x v="10"/>
    <x v="32"/>
    <n v="2007"/>
    <s v="N"/>
    <n v="0"/>
  </r>
  <r>
    <n v="33"/>
    <n v="32"/>
    <x v="450"/>
    <d v="2008-03-07T00:00:00"/>
    <x v="0"/>
    <s v="100/300"/>
    <x v="2"/>
    <n v="1402.78"/>
    <n v="5000000"/>
    <n v="469383"/>
    <x v="1"/>
    <x v="1"/>
    <x v="6"/>
    <s v="base-jumping"/>
    <s v="husband"/>
    <n v="70300"/>
    <n v="-50300"/>
    <d v="2015-02-02T00:00:00"/>
    <s v="Single Vehicle Collision"/>
    <s v="Rear Collision"/>
    <s v="Minor Damage"/>
    <x v="4"/>
    <x v="2"/>
    <x v="6"/>
    <x v="450"/>
    <n v="2"/>
    <n v="1"/>
    <s v="YES"/>
    <n v="0"/>
    <n v="1"/>
    <s v="?"/>
    <x v="400"/>
    <n v="6230"/>
    <n v="12460"/>
    <n v="37380"/>
    <x v="7"/>
    <x v="8"/>
    <n v="2012"/>
    <s v="N"/>
    <n v="0"/>
  </r>
  <r>
    <n v="88"/>
    <n v="30"/>
    <x v="451"/>
    <d v="1992-08-05T00:00:00"/>
    <x v="1"/>
    <s v="100/300"/>
    <x v="0"/>
    <n v="1437.88"/>
    <n v="0"/>
    <n v="614383"/>
    <x v="1"/>
    <x v="6"/>
    <x v="10"/>
    <s v="reading"/>
    <s v="husband"/>
    <n v="42800"/>
    <n v="-51200"/>
    <d v="2015-02-25T00:00:00"/>
    <s v="Single Vehicle Collision"/>
    <s v="Side Collision"/>
    <s v="Total Loss"/>
    <x v="2"/>
    <x v="0"/>
    <x v="6"/>
    <x v="451"/>
    <n v="3"/>
    <n v="1"/>
    <s v="NO"/>
    <n v="2"/>
    <n v="0"/>
    <s v="YES"/>
    <x v="401"/>
    <n v="14000"/>
    <n v="0"/>
    <n v="42000"/>
    <x v="3"/>
    <x v="33"/>
    <n v="2003"/>
    <s v="N"/>
    <n v="0"/>
  </r>
  <r>
    <n v="101"/>
    <n v="33"/>
    <x v="452"/>
    <d v="1991-09-03T00:00:00"/>
    <x v="2"/>
    <s v="500/1000"/>
    <x v="0"/>
    <n v="1313.64"/>
    <n v="0"/>
    <n v="438617"/>
    <x v="1"/>
    <x v="6"/>
    <x v="7"/>
    <s v="board-games"/>
    <s v="unmarried"/>
    <n v="12100"/>
    <n v="0"/>
    <d v="2015-02-10T00:00:00"/>
    <s v="Parked Car"/>
    <s v="?"/>
    <s v="Trivial Damage"/>
    <x v="1"/>
    <x v="2"/>
    <x v="4"/>
    <x v="452"/>
    <n v="3"/>
    <n v="1"/>
    <s v="YES"/>
    <n v="1"/>
    <n v="0"/>
    <s v="NO"/>
    <x v="402"/>
    <n v="780"/>
    <n v="390"/>
    <n v="3120"/>
    <x v="6"/>
    <x v="10"/>
    <n v="1997"/>
    <s v="N"/>
    <n v="0"/>
  </r>
  <r>
    <n v="20"/>
    <n v="37"/>
    <x v="453"/>
    <d v="2011-09-02T00:00:00"/>
    <x v="2"/>
    <s v="250/500"/>
    <x v="2"/>
    <n v="1482.14"/>
    <n v="0"/>
    <n v="613936"/>
    <x v="1"/>
    <x v="2"/>
    <x v="10"/>
    <s v="reading"/>
    <s v="husband"/>
    <n v="33000"/>
    <n v="-43600"/>
    <d v="2015-02-22T00:00:00"/>
    <s v="Multi-vehicle Collision"/>
    <s v="Rear Collision"/>
    <s v="Total Loss"/>
    <x v="3"/>
    <x v="2"/>
    <x v="2"/>
    <x v="453"/>
    <n v="15"/>
    <n v="3"/>
    <s v="?"/>
    <n v="2"/>
    <n v="1"/>
    <s v="NO"/>
    <x v="403"/>
    <n v="6750"/>
    <n v="6750"/>
    <n v="47250"/>
    <x v="9"/>
    <x v="18"/>
    <n v="2003"/>
    <s v="N"/>
    <n v="0"/>
  </r>
  <r>
    <n v="126"/>
    <n v="30"/>
    <x v="454"/>
    <d v="2012-10-06T00:00:00"/>
    <x v="2"/>
    <s v="250/500"/>
    <x v="1"/>
    <n v="1171.75"/>
    <n v="0"/>
    <n v="472163"/>
    <x v="1"/>
    <x v="2"/>
    <x v="1"/>
    <s v="board-games"/>
    <s v="not-in-family"/>
    <n v="46500"/>
    <n v="-42700"/>
    <d v="2015-01-31T00:00:00"/>
    <s v="Single Vehicle Collision"/>
    <s v="Side Collision"/>
    <s v="Minor Damage"/>
    <x v="3"/>
    <x v="2"/>
    <x v="5"/>
    <x v="454"/>
    <n v="23"/>
    <n v="1"/>
    <s v="?"/>
    <n v="2"/>
    <n v="3"/>
    <s v="NO"/>
    <x v="404"/>
    <n v="4430"/>
    <n v="4430"/>
    <n v="39870"/>
    <x v="3"/>
    <x v="33"/>
    <n v="2011"/>
    <s v="N"/>
    <n v="0"/>
  </r>
  <r>
    <n v="264"/>
    <n v="43"/>
    <x v="455"/>
    <d v="2014-01-18T00:00:00"/>
    <x v="2"/>
    <s v="500/1000"/>
    <x v="1"/>
    <n v="1353.33"/>
    <n v="0"/>
    <n v="447458"/>
    <x v="0"/>
    <x v="2"/>
    <x v="12"/>
    <s v="video-games"/>
    <s v="not-in-family"/>
    <n v="0"/>
    <n v="-8500"/>
    <d v="2015-02-12T00:00:00"/>
    <s v="Multi-vehicle Collision"/>
    <s v="Front Collision"/>
    <s v="Minor Damage"/>
    <x v="0"/>
    <x v="4"/>
    <x v="3"/>
    <x v="455"/>
    <n v="9"/>
    <n v="3"/>
    <s v="YES"/>
    <n v="2"/>
    <n v="0"/>
    <s v="NO"/>
    <x v="405"/>
    <n v="17300"/>
    <n v="17300"/>
    <n v="60550"/>
    <x v="8"/>
    <x v="19"/>
    <n v="2007"/>
    <s v="N"/>
    <n v="0"/>
  </r>
  <r>
    <n v="78"/>
    <n v="24"/>
    <x v="456"/>
    <d v="1992-03-22T00:00:00"/>
    <x v="1"/>
    <s v="100/300"/>
    <x v="2"/>
    <n v="1175.51"/>
    <n v="0"/>
    <n v="474792"/>
    <x v="0"/>
    <x v="4"/>
    <x v="0"/>
    <s v="yachting"/>
    <s v="husband"/>
    <n v="0"/>
    <n v="0"/>
    <d v="2015-01-06T00:00:00"/>
    <s v="Vehicle Theft"/>
    <s v="?"/>
    <s v="Minor Damage"/>
    <x v="0"/>
    <x v="2"/>
    <x v="0"/>
    <x v="456"/>
    <n v="20"/>
    <n v="1"/>
    <s v="?"/>
    <n v="0"/>
    <n v="1"/>
    <s v="YES"/>
    <x v="233"/>
    <n v="680"/>
    <n v="680"/>
    <n v="6120"/>
    <x v="2"/>
    <x v="12"/>
    <n v="2003"/>
    <s v="N"/>
    <n v="0"/>
  </r>
  <r>
    <n v="123"/>
    <n v="28"/>
    <x v="457"/>
    <d v="2012-12-03T00:00:00"/>
    <x v="2"/>
    <s v="100/300"/>
    <x v="1"/>
    <n v="1836.02"/>
    <n v="0"/>
    <n v="470559"/>
    <x v="0"/>
    <x v="4"/>
    <x v="10"/>
    <s v="movies"/>
    <s v="own-child"/>
    <n v="38000"/>
    <n v="-41200"/>
    <d v="2015-01-01T00:00:00"/>
    <s v="Single Vehicle Collision"/>
    <s v="Side Collision"/>
    <s v="Major Damage"/>
    <x v="4"/>
    <x v="5"/>
    <x v="1"/>
    <x v="457"/>
    <n v="5"/>
    <n v="1"/>
    <s v="?"/>
    <n v="2"/>
    <n v="1"/>
    <s v="YES"/>
    <x v="102"/>
    <n v="13300"/>
    <n v="6650"/>
    <n v="59850"/>
    <x v="13"/>
    <x v="27"/>
    <n v="2011"/>
    <s v="Y"/>
    <n v="0"/>
  </r>
  <r>
    <n v="347"/>
    <n v="51"/>
    <x v="458"/>
    <d v="1996-10-18T00:00:00"/>
    <x v="0"/>
    <s v="500/1000"/>
    <x v="2"/>
    <n v="1480.79"/>
    <n v="9000000"/>
    <n v="432399"/>
    <x v="1"/>
    <x v="0"/>
    <x v="7"/>
    <s v="board-games"/>
    <s v="unmarried"/>
    <n v="0"/>
    <n v="-12100"/>
    <d v="2015-01-07T00:00:00"/>
    <s v="Single Vehicle Collision"/>
    <s v="Side Collision"/>
    <s v="Total Loss"/>
    <x v="3"/>
    <x v="5"/>
    <x v="4"/>
    <x v="458"/>
    <n v="15"/>
    <n v="1"/>
    <s v="YES"/>
    <n v="0"/>
    <n v="2"/>
    <s v="?"/>
    <x v="406"/>
    <n v="8630"/>
    <n v="17260"/>
    <n v="77670"/>
    <x v="11"/>
    <x v="23"/>
    <n v="1997"/>
    <s v="N"/>
    <n v="0"/>
  </r>
  <r>
    <n v="163"/>
    <n v="38"/>
    <x v="459"/>
    <d v="1997-10-02T00:00:00"/>
    <x v="1"/>
    <s v="500/1000"/>
    <x v="1"/>
    <n v="1453.92"/>
    <n v="0"/>
    <n v="607605"/>
    <x v="1"/>
    <x v="1"/>
    <x v="6"/>
    <s v="yachting"/>
    <s v="other-relative"/>
    <n v="51700"/>
    <n v="0"/>
    <d v="2015-02-21T00:00:00"/>
    <s v="Single Vehicle Collision"/>
    <s v="Side Collision"/>
    <s v="Minor Damage"/>
    <x v="4"/>
    <x v="2"/>
    <x v="4"/>
    <x v="459"/>
    <n v="13"/>
    <n v="1"/>
    <s v="YES"/>
    <n v="2"/>
    <n v="3"/>
    <s v="?"/>
    <x v="407"/>
    <n v="15900"/>
    <n v="7950"/>
    <n v="55650"/>
    <x v="4"/>
    <x v="13"/>
    <n v="1995"/>
    <s v="N"/>
    <n v="0"/>
  </r>
  <r>
    <n v="271"/>
    <n v="44"/>
    <x v="460"/>
    <d v="2008-03-18T00:00:00"/>
    <x v="0"/>
    <s v="250/500"/>
    <x v="2"/>
    <n v="1340.71"/>
    <n v="0"/>
    <n v="600153"/>
    <x v="1"/>
    <x v="5"/>
    <x v="4"/>
    <s v="base-jumping"/>
    <s v="other-relative"/>
    <n v="0"/>
    <n v="0"/>
    <d v="2015-02-14T00:00:00"/>
    <s v="Single Vehicle Collision"/>
    <s v="Rear Collision"/>
    <s v="Minor Damage"/>
    <x v="3"/>
    <x v="0"/>
    <x v="1"/>
    <x v="460"/>
    <n v="16"/>
    <n v="1"/>
    <s v="NO"/>
    <n v="2"/>
    <n v="2"/>
    <s v="NO"/>
    <x v="408"/>
    <n v="6930"/>
    <n v="13860"/>
    <n v="55440"/>
    <x v="13"/>
    <x v="27"/>
    <n v="1997"/>
    <s v="Y"/>
    <n v="0"/>
  </r>
  <r>
    <n v="410"/>
    <n v="54"/>
    <x v="461"/>
    <d v="2010-08-29T00:00:00"/>
    <x v="2"/>
    <s v="100/300"/>
    <x v="1"/>
    <n v="714.03"/>
    <n v="0"/>
    <n v="465979"/>
    <x v="0"/>
    <x v="0"/>
    <x v="9"/>
    <s v="board-games"/>
    <s v="own-child"/>
    <n v="0"/>
    <n v="-17000"/>
    <d v="2015-02-16T00:00:00"/>
    <s v="Single Vehicle Collision"/>
    <s v="Side Collision"/>
    <s v="Minor Damage"/>
    <x v="4"/>
    <x v="4"/>
    <x v="5"/>
    <x v="461"/>
    <n v="0"/>
    <n v="1"/>
    <s v="YES"/>
    <n v="0"/>
    <n v="2"/>
    <s v="NO"/>
    <x v="409"/>
    <n v="9920"/>
    <n v="9920"/>
    <n v="39680"/>
    <x v="12"/>
    <x v="31"/>
    <n v="2001"/>
    <s v="N"/>
    <n v="0"/>
  </r>
  <r>
    <n v="448"/>
    <n v="57"/>
    <x v="462"/>
    <d v="2005-03-31T00:00:00"/>
    <x v="2"/>
    <s v="100/300"/>
    <x v="1"/>
    <n v="1376.16"/>
    <n v="0"/>
    <n v="466555"/>
    <x v="1"/>
    <x v="1"/>
    <x v="4"/>
    <s v="hiking"/>
    <s v="own-child"/>
    <n v="38600"/>
    <n v="-50300"/>
    <d v="2015-02-04T00:00:00"/>
    <s v="Multi-vehicle Collision"/>
    <s v="Front Collision"/>
    <s v="Major Damage"/>
    <x v="0"/>
    <x v="0"/>
    <x v="2"/>
    <x v="462"/>
    <n v="10"/>
    <n v="3"/>
    <s v="NO"/>
    <n v="2"/>
    <n v="1"/>
    <s v="?"/>
    <x v="410"/>
    <n v="5970"/>
    <n v="5970"/>
    <n v="35820"/>
    <x v="9"/>
    <x v="17"/>
    <n v="2013"/>
    <s v="Y"/>
    <n v="0"/>
  </r>
  <r>
    <n v="218"/>
    <n v="41"/>
    <x v="463"/>
    <d v="2013-12-25T00:00:00"/>
    <x v="2"/>
    <s v="100/300"/>
    <x v="2"/>
    <n v="914.22"/>
    <n v="0"/>
    <n v="444155"/>
    <x v="0"/>
    <x v="7"/>
    <x v="5"/>
    <s v="golf"/>
    <s v="wife"/>
    <n v="37900"/>
    <n v="-72900"/>
    <d v="2015-01-22T00:00:00"/>
    <s v="Multi-vehicle Collision"/>
    <s v="Side Collision"/>
    <s v="Total Loss"/>
    <x v="0"/>
    <x v="2"/>
    <x v="3"/>
    <x v="463"/>
    <n v="14"/>
    <n v="3"/>
    <s v="NO"/>
    <n v="2"/>
    <n v="0"/>
    <s v="NO"/>
    <x v="411"/>
    <n v="15380"/>
    <n v="7690"/>
    <n v="61520"/>
    <x v="0"/>
    <x v="30"/>
    <n v="2013"/>
    <s v="N"/>
    <n v="0"/>
  </r>
  <r>
    <n v="43"/>
    <n v="38"/>
    <x v="464"/>
    <d v="2014-03-11T00:00:00"/>
    <x v="0"/>
    <s v="500/1000"/>
    <x v="0"/>
    <n v="1601.47"/>
    <n v="0"/>
    <n v="465764"/>
    <x v="0"/>
    <x v="1"/>
    <x v="11"/>
    <s v="skydiving"/>
    <s v="other-relative"/>
    <n v="64400"/>
    <n v="0"/>
    <d v="2015-02-15T00:00:00"/>
    <s v="Multi-vehicle Collision"/>
    <s v="Front Collision"/>
    <s v="Total Loss"/>
    <x v="3"/>
    <x v="0"/>
    <x v="0"/>
    <x v="464"/>
    <n v="1"/>
    <n v="3"/>
    <s v="YES"/>
    <n v="2"/>
    <n v="2"/>
    <s v="?"/>
    <x v="412"/>
    <n v="6850"/>
    <n v="6850"/>
    <n v="47950"/>
    <x v="5"/>
    <x v="37"/>
    <n v="2006"/>
    <s v="N"/>
    <n v="0"/>
  </r>
  <r>
    <n v="33"/>
    <n v="33"/>
    <x v="465"/>
    <d v="1997-08-04T00:00:00"/>
    <x v="2"/>
    <s v="500/1000"/>
    <x v="0"/>
    <n v="1096.79"/>
    <n v="6000000"/>
    <n v="446898"/>
    <x v="1"/>
    <x v="2"/>
    <x v="11"/>
    <s v="dancing"/>
    <s v="unmarried"/>
    <n v="45500"/>
    <n v="-60600"/>
    <d v="2015-01-07T00:00:00"/>
    <s v="Single Vehicle Collision"/>
    <s v="Rear Collision"/>
    <s v="Major Damage"/>
    <x v="0"/>
    <x v="1"/>
    <x v="3"/>
    <x v="465"/>
    <n v="16"/>
    <n v="1"/>
    <s v="?"/>
    <n v="2"/>
    <n v="1"/>
    <s v="?"/>
    <x v="413"/>
    <n v="8140"/>
    <n v="8140"/>
    <n v="65120"/>
    <x v="10"/>
    <x v="24"/>
    <n v="1998"/>
    <s v="N"/>
    <n v="0"/>
  </r>
  <r>
    <n v="126"/>
    <n v="34"/>
    <x v="466"/>
    <d v="2007-11-14T00:00:00"/>
    <x v="1"/>
    <s v="100/300"/>
    <x v="1"/>
    <n v="1078.22"/>
    <n v="0"/>
    <n v="453274"/>
    <x v="1"/>
    <x v="4"/>
    <x v="10"/>
    <s v="camping"/>
    <s v="wife"/>
    <n v="54500"/>
    <n v="0"/>
    <d v="2015-02-23T00:00:00"/>
    <s v="Multi-vehicle Collision"/>
    <s v="Side Collision"/>
    <s v="Major Damage"/>
    <x v="2"/>
    <x v="0"/>
    <x v="5"/>
    <x v="466"/>
    <n v="2"/>
    <n v="3"/>
    <s v="NO"/>
    <n v="0"/>
    <n v="1"/>
    <s v="YES"/>
    <x v="414"/>
    <n v="10620"/>
    <n v="5310"/>
    <n v="42480"/>
    <x v="3"/>
    <x v="3"/>
    <n v="2007"/>
    <s v="N"/>
    <n v="0"/>
  </r>
  <r>
    <n v="411"/>
    <n v="56"/>
    <x v="467"/>
    <d v="1992-07-30T00:00:00"/>
    <x v="2"/>
    <s v="250/500"/>
    <x v="0"/>
    <n v="1595.28"/>
    <n v="0"/>
    <n v="479320"/>
    <x v="1"/>
    <x v="6"/>
    <x v="9"/>
    <s v="exercise"/>
    <s v="other-relative"/>
    <n v="0"/>
    <n v="0"/>
    <d v="2015-01-06T00:00:00"/>
    <s v="Multi-vehicle Collision"/>
    <s v="Side Collision"/>
    <s v="Major Damage"/>
    <x v="4"/>
    <x v="1"/>
    <x v="3"/>
    <x v="467"/>
    <n v="23"/>
    <n v="3"/>
    <s v="?"/>
    <n v="0"/>
    <n v="0"/>
    <s v="?"/>
    <x v="415"/>
    <n v="3510"/>
    <n v="3510"/>
    <n v="31590"/>
    <x v="13"/>
    <x v="27"/>
    <n v="2007"/>
    <s v="N"/>
    <n v="0"/>
  </r>
  <r>
    <n v="225"/>
    <n v="37"/>
    <x v="468"/>
    <d v="2000-12-01T00:00:00"/>
    <x v="0"/>
    <s v="100/300"/>
    <x v="0"/>
    <n v="1217.8399999999999"/>
    <n v="5000000"/>
    <n v="443462"/>
    <x v="1"/>
    <x v="5"/>
    <x v="13"/>
    <s v="yachting"/>
    <s v="not-in-family"/>
    <n v="49600"/>
    <n v="0"/>
    <d v="2015-02-07T00:00:00"/>
    <s v="Multi-vehicle Collision"/>
    <s v="Front Collision"/>
    <s v="Minor Damage"/>
    <x v="2"/>
    <x v="4"/>
    <x v="6"/>
    <x v="468"/>
    <n v="19"/>
    <n v="3"/>
    <s v="?"/>
    <n v="2"/>
    <n v="2"/>
    <s v="NO"/>
    <x v="416"/>
    <n v="9600"/>
    <n v="9600"/>
    <n v="38400"/>
    <x v="13"/>
    <x v="27"/>
    <n v="2015"/>
    <s v="N"/>
    <n v="0"/>
  </r>
  <r>
    <n v="35"/>
    <n v="35"/>
    <x v="469"/>
    <d v="2002-09-10T00:00:00"/>
    <x v="2"/>
    <s v="100/300"/>
    <x v="1"/>
    <n v="1117.42"/>
    <n v="0"/>
    <n v="446158"/>
    <x v="1"/>
    <x v="1"/>
    <x v="9"/>
    <s v="kayaking"/>
    <s v="not-in-family"/>
    <n v="0"/>
    <n v="-51900"/>
    <d v="2015-02-14T00:00:00"/>
    <s v="Multi-vehicle Collision"/>
    <s v="Side Collision"/>
    <s v="Minor Damage"/>
    <x v="2"/>
    <x v="5"/>
    <x v="4"/>
    <x v="469"/>
    <n v="23"/>
    <n v="3"/>
    <s v="NO"/>
    <n v="2"/>
    <n v="2"/>
    <s v="NO"/>
    <x v="417"/>
    <m/>
    <n v="11820"/>
    <n v="35460"/>
    <x v="13"/>
    <x v="35"/>
    <n v="1996"/>
    <s v="N"/>
    <n v="1"/>
  </r>
  <r>
    <n v="460"/>
    <n v="57"/>
    <x v="470"/>
    <d v="1997-11-07T00:00:00"/>
    <x v="0"/>
    <s v="100/300"/>
    <x v="1"/>
    <n v="1567.37"/>
    <n v="0"/>
    <n v="602514"/>
    <x v="1"/>
    <x v="7"/>
    <x v="0"/>
    <s v="skydiving"/>
    <s v="husband"/>
    <n v="62500"/>
    <n v="0"/>
    <d v="2015-02-15T00:00:00"/>
    <s v="Single Vehicle Collision"/>
    <s v="Front Collision"/>
    <s v="Major Damage"/>
    <x v="3"/>
    <x v="2"/>
    <x v="1"/>
    <x v="470"/>
    <n v="10"/>
    <n v="1"/>
    <s v="?"/>
    <n v="2"/>
    <n v="3"/>
    <s v="NO"/>
    <x v="82"/>
    <n v="5830"/>
    <n v="11660"/>
    <n v="40810"/>
    <x v="5"/>
    <x v="14"/>
    <n v="2014"/>
    <s v="Y"/>
    <n v="0"/>
  </r>
  <r>
    <n v="195"/>
    <n v="38"/>
    <x v="471"/>
    <d v="1993-05-18T00:00:00"/>
    <x v="2"/>
    <s v="500/1000"/>
    <x v="1"/>
    <n v="1294.93"/>
    <n v="6000000"/>
    <n v="477356"/>
    <x v="0"/>
    <x v="0"/>
    <x v="4"/>
    <s v="video-games"/>
    <s v="unmarried"/>
    <n v="38000"/>
    <n v="-50300"/>
    <d v="2015-02-14T00:00:00"/>
    <s v="Multi-vehicle Collision"/>
    <s v="Front Collision"/>
    <s v="Minor Damage"/>
    <x v="4"/>
    <x v="4"/>
    <x v="3"/>
    <x v="471"/>
    <n v="12"/>
    <n v="3"/>
    <s v="YES"/>
    <n v="1"/>
    <n v="2"/>
    <s v="NO"/>
    <x v="418"/>
    <n v="7180"/>
    <n v="0"/>
    <n v="57440"/>
    <x v="2"/>
    <x v="12"/>
    <n v="2003"/>
    <s v="N"/>
    <n v="0"/>
  </r>
  <r>
    <n v="360"/>
    <n v="51"/>
    <x v="472"/>
    <d v="1996-07-11T00:00:00"/>
    <x v="2"/>
    <s v="250/500"/>
    <x v="0"/>
    <n v="1152.1199999999999"/>
    <n v="0"/>
    <n v="434669"/>
    <x v="0"/>
    <x v="1"/>
    <x v="3"/>
    <s v="hiking"/>
    <s v="not-in-family"/>
    <n v="0"/>
    <n v="-62400"/>
    <d v="2015-02-05T00:00:00"/>
    <s v="Multi-vehicle Collision"/>
    <s v="Side Collision"/>
    <s v="Total Loss"/>
    <x v="4"/>
    <x v="4"/>
    <x v="1"/>
    <x v="472"/>
    <n v="15"/>
    <n v="3"/>
    <s v="NO"/>
    <n v="2"/>
    <n v="0"/>
    <s v="YES"/>
    <x v="419"/>
    <n v="15080"/>
    <n v="15080"/>
    <n v="60320"/>
    <x v="10"/>
    <x v="32"/>
    <n v="2000"/>
    <s v="N"/>
    <n v="0"/>
  </r>
  <r>
    <n v="300"/>
    <n v="49"/>
    <x v="473"/>
    <d v="1995-12-17T00:00:00"/>
    <x v="2"/>
    <s v="100/300"/>
    <x v="0"/>
    <n v="1441.21"/>
    <n v="0"/>
    <n v="609322"/>
    <x v="1"/>
    <x v="1"/>
    <x v="13"/>
    <s v="kayaking"/>
    <s v="wife"/>
    <n v="0"/>
    <n v="0"/>
    <d v="2015-01-04T00:00:00"/>
    <s v="Vehicle Theft"/>
    <s v="?"/>
    <s v="Trivial Damage"/>
    <x v="1"/>
    <x v="0"/>
    <x v="0"/>
    <x v="473"/>
    <n v="3"/>
    <n v="1"/>
    <s v="NO"/>
    <n v="1"/>
    <n v="0"/>
    <s v="NO"/>
    <x v="109"/>
    <n v="1180"/>
    <n v="1180"/>
    <n v="4720"/>
    <x v="5"/>
    <x v="14"/>
    <n v="2001"/>
    <s v="N"/>
    <n v="0"/>
  </r>
  <r>
    <n v="245"/>
    <n v="42"/>
    <x v="474"/>
    <d v="2002-07-16T00:00:00"/>
    <x v="2"/>
    <s v="500/1000"/>
    <x v="0"/>
    <n v="1575.74"/>
    <n v="7000000"/>
    <n v="614265"/>
    <x v="0"/>
    <x v="7"/>
    <x v="8"/>
    <s v="chess"/>
    <s v="other-relative"/>
    <n v="0"/>
    <n v="-68900"/>
    <d v="2015-02-20T00:00:00"/>
    <s v="Parked Car"/>
    <s v="?"/>
    <s v="Minor Damage"/>
    <x v="0"/>
    <x v="7"/>
    <x v="3"/>
    <x v="474"/>
    <n v="19"/>
    <n v="1"/>
    <s v="?"/>
    <n v="2"/>
    <n v="2"/>
    <s v="?"/>
    <x v="80"/>
    <n v="590"/>
    <n v="1180"/>
    <n v="4720"/>
    <x v="7"/>
    <x v="8"/>
    <n v="2011"/>
    <s v="Y"/>
    <n v="0"/>
  </r>
  <r>
    <n v="146"/>
    <n v="36"/>
    <x v="475"/>
    <d v="2013-04-12T00:00:00"/>
    <x v="0"/>
    <s v="500/1000"/>
    <x v="1"/>
    <n v="1233.96"/>
    <n v="0"/>
    <n v="606177"/>
    <x v="1"/>
    <x v="4"/>
    <x v="6"/>
    <s v="golf"/>
    <s v="other-relative"/>
    <n v="34500"/>
    <n v="-60600"/>
    <d v="2015-02-05T00:00:00"/>
    <s v="Multi-vehicle Collision"/>
    <s v="Side Collision"/>
    <s v="Total Loss"/>
    <x v="0"/>
    <x v="5"/>
    <x v="4"/>
    <x v="475"/>
    <n v="16"/>
    <n v="3"/>
    <s v="NO"/>
    <n v="1"/>
    <n v="1"/>
    <s v="NO"/>
    <x v="420"/>
    <n v="5590"/>
    <n v="5590"/>
    <n v="44720"/>
    <x v="5"/>
    <x v="37"/>
    <n v="2015"/>
    <s v="N"/>
    <n v="0"/>
  </r>
  <r>
    <n v="67"/>
    <n v="29"/>
    <x v="476"/>
    <d v="1995-11-13T00:00:00"/>
    <x v="2"/>
    <s v="250/500"/>
    <x v="0"/>
    <n v="1861.43"/>
    <n v="0"/>
    <n v="461514"/>
    <x v="0"/>
    <x v="5"/>
    <x v="12"/>
    <s v="polo"/>
    <s v="husband"/>
    <n v="60400"/>
    <n v="-67800"/>
    <d v="2015-01-15T00:00:00"/>
    <s v="Single Vehicle Collision"/>
    <s v="Rear Collision"/>
    <s v="Major Damage"/>
    <x v="3"/>
    <x v="0"/>
    <x v="0"/>
    <x v="476"/>
    <n v="16"/>
    <n v="1"/>
    <s v="NO"/>
    <n v="0"/>
    <n v="3"/>
    <s v="YES"/>
    <x v="421"/>
    <n v="6380"/>
    <n v="6380"/>
    <n v="51040"/>
    <x v="0"/>
    <x v="0"/>
    <n v="1998"/>
    <s v="Y"/>
    <n v="0"/>
  </r>
  <r>
    <n v="380"/>
    <n v="56"/>
    <x v="477"/>
    <d v="2004-11-04T00:00:00"/>
    <x v="0"/>
    <s v="100/300"/>
    <x v="0"/>
    <n v="1570.86"/>
    <n v="0"/>
    <n v="454685"/>
    <x v="0"/>
    <x v="0"/>
    <x v="13"/>
    <s v="cross-fit"/>
    <s v="other-relative"/>
    <n v="66000"/>
    <n v="0"/>
    <d v="2015-01-05T00:00:00"/>
    <s v="Single Vehicle Collision"/>
    <s v="Side Collision"/>
    <s v="Total Loss"/>
    <x v="0"/>
    <x v="1"/>
    <x v="5"/>
    <x v="477"/>
    <n v="10"/>
    <n v="1"/>
    <s v="?"/>
    <n v="0"/>
    <n v="1"/>
    <s v="YES"/>
    <x v="422"/>
    <n v="7270"/>
    <n v="7270"/>
    <n v="43620"/>
    <x v="0"/>
    <x v="5"/>
    <n v="1996"/>
    <s v="Y"/>
    <n v="0"/>
  </r>
  <r>
    <n v="389"/>
    <n v="53"/>
    <x v="478"/>
    <d v="1998-03-21T00:00:00"/>
    <x v="2"/>
    <s v="500/1000"/>
    <x v="1"/>
    <n v="791.47"/>
    <n v="0"/>
    <n v="477260"/>
    <x v="0"/>
    <x v="4"/>
    <x v="3"/>
    <s v="chess"/>
    <s v="unmarried"/>
    <n v="0"/>
    <n v="0"/>
    <d v="2015-01-01T00:00:00"/>
    <s v="Vehicle Theft"/>
    <s v="?"/>
    <s v="Minor Damage"/>
    <x v="0"/>
    <x v="5"/>
    <x v="1"/>
    <x v="478"/>
    <n v="6"/>
    <n v="1"/>
    <s v="NO"/>
    <n v="1"/>
    <n v="2"/>
    <s v="NO"/>
    <x v="226"/>
    <n v="630"/>
    <n v="1260"/>
    <n v="4410"/>
    <x v="1"/>
    <x v="22"/>
    <n v="2001"/>
    <s v="Y"/>
    <n v="0"/>
  </r>
  <r>
    <n v="317"/>
    <n v="46"/>
    <x v="479"/>
    <d v="1999-07-22T00:00:00"/>
    <x v="1"/>
    <s v="250/500"/>
    <x v="0"/>
    <n v="1012.78"/>
    <n v="0"/>
    <n v="469126"/>
    <x v="0"/>
    <x v="0"/>
    <x v="2"/>
    <s v="yachting"/>
    <s v="other-relative"/>
    <n v="43700"/>
    <n v="0"/>
    <d v="2015-01-26T00:00:00"/>
    <s v="Single Vehicle Collision"/>
    <s v="Front Collision"/>
    <s v="Major Damage"/>
    <x v="2"/>
    <x v="4"/>
    <x v="2"/>
    <x v="479"/>
    <n v="18"/>
    <n v="1"/>
    <s v="NO"/>
    <n v="2"/>
    <n v="1"/>
    <s v="NO"/>
    <x v="423"/>
    <n v="19020"/>
    <n v="19020"/>
    <n v="66570"/>
    <x v="1"/>
    <x v="36"/>
    <n v="1999"/>
    <s v="Y"/>
    <n v="0"/>
  </r>
  <r>
    <n v="264"/>
    <n v="44"/>
    <x v="480"/>
    <d v="2010-02-28T00:00:00"/>
    <x v="2"/>
    <s v="100/300"/>
    <x v="2"/>
    <n v="1047.06"/>
    <n v="6000000"/>
    <n v="443402"/>
    <x v="0"/>
    <x v="6"/>
    <x v="8"/>
    <s v="sleeping"/>
    <s v="wife"/>
    <n v="0"/>
    <n v="0"/>
    <d v="2015-02-13T00:00:00"/>
    <s v="Multi-vehicle Collision"/>
    <s v="Rear Collision"/>
    <s v="Major Damage"/>
    <x v="2"/>
    <x v="0"/>
    <x v="3"/>
    <x v="480"/>
    <n v="20"/>
    <n v="3"/>
    <s v="NO"/>
    <n v="0"/>
    <n v="2"/>
    <s v="NO"/>
    <x v="424"/>
    <n v="12700"/>
    <n v="6350"/>
    <n v="50800"/>
    <x v="8"/>
    <x v="34"/>
    <n v="1999"/>
    <s v="N"/>
    <n v="0"/>
  </r>
  <r>
    <n v="20"/>
    <n v="21"/>
    <x v="481"/>
    <d v="2005-01-30T00:00:00"/>
    <x v="0"/>
    <s v="250/500"/>
    <x v="0"/>
    <n v="1390.29"/>
    <n v="0"/>
    <n v="479408"/>
    <x v="1"/>
    <x v="4"/>
    <x v="7"/>
    <s v="polo"/>
    <s v="other-relative"/>
    <n v="0"/>
    <n v="-41200"/>
    <d v="2015-01-14T00:00:00"/>
    <s v="Single Vehicle Collision"/>
    <s v="Rear Collision"/>
    <s v="Minor Damage"/>
    <x v="2"/>
    <x v="7"/>
    <x v="6"/>
    <x v="481"/>
    <n v="14"/>
    <n v="1"/>
    <s v="NO"/>
    <n v="0"/>
    <n v="0"/>
    <s v="?"/>
    <x v="425"/>
    <n v="12580"/>
    <n v="6290"/>
    <n v="44030"/>
    <x v="4"/>
    <x v="13"/>
    <n v="2006"/>
    <s v="N"/>
    <n v="0"/>
  </r>
  <r>
    <n v="116"/>
    <n v="30"/>
    <x v="482"/>
    <d v="2001-11-29T00:00:00"/>
    <x v="1"/>
    <s v="500/1000"/>
    <x v="2"/>
    <n v="951.46"/>
    <n v="0"/>
    <n v="467227"/>
    <x v="0"/>
    <x v="7"/>
    <x v="11"/>
    <s v="golf"/>
    <s v="not-in-family"/>
    <n v="0"/>
    <n v="-35500"/>
    <d v="2015-01-31T00:00:00"/>
    <s v="Multi-vehicle Collision"/>
    <s v="Front Collision"/>
    <s v="Major Damage"/>
    <x v="3"/>
    <x v="4"/>
    <x v="1"/>
    <x v="482"/>
    <n v="8"/>
    <n v="3"/>
    <s v="NO"/>
    <n v="0"/>
    <n v="3"/>
    <s v="?"/>
    <x v="362"/>
    <n v="6630"/>
    <n v="6630"/>
    <n v="46410"/>
    <x v="13"/>
    <x v="27"/>
    <n v="2004"/>
    <s v="Y"/>
    <n v="0"/>
  </r>
  <r>
    <n v="222"/>
    <n v="40"/>
    <x v="483"/>
    <d v="2012-12-24T00:00:00"/>
    <x v="2"/>
    <s v="100/300"/>
    <x v="0"/>
    <n v="1226.78"/>
    <n v="0"/>
    <n v="468433"/>
    <x v="0"/>
    <x v="7"/>
    <x v="3"/>
    <s v="camping"/>
    <s v="unmarried"/>
    <n v="49600"/>
    <n v="-49200"/>
    <d v="2015-01-22T00:00:00"/>
    <s v="Multi-vehicle Collision"/>
    <s v="Rear Collision"/>
    <s v="Minor Damage"/>
    <x v="3"/>
    <x v="2"/>
    <x v="3"/>
    <x v="483"/>
    <n v="17"/>
    <n v="2"/>
    <s v="YES"/>
    <n v="2"/>
    <n v="0"/>
    <s v="?"/>
    <x v="426"/>
    <n v="16300"/>
    <n v="8150"/>
    <n v="57050"/>
    <x v="10"/>
    <x v="21"/>
    <n v="2013"/>
    <s v="N"/>
    <n v="0"/>
  </r>
  <r>
    <n v="439"/>
    <n v="56"/>
    <x v="484"/>
    <d v="1997-05-11T00:00:00"/>
    <x v="0"/>
    <s v="100/300"/>
    <x v="2"/>
    <n v="1280.9000000000001"/>
    <n v="0"/>
    <n v="604289"/>
    <x v="0"/>
    <x v="5"/>
    <x v="3"/>
    <s v="video-games"/>
    <s v="own-child"/>
    <n v="48900"/>
    <n v="-40900"/>
    <d v="2015-01-30T00:00:00"/>
    <s v="Single Vehicle Collision"/>
    <s v="Rear Collision"/>
    <s v="Minor Damage"/>
    <x v="4"/>
    <x v="5"/>
    <x v="3"/>
    <x v="484"/>
    <n v="9"/>
    <n v="1"/>
    <s v="NO"/>
    <n v="2"/>
    <n v="0"/>
    <s v="?"/>
    <x v="427"/>
    <n v="15000"/>
    <n v="5000"/>
    <n v="30000"/>
    <x v="11"/>
    <x v="23"/>
    <n v="2009"/>
    <s v="N"/>
    <n v="0"/>
  </r>
  <r>
    <n v="66"/>
    <n v="28"/>
    <x v="485"/>
    <d v="1994-01-26T00:00:00"/>
    <x v="1"/>
    <s v="100/300"/>
    <x v="1"/>
    <n v="1472.77"/>
    <n v="0"/>
    <n v="471366"/>
    <x v="0"/>
    <x v="2"/>
    <x v="12"/>
    <s v="exercise"/>
    <s v="husband"/>
    <n v="0"/>
    <n v="-31700"/>
    <d v="2015-02-17T00:00:00"/>
    <s v="Single Vehicle Collision"/>
    <s v="Front Collision"/>
    <s v="Total Loss"/>
    <x v="3"/>
    <x v="2"/>
    <x v="3"/>
    <x v="485"/>
    <n v="0"/>
    <n v="1"/>
    <s v="?"/>
    <n v="2"/>
    <n v="1"/>
    <s v="?"/>
    <x v="428"/>
    <n v="8780"/>
    <n v="8780"/>
    <n v="30730"/>
    <x v="5"/>
    <x v="14"/>
    <n v="1995"/>
    <s v="N"/>
    <n v="0"/>
  </r>
  <r>
    <n v="128"/>
    <n v="29"/>
    <x v="486"/>
    <d v="2010-11-04T00:00:00"/>
    <x v="0"/>
    <s v="500/1000"/>
    <x v="0"/>
    <n v="1878.44"/>
    <n v="0"/>
    <n v="450746"/>
    <x v="0"/>
    <x v="5"/>
    <x v="6"/>
    <s v="golf"/>
    <s v="husband"/>
    <n v="0"/>
    <n v="-76000"/>
    <d v="2015-02-20T00:00:00"/>
    <s v="Single Vehicle Collision"/>
    <s v="Rear Collision"/>
    <s v="Total Loss"/>
    <x v="2"/>
    <x v="1"/>
    <x v="1"/>
    <x v="486"/>
    <n v="2"/>
    <n v="1"/>
    <s v="NO"/>
    <n v="0"/>
    <n v="0"/>
    <s v="?"/>
    <x v="429"/>
    <n v="5370"/>
    <n v="5370"/>
    <n v="48330"/>
    <x v="3"/>
    <x v="33"/>
    <n v="2003"/>
    <s v="N"/>
    <n v="0"/>
  </r>
  <r>
    <n v="69"/>
    <n v="24"/>
    <x v="487"/>
    <d v="1992-06-19T00:00:00"/>
    <x v="1"/>
    <s v="500/1000"/>
    <x v="2"/>
    <n v="1418.5"/>
    <n v="0"/>
    <n v="614948"/>
    <x v="1"/>
    <x v="5"/>
    <x v="3"/>
    <s v="yachting"/>
    <s v="other-relative"/>
    <n v="0"/>
    <n v="0"/>
    <d v="2015-02-04T00:00:00"/>
    <s v="Multi-vehicle Collision"/>
    <s v="Rear Collision"/>
    <s v="Minor Damage"/>
    <x v="0"/>
    <x v="2"/>
    <x v="3"/>
    <x v="487"/>
    <n v="23"/>
    <n v="3"/>
    <s v="?"/>
    <n v="0"/>
    <n v="0"/>
    <s v="NO"/>
    <x v="430"/>
    <n v="12660"/>
    <n v="6330"/>
    <n v="44310"/>
    <x v="2"/>
    <x v="2"/>
    <n v="2012"/>
    <s v="N"/>
    <n v="0"/>
  </r>
  <r>
    <n v="294"/>
    <n v="46"/>
    <x v="488"/>
    <d v="2010-06-02T00:00:00"/>
    <x v="2"/>
    <s v="100/300"/>
    <x v="2"/>
    <n v="1532.8"/>
    <n v="0"/>
    <n v="473935"/>
    <x v="0"/>
    <x v="6"/>
    <x v="5"/>
    <s v="exercise"/>
    <s v="own-child"/>
    <n v="0"/>
    <n v="0"/>
    <d v="2015-02-23T00:00:00"/>
    <s v="Single Vehicle Collision"/>
    <s v="Side Collision"/>
    <s v="Total Loss"/>
    <x v="3"/>
    <x v="0"/>
    <x v="5"/>
    <x v="488"/>
    <n v="8"/>
    <n v="1"/>
    <s v="NO"/>
    <n v="0"/>
    <n v="3"/>
    <s v="YES"/>
    <x v="302"/>
    <n v="11960"/>
    <n v="11960"/>
    <n v="41860"/>
    <x v="1"/>
    <x v="36"/>
    <n v="2013"/>
    <s v="N"/>
    <n v="0"/>
  </r>
  <r>
    <n v="19"/>
    <n v="29"/>
    <x v="489"/>
    <d v="2002-10-12T00:00:00"/>
    <x v="0"/>
    <s v="250/500"/>
    <x v="2"/>
    <n v="1304.3499999999999"/>
    <n v="0"/>
    <n v="617267"/>
    <x v="0"/>
    <x v="7"/>
    <x v="10"/>
    <s v="cross-fit"/>
    <s v="not-in-family"/>
    <n v="0"/>
    <n v="0"/>
    <d v="2015-02-08T00:00:00"/>
    <s v="Multi-vehicle Collision"/>
    <s v="Front Collision"/>
    <s v="Total Loss"/>
    <x v="4"/>
    <x v="2"/>
    <x v="0"/>
    <x v="489"/>
    <n v="6"/>
    <n v="3"/>
    <s v="NO"/>
    <n v="0"/>
    <n v="2"/>
    <s v="?"/>
    <x v="229"/>
    <n v="11600"/>
    <n v="11600"/>
    <n v="52200"/>
    <x v="2"/>
    <x v="12"/>
    <n v="2005"/>
    <s v="Y"/>
    <n v="0"/>
  </r>
  <r>
    <n v="191"/>
    <n v="33"/>
    <x v="490"/>
    <d v="2008-02-25T00:00:00"/>
    <x v="0"/>
    <s v="500/1000"/>
    <x v="1"/>
    <n v="1551.61"/>
    <n v="0"/>
    <n v="470670"/>
    <x v="0"/>
    <x v="5"/>
    <x v="3"/>
    <s v="movies"/>
    <s v="unmarried"/>
    <n v="45000"/>
    <n v="-30400"/>
    <d v="2015-02-21T00:00:00"/>
    <s v="Vehicle Theft"/>
    <s v="?"/>
    <s v="Minor Damage"/>
    <x v="1"/>
    <x v="4"/>
    <x v="2"/>
    <x v="490"/>
    <n v="3"/>
    <n v="1"/>
    <s v="YES"/>
    <n v="1"/>
    <n v="1"/>
    <s v="NO"/>
    <x v="431"/>
    <n v="250"/>
    <n v="250"/>
    <n v="1750"/>
    <x v="7"/>
    <x v="20"/>
    <n v="2005"/>
    <s v="N"/>
    <n v="0"/>
  </r>
  <r>
    <n v="4"/>
    <n v="39"/>
    <x v="491"/>
    <d v="1996-09-05T00:00:00"/>
    <x v="2"/>
    <s v="100/300"/>
    <x v="0"/>
    <n v="1326.98"/>
    <n v="6000000"/>
    <n v="450368"/>
    <x v="1"/>
    <x v="5"/>
    <x v="1"/>
    <s v="reading"/>
    <s v="unmarried"/>
    <n v="64200"/>
    <n v="0"/>
    <d v="2015-01-13T00:00:00"/>
    <s v="Multi-vehicle Collision"/>
    <s v="Front Collision"/>
    <s v="Minor Damage"/>
    <x v="4"/>
    <x v="1"/>
    <x v="5"/>
    <x v="491"/>
    <n v="14"/>
    <n v="3"/>
    <s v="YES"/>
    <n v="1"/>
    <n v="3"/>
    <s v="?"/>
    <x v="432"/>
    <n v="4510"/>
    <n v="9020"/>
    <n v="40590"/>
    <x v="11"/>
    <x v="38"/>
    <n v="2007"/>
    <s v="N"/>
    <n v="0"/>
  </r>
  <r>
    <n v="298"/>
    <n v="49"/>
    <x v="492"/>
    <d v="1998-03-16T00:00:00"/>
    <x v="0"/>
    <s v="250/500"/>
    <x v="2"/>
    <n v="862.92"/>
    <n v="0"/>
    <n v="448809"/>
    <x v="0"/>
    <x v="0"/>
    <x v="1"/>
    <s v="camping"/>
    <s v="wife"/>
    <n v="0"/>
    <n v="-71700"/>
    <d v="2015-01-17T00:00:00"/>
    <s v="Multi-vehicle Collision"/>
    <s v="Side Collision"/>
    <s v="Major Damage"/>
    <x v="3"/>
    <x v="2"/>
    <x v="6"/>
    <x v="492"/>
    <n v="16"/>
    <n v="3"/>
    <s v="NO"/>
    <n v="0"/>
    <n v="2"/>
    <s v="NO"/>
    <x v="58"/>
    <n v="11580"/>
    <n v="11580"/>
    <n v="46320"/>
    <x v="0"/>
    <x v="5"/>
    <n v="2007"/>
    <s v="N"/>
    <n v="0"/>
  </r>
  <r>
    <n v="231"/>
    <n v="43"/>
    <x v="493"/>
    <d v="2010-04-22T00:00:00"/>
    <x v="1"/>
    <s v="100/300"/>
    <x v="1"/>
    <n v="1331.69"/>
    <n v="0"/>
    <n v="469653"/>
    <x v="1"/>
    <x v="4"/>
    <x v="12"/>
    <s v="reading"/>
    <s v="not-in-family"/>
    <n v="0"/>
    <n v="0"/>
    <d v="2015-02-18T00:00:00"/>
    <s v="Single Vehicle Collision"/>
    <s v="Rear Collision"/>
    <s v="Minor Damage"/>
    <x v="0"/>
    <x v="2"/>
    <x v="5"/>
    <x v="493"/>
    <n v="12"/>
    <n v="1"/>
    <s v="?"/>
    <n v="1"/>
    <n v="2"/>
    <s v="NO"/>
    <x v="87"/>
    <n v="10300"/>
    <n v="10300"/>
    <n v="46350"/>
    <x v="3"/>
    <x v="33"/>
    <n v="2015"/>
    <s v="N"/>
    <n v="0"/>
  </r>
  <r>
    <n v="338"/>
    <n v="47"/>
    <x v="494"/>
    <d v="2008-01-25T00:00:00"/>
    <x v="0"/>
    <s v="250/500"/>
    <x v="1"/>
    <n v="1486.04"/>
    <n v="0"/>
    <n v="615688"/>
    <x v="1"/>
    <x v="2"/>
    <x v="3"/>
    <s v="board-games"/>
    <s v="own-child"/>
    <n v="0"/>
    <n v="-56200"/>
    <d v="2015-01-14T00:00:00"/>
    <s v="Multi-vehicle Collision"/>
    <s v="Rear Collision"/>
    <s v="Major Damage"/>
    <x v="3"/>
    <x v="3"/>
    <x v="6"/>
    <x v="494"/>
    <n v="1"/>
    <n v="3"/>
    <s v="NO"/>
    <n v="2"/>
    <n v="3"/>
    <s v="?"/>
    <x v="5"/>
    <n v="12820"/>
    <n v="6410"/>
    <n v="44870"/>
    <x v="2"/>
    <x v="2"/>
    <n v="2014"/>
    <s v="Y"/>
    <n v="0"/>
  </r>
  <r>
    <n v="261"/>
    <n v="46"/>
    <x v="495"/>
    <d v="2000-09-10T00:00:00"/>
    <x v="1"/>
    <s v="100/300"/>
    <x v="0"/>
    <n v="870.55"/>
    <n v="0"/>
    <n v="465631"/>
    <x v="0"/>
    <x v="1"/>
    <x v="5"/>
    <s v="camping"/>
    <s v="unmarried"/>
    <n v="0"/>
    <n v="-49400"/>
    <d v="2015-01-27T00:00:00"/>
    <s v="Single Vehicle Collision"/>
    <s v="Rear Collision"/>
    <s v="Minor Damage"/>
    <x v="3"/>
    <x v="0"/>
    <x v="3"/>
    <x v="495"/>
    <n v="19"/>
    <n v="1"/>
    <s v="?"/>
    <n v="0"/>
    <n v="3"/>
    <s v="?"/>
    <x v="433"/>
    <n v="13380"/>
    <n v="13380"/>
    <n v="53520"/>
    <x v="3"/>
    <x v="3"/>
    <n v="2013"/>
    <s v="N"/>
    <n v="0"/>
  </r>
  <r>
    <n v="321"/>
    <n v="44"/>
    <x v="496"/>
    <d v="2008-04-23T00:00:00"/>
    <x v="2"/>
    <s v="500/1000"/>
    <x v="1"/>
    <n v="1344.56"/>
    <n v="6000000"/>
    <n v="443344"/>
    <x v="0"/>
    <x v="2"/>
    <x v="1"/>
    <s v="hiking"/>
    <s v="husband"/>
    <n v="0"/>
    <n v="-39100"/>
    <d v="2015-02-12T00:00:00"/>
    <s v="Vehicle Theft"/>
    <s v="?"/>
    <s v="Trivial Damage"/>
    <x v="0"/>
    <x v="2"/>
    <x v="5"/>
    <x v="496"/>
    <n v="7"/>
    <n v="1"/>
    <s v="?"/>
    <n v="1"/>
    <n v="2"/>
    <s v="NO"/>
    <x v="434"/>
    <n v="520"/>
    <n v="0"/>
    <n v="4160"/>
    <x v="4"/>
    <x v="13"/>
    <n v="1999"/>
    <s v="N"/>
    <n v="0"/>
  </r>
  <r>
    <n v="0"/>
    <n v="32"/>
    <x v="497"/>
    <d v="2011-02-18T00:00:00"/>
    <x v="0"/>
    <s v="500/1000"/>
    <x v="0"/>
    <n v="1377.04"/>
    <n v="0"/>
    <n v="441363"/>
    <x v="0"/>
    <x v="6"/>
    <x v="4"/>
    <s v="base-jumping"/>
    <s v="wife"/>
    <n v="61400"/>
    <n v="-41100"/>
    <d v="2015-01-17T00:00:00"/>
    <s v="Multi-vehicle Collision"/>
    <s v="Rear Collision"/>
    <s v="Minor Damage"/>
    <x v="4"/>
    <x v="2"/>
    <x v="3"/>
    <x v="497"/>
    <n v="6"/>
    <n v="4"/>
    <s v="?"/>
    <n v="1"/>
    <n v="1"/>
    <s v="NO"/>
    <x v="435"/>
    <n v="6620"/>
    <n v="6620"/>
    <n v="26480"/>
    <x v="4"/>
    <x v="13"/>
    <n v="2002"/>
    <s v="N"/>
    <n v="0"/>
  </r>
  <r>
    <n v="405"/>
    <n v="58"/>
    <x v="498"/>
    <d v="2012-04-24T00:00:00"/>
    <x v="2"/>
    <s v="250/500"/>
    <x v="2"/>
    <n v="1237.8800000000001"/>
    <n v="0"/>
    <n v="462683"/>
    <x v="0"/>
    <x v="0"/>
    <x v="8"/>
    <s v="exercise"/>
    <s v="not-in-family"/>
    <n v="0"/>
    <n v="-46900"/>
    <d v="2015-01-13T00:00:00"/>
    <s v="Single Vehicle Collision"/>
    <s v="Front Collision"/>
    <s v="Major Damage"/>
    <x v="0"/>
    <x v="2"/>
    <x v="2"/>
    <x v="498"/>
    <n v="11"/>
    <n v="1"/>
    <s v="?"/>
    <n v="0"/>
    <n v="0"/>
    <s v="?"/>
    <x v="436"/>
    <n v="5780"/>
    <n v="5780"/>
    <n v="52020"/>
    <x v="1"/>
    <x v="36"/>
    <n v="1997"/>
    <s v="Y"/>
    <n v="0"/>
  </r>
  <r>
    <n v="304"/>
    <n v="49"/>
    <x v="499"/>
    <d v="2001-09-25T00:00:00"/>
    <x v="1"/>
    <s v="100/300"/>
    <x v="0"/>
    <n v="1525.86"/>
    <n v="0"/>
    <n v="463184"/>
    <x v="1"/>
    <x v="1"/>
    <x v="0"/>
    <s v="camping"/>
    <s v="own-child"/>
    <n v="0"/>
    <n v="0"/>
    <d v="2015-01-21T00:00:00"/>
    <s v="Single Vehicle Collision"/>
    <s v="Side Collision"/>
    <s v="Minor Damage"/>
    <x v="3"/>
    <x v="5"/>
    <x v="5"/>
    <x v="499"/>
    <n v="2"/>
    <n v="1"/>
    <s v="YES"/>
    <n v="1"/>
    <n v="1"/>
    <s v="YES"/>
    <x v="437"/>
    <n v="13340"/>
    <n v="6670"/>
    <n v="53360"/>
    <x v="0"/>
    <x v="5"/>
    <n v="2013"/>
    <s v="N"/>
    <n v="0"/>
  </r>
  <r>
    <n v="1"/>
    <n v="29"/>
    <x v="500"/>
    <d v="2006-05-24T00:00:00"/>
    <x v="0"/>
    <s v="500/1000"/>
    <x v="2"/>
    <n v="854.58"/>
    <n v="0"/>
    <n v="612826"/>
    <x v="1"/>
    <x v="7"/>
    <x v="0"/>
    <s v="paintball"/>
    <s v="other-relative"/>
    <n v="52200"/>
    <n v="0"/>
    <d v="2015-01-01T00:00:00"/>
    <s v="Single Vehicle Collision"/>
    <s v="Side Collision"/>
    <s v="Minor Damage"/>
    <x v="0"/>
    <x v="0"/>
    <x v="6"/>
    <x v="500"/>
    <n v="15"/>
    <n v="1"/>
    <s v="?"/>
    <n v="2"/>
    <n v="3"/>
    <s v="YES"/>
    <x v="438"/>
    <n v="7890"/>
    <n v="23670"/>
    <n v="55230"/>
    <x v="12"/>
    <x v="29"/>
    <n v="2003"/>
    <s v="N"/>
    <n v="0"/>
  </r>
  <r>
    <n v="26"/>
    <n v="39"/>
    <x v="501"/>
    <d v="1992-01-30T00:00:00"/>
    <x v="1"/>
    <s v="250/500"/>
    <x v="0"/>
    <n v="770.76"/>
    <n v="0"/>
    <n v="433155"/>
    <x v="0"/>
    <x v="4"/>
    <x v="4"/>
    <s v="sleeping"/>
    <s v="husband"/>
    <n v="0"/>
    <n v="-53700"/>
    <d v="2015-02-18T00:00:00"/>
    <s v="Single Vehicle Collision"/>
    <s v="Side Collision"/>
    <s v="Major Damage"/>
    <x v="0"/>
    <x v="4"/>
    <x v="0"/>
    <x v="501"/>
    <n v="0"/>
    <n v="1"/>
    <s v="NO"/>
    <n v="0"/>
    <n v="2"/>
    <s v="?"/>
    <x v="439"/>
    <n v="9960"/>
    <n v="4980"/>
    <n v="34860"/>
    <x v="1"/>
    <x v="36"/>
    <n v="2015"/>
    <s v="N"/>
    <n v="0"/>
  </r>
  <r>
    <n v="202"/>
    <n v="38"/>
    <x v="502"/>
    <d v="2009-01-24T00:00:00"/>
    <x v="2"/>
    <s v="100/300"/>
    <x v="1"/>
    <n v="1132.74"/>
    <n v="0"/>
    <n v="616120"/>
    <x v="1"/>
    <x v="2"/>
    <x v="3"/>
    <s v="exercise"/>
    <s v="husband"/>
    <n v="0"/>
    <n v="-37500"/>
    <d v="2015-02-04T00:00:00"/>
    <s v="Single Vehicle Collision"/>
    <s v="Side Collision"/>
    <s v="Major Damage"/>
    <x v="3"/>
    <x v="4"/>
    <x v="4"/>
    <x v="502"/>
    <n v="12"/>
    <n v="1"/>
    <s v="YES"/>
    <n v="1"/>
    <n v="1"/>
    <s v="NO"/>
    <x v="283"/>
    <n v="7040"/>
    <n v="14080"/>
    <n v="56320"/>
    <x v="5"/>
    <x v="37"/>
    <n v="2005"/>
    <s v="N"/>
    <n v="0"/>
  </r>
  <r>
    <n v="289"/>
    <n v="48"/>
    <x v="503"/>
    <d v="1995-08-29T00:00:00"/>
    <x v="2"/>
    <s v="500/1000"/>
    <x v="2"/>
    <n v="1173.3699999999999"/>
    <n v="8000000"/>
    <n v="461744"/>
    <x v="1"/>
    <x v="1"/>
    <x v="11"/>
    <s v="board-games"/>
    <s v="own-child"/>
    <n v="0"/>
    <n v="-42700"/>
    <d v="2015-01-09T00:00:00"/>
    <s v="Single Vehicle Collision"/>
    <s v="Front Collision"/>
    <s v="Total Loss"/>
    <x v="3"/>
    <x v="0"/>
    <x v="3"/>
    <x v="503"/>
    <n v="1"/>
    <n v="1"/>
    <s v="?"/>
    <n v="1"/>
    <n v="0"/>
    <s v="?"/>
    <x v="440"/>
    <n v="8580"/>
    <n v="0"/>
    <n v="34320"/>
    <x v="4"/>
    <x v="16"/>
    <n v="1999"/>
    <s v="N"/>
    <n v="0"/>
  </r>
  <r>
    <n v="61"/>
    <n v="26"/>
    <x v="504"/>
    <d v="2011-07-31T00:00:00"/>
    <x v="0"/>
    <s v="100/300"/>
    <x v="1"/>
    <n v="1188.28"/>
    <n v="6000000"/>
    <n v="475916"/>
    <x v="1"/>
    <x v="7"/>
    <x v="13"/>
    <s v="skydiving"/>
    <s v="wife"/>
    <n v="0"/>
    <n v="-53800"/>
    <d v="2015-02-14T00:00:00"/>
    <s v="Multi-vehicle Collision"/>
    <s v="Rear Collision"/>
    <s v="Major Damage"/>
    <x v="2"/>
    <x v="1"/>
    <x v="4"/>
    <x v="504"/>
    <n v="16"/>
    <n v="2"/>
    <s v="YES"/>
    <n v="1"/>
    <n v="0"/>
    <s v="NO"/>
    <x v="441"/>
    <n v="11960"/>
    <n v="5980"/>
    <n v="35880"/>
    <x v="8"/>
    <x v="9"/>
    <n v="2015"/>
    <s v="Y"/>
    <n v="0"/>
  </r>
  <r>
    <n v="334"/>
    <n v="46"/>
    <x v="505"/>
    <d v="2013-01-05T00:00:00"/>
    <x v="2"/>
    <s v="100/300"/>
    <x v="0"/>
    <n v="876.88"/>
    <n v="6000000"/>
    <n v="454434"/>
    <x v="0"/>
    <x v="0"/>
    <x v="2"/>
    <s v="reading"/>
    <s v="other-relative"/>
    <n v="0"/>
    <n v="0"/>
    <d v="2015-01-03T00:00:00"/>
    <s v="Single Vehicle Collision"/>
    <s v="Rear Collision"/>
    <s v="Minor Damage"/>
    <x v="0"/>
    <x v="4"/>
    <x v="4"/>
    <x v="505"/>
    <n v="2"/>
    <n v="1"/>
    <s v="NO"/>
    <n v="2"/>
    <n v="1"/>
    <s v="NO"/>
    <x v="392"/>
    <n v="12740"/>
    <n v="6370"/>
    <n v="38220"/>
    <x v="11"/>
    <x v="38"/>
    <n v="1998"/>
    <s v="N"/>
    <n v="0"/>
  </r>
  <r>
    <n v="12"/>
    <n v="24"/>
    <x v="506"/>
    <d v="1994-11-18T00:00:00"/>
    <x v="2"/>
    <s v="500/1000"/>
    <x v="0"/>
    <n v="1143.95"/>
    <n v="0"/>
    <n v="464353"/>
    <x v="1"/>
    <x v="1"/>
    <x v="4"/>
    <s v="paintball"/>
    <s v="other-relative"/>
    <n v="51400"/>
    <n v="0"/>
    <d v="2015-02-04T00:00:00"/>
    <s v="Multi-vehicle Collision"/>
    <s v="Rear Collision"/>
    <s v="Minor Damage"/>
    <x v="0"/>
    <x v="2"/>
    <x v="1"/>
    <x v="506"/>
    <n v="13"/>
    <n v="3"/>
    <s v="NO"/>
    <n v="2"/>
    <n v="1"/>
    <s v="?"/>
    <x v="442"/>
    <n v="5930"/>
    <n v="5930"/>
    <n v="41510"/>
    <x v="5"/>
    <x v="37"/>
    <n v="2011"/>
    <s v="N"/>
    <n v="0"/>
  </r>
  <r>
    <n v="86"/>
    <n v="29"/>
    <x v="507"/>
    <d v="2014-08-30T00:00:00"/>
    <x v="2"/>
    <s v="100/300"/>
    <x v="1"/>
    <n v="1409.06"/>
    <n v="0"/>
    <n v="610302"/>
    <x v="0"/>
    <x v="5"/>
    <x v="5"/>
    <s v="yachting"/>
    <s v="husband"/>
    <n v="74200"/>
    <n v="-68100"/>
    <d v="2015-01-30T00:00:00"/>
    <s v="Single Vehicle Collision"/>
    <s v="Front Collision"/>
    <s v="Minor Damage"/>
    <x v="0"/>
    <x v="2"/>
    <x v="6"/>
    <x v="507"/>
    <n v="0"/>
    <n v="1"/>
    <s v="NO"/>
    <n v="2"/>
    <n v="2"/>
    <s v="YES"/>
    <x v="57"/>
    <n v="9680"/>
    <n v="14520"/>
    <n v="38720"/>
    <x v="4"/>
    <x v="13"/>
    <n v="2005"/>
    <s v="N"/>
    <n v="0"/>
  </r>
  <r>
    <n v="83"/>
    <n v="24"/>
    <x v="508"/>
    <d v="2006-01-01T00:00:00"/>
    <x v="1"/>
    <s v="500/1000"/>
    <x v="0"/>
    <n v="1070.6300000000001"/>
    <n v="0"/>
    <n v="462106"/>
    <x v="1"/>
    <x v="5"/>
    <x v="1"/>
    <s v="board-games"/>
    <s v="unmarried"/>
    <n v="0"/>
    <n v="0"/>
    <d v="2015-02-20T00:00:00"/>
    <s v="Multi-vehicle Collision"/>
    <s v="Front Collision"/>
    <s v="Total Loss"/>
    <x v="2"/>
    <x v="2"/>
    <x v="2"/>
    <x v="508"/>
    <n v="0"/>
    <n v="3"/>
    <s v="?"/>
    <n v="0"/>
    <n v="1"/>
    <s v="NO"/>
    <x v="443"/>
    <n v="6160"/>
    <n v="12320"/>
    <n v="43120"/>
    <x v="12"/>
    <x v="29"/>
    <n v="2003"/>
    <s v="N"/>
    <n v="0"/>
  </r>
  <r>
    <n v="126"/>
    <n v="30"/>
    <x v="509"/>
    <d v="1998-09-10T00:00:00"/>
    <x v="2"/>
    <s v="500/1000"/>
    <x v="1"/>
    <n v="916.13"/>
    <n v="0"/>
    <n v="431389"/>
    <x v="0"/>
    <x v="6"/>
    <x v="2"/>
    <s v="golf"/>
    <s v="unmarried"/>
    <n v="55300"/>
    <n v="-58400"/>
    <d v="2015-01-07T00:00:00"/>
    <s v="Multi-vehicle Collision"/>
    <s v="Rear Collision"/>
    <s v="Total Loss"/>
    <x v="0"/>
    <x v="2"/>
    <x v="5"/>
    <x v="509"/>
    <n v="16"/>
    <n v="3"/>
    <s v="YES"/>
    <n v="2"/>
    <n v="0"/>
    <s v="NO"/>
    <x v="444"/>
    <n v="6180"/>
    <n v="12360"/>
    <n v="55620"/>
    <x v="1"/>
    <x v="1"/>
    <n v="2002"/>
    <s v="N"/>
    <n v="0"/>
  </r>
  <r>
    <n v="209"/>
    <n v="38"/>
    <x v="510"/>
    <d v="2010-01-28T00:00:00"/>
    <x v="0"/>
    <s v="250/500"/>
    <x v="2"/>
    <n v="1191.5"/>
    <n v="0"/>
    <n v="442866"/>
    <x v="0"/>
    <x v="5"/>
    <x v="7"/>
    <s v="reading"/>
    <s v="husband"/>
    <n v="38600"/>
    <n v="-52900"/>
    <d v="2015-01-31T00:00:00"/>
    <s v="Single Vehicle Collision"/>
    <s v="Rear Collision"/>
    <s v="Total Loss"/>
    <x v="0"/>
    <x v="4"/>
    <x v="2"/>
    <x v="510"/>
    <n v="8"/>
    <n v="1"/>
    <s v="NO"/>
    <n v="2"/>
    <n v="0"/>
    <s v="?"/>
    <x v="445"/>
    <n v="8900"/>
    <n v="8900"/>
    <n v="62300"/>
    <x v="6"/>
    <x v="10"/>
    <n v="2015"/>
    <s v="N"/>
    <n v="0"/>
  </r>
  <r>
    <n v="283"/>
    <n v="48"/>
    <x v="511"/>
    <d v="2003-01-04T00:00:00"/>
    <x v="0"/>
    <s v="500/1000"/>
    <x v="0"/>
    <n v="1474.66"/>
    <n v="0"/>
    <n v="446755"/>
    <x v="1"/>
    <x v="7"/>
    <x v="2"/>
    <s v="paintball"/>
    <s v="husband"/>
    <n v="0"/>
    <n v="-46200"/>
    <d v="2015-02-17T00:00:00"/>
    <s v="Parked Car"/>
    <s v="?"/>
    <s v="Trivial Damage"/>
    <x v="0"/>
    <x v="2"/>
    <x v="4"/>
    <x v="511"/>
    <n v="9"/>
    <n v="1"/>
    <s v="?"/>
    <n v="2"/>
    <n v="3"/>
    <s v="NO"/>
    <x v="446"/>
    <n v="820"/>
    <n v="820"/>
    <n v="4920"/>
    <x v="13"/>
    <x v="35"/>
    <n v="2003"/>
    <s v="N"/>
    <n v="0"/>
  </r>
  <r>
    <n v="194"/>
    <n v="34"/>
    <x v="512"/>
    <d v="2004-05-24T00:00:00"/>
    <x v="2"/>
    <s v="250/500"/>
    <x v="0"/>
    <n v="1193.45"/>
    <n v="0"/>
    <n v="464743"/>
    <x v="0"/>
    <x v="7"/>
    <x v="6"/>
    <s v="hiking"/>
    <s v="not-in-family"/>
    <n v="0"/>
    <n v="0"/>
    <d v="2015-01-24T00:00:00"/>
    <s v="Single Vehicle Collision"/>
    <s v="Rear Collision"/>
    <s v="Total Loss"/>
    <x v="4"/>
    <x v="4"/>
    <x v="5"/>
    <x v="512"/>
    <n v="11"/>
    <n v="1"/>
    <s v="?"/>
    <n v="2"/>
    <n v="1"/>
    <s v="YES"/>
    <x v="447"/>
    <n v="11760"/>
    <n v="5880"/>
    <n v="41160"/>
    <x v="5"/>
    <x v="6"/>
    <n v="1997"/>
    <s v="N"/>
    <n v="0"/>
  </r>
  <r>
    <n v="184"/>
    <n v="38"/>
    <x v="513"/>
    <d v="1994-09-12T00:00:00"/>
    <x v="2"/>
    <s v="250/500"/>
    <x v="0"/>
    <n v="1437.53"/>
    <n v="0"/>
    <n v="437889"/>
    <x v="1"/>
    <x v="6"/>
    <x v="10"/>
    <s v="chess"/>
    <s v="not-in-family"/>
    <n v="0"/>
    <n v="0"/>
    <d v="2015-02-02T00:00:00"/>
    <s v="Multi-vehicle Collision"/>
    <s v="Side Collision"/>
    <s v="Minor Damage"/>
    <x v="4"/>
    <x v="7"/>
    <x v="6"/>
    <x v="513"/>
    <n v="6"/>
    <n v="3"/>
    <s v="?"/>
    <n v="0"/>
    <n v="2"/>
    <s v="NO"/>
    <x v="448"/>
    <n v="11940"/>
    <n v="5970"/>
    <n v="35820"/>
    <x v="2"/>
    <x v="2"/>
    <n v="2013"/>
    <s v="Y"/>
    <n v="0"/>
  </r>
  <r>
    <n v="479"/>
    <n v="60"/>
    <x v="514"/>
    <d v="1997-07-07T00:00:00"/>
    <x v="2"/>
    <s v="100/300"/>
    <x v="1"/>
    <n v="1304.83"/>
    <n v="0"/>
    <n v="473638"/>
    <x v="1"/>
    <x v="6"/>
    <x v="6"/>
    <s v="cross-fit"/>
    <s v="husband"/>
    <n v="0"/>
    <n v="0"/>
    <d v="2015-01-09T00:00:00"/>
    <s v="Single Vehicle Collision"/>
    <s v="Rear Collision"/>
    <s v="Total Loss"/>
    <x v="4"/>
    <x v="2"/>
    <x v="2"/>
    <x v="514"/>
    <n v="18"/>
    <n v="1"/>
    <s v="NO"/>
    <n v="0"/>
    <n v="0"/>
    <s v="NO"/>
    <x v="379"/>
    <n v="5050"/>
    <n v="10100"/>
    <n v="45450"/>
    <x v="12"/>
    <x v="26"/>
    <n v="2001"/>
    <s v="N"/>
    <n v="0"/>
  </r>
  <r>
    <n v="284"/>
    <n v="48"/>
    <x v="515"/>
    <d v="1991-03-01T00:00:00"/>
    <x v="0"/>
    <s v="250/500"/>
    <x v="0"/>
    <n v="1168.8"/>
    <n v="0"/>
    <n v="444232"/>
    <x v="1"/>
    <x v="7"/>
    <x v="4"/>
    <s v="movies"/>
    <s v="other-relative"/>
    <n v="0"/>
    <n v="-42400"/>
    <d v="2015-02-28T00:00:00"/>
    <s v="Single Vehicle Collision"/>
    <s v="Side Collision"/>
    <s v="Total Loss"/>
    <x v="3"/>
    <x v="2"/>
    <x v="6"/>
    <x v="515"/>
    <n v="11"/>
    <n v="1"/>
    <s v="?"/>
    <n v="0"/>
    <n v="3"/>
    <s v="YES"/>
    <x v="449"/>
    <n v="6500"/>
    <n v="3250"/>
    <n v="26000"/>
    <x v="1"/>
    <x v="1"/>
    <n v="2001"/>
    <s v="N"/>
    <n v="0"/>
  </r>
  <r>
    <n v="65"/>
    <n v="27"/>
    <x v="516"/>
    <d v="2001-09-29T00:00:00"/>
    <x v="1"/>
    <s v="100/300"/>
    <x v="0"/>
    <n v="1164.97"/>
    <n v="0"/>
    <n v="477695"/>
    <x v="1"/>
    <x v="6"/>
    <x v="12"/>
    <s v="exercise"/>
    <s v="wife"/>
    <n v="43000"/>
    <n v="-42500"/>
    <d v="2015-01-17T00:00:00"/>
    <s v="Single Vehicle Collision"/>
    <s v="Front Collision"/>
    <s v="Total Loss"/>
    <x v="4"/>
    <x v="4"/>
    <x v="2"/>
    <x v="516"/>
    <n v="17"/>
    <n v="1"/>
    <s v="?"/>
    <n v="1"/>
    <n v="2"/>
    <s v="YES"/>
    <x v="450"/>
    <n v="3570"/>
    <n v="7140"/>
    <n v="32130"/>
    <x v="3"/>
    <x v="28"/>
    <n v="2004"/>
    <s v="N"/>
    <n v="0"/>
  </r>
  <r>
    <n v="222"/>
    <n v="39"/>
    <x v="517"/>
    <d v="2012-01-10T00:00:00"/>
    <x v="2"/>
    <s v="250/500"/>
    <x v="0"/>
    <n v="1232.72"/>
    <n v="0"/>
    <n v="458237"/>
    <x v="0"/>
    <x v="5"/>
    <x v="3"/>
    <s v="hiking"/>
    <s v="own-child"/>
    <n v="87800"/>
    <n v="-51200"/>
    <d v="2015-02-09T00:00:00"/>
    <s v="Multi-vehicle Collision"/>
    <s v="Front Collision"/>
    <s v="Major Damage"/>
    <x v="2"/>
    <x v="0"/>
    <x v="3"/>
    <x v="517"/>
    <n v="21"/>
    <n v="3"/>
    <s v="?"/>
    <n v="1"/>
    <n v="0"/>
    <s v="NO"/>
    <x v="451"/>
    <n v="14660"/>
    <n v="14660"/>
    <n v="58640"/>
    <x v="11"/>
    <x v="23"/>
    <n v="1999"/>
    <s v="Y"/>
    <n v="0"/>
  </r>
  <r>
    <n v="196"/>
    <n v="41"/>
    <x v="518"/>
    <d v="2001-07-05T00:00:00"/>
    <x v="2"/>
    <s v="250/500"/>
    <x v="1"/>
    <n v="1800.76"/>
    <n v="0"/>
    <n v="441499"/>
    <x v="0"/>
    <x v="7"/>
    <x v="9"/>
    <s v="camping"/>
    <s v="other-relative"/>
    <n v="0"/>
    <n v="-78600"/>
    <d v="2015-01-14T00:00:00"/>
    <s v="Multi-vehicle Collision"/>
    <s v="Rear Collision"/>
    <s v="Minor Damage"/>
    <x v="4"/>
    <x v="0"/>
    <x v="4"/>
    <x v="518"/>
    <n v="0"/>
    <n v="3"/>
    <s v="NO"/>
    <n v="1"/>
    <n v="0"/>
    <s v="NO"/>
    <x v="452"/>
    <n v="4780"/>
    <n v="4780"/>
    <n v="38240"/>
    <x v="11"/>
    <x v="38"/>
    <n v="2009"/>
    <s v="N"/>
    <n v="0"/>
  </r>
  <r>
    <n v="253"/>
    <n v="43"/>
    <x v="519"/>
    <d v="1991-08-07T00:00:00"/>
    <x v="2"/>
    <s v="500/1000"/>
    <x v="2"/>
    <n v="1187.01"/>
    <n v="7000000"/>
    <n v="613436"/>
    <x v="1"/>
    <x v="2"/>
    <x v="4"/>
    <s v="exercise"/>
    <s v="unmarried"/>
    <n v="46300"/>
    <n v="-33000"/>
    <d v="2015-02-02T00:00:00"/>
    <s v="Vehicle Theft"/>
    <s v="?"/>
    <s v="Trivial Damage"/>
    <x v="0"/>
    <x v="2"/>
    <x v="6"/>
    <x v="519"/>
    <n v="9"/>
    <n v="1"/>
    <s v="NO"/>
    <n v="0"/>
    <n v="1"/>
    <s v="?"/>
    <x v="453"/>
    <n v="640"/>
    <n v="640"/>
    <n v="2560"/>
    <x v="3"/>
    <x v="3"/>
    <n v="2014"/>
    <s v="N"/>
    <n v="0"/>
  </r>
  <r>
    <n v="280"/>
    <n v="43"/>
    <x v="520"/>
    <d v="2012-07-24T00:00:00"/>
    <x v="1"/>
    <s v="100/300"/>
    <x v="0"/>
    <n v="1559.34"/>
    <n v="0"/>
    <n v="448912"/>
    <x v="0"/>
    <x v="7"/>
    <x v="10"/>
    <s v="hiking"/>
    <s v="own-child"/>
    <n v="0"/>
    <n v="-51600"/>
    <d v="2015-02-17T00:00:00"/>
    <s v="Single Vehicle Collision"/>
    <s v="Front Collision"/>
    <s v="Total Loss"/>
    <x v="2"/>
    <x v="2"/>
    <x v="1"/>
    <x v="520"/>
    <n v="1"/>
    <n v="1"/>
    <s v="NO"/>
    <n v="0"/>
    <n v="2"/>
    <s v="?"/>
    <x v="454"/>
    <n v="14000"/>
    <n v="7000"/>
    <n v="56000"/>
    <x v="4"/>
    <x v="4"/>
    <n v="2004"/>
    <s v="N"/>
    <n v="0"/>
  </r>
  <r>
    <n v="5"/>
    <n v="26"/>
    <x v="521"/>
    <d v="2014-07-27T00:00:00"/>
    <x v="2"/>
    <s v="250/500"/>
    <x v="1"/>
    <n v="1137.02"/>
    <n v="0"/>
    <n v="468872"/>
    <x v="1"/>
    <x v="1"/>
    <x v="13"/>
    <s v="skydiving"/>
    <s v="not-in-family"/>
    <n v="31500"/>
    <n v="0"/>
    <d v="2015-01-25T00:00:00"/>
    <s v="Single Vehicle Collision"/>
    <s v="Rear Collision"/>
    <s v="Total Loss"/>
    <x v="4"/>
    <x v="4"/>
    <x v="3"/>
    <x v="521"/>
    <n v="22"/>
    <n v="1"/>
    <s v="YES"/>
    <n v="1"/>
    <n v="3"/>
    <s v="?"/>
    <x v="455"/>
    <n v="16020"/>
    <n v="16020"/>
    <n v="56070"/>
    <x v="6"/>
    <x v="7"/>
    <n v="2003"/>
    <s v="N"/>
    <n v="0"/>
  </r>
  <r>
    <n v="220"/>
    <n v="42"/>
    <x v="522"/>
    <d v="1994-08-08T00:00:00"/>
    <x v="1"/>
    <s v="100/300"/>
    <x v="0"/>
    <n v="1281.72"/>
    <n v="0"/>
    <n v="619811"/>
    <x v="0"/>
    <x v="6"/>
    <x v="13"/>
    <s v="hiking"/>
    <s v="other-relative"/>
    <n v="33500"/>
    <n v="-49500"/>
    <d v="2015-02-13T00:00:00"/>
    <s v="Multi-vehicle Collision"/>
    <s v="Rear Collision"/>
    <s v="Minor Damage"/>
    <x v="2"/>
    <x v="0"/>
    <x v="5"/>
    <x v="522"/>
    <n v="20"/>
    <n v="4"/>
    <s v="NO"/>
    <n v="0"/>
    <n v="2"/>
    <s v="YES"/>
    <x v="456"/>
    <n v="4340"/>
    <n v="4340"/>
    <n v="39060"/>
    <x v="12"/>
    <x v="26"/>
    <n v="2005"/>
    <s v="N"/>
    <n v="0"/>
  </r>
  <r>
    <n v="85"/>
    <n v="30"/>
    <x v="523"/>
    <d v="2001-12-09T00:00:00"/>
    <x v="0"/>
    <s v="100/300"/>
    <x v="0"/>
    <n v="796.35"/>
    <n v="0"/>
    <n v="614166"/>
    <x v="1"/>
    <x v="0"/>
    <x v="0"/>
    <s v="video-games"/>
    <s v="own-child"/>
    <n v="72400"/>
    <n v="-77000"/>
    <d v="2015-02-20T00:00:00"/>
    <s v="Multi-vehicle Collision"/>
    <s v="Rear Collision"/>
    <s v="Total Loss"/>
    <x v="2"/>
    <x v="0"/>
    <x v="5"/>
    <x v="523"/>
    <n v="9"/>
    <n v="3"/>
    <s v="YES"/>
    <n v="2"/>
    <n v="1"/>
    <s v="YES"/>
    <x v="457"/>
    <n v="5360"/>
    <n v="10720"/>
    <n v="42880"/>
    <x v="8"/>
    <x v="9"/>
    <n v="2004"/>
    <s v="N"/>
    <n v="0"/>
  </r>
  <r>
    <n v="266"/>
    <n v="46"/>
    <x v="524"/>
    <d v="1990-03-14T00:00:00"/>
    <x v="0"/>
    <s v="250/500"/>
    <x v="2"/>
    <n v="1270.02"/>
    <n v="0"/>
    <n v="456600"/>
    <x v="1"/>
    <x v="2"/>
    <x v="4"/>
    <s v="skydiving"/>
    <s v="own-child"/>
    <n v="0"/>
    <n v="-45800"/>
    <d v="2015-01-08T00:00:00"/>
    <s v="Parked Car"/>
    <s v="?"/>
    <s v="Minor Damage"/>
    <x v="0"/>
    <x v="5"/>
    <x v="6"/>
    <x v="524"/>
    <n v="5"/>
    <n v="1"/>
    <s v="NO"/>
    <n v="1"/>
    <n v="2"/>
    <s v="?"/>
    <x v="458"/>
    <n v="480"/>
    <n v="240"/>
    <n v="1440"/>
    <x v="7"/>
    <x v="20"/>
    <n v="2004"/>
    <s v="N"/>
    <n v="0"/>
  </r>
  <r>
    <n v="41"/>
    <n v="26"/>
    <x v="525"/>
    <d v="2006-03-28T00:00:00"/>
    <x v="2"/>
    <s v="100/300"/>
    <x v="0"/>
    <n v="1383.13"/>
    <n v="0"/>
    <n v="618405"/>
    <x v="1"/>
    <x v="7"/>
    <x v="5"/>
    <s v="exercise"/>
    <s v="own-child"/>
    <n v="46700"/>
    <n v="0"/>
    <d v="2015-02-28T00:00:00"/>
    <s v="Vehicle Theft"/>
    <s v="?"/>
    <s v="Trivial Damage"/>
    <x v="0"/>
    <x v="0"/>
    <x v="1"/>
    <x v="525"/>
    <n v="12"/>
    <n v="1"/>
    <s v="YES"/>
    <n v="1"/>
    <n v="1"/>
    <s v="?"/>
    <x v="244"/>
    <n v="530"/>
    <n v="1060"/>
    <n v="5300"/>
    <x v="11"/>
    <x v="38"/>
    <n v="1997"/>
    <s v="N"/>
    <n v="0"/>
  </r>
  <r>
    <n v="316"/>
    <n v="45"/>
    <x v="526"/>
    <d v="2013-12-23T00:00:00"/>
    <x v="2"/>
    <s v="100/300"/>
    <x v="1"/>
    <n v="1290.74"/>
    <n v="5000000"/>
    <n v="430832"/>
    <x v="1"/>
    <x v="5"/>
    <x v="5"/>
    <s v="kayaking"/>
    <s v="husband"/>
    <n v="58300"/>
    <n v="0"/>
    <d v="2015-02-12T00:00:00"/>
    <s v="Multi-vehicle Collision"/>
    <s v="Side Collision"/>
    <s v="Major Damage"/>
    <x v="4"/>
    <x v="1"/>
    <x v="3"/>
    <x v="526"/>
    <n v="6"/>
    <n v="3"/>
    <s v="NO"/>
    <n v="2"/>
    <n v="0"/>
    <s v="YES"/>
    <x v="459"/>
    <n v="7170"/>
    <n v="14340"/>
    <n v="57360"/>
    <x v="9"/>
    <x v="15"/>
    <n v="2013"/>
    <s v="N"/>
    <n v="0"/>
  </r>
  <r>
    <n v="285"/>
    <n v="47"/>
    <x v="527"/>
    <d v="1991-09-30T00:00:00"/>
    <x v="1"/>
    <s v="100/300"/>
    <x v="0"/>
    <n v="1216.68"/>
    <n v="0"/>
    <n v="610989"/>
    <x v="1"/>
    <x v="4"/>
    <x v="2"/>
    <s v="basketball"/>
    <s v="other-relative"/>
    <n v="55100"/>
    <n v="0"/>
    <d v="2015-01-06T00:00:00"/>
    <s v="Vehicle Theft"/>
    <s v="?"/>
    <s v="Trivial Damage"/>
    <x v="0"/>
    <x v="0"/>
    <x v="0"/>
    <x v="527"/>
    <n v="8"/>
    <n v="1"/>
    <s v="NO"/>
    <n v="1"/>
    <n v="1"/>
    <s v="NO"/>
    <x v="460"/>
    <n v="300"/>
    <n v="300"/>
    <n v="2100"/>
    <x v="8"/>
    <x v="9"/>
    <n v="2013"/>
    <s v="N"/>
    <n v="0"/>
  </r>
  <r>
    <n v="379"/>
    <n v="54"/>
    <x v="528"/>
    <d v="2001-12-27T00:00:00"/>
    <x v="2"/>
    <s v="100/300"/>
    <x v="2"/>
    <n v="1251.1600000000001"/>
    <n v="0"/>
    <n v="447750"/>
    <x v="1"/>
    <x v="2"/>
    <x v="1"/>
    <s v="kayaking"/>
    <s v="not-in-family"/>
    <n v="41400"/>
    <n v="0"/>
    <d v="2015-02-15T00:00:00"/>
    <s v="Single Vehicle Collision"/>
    <s v="Front Collision"/>
    <s v="Total Loss"/>
    <x v="4"/>
    <x v="4"/>
    <x v="1"/>
    <x v="528"/>
    <n v="14"/>
    <n v="1"/>
    <s v="?"/>
    <n v="0"/>
    <n v="1"/>
    <s v="NO"/>
    <x v="461"/>
    <n v="6330"/>
    <n v="6330"/>
    <n v="63300"/>
    <x v="11"/>
    <x v="38"/>
    <n v="2010"/>
    <s v="N"/>
    <n v="0"/>
  </r>
  <r>
    <n v="15"/>
    <n v="34"/>
    <x v="529"/>
    <d v="2005-04-07T00:00:00"/>
    <x v="1"/>
    <s v="250/500"/>
    <x v="1"/>
    <n v="1586.41"/>
    <n v="0"/>
    <n v="608708"/>
    <x v="1"/>
    <x v="5"/>
    <x v="2"/>
    <s v="video-games"/>
    <s v="other-relative"/>
    <n v="33500"/>
    <n v="-58900"/>
    <d v="2015-01-20T00:00:00"/>
    <s v="Single Vehicle Collision"/>
    <s v="Front Collision"/>
    <s v="Major Damage"/>
    <x v="0"/>
    <x v="4"/>
    <x v="6"/>
    <x v="529"/>
    <n v="10"/>
    <n v="1"/>
    <s v="YES"/>
    <n v="1"/>
    <n v="3"/>
    <s v="?"/>
    <x v="462"/>
    <n v="6870"/>
    <n v="13740"/>
    <n v="54960"/>
    <x v="10"/>
    <x v="25"/>
    <n v="2010"/>
    <s v="Y"/>
    <n v="0"/>
  </r>
  <r>
    <n v="354"/>
    <n v="48"/>
    <x v="530"/>
    <d v="2003-04-08T00:00:00"/>
    <x v="2"/>
    <s v="500/1000"/>
    <x v="1"/>
    <n v="1526.11"/>
    <n v="5000000"/>
    <n v="469650"/>
    <x v="1"/>
    <x v="4"/>
    <x v="2"/>
    <s v="exercise"/>
    <s v="unmarried"/>
    <n v="0"/>
    <n v="0"/>
    <d v="2015-01-03T00:00:00"/>
    <s v="Single Vehicle Collision"/>
    <s v="Front Collision"/>
    <s v="Minor Damage"/>
    <x v="0"/>
    <x v="0"/>
    <x v="0"/>
    <x v="530"/>
    <n v="12"/>
    <n v="1"/>
    <s v="?"/>
    <n v="2"/>
    <n v="3"/>
    <s v="YES"/>
    <x v="463"/>
    <n v="15040"/>
    <n v="15040"/>
    <n v="60160"/>
    <x v="3"/>
    <x v="33"/>
    <n v="1995"/>
    <s v="N"/>
    <n v="0"/>
  </r>
  <r>
    <n v="342"/>
    <n v="53"/>
    <x v="531"/>
    <d v="2005-11-14T00:00:00"/>
    <x v="1"/>
    <s v="100/300"/>
    <x v="0"/>
    <n v="1028.44"/>
    <n v="0"/>
    <n v="602304"/>
    <x v="1"/>
    <x v="6"/>
    <x v="5"/>
    <s v="dancing"/>
    <s v="not-in-family"/>
    <n v="0"/>
    <n v="0"/>
    <d v="2015-01-26T00:00:00"/>
    <s v="Single Vehicle Collision"/>
    <s v="Front Collision"/>
    <s v="Major Damage"/>
    <x v="4"/>
    <x v="0"/>
    <x v="3"/>
    <x v="531"/>
    <n v="12"/>
    <n v="1"/>
    <s v="?"/>
    <n v="0"/>
    <n v="0"/>
    <s v="NO"/>
    <x v="464"/>
    <n v="14720"/>
    <n v="7360"/>
    <n v="58880"/>
    <x v="4"/>
    <x v="13"/>
    <n v="2000"/>
    <s v="N"/>
    <n v="0"/>
  </r>
  <r>
    <n v="169"/>
    <n v="38"/>
    <x v="532"/>
    <d v="2005-01-07T00:00:00"/>
    <x v="2"/>
    <s v="100/300"/>
    <x v="0"/>
    <n v="1555.94"/>
    <n v="0"/>
    <n v="459878"/>
    <x v="0"/>
    <x v="1"/>
    <x v="0"/>
    <s v="skydiving"/>
    <s v="own-child"/>
    <n v="23300"/>
    <n v="0"/>
    <d v="2015-01-25T00:00:00"/>
    <s v="Multi-vehicle Collision"/>
    <s v="Front Collision"/>
    <s v="Total Loss"/>
    <x v="3"/>
    <x v="1"/>
    <x v="1"/>
    <x v="532"/>
    <n v="12"/>
    <n v="3"/>
    <s v="NO"/>
    <n v="1"/>
    <n v="3"/>
    <s v="YES"/>
    <x v="465"/>
    <n v="6590"/>
    <n v="13180"/>
    <n v="59310"/>
    <x v="1"/>
    <x v="22"/>
    <n v="2012"/>
    <s v="N"/>
    <n v="0"/>
  </r>
  <r>
    <n v="339"/>
    <n v="49"/>
    <x v="533"/>
    <d v="1994-02-14T00:00:00"/>
    <x v="1"/>
    <s v="500/1000"/>
    <x v="1"/>
    <n v="1570.77"/>
    <n v="0"/>
    <n v="441142"/>
    <x v="0"/>
    <x v="7"/>
    <x v="12"/>
    <s v="paintball"/>
    <s v="not-in-family"/>
    <n v="98800"/>
    <n v="-65300"/>
    <d v="2015-01-18T00:00:00"/>
    <s v="Vehicle Theft"/>
    <s v="?"/>
    <s v="Minor Damage"/>
    <x v="1"/>
    <x v="0"/>
    <x v="0"/>
    <x v="533"/>
    <n v="13"/>
    <n v="1"/>
    <s v="NO"/>
    <n v="0"/>
    <n v="3"/>
    <s v="NO"/>
    <x v="261"/>
    <n v="1240"/>
    <n v="620"/>
    <n v="4960"/>
    <x v="1"/>
    <x v="36"/>
    <n v="2009"/>
    <s v="N"/>
    <n v="0"/>
  </r>
  <r>
    <n v="259"/>
    <n v="42"/>
    <x v="534"/>
    <d v="1996-01-23T00:00:00"/>
    <x v="0"/>
    <s v="100/300"/>
    <x v="1"/>
    <n v="1170.53"/>
    <n v="0"/>
    <n v="465667"/>
    <x v="1"/>
    <x v="1"/>
    <x v="3"/>
    <s v="sleeping"/>
    <s v="wife"/>
    <n v="65000"/>
    <n v="-49200"/>
    <d v="2015-01-12T00:00:00"/>
    <s v="Multi-vehicle Collision"/>
    <s v="Rear Collision"/>
    <s v="Total Loss"/>
    <x v="2"/>
    <x v="4"/>
    <x v="5"/>
    <x v="534"/>
    <n v="17"/>
    <n v="3"/>
    <s v="NO"/>
    <n v="1"/>
    <n v="2"/>
    <s v="YES"/>
    <x v="170"/>
    <n v="5690"/>
    <n v="11380"/>
    <n v="45520"/>
    <x v="5"/>
    <x v="6"/>
    <n v="2006"/>
    <s v="N"/>
    <n v="0"/>
  </r>
  <r>
    <n v="65"/>
    <n v="23"/>
    <x v="535"/>
    <d v="1999-12-12T00:00:00"/>
    <x v="0"/>
    <s v="250/500"/>
    <x v="0"/>
    <n v="1099.95"/>
    <n v="0"/>
    <n v="473109"/>
    <x v="1"/>
    <x v="6"/>
    <x v="2"/>
    <s v="dancing"/>
    <s v="wife"/>
    <n v="0"/>
    <n v="-71900"/>
    <d v="2015-01-15T00:00:00"/>
    <s v="Single Vehicle Collision"/>
    <s v="Side Collision"/>
    <s v="Major Damage"/>
    <x v="3"/>
    <x v="2"/>
    <x v="2"/>
    <x v="535"/>
    <n v="14"/>
    <n v="1"/>
    <s v="NO"/>
    <n v="1"/>
    <n v="0"/>
    <s v="YES"/>
    <x v="466"/>
    <n v="6550"/>
    <n v="6550"/>
    <n v="39300"/>
    <x v="4"/>
    <x v="13"/>
    <n v="2005"/>
    <s v="Y"/>
    <n v="0"/>
  </r>
  <r>
    <n v="254"/>
    <n v="46"/>
    <x v="536"/>
    <d v="2004-07-15T00:00:00"/>
    <x v="2"/>
    <s v="250/500"/>
    <x v="1"/>
    <n v="1472.43"/>
    <n v="0"/>
    <n v="619794"/>
    <x v="0"/>
    <x v="0"/>
    <x v="4"/>
    <s v="basketball"/>
    <s v="husband"/>
    <n v="0"/>
    <n v="-90600"/>
    <d v="2015-01-10T00:00:00"/>
    <s v="Multi-vehicle Collision"/>
    <s v="Front Collision"/>
    <s v="Major Damage"/>
    <x v="4"/>
    <x v="4"/>
    <x v="2"/>
    <x v="536"/>
    <n v="3"/>
    <n v="3"/>
    <s v="?"/>
    <n v="1"/>
    <n v="3"/>
    <s v="YES"/>
    <x v="436"/>
    <n v="5780"/>
    <n v="11560"/>
    <n v="46240"/>
    <x v="13"/>
    <x v="35"/>
    <n v="2004"/>
    <s v="N"/>
    <n v="0"/>
  </r>
  <r>
    <n v="440"/>
    <n v="55"/>
    <x v="537"/>
    <d v="2012-11-07T00:00:00"/>
    <x v="2"/>
    <s v="250/500"/>
    <x v="2"/>
    <n v="1275.6199999999999"/>
    <n v="0"/>
    <n v="602258"/>
    <x v="1"/>
    <x v="2"/>
    <x v="7"/>
    <s v="reading"/>
    <s v="other-relative"/>
    <n v="0"/>
    <n v="-56200"/>
    <d v="2015-01-23T00:00:00"/>
    <s v="Multi-vehicle Collision"/>
    <s v="Side Collision"/>
    <s v="Minor Damage"/>
    <x v="0"/>
    <x v="2"/>
    <x v="1"/>
    <x v="537"/>
    <n v="18"/>
    <n v="3"/>
    <s v="YES"/>
    <n v="2"/>
    <n v="1"/>
    <s v="NO"/>
    <x v="467"/>
    <n v="6140"/>
    <n v="6140"/>
    <n v="49120"/>
    <x v="5"/>
    <x v="37"/>
    <n v="1995"/>
    <s v="N"/>
    <n v="0"/>
  </r>
  <r>
    <n v="478"/>
    <n v="63"/>
    <x v="538"/>
    <d v="2009-06-29T00:00:00"/>
    <x v="2"/>
    <s v="250/500"/>
    <x v="0"/>
    <n v="1292.3"/>
    <n v="0"/>
    <n v="479724"/>
    <x v="0"/>
    <x v="5"/>
    <x v="12"/>
    <s v="paintball"/>
    <s v="own-child"/>
    <n v="47600"/>
    <n v="0"/>
    <d v="2015-02-21T00:00:00"/>
    <s v="Parked Car"/>
    <s v="?"/>
    <s v="Minor Damage"/>
    <x v="1"/>
    <x v="1"/>
    <x v="5"/>
    <x v="538"/>
    <n v="5"/>
    <n v="1"/>
    <s v="YES"/>
    <n v="1"/>
    <n v="3"/>
    <s v="NO"/>
    <x v="85"/>
    <n v="940"/>
    <n v="470"/>
    <n v="3290"/>
    <x v="2"/>
    <x v="12"/>
    <n v="2007"/>
    <s v="Y"/>
    <n v="0"/>
  </r>
  <r>
    <n v="230"/>
    <n v="44"/>
    <x v="539"/>
    <d v="2000-06-26T00:00:00"/>
    <x v="1"/>
    <s v="250/500"/>
    <x v="1"/>
    <n v="1009.37"/>
    <n v="0"/>
    <n v="442210"/>
    <x v="1"/>
    <x v="6"/>
    <x v="5"/>
    <s v="hiking"/>
    <s v="other-relative"/>
    <n v="45400"/>
    <n v="-39400"/>
    <d v="2015-02-17T00:00:00"/>
    <s v="Single Vehicle Collision"/>
    <s v="Front Collision"/>
    <s v="Total Loss"/>
    <x v="2"/>
    <x v="0"/>
    <x v="1"/>
    <x v="539"/>
    <n v="19"/>
    <n v="1"/>
    <s v="NO"/>
    <n v="0"/>
    <n v="2"/>
    <s v="YES"/>
    <x v="468"/>
    <n v="13480"/>
    <n v="13480"/>
    <n v="47180"/>
    <x v="10"/>
    <x v="25"/>
    <n v="2015"/>
    <s v="N"/>
    <n v="0"/>
  </r>
  <r>
    <n v="138"/>
    <n v="30"/>
    <x v="540"/>
    <d v="2002-01-09T00:00:00"/>
    <x v="0"/>
    <s v="500/1000"/>
    <x v="2"/>
    <n v="1093.07"/>
    <n v="4000000"/>
    <n v="463291"/>
    <x v="1"/>
    <x v="1"/>
    <x v="6"/>
    <s v="reading"/>
    <s v="wife"/>
    <n v="27700"/>
    <n v="-72400"/>
    <d v="2015-01-06T00:00:00"/>
    <s v="Single Vehicle Collision"/>
    <s v="Front Collision"/>
    <s v="Major Damage"/>
    <x v="3"/>
    <x v="1"/>
    <x v="4"/>
    <x v="540"/>
    <n v="0"/>
    <n v="1"/>
    <s v="?"/>
    <n v="2"/>
    <n v="2"/>
    <s v="NO"/>
    <x v="469"/>
    <n v="6930"/>
    <n v="13860"/>
    <n v="62370"/>
    <x v="13"/>
    <x v="35"/>
    <n v="2011"/>
    <s v="N"/>
    <n v="0"/>
  </r>
  <r>
    <n v="239"/>
    <n v="41"/>
    <x v="541"/>
    <d v="2013-11-11T00:00:00"/>
    <x v="0"/>
    <s v="250/500"/>
    <x v="0"/>
    <n v="1325.44"/>
    <n v="7000000"/>
    <n v="474898"/>
    <x v="1"/>
    <x v="7"/>
    <x v="13"/>
    <s v="paintball"/>
    <s v="other-relative"/>
    <n v="51400"/>
    <n v="-6300"/>
    <d v="2015-02-18T00:00:00"/>
    <s v="Parked Car"/>
    <s v="?"/>
    <s v="Trivial Damage"/>
    <x v="0"/>
    <x v="5"/>
    <x v="2"/>
    <x v="541"/>
    <n v="22"/>
    <n v="1"/>
    <s v="?"/>
    <n v="0"/>
    <n v="2"/>
    <s v="YES"/>
    <x v="470"/>
    <n v="1660"/>
    <n v="830"/>
    <n v="8300"/>
    <x v="1"/>
    <x v="1"/>
    <n v="2013"/>
    <s v="N"/>
    <n v="0"/>
  </r>
  <r>
    <n v="93"/>
    <n v="31"/>
    <x v="542"/>
    <d v="2008-01-14T00:00:00"/>
    <x v="2"/>
    <s v="100/300"/>
    <x v="1"/>
    <n v="1017.18"/>
    <n v="0"/>
    <n v="431354"/>
    <x v="1"/>
    <x v="0"/>
    <x v="5"/>
    <s v="paintball"/>
    <s v="husband"/>
    <n v="0"/>
    <n v="0"/>
    <d v="2015-02-17T00:00:00"/>
    <s v="Multi-vehicle Collision"/>
    <s v="Rear Collision"/>
    <s v="Major Damage"/>
    <x v="0"/>
    <x v="5"/>
    <x v="2"/>
    <x v="542"/>
    <n v="21"/>
    <n v="3"/>
    <s v="YES"/>
    <n v="1"/>
    <n v="3"/>
    <s v="NO"/>
    <x v="471"/>
    <n v="8740"/>
    <n v="8740"/>
    <n v="30590"/>
    <x v="0"/>
    <x v="0"/>
    <n v="2014"/>
    <s v="N"/>
    <n v="0"/>
  </r>
  <r>
    <n v="37"/>
    <n v="25"/>
    <x v="543"/>
    <d v="2003-03-04T00:00:00"/>
    <x v="0"/>
    <s v="100/300"/>
    <x v="0"/>
    <n v="1221.17"/>
    <n v="0"/>
    <n v="617460"/>
    <x v="1"/>
    <x v="4"/>
    <x v="9"/>
    <s v="golf"/>
    <s v="not-in-family"/>
    <n v="49300"/>
    <n v="0"/>
    <d v="2015-01-24T00:00:00"/>
    <s v="Multi-vehicle Collision"/>
    <s v="Rear Collision"/>
    <s v="Minor Damage"/>
    <x v="4"/>
    <x v="0"/>
    <x v="6"/>
    <x v="543"/>
    <n v="4"/>
    <n v="3"/>
    <s v="YES"/>
    <n v="0"/>
    <n v="0"/>
    <s v="YES"/>
    <x v="472"/>
    <n v="5670"/>
    <n v="11340"/>
    <n v="34020"/>
    <x v="9"/>
    <x v="17"/>
    <n v="1996"/>
    <s v="N"/>
    <n v="0"/>
  </r>
  <r>
    <n v="254"/>
    <n v="40"/>
    <x v="544"/>
    <d v="1994-06-07T00:00:00"/>
    <x v="1"/>
    <s v="100/300"/>
    <x v="2"/>
    <n v="1927.87"/>
    <n v="0"/>
    <n v="609317"/>
    <x v="0"/>
    <x v="0"/>
    <x v="5"/>
    <s v="yachting"/>
    <s v="husband"/>
    <n v="0"/>
    <n v="0"/>
    <d v="2015-01-21T00:00:00"/>
    <s v="Single Vehicle Collision"/>
    <s v="Front Collision"/>
    <s v="Minor Damage"/>
    <x v="2"/>
    <x v="1"/>
    <x v="2"/>
    <x v="544"/>
    <n v="10"/>
    <n v="1"/>
    <s v="YES"/>
    <n v="0"/>
    <n v="1"/>
    <s v="?"/>
    <x v="473"/>
    <n v="0"/>
    <n v="5410"/>
    <n v="37870"/>
    <x v="12"/>
    <x v="26"/>
    <n v="1996"/>
    <s v="Y"/>
    <n v="0"/>
  </r>
  <r>
    <n v="131"/>
    <n v="29"/>
    <x v="545"/>
    <d v="2013-07-04T00:00:00"/>
    <x v="1"/>
    <s v="250/500"/>
    <x v="0"/>
    <n v="978.27"/>
    <n v="0"/>
    <n v="479821"/>
    <x v="1"/>
    <x v="2"/>
    <x v="2"/>
    <s v="paintball"/>
    <s v="own-child"/>
    <n v="65700"/>
    <n v="0"/>
    <d v="2015-02-03T00:00:00"/>
    <s v="Single Vehicle Collision"/>
    <s v="Front Collision"/>
    <s v="Major Damage"/>
    <x v="2"/>
    <x v="0"/>
    <x v="4"/>
    <x v="545"/>
    <n v="5"/>
    <n v="1"/>
    <s v="?"/>
    <n v="1"/>
    <n v="3"/>
    <s v="NO"/>
    <x v="474"/>
    <n v="15280"/>
    <n v="7640"/>
    <n v="53480"/>
    <x v="9"/>
    <x v="18"/>
    <n v="2003"/>
    <s v="N"/>
    <n v="0"/>
  </r>
  <r>
    <n v="230"/>
    <n v="43"/>
    <x v="546"/>
    <d v="2002-06-30T00:00:00"/>
    <x v="1"/>
    <s v="100/300"/>
    <x v="1"/>
    <n v="1221.1400000000001"/>
    <n v="0"/>
    <n v="473394"/>
    <x v="0"/>
    <x v="0"/>
    <x v="5"/>
    <s v="board-games"/>
    <s v="wife"/>
    <n v="48100"/>
    <n v="0"/>
    <d v="2015-01-07T00:00:00"/>
    <s v="Single Vehicle Collision"/>
    <s v="Side Collision"/>
    <s v="Total Loss"/>
    <x v="4"/>
    <x v="1"/>
    <x v="4"/>
    <x v="546"/>
    <n v="13"/>
    <n v="1"/>
    <s v="?"/>
    <n v="0"/>
    <n v="2"/>
    <s v="?"/>
    <x v="475"/>
    <n v="13720"/>
    <n v="13720"/>
    <n v="48020"/>
    <x v="6"/>
    <x v="7"/>
    <n v="2002"/>
    <s v="N"/>
    <n v="0"/>
  </r>
  <r>
    <n v="313"/>
    <n v="50"/>
    <x v="547"/>
    <d v="2004-06-30T00:00:00"/>
    <x v="0"/>
    <s v="100/300"/>
    <x v="1"/>
    <n v="1255.6199999999999"/>
    <n v="0"/>
    <n v="603882"/>
    <x v="0"/>
    <x v="0"/>
    <x v="3"/>
    <s v="polo"/>
    <s v="unmarried"/>
    <n v="0"/>
    <n v="0"/>
    <d v="2015-02-02T00:00:00"/>
    <s v="Multi-vehicle Collision"/>
    <s v="Side Collision"/>
    <s v="Major Damage"/>
    <x v="3"/>
    <x v="3"/>
    <x v="6"/>
    <x v="547"/>
    <n v="18"/>
    <n v="3"/>
    <s v="YES"/>
    <n v="2"/>
    <n v="1"/>
    <s v="YES"/>
    <x v="476"/>
    <n v="13800"/>
    <n v="6900"/>
    <n v="48300"/>
    <x v="8"/>
    <x v="9"/>
    <n v="1995"/>
    <s v="Y"/>
    <n v="0"/>
  </r>
  <r>
    <n v="210"/>
    <n v="38"/>
    <x v="548"/>
    <d v="1998-12-19T00:00:00"/>
    <x v="1"/>
    <s v="250/500"/>
    <x v="2"/>
    <n v="999.52"/>
    <n v="0"/>
    <n v="615229"/>
    <x v="0"/>
    <x v="7"/>
    <x v="4"/>
    <s v="golf"/>
    <s v="other-relative"/>
    <n v="0"/>
    <n v="0"/>
    <d v="2015-01-13T00:00:00"/>
    <s v="Vehicle Theft"/>
    <s v="?"/>
    <s v="Minor Damage"/>
    <x v="0"/>
    <x v="1"/>
    <x v="3"/>
    <x v="548"/>
    <n v="6"/>
    <n v="1"/>
    <s v="?"/>
    <n v="1"/>
    <n v="2"/>
    <s v="NO"/>
    <x v="477"/>
    <n v="1440"/>
    <n v="720"/>
    <n v="6480"/>
    <x v="4"/>
    <x v="16"/>
    <n v="2008"/>
    <s v="N"/>
    <n v="0"/>
  </r>
  <r>
    <n v="101"/>
    <n v="29"/>
    <x v="549"/>
    <d v="2014-08-31T00:00:00"/>
    <x v="0"/>
    <s v="250/500"/>
    <x v="2"/>
    <n v="1380.89"/>
    <n v="0"/>
    <n v="620197"/>
    <x v="0"/>
    <x v="1"/>
    <x v="3"/>
    <s v="dancing"/>
    <s v="own-child"/>
    <n v="30000"/>
    <n v="-53000"/>
    <d v="2015-02-28T00:00:00"/>
    <s v="Multi-vehicle Collision"/>
    <s v="Rear Collision"/>
    <s v="Minor Damage"/>
    <x v="4"/>
    <x v="0"/>
    <x v="2"/>
    <x v="549"/>
    <n v="0"/>
    <n v="3"/>
    <s v="?"/>
    <n v="2"/>
    <n v="1"/>
    <s v="?"/>
    <x v="478"/>
    <n v="12220"/>
    <n v="12220"/>
    <n v="42770"/>
    <x v="10"/>
    <x v="32"/>
    <n v="1996"/>
    <s v="N"/>
    <n v="0"/>
  </r>
  <r>
    <n v="153"/>
    <n v="37"/>
    <x v="550"/>
    <d v="2005-11-10T00:00:00"/>
    <x v="1"/>
    <s v="500/1000"/>
    <x v="2"/>
    <n v="1010.77"/>
    <n v="0"/>
    <n v="438215"/>
    <x v="0"/>
    <x v="5"/>
    <x v="10"/>
    <s v="basketball"/>
    <s v="unmarried"/>
    <n v="52300"/>
    <n v="-55600"/>
    <d v="2015-01-16T00:00:00"/>
    <s v="Multi-vehicle Collision"/>
    <s v="Side Collision"/>
    <s v="Total Loss"/>
    <x v="4"/>
    <x v="5"/>
    <x v="2"/>
    <x v="550"/>
    <n v="5"/>
    <n v="3"/>
    <s v="?"/>
    <n v="0"/>
    <n v="3"/>
    <s v="NO"/>
    <x v="479"/>
    <n v="4250"/>
    <n v="4250"/>
    <n v="34000"/>
    <x v="13"/>
    <x v="35"/>
    <n v="1999"/>
    <s v="N"/>
    <n v="0"/>
  </r>
  <r>
    <n v="337"/>
    <n v="53"/>
    <x v="551"/>
    <d v="2000-05-04T00:00:00"/>
    <x v="0"/>
    <s v="100/300"/>
    <x v="2"/>
    <n v="1205.8599999999999"/>
    <n v="0"/>
    <n v="444583"/>
    <x v="0"/>
    <x v="2"/>
    <x v="3"/>
    <s v="basketball"/>
    <s v="wife"/>
    <n v="0"/>
    <n v="-34600"/>
    <d v="2015-02-01T00:00:00"/>
    <s v="Single Vehicle Collision"/>
    <s v="Rear Collision"/>
    <s v="Minor Damage"/>
    <x v="2"/>
    <x v="0"/>
    <x v="2"/>
    <x v="551"/>
    <n v="8"/>
    <n v="1"/>
    <s v="YES"/>
    <n v="0"/>
    <n v="1"/>
    <s v="NO"/>
    <x v="480"/>
    <n v="14400"/>
    <n v="7200"/>
    <n v="64800"/>
    <x v="4"/>
    <x v="4"/>
    <n v="2001"/>
    <s v="N"/>
    <n v="0"/>
  </r>
  <r>
    <n v="360"/>
    <n v="51"/>
    <x v="552"/>
    <d v="2001-11-26T00:00:00"/>
    <x v="2"/>
    <s v="500/1000"/>
    <x v="0"/>
    <n v="1526.61"/>
    <n v="0"/>
    <n v="471866"/>
    <x v="0"/>
    <x v="4"/>
    <x v="11"/>
    <s v="chess"/>
    <s v="not-in-family"/>
    <n v="0"/>
    <n v="-32900"/>
    <d v="2015-01-30T00:00:00"/>
    <s v="Vehicle Theft"/>
    <s v="?"/>
    <s v="Minor Damage"/>
    <x v="0"/>
    <x v="0"/>
    <x v="4"/>
    <x v="552"/>
    <n v="5"/>
    <n v="1"/>
    <s v="YES"/>
    <n v="2"/>
    <n v="2"/>
    <s v="?"/>
    <x v="481"/>
    <n v="840"/>
    <n v="840"/>
    <n v="2940"/>
    <x v="2"/>
    <x v="2"/>
    <n v="2009"/>
    <s v="Y"/>
    <n v="0"/>
  </r>
  <r>
    <n v="428"/>
    <n v="53"/>
    <x v="553"/>
    <d v="2014-05-06T00:00:00"/>
    <x v="2"/>
    <s v="100/300"/>
    <x v="0"/>
    <n v="1496.44"/>
    <n v="0"/>
    <n v="616884"/>
    <x v="1"/>
    <x v="5"/>
    <x v="4"/>
    <s v="camping"/>
    <s v="unmarried"/>
    <n v="0"/>
    <n v="0"/>
    <d v="2015-02-16T00:00:00"/>
    <s v="Parked Car"/>
    <s v="?"/>
    <s v="Trivial Damage"/>
    <x v="0"/>
    <x v="5"/>
    <x v="3"/>
    <x v="553"/>
    <n v="9"/>
    <n v="1"/>
    <s v="YES"/>
    <n v="2"/>
    <n v="2"/>
    <s v="NO"/>
    <x v="92"/>
    <n v="630"/>
    <n v="1260"/>
    <n v="5040"/>
    <x v="12"/>
    <x v="29"/>
    <n v="2013"/>
    <s v="N"/>
    <n v="0"/>
  </r>
  <r>
    <n v="204"/>
    <n v="40"/>
    <x v="554"/>
    <d v="1991-01-27T00:00:00"/>
    <x v="2"/>
    <s v="100/300"/>
    <x v="2"/>
    <n v="1256.2"/>
    <n v="0"/>
    <n v="448310"/>
    <x v="1"/>
    <x v="7"/>
    <x v="2"/>
    <s v="hiking"/>
    <s v="not-in-family"/>
    <n v="0"/>
    <n v="0"/>
    <d v="2015-01-07T00:00:00"/>
    <s v="Multi-vehicle Collision"/>
    <s v="Side Collision"/>
    <s v="Minor Damage"/>
    <x v="3"/>
    <x v="0"/>
    <x v="5"/>
    <x v="554"/>
    <n v="10"/>
    <n v="3"/>
    <s v="YES"/>
    <n v="1"/>
    <n v="2"/>
    <s v="YES"/>
    <x v="482"/>
    <n v="8340"/>
    <m/>
    <n v="25020"/>
    <x v="0"/>
    <x v="5"/>
    <n v="2013"/>
    <s v="N"/>
    <n v="1"/>
  </r>
  <r>
    <n v="364"/>
    <n v="51"/>
    <x v="555"/>
    <d v="1992-04-28T00:00:00"/>
    <x v="2"/>
    <s v="100/300"/>
    <x v="2"/>
    <n v="1268.3499999999999"/>
    <n v="0"/>
    <n v="478902"/>
    <x v="0"/>
    <x v="4"/>
    <x v="10"/>
    <s v="board-games"/>
    <s v="wife"/>
    <n v="0"/>
    <n v="0"/>
    <d v="2015-01-10T00:00:00"/>
    <s v="Single Vehicle Collision"/>
    <s v="Rear Collision"/>
    <s v="Major Damage"/>
    <x v="3"/>
    <x v="2"/>
    <x v="6"/>
    <x v="555"/>
    <n v="16"/>
    <n v="1"/>
    <s v="YES"/>
    <n v="2"/>
    <n v="1"/>
    <s v="NO"/>
    <x v="483"/>
    <n v="14060"/>
    <n v="14060"/>
    <n v="49210"/>
    <x v="13"/>
    <x v="35"/>
    <n v="2014"/>
    <s v="Y"/>
    <n v="0"/>
  </r>
  <r>
    <n v="185"/>
    <n v="35"/>
    <x v="556"/>
    <d v="2000-03-04T00:00:00"/>
    <x v="1"/>
    <s v="500/1000"/>
    <x v="1"/>
    <n v="1421.59"/>
    <n v="0"/>
    <n v="442695"/>
    <x v="0"/>
    <x v="6"/>
    <x v="6"/>
    <s v="sleeping"/>
    <s v="own-child"/>
    <n v="0"/>
    <n v="0"/>
    <d v="2015-01-31T00:00:00"/>
    <s v="Vehicle Theft"/>
    <s v="?"/>
    <s v="Trivial Damage"/>
    <x v="0"/>
    <x v="4"/>
    <x v="2"/>
    <x v="556"/>
    <n v="8"/>
    <n v="1"/>
    <s v="?"/>
    <n v="2"/>
    <n v="3"/>
    <s v="YES"/>
    <x v="172"/>
    <n v="900"/>
    <n v="450"/>
    <n v="3600"/>
    <x v="8"/>
    <x v="9"/>
    <n v="2011"/>
    <s v="N"/>
    <n v="0"/>
  </r>
  <r>
    <n v="63"/>
    <n v="26"/>
    <x v="557"/>
    <d v="1995-10-12T00:00:00"/>
    <x v="2"/>
    <s v="500/1000"/>
    <x v="2"/>
    <n v="1500.04"/>
    <n v="6000000"/>
    <n v="613826"/>
    <x v="0"/>
    <x v="1"/>
    <x v="0"/>
    <s v="polo"/>
    <s v="own-child"/>
    <n v="0"/>
    <n v="-36500"/>
    <d v="2015-02-13T00:00:00"/>
    <s v="Vehicle Theft"/>
    <s v="?"/>
    <s v="Minor Damage"/>
    <x v="0"/>
    <x v="5"/>
    <x v="6"/>
    <x v="557"/>
    <n v="5"/>
    <n v="1"/>
    <s v="NO"/>
    <n v="0"/>
    <n v="2"/>
    <s v="YES"/>
    <x v="484"/>
    <n v="860"/>
    <n v="860"/>
    <n v="3440"/>
    <x v="4"/>
    <x v="16"/>
    <n v="2004"/>
    <s v="N"/>
    <n v="0"/>
  </r>
  <r>
    <n v="210"/>
    <n v="35"/>
    <x v="558"/>
    <d v="2014-04-25T00:00:00"/>
    <x v="2"/>
    <s v="100/300"/>
    <x v="2"/>
    <n v="1433.24"/>
    <n v="0"/>
    <n v="476203"/>
    <x v="1"/>
    <x v="6"/>
    <x v="8"/>
    <s v="yachting"/>
    <s v="not-in-family"/>
    <n v="0"/>
    <n v="-19500"/>
    <d v="2015-02-22T00:00:00"/>
    <s v="Multi-vehicle Collision"/>
    <s v="Side Collision"/>
    <s v="Total Loss"/>
    <x v="2"/>
    <x v="4"/>
    <x v="1"/>
    <x v="558"/>
    <n v="11"/>
    <n v="3"/>
    <s v="NO"/>
    <n v="2"/>
    <n v="1"/>
    <s v="?"/>
    <x v="485"/>
    <n v="2730"/>
    <n v="2730"/>
    <n v="19110"/>
    <x v="0"/>
    <x v="5"/>
    <n v="2006"/>
    <s v="Y"/>
    <n v="0"/>
  </r>
  <r>
    <n v="194"/>
    <n v="38"/>
    <x v="559"/>
    <d v="2011-01-26T00:00:00"/>
    <x v="1"/>
    <s v="100/300"/>
    <x v="1"/>
    <n v="1231.25"/>
    <n v="0"/>
    <n v="604333"/>
    <x v="1"/>
    <x v="1"/>
    <x v="0"/>
    <s v="movies"/>
    <s v="not-in-family"/>
    <n v="46500"/>
    <n v="0"/>
    <d v="2015-01-08T00:00:00"/>
    <s v="Multi-vehicle Collision"/>
    <s v="Rear Collision"/>
    <s v="Minor Damage"/>
    <x v="4"/>
    <x v="4"/>
    <x v="2"/>
    <x v="559"/>
    <n v="15"/>
    <n v="3"/>
    <s v="?"/>
    <n v="1"/>
    <n v="0"/>
    <s v="?"/>
    <x v="217"/>
    <n v="4880"/>
    <n v="9760"/>
    <n v="39040"/>
    <x v="7"/>
    <x v="8"/>
    <n v="2011"/>
    <s v="N"/>
    <n v="0"/>
  </r>
  <r>
    <n v="294"/>
    <n v="49"/>
    <x v="560"/>
    <d v="1996-01-26T00:00:00"/>
    <x v="1"/>
    <s v="500/1000"/>
    <x v="2"/>
    <n v="1135.43"/>
    <n v="0"/>
    <n v="442604"/>
    <x v="0"/>
    <x v="4"/>
    <x v="13"/>
    <s v="bungie-jumping"/>
    <s v="own-child"/>
    <n v="22700"/>
    <n v="0"/>
    <d v="2015-02-04T00:00:00"/>
    <s v="Multi-vehicle Collision"/>
    <s v="Side Collision"/>
    <s v="Total Loss"/>
    <x v="0"/>
    <x v="4"/>
    <x v="0"/>
    <x v="560"/>
    <n v="23"/>
    <n v="3"/>
    <s v="YES"/>
    <n v="1"/>
    <n v="1"/>
    <s v="YES"/>
    <x v="440"/>
    <n v="3900"/>
    <n v="3900"/>
    <n v="35100"/>
    <x v="3"/>
    <x v="33"/>
    <n v="2010"/>
    <s v="N"/>
    <n v="0"/>
  </r>
  <r>
    <n v="272"/>
    <n v="41"/>
    <x v="561"/>
    <d v="1991-04-08T00:00:00"/>
    <x v="0"/>
    <s v="250/500"/>
    <x v="1"/>
    <n v="945.73"/>
    <n v="5000000"/>
    <n v="435663"/>
    <x v="0"/>
    <x v="0"/>
    <x v="9"/>
    <s v="chess"/>
    <s v="wife"/>
    <n v="38600"/>
    <n v="-42800"/>
    <d v="2015-02-04T00:00:00"/>
    <s v="Single Vehicle Collision"/>
    <s v="Front Collision"/>
    <s v="Minor Damage"/>
    <x v="2"/>
    <x v="2"/>
    <x v="2"/>
    <x v="561"/>
    <n v="23"/>
    <n v="1"/>
    <s v="NO"/>
    <n v="0"/>
    <n v="0"/>
    <s v="NO"/>
    <x v="486"/>
    <n v="16820"/>
    <n v="8410"/>
    <n v="58870"/>
    <x v="8"/>
    <x v="19"/>
    <n v="2009"/>
    <s v="Y"/>
    <n v="0"/>
  </r>
  <r>
    <n v="27"/>
    <n v="27"/>
    <x v="562"/>
    <d v="2002-06-29T00:00:00"/>
    <x v="1"/>
    <s v="100/300"/>
    <x v="1"/>
    <n v="1118.76"/>
    <n v="0"/>
    <n v="470866"/>
    <x v="1"/>
    <x v="6"/>
    <x v="12"/>
    <s v="dancing"/>
    <s v="own-child"/>
    <n v="0"/>
    <n v="-55800"/>
    <d v="2015-02-26T00:00:00"/>
    <s v="Single Vehicle Collision"/>
    <s v="Front Collision"/>
    <s v="Total Loss"/>
    <x v="2"/>
    <x v="2"/>
    <x v="6"/>
    <x v="562"/>
    <n v="23"/>
    <n v="1"/>
    <s v="?"/>
    <n v="1"/>
    <n v="3"/>
    <s v="?"/>
    <x v="487"/>
    <n v="6840"/>
    <n v="6840"/>
    <n v="47880"/>
    <x v="8"/>
    <x v="34"/>
    <n v="2008"/>
    <s v="N"/>
    <n v="0"/>
  </r>
  <r>
    <n v="251"/>
    <n v="39"/>
    <x v="563"/>
    <d v="1999-04-09T00:00:00"/>
    <x v="1"/>
    <s v="500/1000"/>
    <x v="1"/>
    <n v="1231.98"/>
    <n v="0"/>
    <n v="612908"/>
    <x v="1"/>
    <x v="2"/>
    <x v="6"/>
    <s v="hiking"/>
    <s v="not-in-family"/>
    <n v="0"/>
    <n v="-31700"/>
    <d v="2015-01-08T00:00:00"/>
    <s v="Single Vehicle Collision"/>
    <s v="Rear Collision"/>
    <s v="Minor Damage"/>
    <x v="0"/>
    <x v="2"/>
    <x v="4"/>
    <x v="563"/>
    <n v="10"/>
    <n v="1"/>
    <s v="YES"/>
    <n v="0"/>
    <n v="0"/>
    <s v="?"/>
    <x v="488"/>
    <n v="5530"/>
    <n v="5530"/>
    <n v="33180"/>
    <x v="2"/>
    <x v="2"/>
    <n v="1997"/>
    <s v="N"/>
    <n v="0"/>
  </r>
  <r>
    <n v="180"/>
    <n v="33"/>
    <x v="564"/>
    <d v="2009-04-19T00:00:00"/>
    <x v="1"/>
    <s v="500/1000"/>
    <x v="1"/>
    <n v="1005.47"/>
    <n v="0"/>
    <n v="441871"/>
    <x v="1"/>
    <x v="7"/>
    <x v="9"/>
    <s v="hiking"/>
    <s v="own-child"/>
    <n v="58100"/>
    <n v="-49000"/>
    <d v="2015-02-15T00:00:00"/>
    <s v="Multi-vehicle Collision"/>
    <s v="Rear Collision"/>
    <s v="Minor Damage"/>
    <x v="4"/>
    <x v="1"/>
    <x v="0"/>
    <x v="564"/>
    <n v="12"/>
    <n v="4"/>
    <s v="?"/>
    <n v="2"/>
    <n v="3"/>
    <s v="YES"/>
    <x v="489"/>
    <n v="11540"/>
    <n v="5770"/>
    <n v="40390"/>
    <x v="11"/>
    <x v="38"/>
    <n v="2002"/>
    <s v="N"/>
    <n v="0"/>
  </r>
  <r>
    <n v="392"/>
    <n v="50"/>
    <x v="565"/>
    <d v="1991-08-22T00:00:00"/>
    <x v="0"/>
    <s v="100/300"/>
    <x v="1"/>
    <n v="1108.97"/>
    <n v="0"/>
    <n v="431496"/>
    <x v="1"/>
    <x v="1"/>
    <x v="8"/>
    <s v="exercise"/>
    <s v="not-in-family"/>
    <n v="68400"/>
    <n v="-66800"/>
    <d v="2015-01-14T00:00:00"/>
    <s v="Single Vehicle Collision"/>
    <s v="Side Collision"/>
    <s v="Minor Damage"/>
    <x v="3"/>
    <x v="4"/>
    <x v="3"/>
    <x v="565"/>
    <n v="4"/>
    <n v="1"/>
    <s v="NO"/>
    <n v="2"/>
    <n v="2"/>
    <s v="YES"/>
    <x v="490"/>
    <n v="16620"/>
    <n v="16620"/>
    <n v="74790"/>
    <x v="0"/>
    <x v="0"/>
    <n v="2002"/>
    <s v="N"/>
    <n v="0"/>
  </r>
  <r>
    <n v="143"/>
    <n v="30"/>
    <x v="566"/>
    <d v="1991-11-28T00:00:00"/>
    <x v="1"/>
    <s v="100/300"/>
    <x v="2"/>
    <n v="1392.39"/>
    <n v="5000000"/>
    <n v="436499"/>
    <x v="1"/>
    <x v="5"/>
    <x v="8"/>
    <s v="dancing"/>
    <s v="unmarried"/>
    <n v="0"/>
    <n v="-65700"/>
    <d v="2015-01-12T00:00:00"/>
    <s v="Single Vehicle Collision"/>
    <s v="Rear Collision"/>
    <s v="Minor Damage"/>
    <x v="2"/>
    <x v="0"/>
    <x v="1"/>
    <x v="566"/>
    <n v="16"/>
    <n v="1"/>
    <s v="NO"/>
    <n v="2"/>
    <n v="0"/>
    <s v="YES"/>
    <x v="491"/>
    <n v="10860"/>
    <n v="5430"/>
    <n v="38010"/>
    <x v="7"/>
    <x v="11"/>
    <n v="2010"/>
    <s v="N"/>
    <n v="0"/>
  </r>
  <r>
    <n v="371"/>
    <n v="54"/>
    <x v="567"/>
    <d v="2012-04-27T00:00:00"/>
    <x v="1"/>
    <s v="100/300"/>
    <x v="1"/>
    <n v="1317.97"/>
    <n v="0"/>
    <n v="469853"/>
    <x v="0"/>
    <x v="5"/>
    <x v="0"/>
    <s v="movies"/>
    <s v="wife"/>
    <n v="34700"/>
    <n v="-81000"/>
    <d v="2015-01-18T00:00:00"/>
    <s v="Multi-vehicle Collision"/>
    <s v="Front Collision"/>
    <s v="Major Damage"/>
    <x v="4"/>
    <x v="0"/>
    <x v="0"/>
    <x v="567"/>
    <n v="18"/>
    <n v="3"/>
    <s v="?"/>
    <n v="1"/>
    <n v="2"/>
    <s v="?"/>
    <x v="492"/>
    <n v="5380"/>
    <n v="5380"/>
    <n v="21520"/>
    <x v="8"/>
    <x v="34"/>
    <n v="2010"/>
    <s v="Y"/>
    <n v="0"/>
  </r>
  <r>
    <n v="292"/>
    <n v="42"/>
    <x v="568"/>
    <d v="2007-03-04T00:00:00"/>
    <x v="1"/>
    <s v="250/500"/>
    <x v="0"/>
    <n v="1588.22"/>
    <n v="0"/>
    <n v="605369"/>
    <x v="0"/>
    <x v="7"/>
    <x v="1"/>
    <s v="camping"/>
    <s v="other-relative"/>
    <n v="0"/>
    <n v="-53800"/>
    <d v="2015-01-15T00:00:00"/>
    <s v="Multi-vehicle Collision"/>
    <s v="Rear Collision"/>
    <s v="Total Loss"/>
    <x v="3"/>
    <x v="4"/>
    <x v="1"/>
    <x v="568"/>
    <n v="15"/>
    <n v="3"/>
    <s v="YES"/>
    <n v="1"/>
    <n v="1"/>
    <s v="NO"/>
    <x v="493"/>
    <n v="16920"/>
    <n v="8460"/>
    <n v="59220"/>
    <x v="3"/>
    <x v="33"/>
    <n v="2007"/>
    <s v="N"/>
    <n v="0"/>
  </r>
  <r>
    <n v="165"/>
    <n v="35"/>
    <x v="569"/>
    <d v="2012-12-31T00:00:00"/>
    <x v="2"/>
    <s v="250/500"/>
    <x v="2"/>
    <n v="900.02"/>
    <n v="6000000"/>
    <n v="448466"/>
    <x v="0"/>
    <x v="6"/>
    <x v="0"/>
    <s v="camping"/>
    <s v="own-child"/>
    <n v="0"/>
    <n v="-49900"/>
    <d v="2015-02-24T00:00:00"/>
    <s v="Single Vehicle Collision"/>
    <s v="Front Collision"/>
    <s v="Total Loss"/>
    <x v="3"/>
    <x v="0"/>
    <x v="3"/>
    <x v="569"/>
    <n v="8"/>
    <n v="1"/>
    <s v="NO"/>
    <n v="1"/>
    <n v="3"/>
    <s v="YES"/>
    <x v="494"/>
    <n v="6970"/>
    <n v="6970"/>
    <n v="55760"/>
    <x v="10"/>
    <x v="21"/>
    <n v="2008"/>
    <s v="N"/>
    <n v="0"/>
  </r>
  <r>
    <n v="158"/>
    <n v="33"/>
    <x v="570"/>
    <d v="2013-12-21T00:00:00"/>
    <x v="0"/>
    <s v="100/300"/>
    <x v="0"/>
    <n v="1744.64"/>
    <n v="3000000"/>
    <n v="432786"/>
    <x v="0"/>
    <x v="7"/>
    <x v="5"/>
    <s v="movies"/>
    <s v="unmarried"/>
    <n v="0"/>
    <n v="0"/>
    <d v="2015-02-07T00:00:00"/>
    <s v="Multi-vehicle Collision"/>
    <s v="Rear Collision"/>
    <s v="Total Loss"/>
    <x v="4"/>
    <x v="4"/>
    <x v="3"/>
    <x v="570"/>
    <n v="4"/>
    <n v="3"/>
    <s v="NO"/>
    <n v="0"/>
    <n v="1"/>
    <s v="NO"/>
    <x v="495"/>
    <n v="3640"/>
    <n v="7280"/>
    <n v="25480"/>
    <x v="13"/>
    <x v="35"/>
    <n v="1998"/>
    <s v="N"/>
    <n v="0"/>
  </r>
  <r>
    <n v="241"/>
    <n v="39"/>
    <x v="571"/>
    <d v="2005-04-28T00:00:00"/>
    <x v="0"/>
    <s v="250/500"/>
    <x v="0"/>
    <n v="1260.56"/>
    <n v="0"/>
    <n v="473591"/>
    <x v="1"/>
    <x v="7"/>
    <x v="12"/>
    <s v="paintball"/>
    <s v="own-child"/>
    <n v="0"/>
    <n v="-54900"/>
    <d v="2015-02-22T00:00:00"/>
    <s v="Multi-vehicle Collision"/>
    <s v="Side Collision"/>
    <s v="Minor Damage"/>
    <x v="0"/>
    <x v="0"/>
    <x v="6"/>
    <x v="571"/>
    <n v="20"/>
    <n v="3"/>
    <s v="NO"/>
    <n v="0"/>
    <n v="2"/>
    <s v="YES"/>
    <x v="496"/>
    <n v="4690"/>
    <n v="4690"/>
    <n v="28140"/>
    <x v="11"/>
    <x v="23"/>
    <n v="2010"/>
    <s v="N"/>
    <n v="0"/>
  </r>
  <r>
    <n v="103"/>
    <n v="33"/>
    <x v="572"/>
    <d v="1994-09-17T00:00:00"/>
    <x v="0"/>
    <s v="500/1000"/>
    <x v="1"/>
    <n v="1021.14"/>
    <n v="0"/>
    <n v="618418"/>
    <x v="1"/>
    <x v="4"/>
    <x v="6"/>
    <s v="paintball"/>
    <s v="wife"/>
    <n v="69500"/>
    <n v="-47700"/>
    <d v="2015-01-19T00:00:00"/>
    <s v="Multi-vehicle Collision"/>
    <s v="Side Collision"/>
    <s v="Major Damage"/>
    <x v="4"/>
    <x v="2"/>
    <x v="5"/>
    <x v="572"/>
    <n v="1"/>
    <n v="3"/>
    <s v="NO"/>
    <n v="2"/>
    <n v="3"/>
    <s v="?"/>
    <x v="497"/>
    <n v="14380"/>
    <n v="14380"/>
    <n v="50330"/>
    <x v="2"/>
    <x v="2"/>
    <n v="2014"/>
    <s v="N"/>
    <n v="0"/>
  </r>
  <r>
    <n v="402"/>
    <n v="54"/>
    <x v="573"/>
    <d v="2003-08-16T00:00:00"/>
    <x v="0"/>
    <s v="250/500"/>
    <x v="1"/>
    <n v="1285.0899999999999"/>
    <n v="0"/>
    <n v="444558"/>
    <x v="0"/>
    <x v="7"/>
    <x v="13"/>
    <s v="board-games"/>
    <s v="not-in-family"/>
    <n v="48000"/>
    <n v="-79600"/>
    <d v="2015-02-28T00:00:00"/>
    <s v="Single Vehicle Collision"/>
    <s v="Rear Collision"/>
    <s v="Major Damage"/>
    <x v="3"/>
    <x v="2"/>
    <x v="3"/>
    <x v="573"/>
    <n v="19"/>
    <n v="1"/>
    <s v="NO"/>
    <n v="0"/>
    <n v="2"/>
    <s v="YES"/>
    <x v="498"/>
    <n v="7530"/>
    <n v="15060"/>
    <n v="45180"/>
    <x v="1"/>
    <x v="36"/>
    <n v="2013"/>
    <s v="Y"/>
    <n v="0"/>
  </r>
  <r>
    <n v="102"/>
    <n v="32"/>
    <x v="574"/>
    <d v="2014-09-02T00:00:00"/>
    <x v="0"/>
    <s v="100/300"/>
    <x v="2"/>
    <n v="1537.07"/>
    <n v="3000000"/>
    <n v="457733"/>
    <x v="0"/>
    <x v="7"/>
    <x v="4"/>
    <s v="chess"/>
    <s v="wife"/>
    <n v="0"/>
    <n v="0"/>
    <d v="2015-02-04T00:00:00"/>
    <s v="Single Vehicle Collision"/>
    <s v="Side Collision"/>
    <s v="Total Loss"/>
    <x v="3"/>
    <x v="3"/>
    <x v="5"/>
    <x v="574"/>
    <n v="11"/>
    <n v="1"/>
    <s v="NO"/>
    <n v="1"/>
    <n v="0"/>
    <s v="NO"/>
    <x v="499"/>
    <n v="9480"/>
    <n v="4740"/>
    <n v="33180"/>
    <x v="3"/>
    <x v="28"/>
    <n v="2004"/>
    <s v="Y"/>
    <n v="0"/>
  </r>
  <r>
    <n v="182"/>
    <n v="40"/>
    <x v="575"/>
    <d v="2011-12-12T00:00:00"/>
    <x v="1"/>
    <s v="100/300"/>
    <x v="0"/>
    <n v="1022.42"/>
    <n v="0"/>
    <n v="466161"/>
    <x v="0"/>
    <x v="1"/>
    <x v="6"/>
    <s v="skydiving"/>
    <s v="husband"/>
    <n v="50000"/>
    <n v="-56900"/>
    <d v="2015-02-17T00:00:00"/>
    <s v="Single Vehicle Collision"/>
    <s v="Front Collision"/>
    <s v="Total Loss"/>
    <x v="3"/>
    <x v="0"/>
    <x v="5"/>
    <x v="575"/>
    <n v="13"/>
    <n v="1"/>
    <s v="YES"/>
    <n v="0"/>
    <n v="2"/>
    <s v="?"/>
    <x v="500"/>
    <n v="7110"/>
    <n v="14220"/>
    <n v="49770"/>
    <x v="6"/>
    <x v="10"/>
    <n v="2008"/>
    <s v="N"/>
    <n v="0"/>
  </r>
  <r>
    <n v="282"/>
    <n v="46"/>
    <x v="576"/>
    <d v="1991-08-17T00:00:00"/>
    <x v="0"/>
    <s v="100/300"/>
    <x v="1"/>
    <n v="1558.86"/>
    <n v="0"/>
    <n v="450800"/>
    <x v="0"/>
    <x v="0"/>
    <x v="6"/>
    <s v="dancing"/>
    <s v="wife"/>
    <n v="51100"/>
    <n v="-75100"/>
    <d v="2015-02-17T00:00:00"/>
    <s v="Single Vehicle Collision"/>
    <s v="Front Collision"/>
    <s v="Minor Damage"/>
    <x v="0"/>
    <x v="2"/>
    <x v="3"/>
    <x v="576"/>
    <n v="2"/>
    <n v="1"/>
    <s v="?"/>
    <n v="2"/>
    <n v="2"/>
    <s v="NO"/>
    <x v="501"/>
    <n v="13880"/>
    <n v="6940"/>
    <n v="48580"/>
    <x v="10"/>
    <x v="24"/>
    <n v="2012"/>
    <s v="N"/>
    <n v="0"/>
  </r>
  <r>
    <n v="222"/>
    <n v="39"/>
    <x v="577"/>
    <d v="2004-02-29T00:00:00"/>
    <x v="0"/>
    <s v="500/1000"/>
    <x v="2"/>
    <n v="1757.87"/>
    <n v="0"/>
    <n v="458993"/>
    <x v="0"/>
    <x v="5"/>
    <x v="10"/>
    <s v="board-games"/>
    <s v="not-in-family"/>
    <n v="71400"/>
    <n v="0"/>
    <d v="2015-01-17T00:00:00"/>
    <s v="Multi-vehicle Collision"/>
    <s v="Rear Collision"/>
    <s v="Major Damage"/>
    <x v="3"/>
    <x v="0"/>
    <x v="6"/>
    <x v="577"/>
    <n v="9"/>
    <n v="3"/>
    <s v="YES"/>
    <n v="2"/>
    <n v="1"/>
    <s v="?"/>
    <x v="502"/>
    <n v="5000"/>
    <n v="10000"/>
    <n v="40000"/>
    <x v="0"/>
    <x v="30"/>
    <n v="1996"/>
    <s v="Y"/>
    <n v="0"/>
  </r>
  <r>
    <n v="415"/>
    <n v="52"/>
    <x v="578"/>
    <d v="2015-02-22T00:00:00"/>
    <x v="1"/>
    <s v="250/500"/>
    <x v="0"/>
    <n v="973.5"/>
    <n v="0"/>
    <n v="468634"/>
    <x v="0"/>
    <x v="1"/>
    <x v="1"/>
    <s v="polo"/>
    <s v="not-in-family"/>
    <n v="50400"/>
    <n v="0"/>
    <d v="2015-02-02T00:00:00"/>
    <s v="Multi-vehicle Collision"/>
    <s v="Rear Collision"/>
    <s v="Total Loss"/>
    <x v="0"/>
    <x v="4"/>
    <x v="2"/>
    <x v="578"/>
    <n v="15"/>
    <n v="2"/>
    <s v="YES"/>
    <n v="1"/>
    <n v="3"/>
    <s v="YES"/>
    <x v="503"/>
    <n v="7860"/>
    <n v="7860"/>
    <n v="35370"/>
    <x v="7"/>
    <x v="11"/>
    <n v="2003"/>
    <s v="N"/>
    <n v="0"/>
  </r>
  <r>
    <n v="51"/>
    <n v="34"/>
    <x v="579"/>
    <d v="2013-12-25T00:00:00"/>
    <x v="0"/>
    <s v="500/1000"/>
    <x v="2"/>
    <n v="1430.8"/>
    <n v="0"/>
    <n v="461264"/>
    <x v="0"/>
    <x v="1"/>
    <x v="1"/>
    <s v="camping"/>
    <s v="unmarried"/>
    <n v="0"/>
    <n v="0"/>
    <d v="2015-02-12T00:00:00"/>
    <s v="Single Vehicle Collision"/>
    <s v="Side Collision"/>
    <s v="Major Damage"/>
    <x v="2"/>
    <x v="2"/>
    <x v="3"/>
    <x v="579"/>
    <n v="23"/>
    <n v="1"/>
    <s v="?"/>
    <n v="2"/>
    <n v="3"/>
    <s v="NO"/>
    <x v="504"/>
    <n v="6420"/>
    <n v="19260"/>
    <n v="38520"/>
    <x v="12"/>
    <x v="26"/>
    <n v="2007"/>
    <s v="Y"/>
    <n v="0"/>
  </r>
  <r>
    <n v="255"/>
    <n v="45"/>
    <x v="580"/>
    <d v="1990-10-13T00:00:00"/>
    <x v="2"/>
    <s v="500/1000"/>
    <x v="2"/>
    <n v="1192.27"/>
    <n v="0"/>
    <n v="600184"/>
    <x v="0"/>
    <x v="5"/>
    <x v="2"/>
    <s v="base-jumping"/>
    <s v="own-child"/>
    <n v="0"/>
    <n v="-40200"/>
    <d v="2015-01-04T00:00:00"/>
    <s v="Single Vehicle Collision"/>
    <s v="Front Collision"/>
    <s v="Total Loss"/>
    <x v="3"/>
    <x v="5"/>
    <x v="1"/>
    <x v="580"/>
    <n v="16"/>
    <n v="1"/>
    <s v="NO"/>
    <n v="2"/>
    <n v="0"/>
    <s v="YES"/>
    <x v="505"/>
    <n v="12240"/>
    <n v="12240"/>
    <n v="42840"/>
    <x v="8"/>
    <x v="34"/>
    <n v="2006"/>
    <s v="N"/>
    <n v="0"/>
  </r>
  <r>
    <n v="143"/>
    <n v="31"/>
    <x v="581"/>
    <d v="2014-07-05T00:00:00"/>
    <x v="2"/>
    <s v="250/500"/>
    <x v="2"/>
    <n v="1163.83"/>
    <n v="0"/>
    <n v="604874"/>
    <x v="0"/>
    <x v="2"/>
    <x v="9"/>
    <s v="movies"/>
    <s v="husband"/>
    <n v="37700"/>
    <n v="0"/>
    <d v="2015-02-21T00:00:00"/>
    <s v="Multi-vehicle Collision"/>
    <s v="Side Collision"/>
    <s v="Major Damage"/>
    <x v="3"/>
    <x v="5"/>
    <x v="2"/>
    <x v="581"/>
    <n v="21"/>
    <n v="4"/>
    <s v="YES"/>
    <n v="2"/>
    <n v="0"/>
    <s v="?"/>
    <x v="133"/>
    <n v="6920"/>
    <n v="13840"/>
    <n v="55360"/>
    <x v="6"/>
    <x v="7"/>
    <n v="1999"/>
    <s v="N"/>
    <n v="0"/>
  </r>
  <r>
    <n v="130"/>
    <n v="28"/>
    <x v="582"/>
    <d v="1991-11-25T00:00:00"/>
    <x v="0"/>
    <s v="500/1000"/>
    <x v="0"/>
    <n v="1003.15"/>
    <n v="0"/>
    <n v="462377"/>
    <x v="1"/>
    <x v="7"/>
    <x v="13"/>
    <s v="movies"/>
    <s v="other-relative"/>
    <n v="0"/>
    <n v="-38500"/>
    <d v="2015-01-23T00:00:00"/>
    <s v="Multi-vehicle Collision"/>
    <s v="Front Collision"/>
    <s v="Minor Damage"/>
    <x v="4"/>
    <x v="0"/>
    <x v="4"/>
    <x v="582"/>
    <n v="21"/>
    <n v="2"/>
    <s v="YES"/>
    <n v="2"/>
    <n v="1"/>
    <s v="NO"/>
    <x v="506"/>
    <n v="13080"/>
    <n v="13080"/>
    <n v="58860"/>
    <x v="8"/>
    <x v="34"/>
    <n v="2010"/>
    <s v="N"/>
    <n v="0"/>
  </r>
  <r>
    <n v="242"/>
    <n v="41"/>
    <x v="583"/>
    <d v="1990-10-02T00:00:00"/>
    <x v="0"/>
    <s v="250/500"/>
    <x v="1"/>
    <n v="1153.54"/>
    <n v="6000000"/>
    <n v="619657"/>
    <x v="0"/>
    <x v="4"/>
    <x v="9"/>
    <s v="polo"/>
    <s v="unmarried"/>
    <n v="0"/>
    <n v="-57000"/>
    <d v="2015-02-12T00:00:00"/>
    <s v="Multi-vehicle Collision"/>
    <s v="Rear Collision"/>
    <s v="Minor Damage"/>
    <x v="2"/>
    <x v="2"/>
    <x v="6"/>
    <x v="583"/>
    <n v="3"/>
    <n v="3"/>
    <s v="NO"/>
    <n v="0"/>
    <n v="1"/>
    <s v="?"/>
    <x v="507"/>
    <n v="12380"/>
    <n v="12380"/>
    <n v="43330"/>
    <x v="7"/>
    <x v="20"/>
    <n v="2009"/>
    <s v="N"/>
    <n v="0"/>
  </r>
  <r>
    <n v="96"/>
    <n v="27"/>
    <x v="584"/>
    <d v="2009-02-17T00:00:00"/>
    <x v="2"/>
    <s v="100/300"/>
    <x v="0"/>
    <n v="1631.1"/>
    <n v="0"/>
    <n v="437323"/>
    <x v="1"/>
    <x v="5"/>
    <x v="7"/>
    <s v="exercise"/>
    <s v="wife"/>
    <n v="0"/>
    <n v="0"/>
    <d v="2015-01-23T00:00:00"/>
    <s v="Parked Car"/>
    <s v="?"/>
    <s v="Trivial Damage"/>
    <x v="0"/>
    <x v="4"/>
    <x v="2"/>
    <x v="584"/>
    <n v="4"/>
    <n v="1"/>
    <s v="?"/>
    <n v="1"/>
    <n v="2"/>
    <s v="NO"/>
    <x v="508"/>
    <n v="670"/>
    <n v="670"/>
    <n v="4690"/>
    <x v="5"/>
    <x v="6"/>
    <n v="2007"/>
    <s v="N"/>
    <n v="0"/>
  </r>
  <r>
    <n v="180"/>
    <n v="35"/>
    <x v="585"/>
    <d v="2005-07-17T00:00:00"/>
    <x v="2"/>
    <s v="500/1000"/>
    <x v="0"/>
    <n v="1252.48"/>
    <n v="0"/>
    <n v="432148"/>
    <x v="0"/>
    <x v="0"/>
    <x v="1"/>
    <s v="yachting"/>
    <s v="wife"/>
    <n v="0"/>
    <n v="-55800"/>
    <d v="2015-02-10T00:00:00"/>
    <s v="Vehicle Theft"/>
    <s v="?"/>
    <s v="Minor Damage"/>
    <x v="1"/>
    <x v="3"/>
    <x v="3"/>
    <x v="585"/>
    <n v="17"/>
    <n v="1"/>
    <s v="?"/>
    <n v="1"/>
    <n v="3"/>
    <s v="NO"/>
    <x v="509"/>
    <n v="1020"/>
    <n v="510"/>
    <n v="3570"/>
    <x v="3"/>
    <x v="33"/>
    <n v="2000"/>
    <s v="N"/>
    <n v="0"/>
  </r>
  <r>
    <n v="150"/>
    <n v="30"/>
    <x v="586"/>
    <d v="1994-03-12T00:00:00"/>
    <x v="1"/>
    <s v="100/300"/>
    <x v="0"/>
    <n v="1677.26"/>
    <n v="0"/>
    <n v="439690"/>
    <x v="0"/>
    <x v="6"/>
    <x v="2"/>
    <s v="yachting"/>
    <s v="own-child"/>
    <n v="40100"/>
    <n v="0"/>
    <d v="2015-01-10T00:00:00"/>
    <s v="Vehicle Theft"/>
    <s v="?"/>
    <s v="Trivial Damage"/>
    <x v="0"/>
    <x v="4"/>
    <x v="3"/>
    <x v="586"/>
    <n v="7"/>
    <n v="1"/>
    <s v="YES"/>
    <n v="1"/>
    <n v="3"/>
    <s v="YES"/>
    <x v="510"/>
    <n v="510"/>
    <n v="510"/>
    <n v="3570"/>
    <x v="13"/>
    <x v="35"/>
    <n v="2013"/>
    <s v="N"/>
    <n v="0"/>
  </r>
  <r>
    <n v="463"/>
    <n v="59"/>
    <x v="587"/>
    <d v="1994-08-03T00:00:00"/>
    <x v="2"/>
    <s v="250/500"/>
    <x v="0"/>
    <n v="979.73"/>
    <n v="0"/>
    <n v="601848"/>
    <x v="1"/>
    <x v="7"/>
    <x v="8"/>
    <s v="yachting"/>
    <s v="not-in-family"/>
    <n v="51700"/>
    <n v="0"/>
    <d v="2015-02-12T00:00:00"/>
    <s v="Multi-vehicle Collision"/>
    <s v="Front Collision"/>
    <s v="Major Damage"/>
    <x v="3"/>
    <x v="0"/>
    <x v="0"/>
    <x v="587"/>
    <n v="14"/>
    <n v="2"/>
    <s v="?"/>
    <n v="1"/>
    <n v="2"/>
    <s v="NO"/>
    <x v="511"/>
    <n v="7240"/>
    <n v="14480"/>
    <n v="50680"/>
    <x v="3"/>
    <x v="3"/>
    <n v="1999"/>
    <s v="Y"/>
    <n v="0"/>
  </r>
  <r>
    <n v="472"/>
    <n v="64"/>
    <x v="588"/>
    <d v="2012-08-25T00:00:00"/>
    <x v="1"/>
    <s v="250/500"/>
    <x v="2"/>
    <n v="989.24"/>
    <n v="0"/>
    <n v="615821"/>
    <x v="0"/>
    <x v="4"/>
    <x v="6"/>
    <s v="skydiving"/>
    <s v="not-in-family"/>
    <n v="0"/>
    <n v="0"/>
    <d v="2015-02-21T00:00:00"/>
    <s v="Single Vehicle Collision"/>
    <s v="Front Collision"/>
    <s v="Major Damage"/>
    <x v="2"/>
    <x v="2"/>
    <x v="6"/>
    <x v="588"/>
    <n v="13"/>
    <n v="1"/>
    <s v="NO"/>
    <n v="2"/>
    <n v="3"/>
    <s v="NO"/>
    <x v="258"/>
    <n v="14180"/>
    <n v="7090"/>
    <n v="49630"/>
    <x v="1"/>
    <x v="36"/>
    <n v="2002"/>
    <s v="N"/>
    <n v="0"/>
  </r>
  <r>
    <n v="75"/>
    <n v="25"/>
    <x v="589"/>
    <d v="2011-12-02T00:00:00"/>
    <x v="2"/>
    <s v="500/1000"/>
    <x v="0"/>
    <n v="1389.86"/>
    <n v="0"/>
    <n v="472475"/>
    <x v="1"/>
    <x v="2"/>
    <x v="7"/>
    <s v="hiking"/>
    <s v="husband"/>
    <n v="0"/>
    <n v="0"/>
    <d v="2015-01-18T00:00:00"/>
    <s v="Multi-vehicle Collision"/>
    <s v="Side Collision"/>
    <s v="Total Loss"/>
    <x v="3"/>
    <x v="4"/>
    <x v="3"/>
    <x v="589"/>
    <n v="23"/>
    <n v="2"/>
    <s v="?"/>
    <n v="2"/>
    <n v="3"/>
    <s v="YES"/>
    <x v="512"/>
    <n v="6510"/>
    <n v="6510"/>
    <n v="52080"/>
    <x v="0"/>
    <x v="30"/>
    <n v="2011"/>
    <s v="N"/>
    <n v="0"/>
  </r>
  <r>
    <n v="193"/>
    <n v="40"/>
    <x v="590"/>
    <d v="2005-02-25T00:00:00"/>
    <x v="0"/>
    <s v="100/300"/>
    <x v="2"/>
    <n v="1233.8499999999999"/>
    <n v="0"/>
    <n v="457463"/>
    <x v="1"/>
    <x v="6"/>
    <x v="11"/>
    <s v="chess"/>
    <s v="husband"/>
    <n v="0"/>
    <n v="0"/>
    <d v="2015-02-28T00:00:00"/>
    <s v="Multi-vehicle Collision"/>
    <s v="Side Collision"/>
    <s v="Total Loss"/>
    <x v="4"/>
    <x v="7"/>
    <x v="4"/>
    <x v="590"/>
    <n v="23"/>
    <n v="3"/>
    <s v="?"/>
    <n v="2"/>
    <n v="1"/>
    <s v="YES"/>
    <x v="513"/>
    <n v="0"/>
    <n v="14280"/>
    <n v="49980"/>
    <x v="8"/>
    <x v="19"/>
    <n v="1999"/>
    <s v="N"/>
    <n v="0"/>
  </r>
  <r>
    <n v="43"/>
    <n v="43"/>
    <x v="591"/>
    <d v="1997-11-07T00:00:00"/>
    <x v="2"/>
    <s v="500/1000"/>
    <x v="2"/>
    <n v="1320.39"/>
    <n v="0"/>
    <n v="604861"/>
    <x v="1"/>
    <x v="2"/>
    <x v="3"/>
    <s v="yachting"/>
    <s v="not-in-family"/>
    <n v="0"/>
    <n v="0"/>
    <d v="2015-01-19T00:00:00"/>
    <s v="Single Vehicle Collision"/>
    <s v="Rear Collision"/>
    <s v="Major Damage"/>
    <x v="4"/>
    <x v="4"/>
    <x v="2"/>
    <x v="591"/>
    <n v="16"/>
    <n v="1"/>
    <s v="?"/>
    <n v="2"/>
    <n v="1"/>
    <s v="?"/>
    <x v="514"/>
    <n v="7270"/>
    <n v="21810"/>
    <n v="50890"/>
    <x v="12"/>
    <x v="29"/>
    <n v="1996"/>
    <s v="Y"/>
    <n v="0"/>
  </r>
  <r>
    <n v="253"/>
    <n v="41"/>
    <x v="592"/>
    <d v="2004-04-20T00:00:00"/>
    <x v="1"/>
    <s v="100/300"/>
    <x v="0"/>
    <n v="1435.09"/>
    <n v="0"/>
    <n v="471519"/>
    <x v="1"/>
    <x v="6"/>
    <x v="1"/>
    <s v="bungie-jumping"/>
    <s v="not-in-family"/>
    <n v="36600"/>
    <n v="0"/>
    <d v="2015-01-11T00:00:00"/>
    <s v="Single Vehicle Collision"/>
    <s v="Rear Collision"/>
    <s v="Total Loss"/>
    <x v="0"/>
    <x v="0"/>
    <x v="6"/>
    <x v="592"/>
    <n v="17"/>
    <n v="1"/>
    <s v="NO"/>
    <n v="2"/>
    <n v="0"/>
    <s v="?"/>
    <x v="515"/>
    <n v="6290"/>
    <n v="6290"/>
    <n v="44030"/>
    <x v="3"/>
    <x v="3"/>
    <n v="1995"/>
    <s v="N"/>
    <n v="0"/>
  </r>
  <r>
    <n v="152"/>
    <n v="30"/>
    <x v="593"/>
    <d v="2009-11-17T00:00:00"/>
    <x v="1"/>
    <s v="500/1000"/>
    <x v="2"/>
    <n v="1448.54"/>
    <n v="0"/>
    <n v="618682"/>
    <x v="1"/>
    <x v="7"/>
    <x v="0"/>
    <s v="polo"/>
    <s v="wife"/>
    <n v="58600"/>
    <n v="0"/>
    <d v="2015-02-11T00:00:00"/>
    <s v="Single Vehicle Collision"/>
    <s v="Side Collision"/>
    <s v="Major Damage"/>
    <x v="2"/>
    <x v="1"/>
    <x v="6"/>
    <x v="593"/>
    <n v="9"/>
    <n v="1"/>
    <s v="YES"/>
    <n v="1"/>
    <n v="1"/>
    <s v="?"/>
    <x v="411"/>
    <n v="7690"/>
    <n v="7690"/>
    <n v="69210"/>
    <x v="7"/>
    <x v="11"/>
    <n v="2000"/>
    <s v="Y"/>
    <n v="0"/>
  </r>
  <r>
    <n v="160"/>
    <n v="38"/>
    <x v="594"/>
    <d v="2009-09-19T00:00:00"/>
    <x v="0"/>
    <s v="250/500"/>
    <x v="2"/>
    <n v="1733.56"/>
    <n v="0"/>
    <n v="441425"/>
    <x v="0"/>
    <x v="5"/>
    <x v="2"/>
    <s v="sleeping"/>
    <s v="wife"/>
    <n v="0"/>
    <n v="-43800"/>
    <d v="2015-01-09T00:00:00"/>
    <s v="Multi-vehicle Collision"/>
    <s v="Side Collision"/>
    <s v="Major Damage"/>
    <x v="2"/>
    <x v="0"/>
    <x v="4"/>
    <x v="594"/>
    <n v="13"/>
    <n v="3"/>
    <s v="NO"/>
    <n v="2"/>
    <n v="1"/>
    <s v="YES"/>
    <x v="266"/>
    <n v="7420"/>
    <n v="14840"/>
    <n v="44520"/>
    <x v="1"/>
    <x v="36"/>
    <n v="1996"/>
    <s v="N"/>
    <n v="0"/>
  </r>
  <r>
    <n v="56"/>
    <n v="36"/>
    <x v="595"/>
    <d v="2009-11-08T00:00:00"/>
    <x v="1"/>
    <s v="100/300"/>
    <x v="2"/>
    <n v="1533.07"/>
    <n v="0"/>
    <n v="609336"/>
    <x v="0"/>
    <x v="7"/>
    <x v="13"/>
    <s v="exercise"/>
    <s v="own-child"/>
    <n v="0"/>
    <n v="-28800"/>
    <d v="2015-01-20T00:00:00"/>
    <s v="Single Vehicle Collision"/>
    <s v="Rear Collision"/>
    <s v="Major Damage"/>
    <x v="0"/>
    <x v="5"/>
    <x v="3"/>
    <x v="595"/>
    <n v="13"/>
    <n v="1"/>
    <s v="YES"/>
    <n v="1"/>
    <n v="2"/>
    <s v="YES"/>
    <x v="388"/>
    <n v="0"/>
    <n v="6500"/>
    <n v="52000"/>
    <x v="8"/>
    <x v="19"/>
    <n v="2001"/>
    <s v="N"/>
    <n v="0"/>
  </r>
  <r>
    <n v="286"/>
    <n v="41"/>
    <x v="596"/>
    <d v="2001-09-12T00:00:00"/>
    <x v="2"/>
    <s v="100/300"/>
    <x v="2"/>
    <n v="1106.77"/>
    <n v="0"/>
    <n v="603320"/>
    <x v="1"/>
    <x v="6"/>
    <x v="5"/>
    <s v="golf"/>
    <s v="other-relative"/>
    <n v="45500"/>
    <n v="-62500"/>
    <d v="2015-02-26T00:00:00"/>
    <s v="Parked Car"/>
    <s v="?"/>
    <s v="Trivial Damage"/>
    <x v="0"/>
    <x v="4"/>
    <x v="0"/>
    <x v="596"/>
    <n v="3"/>
    <n v="1"/>
    <s v="?"/>
    <n v="2"/>
    <n v="0"/>
    <s v="NO"/>
    <x v="375"/>
    <n v="500"/>
    <n v="500"/>
    <n v="4000"/>
    <x v="2"/>
    <x v="2"/>
    <n v="2003"/>
    <s v="N"/>
    <n v="0"/>
  </r>
  <r>
    <n v="3"/>
    <n v="29"/>
    <x v="597"/>
    <d v="1992-11-27T00:00:00"/>
    <x v="2"/>
    <s v="100/300"/>
    <x v="2"/>
    <n v="995.7"/>
    <n v="5000000"/>
    <n v="615446"/>
    <x v="1"/>
    <x v="7"/>
    <x v="7"/>
    <s v="chess"/>
    <s v="unmarried"/>
    <n v="0"/>
    <n v="0"/>
    <d v="2015-02-02T00:00:00"/>
    <s v="Parked Car"/>
    <s v="?"/>
    <s v="Trivial Damage"/>
    <x v="0"/>
    <x v="7"/>
    <x v="3"/>
    <x v="597"/>
    <n v="3"/>
    <n v="1"/>
    <s v="?"/>
    <n v="2"/>
    <n v="1"/>
    <s v="?"/>
    <x v="375"/>
    <n v="500"/>
    <n v="1000"/>
    <n v="3500"/>
    <x v="1"/>
    <x v="1"/>
    <n v="2008"/>
    <s v="Y"/>
    <n v="0"/>
  </r>
  <r>
    <n v="286"/>
    <n v="41"/>
    <x v="598"/>
    <d v="1998-12-07T00:00:00"/>
    <x v="2"/>
    <s v="250/500"/>
    <x v="0"/>
    <n v="1298.8499999999999"/>
    <n v="6000000"/>
    <n v="435967"/>
    <x v="1"/>
    <x v="5"/>
    <x v="2"/>
    <s v="camping"/>
    <s v="other-relative"/>
    <n v="71300"/>
    <n v="-70300"/>
    <d v="2015-01-04T00:00:00"/>
    <s v="Multi-vehicle Collision"/>
    <s v="Front Collision"/>
    <s v="Major Damage"/>
    <x v="4"/>
    <x v="2"/>
    <x v="0"/>
    <x v="598"/>
    <n v="16"/>
    <n v="3"/>
    <s v="?"/>
    <n v="1"/>
    <n v="3"/>
    <s v="YES"/>
    <x v="516"/>
    <n v="6050"/>
    <n v="12100"/>
    <n v="36300"/>
    <x v="0"/>
    <x v="0"/>
    <n v="2007"/>
    <s v="N"/>
    <n v="0"/>
  </r>
  <r>
    <n v="239"/>
    <n v="38"/>
    <x v="599"/>
    <d v="1990-08-25T00:00:00"/>
    <x v="0"/>
    <s v="250/500"/>
    <x v="0"/>
    <n v="1276.73"/>
    <n v="5000000"/>
    <n v="610246"/>
    <x v="1"/>
    <x v="4"/>
    <x v="11"/>
    <s v="bungie-jumping"/>
    <s v="other-relative"/>
    <n v="0"/>
    <n v="0"/>
    <d v="2015-02-19T00:00:00"/>
    <s v="Multi-vehicle Collision"/>
    <s v="Front Collision"/>
    <s v="Major Damage"/>
    <x v="0"/>
    <x v="4"/>
    <x v="6"/>
    <x v="599"/>
    <n v="12"/>
    <n v="3"/>
    <s v="NO"/>
    <n v="1"/>
    <n v="3"/>
    <s v="?"/>
    <x v="517"/>
    <n v="6880"/>
    <n v="6880"/>
    <n v="48160"/>
    <x v="0"/>
    <x v="30"/>
    <n v="2003"/>
    <s v="N"/>
    <n v="0"/>
  </r>
  <r>
    <n v="64"/>
    <n v="29"/>
    <x v="600"/>
    <d v="2011-10-22T00:00:00"/>
    <x v="0"/>
    <s v="250/500"/>
    <x v="1"/>
    <n v="1202.28"/>
    <n v="0"/>
    <n v="479327"/>
    <x v="0"/>
    <x v="5"/>
    <x v="8"/>
    <s v="cross-fit"/>
    <s v="other-relative"/>
    <n v="0"/>
    <n v="-61400"/>
    <d v="2015-01-12T00:00:00"/>
    <s v="Single Vehicle Collision"/>
    <s v="Side Collision"/>
    <s v="Minor Damage"/>
    <x v="4"/>
    <x v="1"/>
    <x v="4"/>
    <x v="600"/>
    <n v="4"/>
    <n v="1"/>
    <s v="?"/>
    <n v="1"/>
    <n v="2"/>
    <s v="NO"/>
    <x v="518"/>
    <n v="4370"/>
    <n v="4370"/>
    <n v="34960"/>
    <x v="5"/>
    <x v="6"/>
    <n v="2007"/>
    <s v="Y"/>
    <n v="0"/>
  </r>
  <r>
    <n v="98"/>
    <n v="31"/>
    <x v="601"/>
    <d v="1990-02-01T00:00:00"/>
    <x v="1"/>
    <s v="100/300"/>
    <x v="2"/>
    <n v="671.92"/>
    <n v="0"/>
    <n v="468300"/>
    <x v="0"/>
    <x v="4"/>
    <x v="1"/>
    <s v="bungie-jumping"/>
    <s v="wife"/>
    <n v="0"/>
    <n v="-26400"/>
    <d v="2015-01-24T00:00:00"/>
    <s v="Single Vehicle Collision"/>
    <s v="Front Collision"/>
    <s v="Minor Damage"/>
    <x v="3"/>
    <x v="5"/>
    <x v="1"/>
    <x v="601"/>
    <n v="3"/>
    <n v="1"/>
    <s v="?"/>
    <n v="2"/>
    <n v="0"/>
    <s v="?"/>
    <x v="255"/>
    <n v="7120"/>
    <n v="7120"/>
    <n v="49840"/>
    <x v="8"/>
    <x v="19"/>
    <n v="1997"/>
    <s v="N"/>
    <n v="0"/>
  </r>
  <r>
    <n v="16"/>
    <n v="35"/>
    <x v="602"/>
    <d v="1990-11-27T00:00:00"/>
    <x v="2"/>
    <s v="250/500"/>
    <x v="0"/>
    <n v="1358.03"/>
    <n v="0"/>
    <n v="612660"/>
    <x v="0"/>
    <x v="7"/>
    <x v="2"/>
    <s v="chess"/>
    <s v="own-child"/>
    <n v="59300"/>
    <n v="-31400"/>
    <d v="2015-02-17T00:00:00"/>
    <s v="Single Vehicle Collision"/>
    <s v="Rear Collision"/>
    <s v="Total Loss"/>
    <x v="3"/>
    <x v="0"/>
    <x v="4"/>
    <x v="602"/>
    <n v="0"/>
    <n v="1"/>
    <s v="NO"/>
    <n v="2"/>
    <n v="1"/>
    <s v="?"/>
    <x v="502"/>
    <n v="10000"/>
    <n v="10000"/>
    <n v="35000"/>
    <x v="13"/>
    <x v="35"/>
    <n v="2008"/>
    <s v="Y"/>
    <n v="0"/>
  </r>
  <r>
    <n v="70"/>
    <n v="27"/>
    <x v="603"/>
    <d v="2004-07-16T00:00:00"/>
    <x v="1"/>
    <s v="250/500"/>
    <x v="0"/>
    <n v="1008.79"/>
    <n v="4000000"/>
    <n v="466691"/>
    <x v="1"/>
    <x v="4"/>
    <x v="12"/>
    <s v="video-games"/>
    <s v="own-child"/>
    <n v="46000"/>
    <n v="0"/>
    <d v="2015-01-13T00:00:00"/>
    <s v="Vehicle Theft"/>
    <s v="?"/>
    <s v="Trivial Damage"/>
    <x v="0"/>
    <x v="4"/>
    <x v="0"/>
    <x v="603"/>
    <n v="19"/>
    <n v="1"/>
    <s v="NO"/>
    <n v="2"/>
    <n v="3"/>
    <s v="?"/>
    <x v="519"/>
    <n v="0"/>
    <n v="550"/>
    <n v="3850"/>
    <x v="7"/>
    <x v="8"/>
    <n v="2000"/>
    <s v="N"/>
    <n v="0"/>
  </r>
  <r>
    <n v="75"/>
    <n v="27"/>
    <x v="604"/>
    <d v="1993-12-10T00:00:00"/>
    <x v="0"/>
    <s v="100/300"/>
    <x v="0"/>
    <n v="1141.0999999999999"/>
    <n v="0"/>
    <n v="468515"/>
    <x v="0"/>
    <x v="7"/>
    <x v="3"/>
    <s v="movies"/>
    <s v="other-relative"/>
    <n v="0"/>
    <n v="0"/>
    <d v="2015-02-28T00:00:00"/>
    <s v="Multi-vehicle Collision"/>
    <s v="Side Collision"/>
    <s v="Minor Damage"/>
    <x v="0"/>
    <x v="0"/>
    <x v="4"/>
    <x v="604"/>
    <n v="15"/>
    <n v="2"/>
    <s v="?"/>
    <n v="0"/>
    <n v="1"/>
    <s v="YES"/>
    <x v="520"/>
    <n v="5970"/>
    <n v="11940"/>
    <n v="53730"/>
    <x v="7"/>
    <x v="11"/>
    <n v="2008"/>
    <s v="N"/>
    <n v="0"/>
  </r>
  <r>
    <n v="246"/>
    <n v="44"/>
    <x v="605"/>
    <d v="1995-03-08T00:00:00"/>
    <x v="0"/>
    <s v="100/300"/>
    <x v="0"/>
    <n v="1397"/>
    <n v="0"/>
    <n v="614521"/>
    <x v="0"/>
    <x v="5"/>
    <x v="1"/>
    <s v="reading"/>
    <s v="not-in-family"/>
    <n v="0"/>
    <n v="0"/>
    <d v="2015-01-03T00:00:00"/>
    <s v="Single Vehicle Collision"/>
    <s v="Rear Collision"/>
    <s v="Minor Damage"/>
    <x v="3"/>
    <x v="2"/>
    <x v="2"/>
    <x v="605"/>
    <n v="6"/>
    <n v="1"/>
    <s v="NO"/>
    <n v="1"/>
    <n v="0"/>
    <s v="NO"/>
    <x v="521"/>
    <n v="6860"/>
    <n v="6860"/>
    <n v="48020"/>
    <x v="4"/>
    <x v="13"/>
    <n v="1997"/>
    <s v="N"/>
    <n v="0"/>
  </r>
  <r>
    <n v="110"/>
    <n v="27"/>
    <x v="606"/>
    <d v="2009-08-03T00:00:00"/>
    <x v="0"/>
    <s v="500/1000"/>
    <x v="0"/>
    <n v="1664.66"/>
    <n v="0"/>
    <n v="465921"/>
    <x v="1"/>
    <x v="2"/>
    <x v="7"/>
    <s v="golf"/>
    <s v="own-child"/>
    <n v="0"/>
    <n v="-66200"/>
    <d v="2015-02-05T00:00:00"/>
    <s v="Single Vehicle Collision"/>
    <s v="Side Collision"/>
    <s v="Total Loss"/>
    <x v="4"/>
    <x v="0"/>
    <x v="3"/>
    <x v="606"/>
    <n v="3"/>
    <n v="1"/>
    <s v="?"/>
    <n v="0"/>
    <n v="3"/>
    <s v="?"/>
    <x v="522"/>
    <n v="5750"/>
    <n v="5750"/>
    <n v="46000"/>
    <x v="6"/>
    <x v="10"/>
    <n v="2010"/>
    <s v="N"/>
    <n v="0"/>
  </r>
  <r>
    <n v="236"/>
    <n v="39"/>
    <x v="607"/>
    <d v="1996-11-03T00:00:00"/>
    <x v="1"/>
    <s v="250/500"/>
    <x v="0"/>
    <n v="1151.3900000000001"/>
    <n v="4000000"/>
    <n v="604555"/>
    <x v="1"/>
    <x v="4"/>
    <x v="8"/>
    <s v="reading"/>
    <s v="wife"/>
    <n v="0"/>
    <n v="-63900"/>
    <d v="2015-01-01T00:00:00"/>
    <s v="Parked Car"/>
    <s v="?"/>
    <s v="Minor Damage"/>
    <x v="0"/>
    <x v="2"/>
    <x v="3"/>
    <x v="607"/>
    <n v="17"/>
    <n v="1"/>
    <s v="YES"/>
    <n v="0"/>
    <n v="0"/>
    <s v="?"/>
    <x v="523"/>
    <n v="870"/>
    <n v="1740"/>
    <n v="6090"/>
    <x v="4"/>
    <x v="4"/>
    <n v="2003"/>
    <s v="N"/>
    <n v="0"/>
  </r>
  <r>
    <n v="267"/>
    <n v="46"/>
    <x v="608"/>
    <d v="2004-08-09T00:00:00"/>
    <x v="0"/>
    <s v="100/300"/>
    <x v="1"/>
    <n v="1546.01"/>
    <n v="0"/>
    <n v="616276"/>
    <x v="1"/>
    <x v="0"/>
    <x v="12"/>
    <s v="polo"/>
    <s v="wife"/>
    <n v="0"/>
    <n v="0"/>
    <d v="2015-01-06T00:00:00"/>
    <s v="Multi-vehicle Collision"/>
    <s v="Front Collision"/>
    <s v="Total Loss"/>
    <x v="0"/>
    <x v="1"/>
    <x v="1"/>
    <x v="608"/>
    <n v="4"/>
    <n v="4"/>
    <s v="NO"/>
    <n v="2"/>
    <n v="1"/>
    <s v="?"/>
    <x v="274"/>
    <n v="15420"/>
    <n v="7710"/>
    <n v="53970"/>
    <x v="13"/>
    <x v="35"/>
    <n v="1996"/>
    <s v="N"/>
    <n v="0"/>
  </r>
  <r>
    <n v="463"/>
    <n v="57"/>
    <x v="609"/>
    <d v="1991-07-20T00:00:00"/>
    <x v="2"/>
    <s v="250/500"/>
    <x v="2"/>
    <n v="1063.67"/>
    <n v="0"/>
    <n v="463356"/>
    <x v="0"/>
    <x v="4"/>
    <x v="7"/>
    <s v="dancing"/>
    <s v="wife"/>
    <n v="0"/>
    <n v="0"/>
    <d v="2015-02-03T00:00:00"/>
    <s v="Single Vehicle Collision"/>
    <s v="Front Collision"/>
    <s v="Minor Damage"/>
    <x v="0"/>
    <x v="2"/>
    <x v="3"/>
    <x v="609"/>
    <n v="14"/>
    <n v="1"/>
    <s v="NO"/>
    <n v="2"/>
    <n v="0"/>
    <s v="YES"/>
    <x v="191"/>
    <n v="6600"/>
    <n v="6600"/>
    <n v="46200"/>
    <x v="2"/>
    <x v="12"/>
    <n v="1995"/>
    <s v="N"/>
    <n v="0"/>
  </r>
  <r>
    <n v="303"/>
    <n v="46"/>
    <x v="610"/>
    <d v="2005-01-14T00:00:00"/>
    <x v="1"/>
    <s v="100/300"/>
    <x v="0"/>
    <n v="709.14"/>
    <n v="0"/>
    <n v="450184"/>
    <x v="0"/>
    <x v="4"/>
    <x v="1"/>
    <s v="kayaking"/>
    <s v="husband"/>
    <n v="0"/>
    <n v="0"/>
    <d v="2015-02-12T00:00:00"/>
    <s v="Multi-vehicle Collision"/>
    <s v="Rear Collision"/>
    <s v="Minor Damage"/>
    <x v="2"/>
    <x v="2"/>
    <x v="6"/>
    <x v="610"/>
    <n v="3"/>
    <n v="3"/>
    <s v="NO"/>
    <n v="1"/>
    <n v="0"/>
    <s v="NO"/>
    <x v="524"/>
    <n v="9980"/>
    <n v="4990"/>
    <n v="39920"/>
    <x v="7"/>
    <x v="20"/>
    <n v="2006"/>
    <s v="N"/>
    <n v="0"/>
  </r>
  <r>
    <n v="137"/>
    <n v="30"/>
    <x v="611"/>
    <d v="2011-12-16T00:00:00"/>
    <x v="2"/>
    <s v="250/500"/>
    <x v="2"/>
    <n v="1039.55"/>
    <n v="0"/>
    <n v="466393"/>
    <x v="0"/>
    <x v="0"/>
    <x v="8"/>
    <s v="kayaking"/>
    <s v="unmarried"/>
    <n v="55600"/>
    <n v="-59700"/>
    <d v="2015-02-16T00:00:00"/>
    <s v="Multi-vehicle Collision"/>
    <s v="Front Collision"/>
    <s v="Minor Damage"/>
    <x v="3"/>
    <x v="4"/>
    <x v="0"/>
    <x v="611"/>
    <n v="4"/>
    <n v="3"/>
    <s v="?"/>
    <n v="2"/>
    <n v="1"/>
    <s v="?"/>
    <x v="525"/>
    <n v="6730"/>
    <n v="13460"/>
    <n v="53840"/>
    <x v="3"/>
    <x v="3"/>
    <n v="2005"/>
    <s v="N"/>
    <n v="0"/>
  </r>
  <r>
    <n v="56"/>
    <n v="42"/>
    <x v="612"/>
    <d v="1996-07-07T00:00:00"/>
    <x v="2"/>
    <s v="250/500"/>
    <x v="2"/>
    <n v="1339.39"/>
    <n v="0"/>
    <n v="471786"/>
    <x v="1"/>
    <x v="2"/>
    <x v="12"/>
    <s v="chess"/>
    <s v="not-in-family"/>
    <n v="0"/>
    <n v="0"/>
    <d v="2015-02-25T00:00:00"/>
    <s v="Single Vehicle Collision"/>
    <s v="Rear Collision"/>
    <s v="Total Loss"/>
    <x v="3"/>
    <x v="2"/>
    <x v="0"/>
    <x v="612"/>
    <n v="13"/>
    <n v="1"/>
    <s v="?"/>
    <n v="1"/>
    <n v="2"/>
    <s v="YES"/>
    <x v="242"/>
    <n v="11180"/>
    <n v="11180"/>
    <n v="39130"/>
    <x v="10"/>
    <x v="25"/>
    <n v="1998"/>
    <s v="N"/>
    <n v="0"/>
  </r>
  <r>
    <n v="75"/>
    <n v="27"/>
    <x v="613"/>
    <d v="1992-08-05T00:00:00"/>
    <x v="1"/>
    <s v="250/500"/>
    <x v="0"/>
    <n v="1202.75"/>
    <n v="0"/>
    <n v="602289"/>
    <x v="0"/>
    <x v="5"/>
    <x v="11"/>
    <s v="board-games"/>
    <s v="not-in-family"/>
    <n v="57900"/>
    <n v="-90100"/>
    <d v="2015-01-21T00:00:00"/>
    <s v="Multi-vehicle Collision"/>
    <s v="Front Collision"/>
    <s v="Minor Damage"/>
    <x v="0"/>
    <x v="0"/>
    <x v="6"/>
    <x v="613"/>
    <n v="23"/>
    <n v="3"/>
    <s v="NO"/>
    <n v="0"/>
    <n v="2"/>
    <s v="YES"/>
    <x v="263"/>
    <n v="6630"/>
    <n v="13260"/>
    <n v="59670"/>
    <x v="13"/>
    <x v="27"/>
    <n v="2003"/>
    <s v="N"/>
    <n v="0"/>
  </r>
  <r>
    <n v="131"/>
    <n v="33"/>
    <x v="614"/>
    <d v="1990-10-09T00:00:00"/>
    <x v="2"/>
    <s v="100/300"/>
    <x v="1"/>
    <n v="1081.17"/>
    <n v="0"/>
    <n v="445120"/>
    <x v="0"/>
    <x v="0"/>
    <x v="2"/>
    <s v="yachting"/>
    <s v="wife"/>
    <n v="0"/>
    <n v="-65200"/>
    <d v="2015-01-28T00:00:00"/>
    <s v="Parked Car"/>
    <s v="?"/>
    <s v="Minor Damage"/>
    <x v="0"/>
    <x v="2"/>
    <x v="5"/>
    <x v="614"/>
    <n v="3"/>
    <n v="1"/>
    <s v="?"/>
    <n v="0"/>
    <n v="1"/>
    <s v="NO"/>
    <x v="526"/>
    <n v="490"/>
    <n v="490"/>
    <n v="3920"/>
    <x v="7"/>
    <x v="8"/>
    <n v="2010"/>
    <s v="N"/>
    <n v="0"/>
  </r>
  <r>
    <n v="153"/>
    <n v="34"/>
    <x v="615"/>
    <d v="1994-02-27T00:00:00"/>
    <x v="2"/>
    <s v="250/500"/>
    <x v="2"/>
    <n v="991.39"/>
    <n v="0"/>
    <n v="449260"/>
    <x v="0"/>
    <x v="5"/>
    <x v="4"/>
    <s v="paintball"/>
    <s v="other-relative"/>
    <n v="45600"/>
    <n v="-61400"/>
    <d v="2015-02-27T00:00:00"/>
    <s v="Multi-vehicle Collision"/>
    <s v="Side Collision"/>
    <s v="Total Loss"/>
    <x v="3"/>
    <x v="4"/>
    <x v="3"/>
    <x v="615"/>
    <n v="0"/>
    <n v="3"/>
    <s v="?"/>
    <n v="1"/>
    <n v="0"/>
    <s v="NO"/>
    <x v="527"/>
    <n v="14140"/>
    <n v="14140"/>
    <n v="49490"/>
    <x v="5"/>
    <x v="6"/>
    <n v="2000"/>
    <s v="N"/>
    <n v="0"/>
  </r>
  <r>
    <n v="255"/>
    <n v="43"/>
    <x v="616"/>
    <d v="2007-05-06T00:00:00"/>
    <x v="1"/>
    <s v="500/1000"/>
    <x v="2"/>
    <n v="984.02"/>
    <n v="0"/>
    <n v="472724"/>
    <x v="1"/>
    <x v="7"/>
    <x v="10"/>
    <s v="board-games"/>
    <s v="unmarried"/>
    <n v="75800"/>
    <n v="0"/>
    <d v="2015-02-10T00:00:00"/>
    <s v="Multi-vehicle Collision"/>
    <s v="Side Collision"/>
    <s v="Major Damage"/>
    <x v="2"/>
    <x v="0"/>
    <x v="0"/>
    <x v="616"/>
    <n v="14"/>
    <n v="2"/>
    <s v="?"/>
    <n v="2"/>
    <n v="2"/>
    <s v="?"/>
    <x v="105"/>
    <n v="7470"/>
    <n v="14940"/>
    <n v="52290"/>
    <x v="5"/>
    <x v="14"/>
    <n v="2007"/>
    <s v="Y"/>
    <n v="0"/>
  </r>
  <r>
    <n v="103"/>
    <n v="26"/>
    <x v="617"/>
    <d v="2014-04-21T00:00:00"/>
    <x v="2"/>
    <s v="100/300"/>
    <x v="2"/>
    <n v="1354.83"/>
    <n v="0"/>
    <n v="475173"/>
    <x v="0"/>
    <x v="0"/>
    <x v="4"/>
    <s v="sleeping"/>
    <s v="husband"/>
    <n v="66300"/>
    <n v="0"/>
    <d v="2015-01-18T00:00:00"/>
    <s v="Multi-vehicle Collision"/>
    <s v="Front Collision"/>
    <s v="Minor Damage"/>
    <x v="0"/>
    <x v="2"/>
    <x v="2"/>
    <x v="617"/>
    <n v="14"/>
    <n v="2"/>
    <s v="NO"/>
    <n v="2"/>
    <n v="2"/>
    <s v="?"/>
    <x v="528"/>
    <n v="4060"/>
    <n v="4060"/>
    <n v="32480"/>
    <x v="13"/>
    <x v="27"/>
    <n v="2010"/>
    <s v="N"/>
    <n v="0"/>
  </r>
  <r>
    <n v="97"/>
    <n v="28"/>
    <x v="618"/>
    <d v="2010-02-11T00:00:00"/>
    <x v="0"/>
    <s v="100/300"/>
    <x v="0"/>
    <n v="830.31"/>
    <n v="0"/>
    <n v="443854"/>
    <x v="0"/>
    <x v="7"/>
    <x v="13"/>
    <s v="video-games"/>
    <s v="husband"/>
    <n v="0"/>
    <n v="-32600"/>
    <d v="2015-01-13T00:00:00"/>
    <s v="Single Vehicle Collision"/>
    <s v="Rear Collision"/>
    <s v="Total Loss"/>
    <x v="4"/>
    <x v="0"/>
    <x v="3"/>
    <x v="618"/>
    <n v="22"/>
    <n v="1"/>
    <s v="?"/>
    <n v="1"/>
    <n v="0"/>
    <s v="?"/>
    <x v="529"/>
    <n v="10060"/>
    <n v="10060"/>
    <n v="25150"/>
    <x v="11"/>
    <x v="23"/>
    <n v="2006"/>
    <s v="N"/>
    <n v="0"/>
  </r>
  <r>
    <n v="214"/>
    <n v="36"/>
    <x v="619"/>
    <d v="2000-06-04T00:00:00"/>
    <x v="2"/>
    <s v="100/300"/>
    <x v="1"/>
    <n v="987.42"/>
    <n v="7000000"/>
    <n v="461418"/>
    <x v="1"/>
    <x v="2"/>
    <x v="1"/>
    <s v="kayaking"/>
    <s v="own-child"/>
    <n v="0"/>
    <n v="0"/>
    <d v="2015-01-31T00:00:00"/>
    <s v="Multi-vehicle Collision"/>
    <s v="Front Collision"/>
    <s v="Minor Damage"/>
    <x v="4"/>
    <x v="2"/>
    <x v="3"/>
    <x v="619"/>
    <n v="17"/>
    <n v="3"/>
    <s v="NO"/>
    <n v="0"/>
    <n v="3"/>
    <s v="?"/>
    <x v="530"/>
    <n v="4280"/>
    <n v="8560"/>
    <n v="34240"/>
    <x v="0"/>
    <x v="30"/>
    <n v="2006"/>
    <s v="N"/>
    <n v="0"/>
  </r>
  <r>
    <n v="438"/>
    <n v="57"/>
    <x v="620"/>
    <d v="1991-10-05T00:00:00"/>
    <x v="0"/>
    <s v="500/1000"/>
    <x v="2"/>
    <n v="1119.29"/>
    <n v="0"/>
    <n v="616164"/>
    <x v="1"/>
    <x v="0"/>
    <x v="1"/>
    <s v="chess"/>
    <s v="husband"/>
    <n v="0"/>
    <n v="0"/>
    <d v="2015-01-15T00:00:00"/>
    <s v="Single Vehicle Collision"/>
    <s v="Side Collision"/>
    <s v="Minor Damage"/>
    <x v="0"/>
    <x v="0"/>
    <x v="4"/>
    <x v="620"/>
    <n v="14"/>
    <n v="1"/>
    <s v="?"/>
    <n v="0"/>
    <n v="0"/>
    <s v="NO"/>
    <x v="531"/>
    <n v="4070"/>
    <n v="4070"/>
    <n v="32560"/>
    <x v="13"/>
    <x v="27"/>
    <n v="2000"/>
    <s v="Y"/>
    <n v="0"/>
  </r>
  <r>
    <n v="87"/>
    <n v="27"/>
    <x v="621"/>
    <d v="2004-01-03T00:00:00"/>
    <x v="0"/>
    <s v="100/300"/>
    <x v="2"/>
    <n v="1048.3900000000001"/>
    <n v="0"/>
    <n v="620962"/>
    <x v="1"/>
    <x v="4"/>
    <x v="10"/>
    <s v="polo"/>
    <s v="own-child"/>
    <n v="0"/>
    <n v="0"/>
    <d v="2015-02-13T00:00:00"/>
    <s v="Single Vehicle Collision"/>
    <s v="Side Collision"/>
    <s v="Minor Damage"/>
    <x v="0"/>
    <x v="2"/>
    <x v="1"/>
    <x v="621"/>
    <n v="2"/>
    <n v="1"/>
    <s v="?"/>
    <n v="2"/>
    <n v="1"/>
    <s v="YES"/>
    <x v="2"/>
    <n v="6300"/>
    <n v="3150"/>
    <n v="25200"/>
    <x v="8"/>
    <x v="9"/>
    <n v="1996"/>
    <s v="N"/>
    <n v="0"/>
  </r>
  <r>
    <n v="27"/>
    <n v="28"/>
    <x v="622"/>
    <d v="1992-07-23T00:00:00"/>
    <x v="0"/>
    <s v="500/1000"/>
    <x v="0"/>
    <n v="1074.47"/>
    <n v="0"/>
    <n v="465201"/>
    <x v="0"/>
    <x v="0"/>
    <x v="9"/>
    <s v="camping"/>
    <s v="wife"/>
    <n v="0"/>
    <n v="0"/>
    <d v="2015-02-13T00:00:00"/>
    <s v="Parked Car"/>
    <s v="?"/>
    <s v="Trivial Damage"/>
    <x v="0"/>
    <x v="4"/>
    <x v="1"/>
    <x v="622"/>
    <n v="4"/>
    <n v="1"/>
    <s v="?"/>
    <n v="2"/>
    <n v="0"/>
    <s v="?"/>
    <x v="228"/>
    <n v="400"/>
    <n v="400"/>
    <n v="2400"/>
    <x v="11"/>
    <x v="38"/>
    <n v="2012"/>
    <s v="N"/>
    <n v="0"/>
  </r>
  <r>
    <n v="206"/>
    <n v="42"/>
    <x v="623"/>
    <d v="1993-10-10T00:00:00"/>
    <x v="2"/>
    <s v="500/1000"/>
    <x v="0"/>
    <n v="1230.76"/>
    <n v="0"/>
    <n v="470488"/>
    <x v="0"/>
    <x v="5"/>
    <x v="1"/>
    <s v="yachting"/>
    <s v="unmarried"/>
    <n v="0"/>
    <n v="-74200"/>
    <d v="2015-01-03T00:00:00"/>
    <s v="Single Vehicle Collision"/>
    <s v="Rear Collision"/>
    <s v="Major Damage"/>
    <x v="2"/>
    <x v="1"/>
    <x v="4"/>
    <x v="623"/>
    <n v="2"/>
    <n v="1"/>
    <s v="?"/>
    <n v="1"/>
    <n v="1"/>
    <s v="NO"/>
    <x v="532"/>
    <n v="7180"/>
    <n v="14360"/>
    <n v="57440"/>
    <x v="0"/>
    <x v="0"/>
    <n v="1997"/>
    <s v="Y"/>
    <n v="0"/>
  </r>
  <r>
    <n v="127"/>
    <n v="31"/>
    <x v="624"/>
    <d v="2002-07-09T00:00:00"/>
    <x v="0"/>
    <s v="500/1000"/>
    <x v="2"/>
    <n v="1255.02"/>
    <n v="0"/>
    <n v="462250"/>
    <x v="0"/>
    <x v="2"/>
    <x v="2"/>
    <s v="reading"/>
    <s v="not-in-family"/>
    <n v="58200"/>
    <n v="0"/>
    <d v="2015-01-13T00:00:00"/>
    <s v="Parked Car"/>
    <s v="?"/>
    <s v="Minor Damage"/>
    <x v="1"/>
    <x v="0"/>
    <x v="1"/>
    <x v="624"/>
    <n v="10"/>
    <n v="1"/>
    <s v="YES"/>
    <n v="1"/>
    <n v="0"/>
    <s v="NO"/>
    <x v="154"/>
    <n v="560"/>
    <n v="1120"/>
    <n v="4480"/>
    <x v="5"/>
    <x v="37"/>
    <n v="1996"/>
    <s v="N"/>
    <n v="0"/>
  </r>
  <r>
    <n v="422"/>
    <n v="60"/>
    <x v="625"/>
    <d v="2010-11-14T00:00:00"/>
    <x v="1"/>
    <s v="100/300"/>
    <x v="0"/>
    <n v="1555.52"/>
    <n v="0"/>
    <n v="436408"/>
    <x v="1"/>
    <x v="0"/>
    <x v="1"/>
    <s v="hiking"/>
    <s v="own-child"/>
    <n v="43600"/>
    <n v="-67800"/>
    <d v="2015-02-14T00:00:00"/>
    <s v="Single Vehicle Collision"/>
    <s v="Front Collision"/>
    <s v="Major Damage"/>
    <x v="4"/>
    <x v="5"/>
    <x v="6"/>
    <x v="625"/>
    <n v="11"/>
    <n v="1"/>
    <s v="YES"/>
    <n v="1"/>
    <n v="1"/>
    <s v="NO"/>
    <x v="533"/>
    <n v="15500"/>
    <n v="7750"/>
    <n v="62000"/>
    <x v="1"/>
    <x v="1"/>
    <n v="1999"/>
    <s v="N"/>
    <n v="0"/>
  </r>
  <r>
    <n v="303"/>
    <n v="50"/>
    <x v="626"/>
    <d v="1997-03-03T00:00:00"/>
    <x v="2"/>
    <s v="100/300"/>
    <x v="1"/>
    <n v="836.11"/>
    <n v="5000000"/>
    <n v="464230"/>
    <x v="0"/>
    <x v="4"/>
    <x v="2"/>
    <s v="camping"/>
    <s v="not-in-family"/>
    <n v="0"/>
    <n v="0"/>
    <d v="2015-01-20T00:00:00"/>
    <s v="Multi-vehicle Collision"/>
    <s v="Side Collision"/>
    <s v="Major Damage"/>
    <x v="2"/>
    <x v="0"/>
    <x v="3"/>
    <x v="626"/>
    <n v="1"/>
    <n v="4"/>
    <s v="YES"/>
    <n v="1"/>
    <n v="2"/>
    <s v="NO"/>
    <x v="534"/>
    <n v="12140"/>
    <n v="6070"/>
    <n v="54630"/>
    <x v="2"/>
    <x v="12"/>
    <n v="2010"/>
    <s v="N"/>
    <n v="0"/>
  </r>
  <r>
    <n v="228"/>
    <n v="40"/>
    <x v="627"/>
    <d v="1997-03-01T00:00:00"/>
    <x v="1"/>
    <s v="100/300"/>
    <x v="2"/>
    <n v="1450.98"/>
    <n v="0"/>
    <n v="478609"/>
    <x v="0"/>
    <x v="2"/>
    <x v="8"/>
    <s v="base-jumping"/>
    <s v="husband"/>
    <n v="43700"/>
    <n v="0"/>
    <d v="2015-01-18T00:00:00"/>
    <s v="Parked Car"/>
    <s v="?"/>
    <s v="Trivial Damage"/>
    <x v="0"/>
    <x v="4"/>
    <x v="5"/>
    <x v="627"/>
    <n v="20"/>
    <n v="1"/>
    <s v="?"/>
    <n v="0"/>
    <n v="2"/>
    <s v="NO"/>
    <x v="535"/>
    <n v="1100"/>
    <n v="1100"/>
    <n v="3850"/>
    <x v="7"/>
    <x v="8"/>
    <n v="2010"/>
    <s v="N"/>
    <n v="0"/>
  </r>
  <r>
    <n v="239"/>
    <n v="39"/>
    <x v="628"/>
    <d v="1990-08-18T00:00:00"/>
    <x v="1"/>
    <s v="250/500"/>
    <x v="1"/>
    <n v="625.08000000000004"/>
    <n v="0"/>
    <n v="437156"/>
    <x v="1"/>
    <x v="7"/>
    <x v="9"/>
    <s v="hiking"/>
    <s v="wife"/>
    <n v="44200"/>
    <n v="-37000"/>
    <d v="2015-01-03T00:00:00"/>
    <s v="Single Vehicle Collision"/>
    <s v="Front Collision"/>
    <s v="Major Damage"/>
    <x v="2"/>
    <x v="0"/>
    <x v="1"/>
    <x v="628"/>
    <n v="10"/>
    <n v="1"/>
    <s v="NO"/>
    <n v="2"/>
    <n v="3"/>
    <s v="YES"/>
    <x v="536"/>
    <n v="15980"/>
    <n v="7990"/>
    <n v="63920"/>
    <x v="10"/>
    <x v="32"/>
    <n v="2014"/>
    <s v="Y"/>
    <n v="0"/>
  </r>
  <r>
    <n v="330"/>
    <n v="47"/>
    <x v="629"/>
    <d v="2014-05-28T00:00:00"/>
    <x v="2"/>
    <s v="100/300"/>
    <x v="1"/>
    <n v="1133.27"/>
    <n v="0"/>
    <n v="432218"/>
    <x v="1"/>
    <x v="5"/>
    <x v="0"/>
    <s v="chess"/>
    <s v="wife"/>
    <n v="0"/>
    <n v="-56400"/>
    <d v="2015-03-01T00:00:00"/>
    <s v="Multi-vehicle Collision"/>
    <s v="Side Collision"/>
    <s v="Total Loss"/>
    <x v="3"/>
    <x v="2"/>
    <x v="6"/>
    <x v="629"/>
    <n v="20"/>
    <n v="2"/>
    <s v="?"/>
    <n v="0"/>
    <n v="2"/>
    <s v="YES"/>
    <x v="537"/>
    <n v="11000"/>
    <n v="5500"/>
    <n v="44000"/>
    <x v="8"/>
    <x v="9"/>
    <n v="1999"/>
    <s v="Y"/>
    <n v="0"/>
  </r>
  <r>
    <n v="128"/>
    <n v="35"/>
    <x v="630"/>
    <d v="2004-07-22T00:00:00"/>
    <x v="1"/>
    <s v="500/1000"/>
    <x v="2"/>
    <n v="1366.6"/>
    <n v="0"/>
    <n v="620493"/>
    <x v="1"/>
    <x v="0"/>
    <x v="1"/>
    <s v="kayaking"/>
    <s v="other-relative"/>
    <n v="0"/>
    <n v="0"/>
    <d v="2015-01-01T00:00:00"/>
    <s v="Multi-vehicle Collision"/>
    <s v="Front Collision"/>
    <s v="Minor Damage"/>
    <x v="2"/>
    <x v="2"/>
    <x v="0"/>
    <x v="630"/>
    <n v="10"/>
    <n v="3"/>
    <s v="?"/>
    <n v="2"/>
    <n v="1"/>
    <s v="NO"/>
    <x v="538"/>
    <n v="16040"/>
    <n v="16040"/>
    <n v="56140"/>
    <x v="3"/>
    <x v="33"/>
    <n v="2008"/>
    <s v="N"/>
    <n v="0"/>
  </r>
  <r>
    <n v="147"/>
    <n v="37"/>
    <x v="631"/>
    <d v="2009-08-02T00:00:00"/>
    <x v="0"/>
    <s v="500/1000"/>
    <x v="0"/>
    <n v="1439.9"/>
    <n v="6000000"/>
    <n v="475391"/>
    <x v="1"/>
    <x v="2"/>
    <x v="5"/>
    <s v="video-games"/>
    <s v="husband"/>
    <n v="0"/>
    <n v="-48400"/>
    <d v="2015-01-29T00:00:00"/>
    <s v="Multi-vehicle Collision"/>
    <s v="Rear Collision"/>
    <s v="Total Loss"/>
    <x v="3"/>
    <x v="0"/>
    <x v="3"/>
    <x v="631"/>
    <n v="2"/>
    <n v="2"/>
    <s v="NO"/>
    <n v="1"/>
    <n v="2"/>
    <s v="NO"/>
    <x v="217"/>
    <n v="9760"/>
    <n v="4880"/>
    <n v="39040"/>
    <x v="4"/>
    <x v="13"/>
    <n v="2004"/>
    <s v="N"/>
    <n v="0"/>
  </r>
  <r>
    <n v="287"/>
    <n v="45"/>
    <x v="632"/>
    <d v="2007-07-05T00:00:00"/>
    <x v="0"/>
    <s v="500/1000"/>
    <x v="0"/>
    <n v="1230.69"/>
    <n v="0"/>
    <n v="440720"/>
    <x v="0"/>
    <x v="4"/>
    <x v="10"/>
    <s v="golf"/>
    <s v="not-in-family"/>
    <n v="0"/>
    <n v="-54600"/>
    <d v="2015-01-10T00:00:00"/>
    <s v="Single Vehicle Collision"/>
    <s v="Front Collision"/>
    <s v="Minor Damage"/>
    <x v="2"/>
    <x v="1"/>
    <x v="3"/>
    <x v="632"/>
    <n v="19"/>
    <n v="1"/>
    <s v="NO"/>
    <n v="0"/>
    <n v="2"/>
    <s v="NO"/>
    <x v="539"/>
    <n v="5380"/>
    <n v="5380"/>
    <n v="43040"/>
    <x v="4"/>
    <x v="13"/>
    <n v="2006"/>
    <s v="N"/>
    <n v="0"/>
  </r>
  <r>
    <n v="142"/>
    <n v="29"/>
    <x v="633"/>
    <d v="2010-01-24T00:00:00"/>
    <x v="0"/>
    <s v="100/300"/>
    <x v="1"/>
    <n v="1307.68"/>
    <n v="0"/>
    <n v="606942"/>
    <x v="1"/>
    <x v="0"/>
    <x v="0"/>
    <s v="dancing"/>
    <s v="husband"/>
    <n v="0"/>
    <n v="-48500"/>
    <d v="2015-01-29T00:00:00"/>
    <s v="Single Vehicle Collision"/>
    <s v="Rear Collision"/>
    <s v="Major Damage"/>
    <x v="0"/>
    <x v="2"/>
    <x v="0"/>
    <x v="633"/>
    <n v="10"/>
    <n v="1"/>
    <s v="YES"/>
    <n v="1"/>
    <n v="2"/>
    <s v="NO"/>
    <x v="540"/>
    <n v="4530"/>
    <n v="9060"/>
    <n v="40770"/>
    <x v="1"/>
    <x v="1"/>
    <n v="1995"/>
    <s v="Y"/>
    <n v="0"/>
  </r>
  <r>
    <n v="162"/>
    <n v="35"/>
    <x v="634"/>
    <d v="2000-05-15T00:00:00"/>
    <x v="2"/>
    <s v="500/1000"/>
    <x v="1"/>
    <n v="1124.69"/>
    <n v="0"/>
    <n v="446971"/>
    <x v="1"/>
    <x v="4"/>
    <x v="11"/>
    <s v="bungie-jumping"/>
    <s v="husband"/>
    <n v="0"/>
    <n v="0"/>
    <d v="2015-02-20T00:00:00"/>
    <s v="Single Vehicle Collision"/>
    <s v="Side Collision"/>
    <s v="Major Damage"/>
    <x v="0"/>
    <x v="4"/>
    <x v="2"/>
    <x v="634"/>
    <n v="14"/>
    <n v="1"/>
    <s v="YES"/>
    <n v="0"/>
    <n v="3"/>
    <s v="YES"/>
    <x v="386"/>
    <n v="9880"/>
    <n v="4940"/>
    <n v="39520"/>
    <x v="7"/>
    <x v="8"/>
    <n v="2001"/>
    <s v="N"/>
    <n v="0"/>
  </r>
  <r>
    <n v="140"/>
    <n v="35"/>
    <x v="635"/>
    <d v="2008-03-21T00:00:00"/>
    <x v="0"/>
    <s v="100/300"/>
    <x v="0"/>
    <n v="1520.78"/>
    <n v="0"/>
    <n v="470538"/>
    <x v="1"/>
    <x v="5"/>
    <x v="0"/>
    <s v="chess"/>
    <s v="wife"/>
    <n v="0"/>
    <n v="-42900"/>
    <d v="2015-01-21T00:00:00"/>
    <s v="Parked Car"/>
    <s v="?"/>
    <s v="Trivial Damage"/>
    <x v="1"/>
    <x v="0"/>
    <x v="0"/>
    <x v="635"/>
    <n v="5"/>
    <n v="1"/>
    <s v="?"/>
    <n v="0"/>
    <n v="2"/>
    <s v="YES"/>
    <x v="541"/>
    <n v="520"/>
    <n v="260"/>
    <n v="2080"/>
    <x v="3"/>
    <x v="3"/>
    <n v="1997"/>
    <s v="Y"/>
    <n v="0"/>
  </r>
  <r>
    <n v="106"/>
    <n v="28"/>
    <x v="636"/>
    <d v="1990-05-07T00:00:00"/>
    <x v="0"/>
    <s v="100/300"/>
    <x v="1"/>
    <n v="1609.11"/>
    <n v="0"/>
    <n v="601177"/>
    <x v="0"/>
    <x v="5"/>
    <x v="0"/>
    <s v="polo"/>
    <s v="own-child"/>
    <n v="0"/>
    <n v="0"/>
    <d v="2015-01-18T00:00:00"/>
    <s v="Vehicle Theft"/>
    <s v="?"/>
    <s v="Minor Damage"/>
    <x v="0"/>
    <x v="4"/>
    <x v="4"/>
    <x v="636"/>
    <n v="8"/>
    <n v="1"/>
    <s v="YES"/>
    <n v="2"/>
    <n v="1"/>
    <s v="YES"/>
    <x v="542"/>
    <n v="0"/>
    <n v="1220"/>
    <n v="4270"/>
    <x v="0"/>
    <x v="5"/>
    <n v="1999"/>
    <s v="N"/>
    <n v="0"/>
  </r>
  <r>
    <n v="292"/>
    <n v="45"/>
    <x v="637"/>
    <d v="1991-02-05T00:00:00"/>
    <x v="2"/>
    <s v="500/1000"/>
    <x v="0"/>
    <n v="1358.91"/>
    <n v="0"/>
    <n v="451470"/>
    <x v="0"/>
    <x v="4"/>
    <x v="0"/>
    <s v="dancing"/>
    <s v="unmarried"/>
    <n v="0"/>
    <n v="0"/>
    <d v="2015-01-09T00:00:00"/>
    <s v="Vehicle Theft"/>
    <s v="?"/>
    <s v="Trivial Damage"/>
    <x v="0"/>
    <x v="4"/>
    <x v="5"/>
    <x v="637"/>
    <n v="4"/>
    <n v="1"/>
    <s v="NO"/>
    <n v="0"/>
    <n v="2"/>
    <s v="?"/>
    <x v="543"/>
    <n v="670"/>
    <n v="1340"/>
    <n v="5360"/>
    <x v="9"/>
    <x v="17"/>
    <n v="1997"/>
    <s v="N"/>
    <n v="0"/>
  </r>
  <r>
    <n v="34"/>
    <n v="34"/>
    <x v="638"/>
    <d v="1992-03-19T00:00:00"/>
    <x v="0"/>
    <s v="500/1000"/>
    <x v="2"/>
    <n v="1295.8699999999999"/>
    <n v="0"/>
    <n v="438529"/>
    <x v="1"/>
    <x v="1"/>
    <x v="7"/>
    <s v="chess"/>
    <s v="husband"/>
    <n v="0"/>
    <n v="0"/>
    <d v="2015-01-13T00:00:00"/>
    <s v="Multi-vehicle Collision"/>
    <s v="Side Collision"/>
    <s v="Major Damage"/>
    <x v="4"/>
    <x v="5"/>
    <x v="0"/>
    <x v="638"/>
    <n v="4"/>
    <n v="3"/>
    <s v="?"/>
    <n v="1"/>
    <n v="0"/>
    <s v="NO"/>
    <x v="77"/>
    <n v="5080"/>
    <n v="5080"/>
    <n v="40640"/>
    <x v="6"/>
    <x v="10"/>
    <n v="1997"/>
    <s v="Y"/>
    <n v="0"/>
  </r>
  <r>
    <n v="290"/>
    <n v="48"/>
    <x v="639"/>
    <d v="2013-04-24T00:00:00"/>
    <x v="2"/>
    <s v="250/500"/>
    <x v="2"/>
    <n v="1161.03"/>
    <n v="5000000"/>
    <n v="469742"/>
    <x v="0"/>
    <x v="2"/>
    <x v="12"/>
    <s v="video-games"/>
    <s v="not-in-family"/>
    <n v="45300"/>
    <n v="0"/>
    <d v="2015-02-13T00:00:00"/>
    <s v="Multi-vehicle Collision"/>
    <s v="Side Collision"/>
    <s v="Minor Damage"/>
    <x v="2"/>
    <x v="1"/>
    <x v="6"/>
    <x v="639"/>
    <n v="20"/>
    <n v="2"/>
    <s v="?"/>
    <n v="1"/>
    <n v="1"/>
    <s v="?"/>
    <x v="544"/>
    <n v="5190"/>
    <n v="5190"/>
    <n v="31140"/>
    <x v="5"/>
    <x v="37"/>
    <n v="2014"/>
    <s v="N"/>
    <n v="0"/>
  </r>
  <r>
    <n v="182"/>
    <n v="38"/>
    <x v="640"/>
    <d v="2009-04-10T00:00:00"/>
    <x v="0"/>
    <s v="500/1000"/>
    <x v="1"/>
    <n v="1441.06"/>
    <n v="0"/>
    <n v="435534"/>
    <x v="1"/>
    <x v="4"/>
    <x v="3"/>
    <s v="movies"/>
    <s v="husband"/>
    <n v="53800"/>
    <n v="-78300"/>
    <d v="2015-01-08T00:00:00"/>
    <s v="Single Vehicle Collision"/>
    <s v="Side Collision"/>
    <s v="Total Loss"/>
    <x v="0"/>
    <x v="2"/>
    <x v="1"/>
    <x v="640"/>
    <n v="18"/>
    <n v="1"/>
    <s v="?"/>
    <n v="2"/>
    <n v="3"/>
    <s v="YES"/>
    <x v="545"/>
    <n v="8150"/>
    <n v="16300"/>
    <n v="65200"/>
    <x v="2"/>
    <x v="2"/>
    <n v="2005"/>
    <s v="N"/>
    <n v="0"/>
  </r>
  <r>
    <n v="362"/>
    <n v="55"/>
    <x v="641"/>
    <d v="2008-12-01T00:00:00"/>
    <x v="0"/>
    <s v="100/300"/>
    <x v="0"/>
    <n v="1097.99"/>
    <n v="0"/>
    <n v="442239"/>
    <x v="1"/>
    <x v="7"/>
    <x v="6"/>
    <s v="base-jumping"/>
    <s v="unmarried"/>
    <n v="44400"/>
    <n v="-71500"/>
    <d v="2015-02-17T00:00:00"/>
    <s v="Multi-vehicle Collision"/>
    <s v="Rear Collision"/>
    <s v="Total Loss"/>
    <x v="0"/>
    <x v="2"/>
    <x v="4"/>
    <x v="641"/>
    <n v="0"/>
    <n v="3"/>
    <s v="NO"/>
    <n v="0"/>
    <n v="3"/>
    <s v="NO"/>
    <x v="546"/>
    <n v="0"/>
    <n v="0"/>
    <n v="39690"/>
    <x v="9"/>
    <x v="15"/>
    <n v="1998"/>
    <s v="N"/>
    <n v="0"/>
  </r>
  <r>
    <n v="143"/>
    <n v="32"/>
    <x v="642"/>
    <d v="2000-07-05T00:00:00"/>
    <x v="2"/>
    <s v="500/1000"/>
    <x v="0"/>
    <n v="1464.42"/>
    <n v="0"/>
    <n v="468986"/>
    <x v="1"/>
    <x v="5"/>
    <x v="8"/>
    <s v="golf"/>
    <s v="husband"/>
    <n v="79900"/>
    <n v="0"/>
    <d v="2015-01-15T00:00:00"/>
    <s v="Single Vehicle Collision"/>
    <s v="Rear Collision"/>
    <s v="Major Damage"/>
    <x v="4"/>
    <x v="0"/>
    <x v="3"/>
    <x v="642"/>
    <n v="1"/>
    <n v="1"/>
    <s v="?"/>
    <n v="2"/>
    <n v="0"/>
    <s v="NO"/>
    <x v="547"/>
    <n v="5660"/>
    <n v="5660"/>
    <n v="50940"/>
    <x v="0"/>
    <x v="0"/>
    <n v="1995"/>
    <s v="N"/>
    <n v="0"/>
  </r>
  <r>
    <n v="183"/>
    <n v="38"/>
    <x v="643"/>
    <d v="2014-06-11T00:00:00"/>
    <x v="2"/>
    <s v="250/500"/>
    <x v="2"/>
    <n v="1543.68"/>
    <n v="0"/>
    <n v="606988"/>
    <x v="1"/>
    <x v="4"/>
    <x v="5"/>
    <s v="paintball"/>
    <s v="not-in-family"/>
    <n v="20200"/>
    <n v="0"/>
    <d v="2015-01-24T00:00:00"/>
    <s v="Single Vehicle Collision"/>
    <s v="Side Collision"/>
    <s v="Major Damage"/>
    <x v="0"/>
    <x v="5"/>
    <x v="4"/>
    <x v="643"/>
    <n v="17"/>
    <n v="1"/>
    <s v="NO"/>
    <n v="0"/>
    <n v="1"/>
    <s v="YES"/>
    <x v="548"/>
    <n v="9440"/>
    <n v="4720"/>
    <n v="37760"/>
    <x v="6"/>
    <x v="10"/>
    <n v="2001"/>
    <s v="Y"/>
    <n v="0"/>
  </r>
  <r>
    <n v="254"/>
    <n v="40"/>
    <x v="644"/>
    <d v="1995-04-23T00:00:00"/>
    <x v="2"/>
    <s v="250/500"/>
    <x v="2"/>
    <n v="1390.89"/>
    <n v="5000000"/>
    <n v="453719"/>
    <x v="0"/>
    <x v="6"/>
    <x v="3"/>
    <s v="bungie-jumping"/>
    <s v="wife"/>
    <n v="0"/>
    <n v="-74400"/>
    <d v="2015-02-28T00:00:00"/>
    <s v="Single Vehicle Collision"/>
    <s v="Front Collision"/>
    <s v="Minor Damage"/>
    <x v="3"/>
    <x v="2"/>
    <x v="1"/>
    <x v="644"/>
    <n v="23"/>
    <n v="1"/>
    <s v="?"/>
    <n v="2"/>
    <n v="2"/>
    <s v="?"/>
    <x v="204"/>
    <n v="9720"/>
    <n v="4860"/>
    <n v="38880"/>
    <x v="13"/>
    <x v="35"/>
    <n v="2009"/>
    <s v="N"/>
    <n v="0"/>
  </r>
  <r>
    <n v="249"/>
    <n v="43"/>
    <x v="645"/>
    <d v="1990-09-16T00:00:00"/>
    <x v="0"/>
    <s v="100/300"/>
    <x v="1"/>
    <n v="1148.58"/>
    <n v="0"/>
    <n v="475524"/>
    <x v="1"/>
    <x v="0"/>
    <x v="12"/>
    <s v="golf"/>
    <s v="not-in-family"/>
    <n v="0"/>
    <n v="-71200"/>
    <d v="2015-02-16T00:00:00"/>
    <s v="Multi-vehicle Collision"/>
    <s v="Rear Collision"/>
    <s v="Total Loss"/>
    <x v="2"/>
    <x v="0"/>
    <x v="2"/>
    <x v="645"/>
    <n v="4"/>
    <n v="3"/>
    <s v="YES"/>
    <n v="2"/>
    <n v="1"/>
    <s v="YES"/>
    <x v="549"/>
    <n v="5710"/>
    <n v="5710"/>
    <n v="45680"/>
    <x v="12"/>
    <x v="29"/>
    <n v="2014"/>
    <s v="N"/>
    <n v="0"/>
  </r>
  <r>
    <n v="169"/>
    <n v="36"/>
    <x v="646"/>
    <d v="1998-12-11T00:00:00"/>
    <x v="1"/>
    <s v="250/500"/>
    <x v="2"/>
    <n v="1616.26"/>
    <n v="0"/>
    <n v="617804"/>
    <x v="0"/>
    <x v="5"/>
    <x v="8"/>
    <s v="yachting"/>
    <s v="unmarried"/>
    <n v="50700"/>
    <n v="-57600"/>
    <d v="2015-02-09T00:00:00"/>
    <s v="Multi-vehicle Collision"/>
    <s v="Front Collision"/>
    <s v="Total Loss"/>
    <x v="4"/>
    <x v="2"/>
    <x v="3"/>
    <x v="646"/>
    <n v="0"/>
    <n v="3"/>
    <s v="NO"/>
    <n v="2"/>
    <n v="3"/>
    <s v="?"/>
    <x v="283"/>
    <n v="14080"/>
    <n v="7040"/>
    <n v="56320"/>
    <x v="2"/>
    <x v="12"/>
    <n v="2004"/>
    <s v="N"/>
    <n v="0"/>
  </r>
  <r>
    <n v="235"/>
    <n v="40"/>
    <x v="647"/>
    <d v="1995-10-09T00:00:00"/>
    <x v="2"/>
    <s v="500/1000"/>
    <x v="2"/>
    <n v="1398.94"/>
    <n v="0"/>
    <n v="613399"/>
    <x v="0"/>
    <x v="6"/>
    <x v="0"/>
    <s v="bungie-jumping"/>
    <s v="husband"/>
    <n v="0"/>
    <n v="0"/>
    <d v="2015-01-24T00:00:00"/>
    <s v="Single Vehicle Collision"/>
    <s v="Side Collision"/>
    <s v="Minor Damage"/>
    <x v="4"/>
    <x v="2"/>
    <x v="1"/>
    <x v="647"/>
    <n v="11"/>
    <n v="1"/>
    <s v="NO"/>
    <n v="1"/>
    <n v="2"/>
    <s v="NO"/>
    <x v="550"/>
    <n v="6830"/>
    <n v="13660"/>
    <n v="47810"/>
    <x v="9"/>
    <x v="18"/>
    <n v="2003"/>
    <s v="N"/>
    <n v="0"/>
  </r>
  <r>
    <n v="112"/>
    <n v="32"/>
    <x v="648"/>
    <d v="1999-12-21T00:00:00"/>
    <x v="0"/>
    <s v="500/1000"/>
    <x v="0"/>
    <n v="1238.92"/>
    <n v="0"/>
    <n v="453400"/>
    <x v="0"/>
    <x v="2"/>
    <x v="6"/>
    <s v="base-jumping"/>
    <s v="other-relative"/>
    <n v="57800"/>
    <n v="-53700"/>
    <d v="2015-02-11T00:00:00"/>
    <s v="Parked Car"/>
    <s v="?"/>
    <s v="Trivial Damage"/>
    <x v="1"/>
    <x v="2"/>
    <x v="2"/>
    <x v="648"/>
    <n v="4"/>
    <n v="1"/>
    <s v="?"/>
    <n v="0"/>
    <n v="2"/>
    <s v="?"/>
    <x v="551"/>
    <n v="460"/>
    <n v="920"/>
    <n v="3680"/>
    <x v="12"/>
    <x v="29"/>
    <n v="2012"/>
    <s v="N"/>
    <n v="0"/>
  </r>
  <r>
    <n v="16"/>
    <n v="32"/>
    <x v="649"/>
    <d v="2002-07-28T00:00:00"/>
    <x v="2"/>
    <s v="100/300"/>
    <x v="0"/>
    <n v="968.46"/>
    <n v="0"/>
    <n v="615767"/>
    <x v="0"/>
    <x v="0"/>
    <x v="4"/>
    <s v="chess"/>
    <s v="not-in-family"/>
    <n v="50800"/>
    <n v="-66200"/>
    <d v="2015-01-27T00:00:00"/>
    <s v="Multi-vehicle Collision"/>
    <s v="Side Collision"/>
    <s v="Total Loss"/>
    <x v="4"/>
    <x v="4"/>
    <x v="0"/>
    <x v="649"/>
    <n v="0"/>
    <n v="3"/>
    <s v="?"/>
    <n v="0"/>
    <n v="2"/>
    <s v="?"/>
    <x v="191"/>
    <n v="6600"/>
    <n v="13200"/>
    <n v="39600"/>
    <x v="2"/>
    <x v="2"/>
    <n v="1995"/>
    <s v="Y"/>
    <n v="0"/>
  </r>
  <r>
    <n v="128"/>
    <n v="31"/>
    <x v="650"/>
    <d v="1993-08-03T00:00:00"/>
    <x v="2"/>
    <s v="100/300"/>
    <x v="2"/>
    <n v="1045.1199999999999"/>
    <n v="0"/>
    <n v="615311"/>
    <x v="1"/>
    <x v="5"/>
    <x v="10"/>
    <s v="cross-fit"/>
    <s v="other-relative"/>
    <n v="0"/>
    <n v="-28300"/>
    <d v="2015-01-19T00:00:00"/>
    <s v="Multi-vehicle Collision"/>
    <s v="Side Collision"/>
    <s v="Major Damage"/>
    <x v="4"/>
    <x v="2"/>
    <x v="3"/>
    <x v="650"/>
    <n v="2"/>
    <n v="3"/>
    <s v="NO"/>
    <n v="0"/>
    <n v="2"/>
    <s v="?"/>
    <x v="552"/>
    <n v="0"/>
    <n v="15540"/>
    <n v="54390"/>
    <x v="8"/>
    <x v="19"/>
    <n v="2013"/>
    <s v="Y"/>
    <n v="0"/>
  </r>
  <r>
    <n v="103"/>
    <n v="27"/>
    <x v="651"/>
    <d v="2007-12-16T00:00:00"/>
    <x v="1"/>
    <s v="100/300"/>
    <x v="0"/>
    <n v="1537.33"/>
    <n v="0"/>
    <n v="468470"/>
    <x v="1"/>
    <x v="6"/>
    <x v="11"/>
    <s v="board-games"/>
    <s v="husband"/>
    <n v="0"/>
    <n v="-74800"/>
    <d v="2015-02-20T00:00:00"/>
    <s v="Multi-vehicle Collision"/>
    <s v="Front Collision"/>
    <s v="Minor Damage"/>
    <x v="0"/>
    <x v="2"/>
    <x v="3"/>
    <x v="651"/>
    <n v="11"/>
    <n v="3"/>
    <s v="YES"/>
    <n v="1"/>
    <n v="1"/>
    <s v="NO"/>
    <x v="553"/>
    <n v="7770"/>
    <n v="15540"/>
    <n v="54390"/>
    <x v="11"/>
    <x v="23"/>
    <n v="2008"/>
    <s v="N"/>
    <n v="0"/>
  </r>
  <r>
    <n v="356"/>
    <n v="54"/>
    <x v="652"/>
    <d v="2008-02-10T00:00:00"/>
    <x v="0"/>
    <s v="500/1000"/>
    <x v="2"/>
    <n v="912.3"/>
    <n v="0"/>
    <n v="461383"/>
    <x v="0"/>
    <x v="6"/>
    <x v="5"/>
    <s v="yachting"/>
    <s v="wife"/>
    <n v="58500"/>
    <n v="-44000"/>
    <d v="2015-01-10T00:00:00"/>
    <s v="Multi-vehicle Collision"/>
    <s v="Front Collision"/>
    <s v="Major Damage"/>
    <x v="3"/>
    <x v="0"/>
    <x v="5"/>
    <x v="652"/>
    <n v="23"/>
    <n v="3"/>
    <s v="NO"/>
    <n v="2"/>
    <n v="1"/>
    <s v="?"/>
    <x v="398"/>
    <n v="12500"/>
    <n v="12500"/>
    <n v="43750"/>
    <x v="6"/>
    <x v="7"/>
    <n v="2007"/>
    <s v="Y"/>
    <n v="0"/>
  </r>
  <r>
    <n v="109"/>
    <n v="29"/>
    <x v="653"/>
    <d v="2006-10-01T00:00:00"/>
    <x v="0"/>
    <s v="100/300"/>
    <x v="1"/>
    <n v="1007.28"/>
    <n v="6000000"/>
    <n v="457727"/>
    <x v="1"/>
    <x v="5"/>
    <x v="12"/>
    <s v="movies"/>
    <s v="husband"/>
    <n v="0"/>
    <n v="0"/>
    <d v="2015-02-21T00:00:00"/>
    <s v="Multi-vehicle Collision"/>
    <s v="Side Collision"/>
    <s v="Minor Damage"/>
    <x v="0"/>
    <x v="2"/>
    <x v="1"/>
    <x v="653"/>
    <n v="17"/>
    <n v="3"/>
    <s v="NO"/>
    <n v="1"/>
    <n v="3"/>
    <s v="YES"/>
    <x v="554"/>
    <n v="16560"/>
    <n v="16560"/>
    <n v="57960"/>
    <x v="11"/>
    <x v="23"/>
    <n v="1995"/>
    <s v="N"/>
    <n v="0"/>
  </r>
  <r>
    <n v="2"/>
    <n v="20"/>
    <x v="654"/>
    <d v="2003-03-09T00:00:00"/>
    <x v="1"/>
    <s v="500/1000"/>
    <x v="0"/>
    <n v="1189.98"/>
    <n v="4000000"/>
    <n v="613327"/>
    <x v="1"/>
    <x v="5"/>
    <x v="0"/>
    <s v="golf"/>
    <s v="other-relative"/>
    <n v="0"/>
    <n v="-54700"/>
    <d v="2015-02-01T00:00:00"/>
    <s v="Single Vehicle Collision"/>
    <s v="Side Collision"/>
    <s v="Minor Damage"/>
    <x v="3"/>
    <x v="4"/>
    <x v="0"/>
    <x v="654"/>
    <n v="22"/>
    <n v="1"/>
    <s v="NO"/>
    <n v="1"/>
    <n v="3"/>
    <s v="YES"/>
    <x v="555"/>
    <n v="4030"/>
    <n v="8060"/>
    <n v="36270"/>
    <x v="6"/>
    <x v="7"/>
    <n v="2000"/>
    <s v="N"/>
    <n v="0"/>
  </r>
  <r>
    <n v="198"/>
    <n v="34"/>
    <x v="655"/>
    <d v="2003-05-29T00:00:00"/>
    <x v="0"/>
    <s v="250/500"/>
    <x v="0"/>
    <n v="1576.41"/>
    <n v="0"/>
    <n v="614941"/>
    <x v="0"/>
    <x v="2"/>
    <x v="11"/>
    <s v="kayaking"/>
    <s v="other-relative"/>
    <n v="0"/>
    <n v="-55100"/>
    <d v="2015-02-25T00:00:00"/>
    <s v="Single Vehicle Collision"/>
    <s v="Side Collision"/>
    <s v="Major Damage"/>
    <x v="3"/>
    <x v="4"/>
    <x v="4"/>
    <x v="655"/>
    <n v="18"/>
    <n v="1"/>
    <s v="YES"/>
    <n v="1"/>
    <n v="1"/>
    <s v="YES"/>
    <x v="556"/>
    <n v="9500"/>
    <n v="9500"/>
    <n v="76000"/>
    <x v="8"/>
    <x v="9"/>
    <n v="2001"/>
    <s v="N"/>
    <n v="0"/>
  </r>
  <r>
    <n v="107"/>
    <n v="32"/>
    <x v="656"/>
    <d v="2002-05-06T00:00:00"/>
    <x v="0"/>
    <s v="100/300"/>
    <x v="2"/>
    <n v="1172.82"/>
    <n v="4000000"/>
    <n v="440680"/>
    <x v="0"/>
    <x v="2"/>
    <x v="1"/>
    <s v="yachting"/>
    <s v="other-relative"/>
    <n v="82100"/>
    <n v="0"/>
    <d v="2015-02-24T00:00:00"/>
    <s v="Vehicle Theft"/>
    <s v="?"/>
    <s v="Trivial Damage"/>
    <x v="0"/>
    <x v="0"/>
    <x v="2"/>
    <x v="656"/>
    <n v="8"/>
    <n v="1"/>
    <s v="?"/>
    <n v="1"/>
    <n v="3"/>
    <s v="NO"/>
    <x v="557"/>
    <n v="780"/>
    <n v="390"/>
    <n v="2730"/>
    <x v="8"/>
    <x v="9"/>
    <n v="2010"/>
    <s v="N"/>
    <n v="0"/>
  </r>
  <r>
    <n v="252"/>
    <n v="39"/>
    <x v="657"/>
    <d v="2004-02-28T00:00:00"/>
    <x v="2"/>
    <s v="500/1000"/>
    <x v="2"/>
    <n v="1312.22"/>
    <n v="9000000"/>
    <n v="609949"/>
    <x v="0"/>
    <x v="5"/>
    <x v="10"/>
    <s v="cross-fit"/>
    <s v="other-relative"/>
    <n v="0"/>
    <n v="-33300"/>
    <d v="2015-02-21T00:00:00"/>
    <s v="Multi-vehicle Collision"/>
    <s v="Front Collision"/>
    <s v="Minor Damage"/>
    <x v="3"/>
    <x v="5"/>
    <x v="1"/>
    <x v="657"/>
    <n v="15"/>
    <n v="3"/>
    <s v="?"/>
    <n v="0"/>
    <n v="3"/>
    <s v="NO"/>
    <x v="191"/>
    <n v="11880"/>
    <n v="5940"/>
    <n v="41580"/>
    <x v="11"/>
    <x v="38"/>
    <n v="2010"/>
    <s v="Y"/>
    <n v="0"/>
  </r>
  <r>
    <n v="303"/>
    <n v="43"/>
    <x v="658"/>
    <d v="1999-01-14T00:00:00"/>
    <x v="0"/>
    <s v="500/1000"/>
    <x v="0"/>
    <n v="671.01"/>
    <n v="7000000"/>
    <n v="479655"/>
    <x v="1"/>
    <x v="2"/>
    <x v="1"/>
    <s v="camping"/>
    <s v="other-relative"/>
    <n v="42900"/>
    <n v="-61500"/>
    <d v="2015-01-08T00:00:00"/>
    <s v="Single Vehicle Collision"/>
    <s v="Rear Collision"/>
    <s v="Minor Damage"/>
    <x v="2"/>
    <x v="5"/>
    <x v="3"/>
    <x v="658"/>
    <n v="20"/>
    <n v="1"/>
    <s v="?"/>
    <n v="2"/>
    <n v="0"/>
    <s v="?"/>
    <x v="558"/>
    <n v="6690"/>
    <n v="6690"/>
    <n v="46830"/>
    <x v="5"/>
    <x v="14"/>
    <n v="2013"/>
    <s v="N"/>
    <n v="0"/>
  </r>
  <r>
    <n v="101"/>
    <n v="32"/>
    <x v="659"/>
    <d v="2002-01-23T00:00:00"/>
    <x v="2"/>
    <s v="250/500"/>
    <x v="2"/>
    <n v="895.14"/>
    <n v="0"/>
    <n v="439964"/>
    <x v="0"/>
    <x v="7"/>
    <x v="2"/>
    <s v="video-games"/>
    <s v="other-relative"/>
    <n v="52600"/>
    <n v="-30400"/>
    <d v="2015-01-10T00:00:00"/>
    <s v="Single Vehicle Collision"/>
    <s v="Front Collision"/>
    <s v="Minor Damage"/>
    <x v="4"/>
    <x v="0"/>
    <x v="0"/>
    <x v="659"/>
    <n v="4"/>
    <n v="1"/>
    <s v="?"/>
    <n v="0"/>
    <n v="3"/>
    <s v="YES"/>
    <x v="559"/>
    <n v="8720"/>
    <n v="4360"/>
    <n v="30520"/>
    <x v="9"/>
    <x v="15"/>
    <n v="2010"/>
    <s v="N"/>
    <n v="0"/>
  </r>
  <r>
    <n v="446"/>
    <n v="57"/>
    <x v="660"/>
    <d v="1992-12-09T00:00:00"/>
    <x v="1"/>
    <s v="100/300"/>
    <x v="1"/>
    <n v="1373.21"/>
    <n v="0"/>
    <n v="478486"/>
    <x v="0"/>
    <x v="6"/>
    <x v="12"/>
    <s v="sleeping"/>
    <s v="unmarried"/>
    <n v="42700"/>
    <n v="-64900"/>
    <d v="2015-02-14T00:00:00"/>
    <s v="Multi-vehicle Collision"/>
    <s v="Front Collision"/>
    <s v="Total Loss"/>
    <x v="0"/>
    <x v="0"/>
    <x v="6"/>
    <x v="660"/>
    <n v="10"/>
    <n v="3"/>
    <s v="NO"/>
    <n v="0"/>
    <n v="0"/>
    <s v="NO"/>
    <x v="45"/>
    <n v="6280"/>
    <n v="12560"/>
    <n v="43960"/>
    <x v="11"/>
    <x v="23"/>
    <n v="2012"/>
    <s v="N"/>
    <n v="0"/>
  </r>
  <r>
    <n v="330"/>
    <n v="48"/>
    <x v="661"/>
    <d v="1998-06-24T00:00:00"/>
    <x v="0"/>
    <s v="250/500"/>
    <x v="0"/>
    <n v="1625.65"/>
    <n v="0"/>
    <n v="466498"/>
    <x v="0"/>
    <x v="6"/>
    <x v="13"/>
    <s v="skydiving"/>
    <s v="husband"/>
    <n v="0"/>
    <n v="0"/>
    <d v="2015-02-26T00:00:00"/>
    <s v="Single Vehicle Collision"/>
    <s v="Side Collision"/>
    <s v="Major Damage"/>
    <x v="4"/>
    <x v="1"/>
    <x v="3"/>
    <x v="661"/>
    <n v="10"/>
    <n v="1"/>
    <s v="YES"/>
    <n v="1"/>
    <n v="3"/>
    <s v="?"/>
    <x v="560"/>
    <n v="11900"/>
    <n v="5950"/>
    <n v="41650"/>
    <x v="2"/>
    <x v="12"/>
    <n v="2006"/>
    <s v="N"/>
    <n v="0"/>
  </r>
  <r>
    <n v="211"/>
    <n v="37"/>
    <x v="662"/>
    <d v="2011-01-06T00:00:00"/>
    <x v="0"/>
    <s v="250/500"/>
    <x v="1"/>
    <n v="1295.6300000000001"/>
    <n v="4000000"/>
    <n v="430878"/>
    <x v="1"/>
    <x v="1"/>
    <x v="3"/>
    <s v="skydiving"/>
    <s v="not-in-family"/>
    <n v="42200"/>
    <n v="-33800"/>
    <d v="2015-01-30T00:00:00"/>
    <s v="Multi-vehicle Collision"/>
    <s v="Front Collision"/>
    <s v="Total Loss"/>
    <x v="0"/>
    <x v="4"/>
    <x v="5"/>
    <x v="662"/>
    <n v="22"/>
    <n v="3"/>
    <s v="YES"/>
    <n v="1"/>
    <n v="0"/>
    <s v="?"/>
    <x v="204"/>
    <n v="5940"/>
    <n v="5940"/>
    <n v="41580"/>
    <x v="12"/>
    <x v="29"/>
    <n v="2009"/>
    <s v="N"/>
    <n v="0"/>
  </r>
  <r>
    <n v="172"/>
    <n v="33"/>
    <x v="663"/>
    <d v="2012-02-24T00:00:00"/>
    <x v="2"/>
    <s v="100/300"/>
    <x v="0"/>
    <n v="1459.96"/>
    <n v="6000000"/>
    <n v="600127"/>
    <x v="1"/>
    <x v="5"/>
    <x v="12"/>
    <s v="reading"/>
    <s v="wife"/>
    <n v="41300"/>
    <n v="-42000"/>
    <d v="2015-01-07T00:00:00"/>
    <s v="Multi-vehicle Collision"/>
    <s v="Side Collision"/>
    <s v="Total Loss"/>
    <x v="4"/>
    <x v="2"/>
    <x v="5"/>
    <x v="663"/>
    <n v="15"/>
    <n v="3"/>
    <s v="NO"/>
    <n v="0"/>
    <n v="1"/>
    <s v="NO"/>
    <x v="561"/>
    <n v="7580"/>
    <n v="7580"/>
    <n v="26530"/>
    <x v="0"/>
    <x v="5"/>
    <n v="1999"/>
    <s v="N"/>
    <n v="0"/>
  </r>
  <r>
    <n v="316"/>
    <n v="46"/>
    <x v="664"/>
    <d v="2011-06-25T00:00:00"/>
    <x v="0"/>
    <s v="100/300"/>
    <x v="2"/>
    <n v="1219.94"/>
    <n v="7000000"/>
    <n v="431968"/>
    <x v="1"/>
    <x v="4"/>
    <x v="5"/>
    <s v="paintball"/>
    <s v="wife"/>
    <n v="0"/>
    <n v="-51000"/>
    <d v="2015-02-27T00:00:00"/>
    <s v="Single Vehicle Collision"/>
    <s v="Side Collision"/>
    <s v="Minor Damage"/>
    <x v="4"/>
    <x v="2"/>
    <x v="2"/>
    <x v="664"/>
    <n v="13"/>
    <n v="1"/>
    <s v="?"/>
    <n v="0"/>
    <n v="1"/>
    <s v="YES"/>
    <x v="562"/>
    <n v="6310"/>
    <n v="12620"/>
    <n v="44170"/>
    <x v="4"/>
    <x v="16"/>
    <n v="2000"/>
    <s v="N"/>
    <n v="0"/>
  </r>
  <r>
    <n v="435"/>
    <n v="60"/>
    <x v="665"/>
    <d v="2006-11-21T00:00:00"/>
    <x v="0"/>
    <s v="500/1000"/>
    <x v="2"/>
    <n v="1064.49"/>
    <n v="5000000"/>
    <n v="462804"/>
    <x v="0"/>
    <x v="2"/>
    <x v="7"/>
    <s v="chess"/>
    <s v="other-relative"/>
    <n v="73500"/>
    <n v="-43300"/>
    <d v="2015-02-13T00:00:00"/>
    <s v="Single Vehicle Collision"/>
    <s v="Front Collision"/>
    <s v="Total Loss"/>
    <x v="4"/>
    <x v="4"/>
    <x v="2"/>
    <x v="665"/>
    <n v="23"/>
    <n v="1"/>
    <s v="NO"/>
    <n v="2"/>
    <n v="1"/>
    <s v="?"/>
    <x v="563"/>
    <n v="5240"/>
    <n v="10480"/>
    <n v="47160"/>
    <x v="1"/>
    <x v="1"/>
    <n v="2007"/>
    <s v="Y"/>
    <n v="0"/>
  </r>
  <r>
    <n v="344"/>
    <n v="51"/>
    <x v="666"/>
    <d v="2008-06-27T00:00:00"/>
    <x v="2"/>
    <s v="100/300"/>
    <x v="0"/>
    <n v="959.83"/>
    <n v="0"/>
    <n v="435809"/>
    <x v="1"/>
    <x v="4"/>
    <x v="2"/>
    <s v="paintball"/>
    <s v="not-in-family"/>
    <n v="0"/>
    <n v="-38700"/>
    <d v="2015-02-02T00:00:00"/>
    <s v="Multi-vehicle Collision"/>
    <s v="Side Collision"/>
    <s v="Major Damage"/>
    <x v="2"/>
    <x v="2"/>
    <x v="5"/>
    <x v="666"/>
    <n v="18"/>
    <n v="3"/>
    <s v="?"/>
    <n v="2"/>
    <n v="2"/>
    <s v="YES"/>
    <x v="229"/>
    <n v="17400"/>
    <n v="11600"/>
    <n v="46400"/>
    <x v="10"/>
    <x v="32"/>
    <n v="2006"/>
    <s v="Y"/>
    <n v="0"/>
  </r>
  <r>
    <n v="204"/>
    <n v="40"/>
    <x v="667"/>
    <d v="1993-08-30T00:00:00"/>
    <x v="0"/>
    <s v="250/500"/>
    <x v="1"/>
    <n v="1767.02"/>
    <n v="0"/>
    <n v="453193"/>
    <x v="0"/>
    <x v="7"/>
    <x v="1"/>
    <s v="hiking"/>
    <s v="husband"/>
    <n v="0"/>
    <n v="-49300"/>
    <d v="2015-02-27T00:00:00"/>
    <s v="Single Vehicle Collision"/>
    <s v="Rear Collision"/>
    <s v="Total Loss"/>
    <x v="4"/>
    <x v="0"/>
    <x v="2"/>
    <x v="667"/>
    <n v="7"/>
    <n v="1"/>
    <s v="YES"/>
    <n v="1"/>
    <n v="1"/>
    <s v="NO"/>
    <x v="14"/>
    <n v="4200"/>
    <n v="8400"/>
    <n v="33600"/>
    <x v="6"/>
    <x v="7"/>
    <n v="1997"/>
    <s v="N"/>
    <n v="0"/>
  </r>
  <r>
    <n v="278"/>
    <n v="47"/>
    <x v="668"/>
    <d v="2008-04-21T00:00:00"/>
    <x v="1"/>
    <s v="500/1000"/>
    <x v="2"/>
    <n v="1285.01"/>
    <n v="0"/>
    <n v="459630"/>
    <x v="0"/>
    <x v="4"/>
    <x v="1"/>
    <s v="sleeping"/>
    <s v="not-in-family"/>
    <n v="0"/>
    <n v="-39800"/>
    <d v="2015-02-02T00:00:00"/>
    <s v="Single Vehicle Collision"/>
    <s v="Rear Collision"/>
    <s v="Major Damage"/>
    <x v="4"/>
    <x v="1"/>
    <x v="4"/>
    <x v="668"/>
    <n v="21"/>
    <n v="1"/>
    <s v="NO"/>
    <n v="2"/>
    <n v="2"/>
    <s v="YES"/>
    <x v="388"/>
    <n v="5850"/>
    <n v="5850"/>
    <n v="46800"/>
    <x v="7"/>
    <x v="8"/>
    <n v="2010"/>
    <s v="N"/>
    <n v="0"/>
  </r>
  <r>
    <n v="434"/>
    <n v="57"/>
    <x v="669"/>
    <d v="2000-06-23T00:00:00"/>
    <x v="0"/>
    <s v="500/1000"/>
    <x v="1"/>
    <n v="1422.95"/>
    <n v="0"/>
    <n v="608982"/>
    <x v="0"/>
    <x v="7"/>
    <x v="10"/>
    <s v="bungie-jumping"/>
    <s v="husband"/>
    <n v="0"/>
    <n v="0"/>
    <d v="2015-01-17T00:00:00"/>
    <s v="Multi-vehicle Collision"/>
    <s v="Rear Collision"/>
    <s v="Major Damage"/>
    <x v="3"/>
    <x v="0"/>
    <x v="0"/>
    <x v="669"/>
    <n v="15"/>
    <n v="3"/>
    <s v="NO"/>
    <n v="1"/>
    <n v="3"/>
    <s v="NO"/>
    <x v="564"/>
    <n v="11040"/>
    <n v="11040"/>
    <n v="44160"/>
    <x v="5"/>
    <x v="14"/>
    <n v="2003"/>
    <s v="N"/>
    <n v="0"/>
  </r>
  <r>
    <n v="209"/>
    <n v="36"/>
    <x v="670"/>
    <d v="2010-01-11T00:00:00"/>
    <x v="1"/>
    <s v="100/300"/>
    <x v="1"/>
    <n v="1223.3900000000001"/>
    <n v="0"/>
    <n v="452218"/>
    <x v="1"/>
    <x v="0"/>
    <x v="0"/>
    <s v="camping"/>
    <s v="wife"/>
    <n v="0"/>
    <n v="0"/>
    <d v="2015-01-12T00:00:00"/>
    <s v="Multi-vehicle Collision"/>
    <s v="Rear Collision"/>
    <s v="Total Loss"/>
    <x v="4"/>
    <x v="7"/>
    <x v="4"/>
    <x v="670"/>
    <n v="17"/>
    <n v="3"/>
    <s v="?"/>
    <n v="1"/>
    <n v="3"/>
    <s v="?"/>
    <x v="565"/>
    <n v="8180"/>
    <n v="8180"/>
    <n v="49080"/>
    <x v="11"/>
    <x v="23"/>
    <n v="2014"/>
    <s v="N"/>
    <n v="0"/>
  </r>
  <r>
    <n v="250"/>
    <n v="43"/>
    <x v="671"/>
    <d v="1990-03-28T00:00:00"/>
    <x v="2"/>
    <s v="500/1000"/>
    <x v="1"/>
    <n v="1539.06"/>
    <n v="0"/>
    <n v="434150"/>
    <x v="0"/>
    <x v="4"/>
    <x v="2"/>
    <s v="exercise"/>
    <s v="other-relative"/>
    <n v="37800"/>
    <n v="0"/>
    <d v="2015-01-20T00:00:00"/>
    <s v="Single Vehicle Collision"/>
    <s v="Front Collision"/>
    <s v="Minor Damage"/>
    <x v="2"/>
    <x v="0"/>
    <x v="4"/>
    <x v="671"/>
    <n v="2"/>
    <n v="1"/>
    <s v="NO"/>
    <n v="0"/>
    <n v="3"/>
    <s v="?"/>
    <x v="504"/>
    <n v="10700"/>
    <n v="10700"/>
    <n v="42800"/>
    <x v="8"/>
    <x v="9"/>
    <n v="2002"/>
    <s v="N"/>
    <n v="0"/>
  </r>
  <r>
    <n v="61"/>
    <n v="25"/>
    <x v="672"/>
    <d v="1998-01-29T00:00:00"/>
    <x v="1"/>
    <s v="100/300"/>
    <x v="1"/>
    <n v="988.06"/>
    <n v="0"/>
    <n v="460579"/>
    <x v="1"/>
    <x v="4"/>
    <x v="6"/>
    <s v="dancing"/>
    <s v="not-in-family"/>
    <n v="0"/>
    <n v="0"/>
    <d v="2015-02-05T00:00:00"/>
    <s v="Multi-vehicle Collision"/>
    <s v="Rear Collision"/>
    <s v="Minor Damage"/>
    <x v="4"/>
    <x v="4"/>
    <x v="5"/>
    <x v="672"/>
    <n v="1"/>
    <n v="3"/>
    <s v="YES"/>
    <n v="1"/>
    <n v="0"/>
    <s v="NO"/>
    <x v="566"/>
    <n v="4040"/>
    <n v="4040"/>
    <n v="24240"/>
    <x v="2"/>
    <x v="2"/>
    <n v="2000"/>
    <s v="N"/>
    <n v="0"/>
  </r>
  <r>
    <n v="80"/>
    <n v="28"/>
    <x v="673"/>
    <d v="2014-12-05T00:00:00"/>
    <x v="2"/>
    <s v="500/1000"/>
    <x v="0"/>
    <n v="1740.57"/>
    <n v="0"/>
    <n v="442142"/>
    <x v="1"/>
    <x v="6"/>
    <x v="13"/>
    <s v="golf"/>
    <s v="wife"/>
    <n v="0"/>
    <n v="-18600"/>
    <d v="2015-01-20T00:00:00"/>
    <s v="Single Vehicle Collision"/>
    <s v="Rear Collision"/>
    <s v="Major Damage"/>
    <x v="0"/>
    <x v="0"/>
    <x v="5"/>
    <x v="673"/>
    <n v="3"/>
    <n v="1"/>
    <s v="?"/>
    <n v="0"/>
    <n v="1"/>
    <s v="?"/>
    <x v="567"/>
    <n v="3720"/>
    <n v="3720"/>
    <n v="26040"/>
    <x v="2"/>
    <x v="12"/>
    <n v="2011"/>
    <s v="N"/>
    <n v="0"/>
  </r>
  <r>
    <n v="25"/>
    <n v="38"/>
    <x v="674"/>
    <d v="1995-12-07T00:00:00"/>
    <x v="0"/>
    <s v="250/500"/>
    <x v="0"/>
    <n v="1540.91"/>
    <n v="7000000"/>
    <n v="608807"/>
    <x v="0"/>
    <x v="6"/>
    <x v="12"/>
    <s v="polo"/>
    <s v="wife"/>
    <n v="40900"/>
    <n v="0"/>
    <d v="2015-02-24T00:00:00"/>
    <s v="Vehicle Theft"/>
    <s v="?"/>
    <s v="Trivial Damage"/>
    <x v="1"/>
    <x v="1"/>
    <x v="5"/>
    <x v="674"/>
    <n v="0"/>
    <n v="1"/>
    <s v="NO"/>
    <n v="1"/>
    <n v="1"/>
    <s v="YES"/>
    <x v="101"/>
    <n v="480"/>
    <n v="960"/>
    <n v="2880"/>
    <x v="7"/>
    <x v="20"/>
    <n v="1995"/>
    <s v="N"/>
    <n v="0"/>
  </r>
  <r>
    <n v="4"/>
    <n v="29"/>
    <x v="675"/>
    <d v="2002-05-27T00:00:00"/>
    <x v="2"/>
    <s v="250/500"/>
    <x v="2"/>
    <n v="1381.88"/>
    <n v="5000000"/>
    <n v="433153"/>
    <x v="0"/>
    <x v="5"/>
    <x v="4"/>
    <s v="exercise"/>
    <s v="other-relative"/>
    <n v="0"/>
    <n v="-77800"/>
    <d v="2015-02-21T00:00:00"/>
    <s v="Vehicle Theft"/>
    <s v="?"/>
    <s v="Trivial Damage"/>
    <x v="0"/>
    <x v="0"/>
    <x v="4"/>
    <x v="675"/>
    <n v="4"/>
    <n v="1"/>
    <s v="NO"/>
    <n v="0"/>
    <n v="2"/>
    <s v="?"/>
    <x v="568"/>
    <n v="840"/>
    <n v="420"/>
    <n v="2940"/>
    <x v="11"/>
    <x v="23"/>
    <n v="2008"/>
    <s v="N"/>
    <n v="0"/>
  </r>
  <r>
    <n v="32"/>
    <n v="29"/>
    <x v="676"/>
    <d v="2002-08-09T00:00:00"/>
    <x v="0"/>
    <s v="100/300"/>
    <x v="2"/>
    <n v="1446.98"/>
    <n v="0"/>
    <n v="436560"/>
    <x v="0"/>
    <x v="0"/>
    <x v="12"/>
    <s v="sleeping"/>
    <s v="own-child"/>
    <n v="0"/>
    <n v="-45700"/>
    <d v="2015-02-11T00:00:00"/>
    <s v="Multi-vehicle Collision"/>
    <s v="Front Collision"/>
    <s v="Minor Damage"/>
    <x v="4"/>
    <x v="2"/>
    <x v="2"/>
    <x v="676"/>
    <n v="11"/>
    <n v="3"/>
    <s v="YES"/>
    <n v="2"/>
    <n v="0"/>
    <s v="NO"/>
    <x v="569"/>
    <n v="10540"/>
    <n v="5270"/>
    <n v="42160"/>
    <x v="0"/>
    <x v="30"/>
    <n v="2006"/>
    <s v="N"/>
    <n v="0"/>
  </r>
  <r>
    <n v="125"/>
    <n v="31"/>
    <x v="677"/>
    <d v="2012-12-02T00:00:00"/>
    <x v="1"/>
    <s v="500/1000"/>
    <x v="2"/>
    <n v="1220.8599999999999"/>
    <n v="0"/>
    <n v="436784"/>
    <x v="0"/>
    <x v="7"/>
    <x v="6"/>
    <s v="paintball"/>
    <s v="husband"/>
    <n v="55400"/>
    <n v="-40400"/>
    <d v="2015-01-24T00:00:00"/>
    <s v="Parked Car"/>
    <s v="?"/>
    <s v="Trivial Damage"/>
    <x v="1"/>
    <x v="2"/>
    <x v="2"/>
    <x v="677"/>
    <n v="4"/>
    <n v="1"/>
    <s v="YES"/>
    <n v="1"/>
    <n v="2"/>
    <s v="?"/>
    <x v="101"/>
    <n v="0"/>
    <n v="960"/>
    <n v="3360"/>
    <x v="0"/>
    <x v="30"/>
    <n v="2003"/>
    <s v="N"/>
    <n v="0"/>
  </r>
  <r>
    <n v="276"/>
    <n v="45"/>
    <x v="678"/>
    <d v="2000-03-22T00:00:00"/>
    <x v="2"/>
    <s v="500/1000"/>
    <x v="2"/>
    <n v="948.1"/>
    <n v="0"/>
    <n v="430621"/>
    <x v="1"/>
    <x v="5"/>
    <x v="1"/>
    <s v="reading"/>
    <s v="wife"/>
    <n v="44500"/>
    <n v="-61400"/>
    <d v="2015-01-06T00:00:00"/>
    <s v="Multi-vehicle Collision"/>
    <s v="Front Collision"/>
    <s v="Minor Damage"/>
    <x v="2"/>
    <x v="0"/>
    <x v="0"/>
    <x v="678"/>
    <n v="11"/>
    <n v="3"/>
    <s v="?"/>
    <n v="0"/>
    <n v="2"/>
    <s v="?"/>
    <x v="115"/>
    <n v="13860"/>
    <n v="6930"/>
    <n v="48510"/>
    <x v="8"/>
    <x v="19"/>
    <n v="2010"/>
    <s v="N"/>
    <n v="0"/>
  </r>
  <r>
    <n v="148"/>
    <n v="30"/>
    <x v="679"/>
    <d v="2002-04-13T00:00:00"/>
    <x v="0"/>
    <s v="100/300"/>
    <x v="2"/>
    <n v="1471.24"/>
    <n v="0"/>
    <n v="601574"/>
    <x v="1"/>
    <x v="4"/>
    <x v="13"/>
    <s v="camping"/>
    <s v="own-child"/>
    <n v="57500"/>
    <n v="-93600"/>
    <d v="2015-01-15T00:00:00"/>
    <s v="Multi-vehicle Collision"/>
    <s v="Side Collision"/>
    <s v="Minor Damage"/>
    <x v="0"/>
    <x v="5"/>
    <x v="1"/>
    <x v="679"/>
    <n v="4"/>
    <n v="3"/>
    <s v="NO"/>
    <n v="2"/>
    <n v="2"/>
    <s v="NO"/>
    <x v="570"/>
    <n v="4060"/>
    <n v="4060"/>
    <n v="24360"/>
    <x v="2"/>
    <x v="12"/>
    <n v="1997"/>
    <s v="N"/>
    <n v="0"/>
  </r>
  <r>
    <n v="222"/>
    <n v="38"/>
    <x v="680"/>
    <d v="2008-06-17T00:00:00"/>
    <x v="1"/>
    <s v="100/300"/>
    <x v="1"/>
    <n v="1157.97"/>
    <n v="0"/>
    <n v="433853"/>
    <x v="0"/>
    <x v="0"/>
    <x v="1"/>
    <s v="hiking"/>
    <s v="not-in-family"/>
    <n v="0"/>
    <n v="-64500"/>
    <d v="2015-02-22T00:00:00"/>
    <s v="Single Vehicle Collision"/>
    <s v="Front Collision"/>
    <s v="Total Loss"/>
    <x v="0"/>
    <x v="2"/>
    <x v="4"/>
    <x v="680"/>
    <n v="20"/>
    <n v="1"/>
    <s v="?"/>
    <n v="2"/>
    <n v="2"/>
    <s v="YES"/>
    <x v="571"/>
    <n v="6720"/>
    <n v="6720"/>
    <n v="47040"/>
    <x v="4"/>
    <x v="16"/>
    <n v="2001"/>
    <s v="N"/>
    <n v="0"/>
  </r>
  <r>
    <n v="32"/>
    <n v="38"/>
    <x v="681"/>
    <d v="1994-04-07T00:00:00"/>
    <x v="2"/>
    <s v="250/500"/>
    <x v="1"/>
    <n v="566.11"/>
    <n v="5000000"/>
    <n v="453164"/>
    <x v="0"/>
    <x v="2"/>
    <x v="3"/>
    <s v="polo"/>
    <s v="unmarried"/>
    <n v="0"/>
    <n v="0"/>
    <d v="2015-01-21T00:00:00"/>
    <s v="Parked Car"/>
    <s v="?"/>
    <s v="Trivial Damage"/>
    <x v="0"/>
    <x v="5"/>
    <x v="3"/>
    <x v="681"/>
    <n v="22"/>
    <n v="1"/>
    <s v="YES"/>
    <n v="0"/>
    <n v="0"/>
    <s v="NO"/>
    <x v="52"/>
    <n v="440"/>
    <n v="440"/>
    <n v="1760"/>
    <x v="12"/>
    <x v="29"/>
    <n v="2015"/>
    <s v="N"/>
    <n v="0"/>
  </r>
  <r>
    <n v="78"/>
    <n v="27"/>
    <x v="682"/>
    <d v="1992-02-29T00:00:00"/>
    <x v="0"/>
    <s v="500/1000"/>
    <x v="2"/>
    <n v="1060.8800000000001"/>
    <n v="0"/>
    <n v="613931"/>
    <x v="0"/>
    <x v="7"/>
    <x v="6"/>
    <s v="skydiving"/>
    <s v="other-relative"/>
    <n v="0"/>
    <n v="-66500"/>
    <d v="2015-02-03T00:00:00"/>
    <s v="Parked Car"/>
    <s v="?"/>
    <s v="Trivial Damage"/>
    <x v="0"/>
    <x v="0"/>
    <x v="5"/>
    <x v="682"/>
    <n v="4"/>
    <n v="1"/>
    <s v="NO"/>
    <n v="0"/>
    <n v="3"/>
    <s v="NO"/>
    <x v="535"/>
    <n v="550"/>
    <n v="1100"/>
    <n v="4400"/>
    <x v="13"/>
    <x v="27"/>
    <n v="2009"/>
    <s v="N"/>
    <n v="0"/>
  </r>
  <r>
    <n v="238"/>
    <n v="43"/>
    <x v="683"/>
    <d v="1996-05-11T00:00:00"/>
    <x v="0"/>
    <s v="250/500"/>
    <x v="0"/>
    <n v="1524.45"/>
    <n v="4000000"/>
    <n v="607458"/>
    <x v="0"/>
    <x v="5"/>
    <x v="11"/>
    <s v="chess"/>
    <s v="wife"/>
    <n v="0"/>
    <n v="-44800"/>
    <d v="2015-02-16T00:00:00"/>
    <s v="Multi-vehicle Collision"/>
    <s v="Rear Collision"/>
    <s v="Total Loss"/>
    <x v="4"/>
    <x v="5"/>
    <x v="4"/>
    <x v="683"/>
    <n v="21"/>
    <n v="4"/>
    <s v="NO"/>
    <n v="0"/>
    <n v="0"/>
    <s v="NO"/>
    <x v="331"/>
    <n v="4270"/>
    <n v="4270"/>
    <n v="34160"/>
    <x v="0"/>
    <x v="0"/>
    <n v="1995"/>
    <s v="Y"/>
    <n v="0"/>
  </r>
  <r>
    <n v="313"/>
    <n v="47"/>
    <x v="684"/>
    <d v="2013-04-03T00:00:00"/>
    <x v="1"/>
    <s v="250/500"/>
    <x v="0"/>
    <n v="1556.17"/>
    <n v="0"/>
    <n v="463835"/>
    <x v="0"/>
    <x v="6"/>
    <x v="5"/>
    <s v="reading"/>
    <s v="wife"/>
    <n v="63900"/>
    <n v="-53300"/>
    <d v="2015-02-07T00:00:00"/>
    <s v="Single Vehicle Collision"/>
    <s v="Front Collision"/>
    <s v="Major Damage"/>
    <x v="4"/>
    <x v="0"/>
    <x v="4"/>
    <x v="684"/>
    <n v="20"/>
    <n v="1"/>
    <s v="YES"/>
    <n v="1"/>
    <n v="3"/>
    <s v="NO"/>
    <x v="572"/>
    <n v="3660"/>
    <n v="7320"/>
    <n v="29280"/>
    <x v="4"/>
    <x v="13"/>
    <n v="1996"/>
    <s v="Y"/>
    <n v="0"/>
  </r>
  <r>
    <n v="334"/>
    <n v="50"/>
    <x v="685"/>
    <d v="2009-11-12T00:00:00"/>
    <x v="0"/>
    <s v="500/1000"/>
    <x v="2"/>
    <n v="1216.24"/>
    <n v="0"/>
    <n v="613945"/>
    <x v="0"/>
    <x v="4"/>
    <x v="7"/>
    <s v="polo"/>
    <s v="wife"/>
    <n v="26700"/>
    <n v="-47200"/>
    <d v="2015-01-14T00:00:00"/>
    <s v="Single Vehicle Collision"/>
    <s v="Rear Collision"/>
    <s v="Major Damage"/>
    <x v="2"/>
    <x v="2"/>
    <x v="0"/>
    <x v="685"/>
    <n v="7"/>
    <n v="1"/>
    <s v="NO"/>
    <n v="2"/>
    <n v="0"/>
    <s v="?"/>
    <x v="427"/>
    <n v="5000"/>
    <n v="10000"/>
    <n v="35000"/>
    <x v="3"/>
    <x v="28"/>
    <n v="2008"/>
    <s v="N"/>
    <n v="0"/>
  </r>
  <r>
    <n v="190"/>
    <n v="35"/>
    <x v="686"/>
    <d v="2008-11-05T00:00:00"/>
    <x v="1"/>
    <s v="250/500"/>
    <x v="2"/>
    <n v="1484.72"/>
    <n v="5000000"/>
    <n v="432699"/>
    <x v="1"/>
    <x v="5"/>
    <x v="4"/>
    <s v="golf"/>
    <s v="husband"/>
    <n v="0"/>
    <n v="0"/>
    <d v="2015-02-02T00:00:00"/>
    <s v="Parked Car"/>
    <s v="?"/>
    <s v="Trivial Damage"/>
    <x v="1"/>
    <x v="2"/>
    <x v="1"/>
    <x v="686"/>
    <n v="4"/>
    <n v="1"/>
    <s v="NO"/>
    <n v="0"/>
    <n v="1"/>
    <s v="NO"/>
    <x v="453"/>
    <n v="640"/>
    <n v="320"/>
    <n v="2880"/>
    <x v="0"/>
    <x v="0"/>
    <n v="1998"/>
    <s v="N"/>
    <n v="0"/>
  </r>
  <r>
    <n v="194"/>
    <n v="41"/>
    <x v="687"/>
    <d v="1993-02-15T00:00:00"/>
    <x v="2"/>
    <s v="250/500"/>
    <x v="2"/>
    <n v="1203.81"/>
    <n v="0"/>
    <n v="613119"/>
    <x v="0"/>
    <x v="7"/>
    <x v="10"/>
    <s v="video-games"/>
    <s v="not-in-family"/>
    <n v="52500"/>
    <n v="-51300"/>
    <d v="2015-02-06T00:00:00"/>
    <s v="Multi-vehicle Collision"/>
    <s v="Rear Collision"/>
    <s v="Minor Damage"/>
    <x v="0"/>
    <x v="4"/>
    <x v="3"/>
    <x v="687"/>
    <n v="17"/>
    <n v="3"/>
    <s v="?"/>
    <n v="0"/>
    <n v="2"/>
    <s v="?"/>
    <x v="573"/>
    <n v="13700"/>
    <n v="20550"/>
    <n v="61650"/>
    <x v="0"/>
    <x v="5"/>
    <n v="1999"/>
    <s v="N"/>
    <n v="0"/>
  </r>
  <r>
    <n v="290"/>
    <n v="47"/>
    <x v="688"/>
    <d v="2008-07-21T00:00:00"/>
    <x v="1"/>
    <s v="250/500"/>
    <x v="0"/>
    <n v="1393.34"/>
    <n v="0"/>
    <n v="472922"/>
    <x v="0"/>
    <x v="5"/>
    <x v="8"/>
    <s v="bungie-jumping"/>
    <s v="other-relative"/>
    <n v="0"/>
    <n v="-61400"/>
    <d v="2015-01-15T00:00:00"/>
    <s v="Multi-vehicle Collision"/>
    <s v="Side Collision"/>
    <s v="Minor Damage"/>
    <x v="4"/>
    <x v="4"/>
    <x v="5"/>
    <x v="688"/>
    <n v="20"/>
    <n v="3"/>
    <s v="YES"/>
    <n v="1"/>
    <n v="3"/>
    <s v="YES"/>
    <x v="574"/>
    <n v="6240"/>
    <n v="12480"/>
    <n v="37440"/>
    <x v="6"/>
    <x v="7"/>
    <n v="2002"/>
    <s v="N"/>
    <n v="0"/>
  </r>
  <r>
    <n v="26"/>
    <n v="42"/>
    <x v="689"/>
    <d v="2010-09-11T00:00:00"/>
    <x v="0"/>
    <s v="100/300"/>
    <x v="0"/>
    <n v="1484.48"/>
    <n v="0"/>
    <n v="613849"/>
    <x v="0"/>
    <x v="1"/>
    <x v="3"/>
    <s v="sleeping"/>
    <s v="not-in-family"/>
    <n v="50700"/>
    <n v="-36300"/>
    <d v="2015-02-24T00:00:00"/>
    <s v="Single Vehicle Collision"/>
    <s v="Side Collision"/>
    <s v="Major Damage"/>
    <x v="0"/>
    <x v="0"/>
    <x v="1"/>
    <x v="689"/>
    <n v="10"/>
    <n v="1"/>
    <s v="NO"/>
    <n v="2"/>
    <n v="3"/>
    <s v="?"/>
    <x v="575"/>
    <n v="5730"/>
    <n v="11460"/>
    <n v="45840"/>
    <x v="0"/>
    <x v="0"/>
    <n v="1996"/>
    <s v="N"/>
    <n v="0"/>
  </r>
  <r>
    <n v="254"/>
    <n v="41"/>
    <x v="690"/>
    <d v="1995-12-22T00:00:00"/>
    <x v="2"/>
    <s v="250/500"/>
    <x v="2"/>
    <n v="1581.27"/>
    <n v="5000000"/>
    <n v="603827"/>
    <x v="1"/>
    <x v="1"/>
    <x v="11"/>
    <s v="skydiving"/>
    <s v="own-child"/>
    <n v="42200"/>
    <n v="-48000"/>
    <d v="2015-01-07T00:00:00"/>
    <s v="Single Vehicle Collision"/>
    <s v="Front Collision"/>
    <s v="Minor Damage"/>
    <x v="0"/>
    <x v="2"/>
    <x v="1"/>
    <x v="690"/>
    <n v="8"/>
    <n v="1"/>
    <s v="YES"/>
    <n v="2"/>
    <n v="2"/>
    <s v="NO"/>
    <x v="576"/>
    <n v="5770"/>
    <n v="11540"/>
    <n v="46160"/>
    <x v="10"/>
    <x v="32"/>
    <n v="1999"/>
    <s v="N"/>
    <n v="0"/>
  </r>
  <r>
    <n v="199"/>
    <n v="38"/>
    <x v="691"/>
    <d v="1991-09-26T00:00:00"/>
    <x v="2"/>
    <s v="250/500"/>
    <x v="0"/>
    <n v="1281.25"/>
    <n v="0"/>
    <n v="467780"/>
    <x v="1"/>
    <x v="5"/>
    <x v="4"/>
    <s v="movies"/>
    <s v="other-relative"/>
    <n v="0"/>
    <n v="-53100"/>
    <d v="2015-02-04T00:00:00"/>
    <s v="Single Vehicle Collision"/>
    <s v="Front Collision"/>
    <s v="Major Damage"/>
    <x v="0"/>
    <x v="4"/>
    <x v="0"/>
    <x v="691"/>
    <n v="6"/>
    <n v="1"/>
    <s v="?"/>
    <n v="0"/>
    <n v="2"/>
    <s v="NO"/>
    <x v="577"/>
    <n v="8080"/>
    <n v="4040"/>
    <n v="32320"/>
    <x v="10"/>
    <x v="32"/>
    <n v="2007"/>
    <s v="Y"/>
    <n v="0"/>
  </r>
  <r>
    <n v="137"/>
    <n v="35"/>
    <x v="692"/>
    <d v="2010-03-11T00:00:00"/>
    <x v="1"/>
    <s v="250/500"/>
    <x v="2"/>
    <n v="1667.83"/>
    <n v="0"/>
    <n v="460586"/>
    <x v="0"/>
    <x v="7"/>
    <x v="5"/>
    <s v="paintball"/>
    <s v="husband"/>
    <n v="48500"/>
    <n v="-67400"/>
    <d v="2015-02-04T00:00:00"/>
    <s v="Parked Car"/>
    <s v="?"/>
    <s v="Minor Damage"/>
    <x v="0"/>
    <x v="4"/>
    <x v="6"/>
    <x v="692"/>
    <n v="4"/>
    <n v="1"/>
    <s v="YES"/>
    <n v="1"/>
    <n v="1"/>
    <s v="NO"/>
    <x v="78"/>
    <n v="1200"/>
    <n v="1200"/>
    <n v="4200"/>
    <x v="11"/>
    <x v="38"/>
    <n v="2005"/>
    <s v="N"/>
    <n v="0"/>
  </r>
  <r>
    <n v="134"/>
    <n v="36"/>
    <x v="693"/>
    <d v="1990-07-15T00:00:00"/>
    <x v="0"/>
    <s v="250/500"/>
    <x v="0"/>
    <n v="1497.41"/>
    <n v="0"/>
    <n v="613842"/>
    <x v="0"/>
    <x v="1"/>
    <x v="1"/>
    <s v="kayaking"/>
    <s v="husband"/>
    <n v="14100"/>
    <n v="-44500"/>
    <d v="2015-01-25T00:00:00"/>
    <s v="Multi-vehicle Collision"/>
    <s v="Side Collision"/>
    <s v="Minor Damage"/>
    <x v="4"/>
    <x v="4"/>
    <x v="6"/>
    <x v="693"/>
    <n v="17"/>
    <n v="3"/>
    <s v="NO"/>
    <n v="2"/>
    <n v="0"/>
    <s v="YES"/>
    <x v="578"/>
    <n v="9650"/>
    <n v="9650"/>
    <n v="57900"/>
    <x v="8"/>
    <x v="19"/>
    <n v="1996"/>
    <s v="N"/>
    <n v="0"/>
  </r>
  <r>
    <n v="73"/>
    <n v="30"/>
    <x v="694"/>
    <d v="2009-05-10T00:00:00"/>
    <x v="0"/>
    <s v="100/300"/>
    <x v="2"/>
    <n v="803.36"/>
    <n v="0"/>
    <n v="435371"/>
    <x v="1"/>
    <x v="5"/>
    <x v="9"/>
    <s v="reading"/>
    <s v="husband"/>
    <n v="0"/>
    <n v="0"/>
    <d v="2015-02-25T00:00:00"/>
    <s v="Multi-vehicle Collision"/>
    <s v="Rear Collision"/>
    <s v="Total Loss"/>
    <x v="3"/>
    <x v="4"/>
    <x v="3"/>
    <x v="694"/>
    <n v="15"/>
    <n v="3"/>
    <s v="?"/>
    <n v="0"/>
    <n v="0"/>
    <s v="YES"/>
    <x v="579"/>
    <n v="0"/>
    <n v="11400"/>
    <n v="45600"/>
    <x v="6"/>
    <x v="10"/>
    <n v="2013"/>
    <s v="N"/>
    <n v="0"/>
  </r>
  <r>
    <n v="289"/>
    <n v="45"/>
    <x v="695"/>
    <d v="1999-10-28T00:00:00"/>
    <x v="0"/>
    <s v="250/500"/>
    <x v="1"/>
    <n v="1221.4100000000001"/>
    <n v="0"/>
    <n v="466289"/>
    <x v="1"/>
    <x v="4"/>
    <x v="13"/>
    <s v="movies"/>
    <s v="wife"/>
    <n v="46700"/>
    <n v="-72500"/>
    <d v="2015-02-27T00:00:00"/>
    <s v="Vehicle Theft"/>
    <s v="?"/>
    <s v="Trivial Damage"/>
    <x v="0"/>
    <x v="4"/>
    <x v="1"/>
    <x v="695"/>
    <n v="9"/>
    <n v="1"/>
    <s v="NO"/>
    <n v="2"/>
    <n v="1"/>
    <s v="NO"/>
    <x v="460"/>
    <n v="300"/>
    <n v="300"/>
    <n v="2100"/>
    <x v="12"/>
    <x v="31"/>
    <n v="2006"/>
    <s v="N"/>
    <n v="0"/>
  </r>
  <r>
    <n v="176"/>
    <n v="36"/>
    <x v="696"/>
    <d v="1995-03-30T00:00:00"/>
    <x v="0"/>
    <s v="250/500"/>
    <x v="2"/>
    <n v="1865.83"/>
    <n v="5000000"/>
    <n v="436173"/>
    <x v="0"/>
    <x v="6"/>
    <x v="10"/>
    <s v="kayaking"/>
    <s v="unmarried"/>
    <n v="32800"/>
    <n v="-50600"/>
    <d v="2015-02-11T00:00:00"/>
    <s v="Single Vehicle Collision"/>
    <s v="Rear Collision"/>
    <s v="Total Loss"/>
    <x v="0"/>
    <x v="4"/>
    <x v="4"/>
    <x v="696"/>
    <n v="17"/>
    <n v="1"/>
    <s v="?"/>
    <n v="2"/>
    <n v="1"/>
    <s v="YES"/>
    <x v="142"/>
    <n v="4300"/>
    <n v="8600"/>
    <n v="34400"/>
    <x v="13"/>
    <x v="35"/>
    <n v="2006"/>
    <s v="N"/>
    <n v="0"/>
  </r>
  <r>
    <n v="145"/>
    <n v="37"/>
    <x v="697"/>
    <d v="1991-12-14T00:00:00"/>
    <x v="0"/>
    <s v="250/500"/>
    <x v="1"/>
    <n v="1434.27"/>
    <n v="0"/>
    <n v="457234"/>
    <x v="1"/>
    <x v="2"/>
    <x v="4"/>
    <s v="sleeping"/>
    <s v="unmarried"/>
    <n v="0"/>
    <n v="-35900"/>
    <d v="2015-01-04T00:00:00"/>
    <s v="Single Vehicle Collision"/>
    <s v="Rear Collision"/>
    <s v="Major Damage"/>
    <x v="3"/>
    <x v="1"/>
    <x v="2"/>
    <x v="697"/>
    <n v="13"/>
    <n v="1"/>
    <s v="?"/>
    <n v="2"/>
    <n v="3"/>
    <s v="?"/>
    <x v="580"/>
    <n v="5010"/>
    <n v="10020"/>
    <n v="40080"/>
    <x v="5"/>
    <x v="14"/>
    <n v="2002"/>
    <s v="N"/>
    <n v="0"/>
  </r>
  <r>
    <n v="164"/>
    <n v="31"/>
    <x v="698"/>
    <d v="2011-01-31T00:00:00"/>
    <x v="1"/>
    <s v="500/1000"/>
    <x v="2"/>
    <n v="1114.68"/>
    <n v="0"/>
    <n v="474758"/>
    <x v="1"/>
    <x v="2"/>
    <x v="6"/>
    <s v="reading"/>
    <s v="husband"/>
    <n v="44500"/>
    <n v="-55900"/>
    <d v="2015-01-26T00:00:00"/>
    <s v="Vehicle Theft"/>
    <s v="?"/>
    <s v="Trivial Damage"/>
    <x v="0"/>
    <x v="0"/>
    <x v="3"/>
    <x v="698"/>
    <n v="5"/>
    <n v="1"/>
    <s v="YES"/>
    <n v="1"/>
    <n v="0"/>
    <s v="NO"/>
    <x v="101"/>
    <n v="480"/>
    <n v="480"/>
    <n v="3360"/>
    <x v="1"/>
    <x v="1"/>
    <n v="2002"/>
    <s v="N"/>
    <n v="0"/>
  </r>
  <r>
    <n v="186"/>
    <n v="38"/>
    <x v="699"/>
    <d v="2006-04-21T00:00:00"/>
    <x v="0"/>
    <s v="250/500"/>
    <x v="1"/>
    <n v="1218.56"/>
    <n v="0"/>
    <n v="477373"/>
    <x v="1"/>
    <x v="4"/>
    <x v="10"/>
    <s v="video-games"/>
    <s v="husband"/>
    <n v="39300"/>
    <n v="-60300"/>
    <d v="2015-03-01T00:00:00"/>
    <s v="Multi-vehicle Collision"/>
    <s v="Front Collision"/>
    <s v="Total Loss"/>
    <x v="0"/>
    <x v="1"/>
    <x v="2"/>
    <x v="699"/>
    <n v="23"/>
    <n v="3"/>
    <s v="YES"/>
    <n v="2"/>
    <n v="2"/>
    <s v="?"/>
    <x v="324"/>
    <n v="11460"/>
    <n v="5730"/>
    <n v="51570"/>
    <x v="0"/>
    <x v="5"/>
    <n v="1998"/>
    <s v="Y"/>
    <n v="0"/>
  </r>
  <r>
    <n v="85"/>
    <n v="31"/>
    <x v="700"/>
    <d v="2004-03-10T00:00:00"/>
    <x v="2"/>
    <s v="250/500"/>
    <x v="1"/>
    <n v="1234.69"/>
    <n v="9000000"/>
    <n v="613471"/>
    <x v="1"/>
    <x v="0"/>
    <x v="4"/>
    <s v="paintball"/>
    <s v="husband"/>
    <n v="0"/>
    <n v="0"/>
    <d v="2015-02-06T00:00:00"/>
    <s v="Multi-vehicle Collision"/>
    <s v="Front Collision"/>
    <s v="Major Damage"/>
    <x v="3"/>
    <x v="4"/>
    <x v="2"/>
    <x v="700"/>
    <n v="1"/>
    <n v="2"/>
    <s v="NO"/>
    <n v="2"/>
    <n v="1"/>
    <s v="?"/>
    <x v="581"/>
    <n v="14880"/>
    <n v="7440"/>
    <n v="52080"/>
    <x v="10"/>
    <x v="24"/>
    <n v="2003"/>
    <s v="Y"/>
    <n v="0"/>
  </r>
  <r>
    <n v="162"/>
    <n v="33"/>
    <x v="701"/>
    <d v="1991-01-05T00:00:00"/>
    <x v="0"/>
    <s v="250/500"/>
    <x v="2"/>
    <n v="964.92"/>
    <n v="0"/>
    <n v="601581"/>
    <x v="1"/>
    <x v="2"/>
    <x v="8"/>
    <s v="base-jumping"/>
    <s v="other-relative"/>
    <n v="45700"/>
    <n v="0"/>
    <d v="2015-02-09T00:00:00"/>
    <s v="Multi-vehicle Collision"/>
    <s v="Rear Collision"/>
    <s v="Major Damage"/>
    <x v="2"/>
    <x v="2"/>
    <x v="4"/>
    <x v="701"/>
    <n v="17"/>
    <n v="4"/>
    <s v="NO"/>
    <n v="2"/>
    <n v="1"/>
    <s v="NO"/>
    <x v="582"/>
    <n v="3530"/>
    <n v="3530"/>
    <n v="28240"/>
    <x v="1"/>
    <x v="1"/>
    <n v="1996"/>
    <s v="Y"/>
    <n v="0"/>
  </r>
  <r>
    <n v="396"/>
    <n v="57"/>
    <x v="702"/>
    <d v="1996-10-15T00:00:00"/>
    <x v="2"/>
    <s v="500/1000"/>
    <x v="2"/>
    <n v="1351.72"/>
    <n v="0"/>
    <n v="612102"/>
    <x v="0"/>
    <x v="5"/>
    <x v="4"/>
    <s v="camping"/>
    <s v="wife"/>
    <n v="0"/>
    <n v="-49400"/>
    <d v="2015-02-05T00:00:00"/>
    <s v="Parked Car"/>
    <s v="?"/>
    <s v="Minor Damage"/>
    <x v="1"/>
    <x v="2"/>
    <x v="3"/>
    <x v="702"/>
    <n v="3"/>
    <n v="1"/>
    <s v="YES"/>
    <n v="1"/>
    <n v="3"/>
    <s v="?"/>
    <x v="52"/>
    <n v="480"/>
    <n v="480"/>
    <n v="1680"/>
    <x v="13"/>
    <x v="27"/>
    <n v="2000"/>
    <s v="N"/>
    <n v="0"/>
  </r>
  <r>
    <n v="270"/>
    <n v="41"/>
    <x v="703"/>
    <d v="1994-06-21T00:00:00"/>
    <x v="2"/>
    <s v="250/500"/>
    <x v="0"/>
    <n v="817.28"/>
    <n v="0"/>
    <n v="460263"/>
    <x v="0"/>
    <x v="5"/>
    <x v="2"/>
    <s v="cross-fit"/>
    <s v="unmarried"/>
    <n v="62200"/>
    <n v="0"/>
    <d v="2015-01-03T00:00:00"/>
    <s v="Multi-vehicle Collision"/>
    <s v="Rear Collision"/>
    <s v="Total Loss"/>
    <x v="4"/>
    <x v="0"/>
    <x v="0"/>
    <x v="703"/>
    <n v="17"/>
    <n v="3"/>
    <s v="?"/>
    <n v="1"/>
    <n v="1"/>
    <s v="NO"/>
    <x v="208"/>
    <n v="4630"/>
    <n v="9260"/>
    <n v="46300"/>
    <x v="1"/>
    <x v="36"/>
    <n v="2014"/>
    <s v="Y"/>
    <n v="0"/>
  </r>
  <r>
    <n v="168"/>
    <n v="39"/>
    <x v="704"/>
    <d v="1994-06-13T00:00:00"/>
    <x v="2"/>
    <s v="500/1000"/>
    <x v="0"/>
    <n v="1389.59"/>
    <n v="0"/>
    <n v="479134"/>
    <x v="1"/>
    <x v="4"/>
    <x v="1"/>
    <s v="exercise"/>
    <s v="own-child"/>
    <n v="0"/>
    <n v="-42600"/>
    <d v="2015-02-24T00:00:00"/>
    <s v="Multi-vehicle Collision"/>
    <s v="Rear Collision"/>
    <s v="Major Damage"/>
    <x v="2"/>
    <x v="2"/>
    <x v="5"/>
    <x v="704"/>
    <n v="23"/>
    <n v="3"/>
    <s v="YES"/>
    <n v="1"/>
    <n v="3"/>
    <s v="NO"/>
    <x v="583"/>
    <n v="3780"/>
    <n v="7560"/>
    <n v="30240"/>
    <x v="3"/>
    <x v="33"/>
    <n v="2015"/>
    <s v="Y"/>
    <n v="0"/>
  </r>
  <r>
    <n v="274"/>
    <n v="45"/>
    <x v="705"/>
    <d v="2003-05-27T00:00:00"/>
    <x v="1"/>
    <s v="250/500"/>
    <x v="0"/>
    <n v="1353.53"/>
    <n v="0"/>
    <n v="451467"/>
    <x v="1"/>
    <x v="7"/>
    <x v="4"/>
    <s v="cross-fit"/>
    <s v="unmarried"/>
    <n v="54700"/>
    <n v="-47900"/>
    <d v="2015-01-14T00:00:00"/>
    <s v="Single Vehicle Collision"/>
    <s v="Side Collision"/>
    <s v="Minor Damage"/>
    <x v="4"/>
    <x v="2"/>
    <x v="0"/>
    <x v="705"/>
    <n v="13"/>
    <n v="1"/>
    <s v="YES"/>
    <n v="0"/>
    <n v="0"/>
    <s v="NO"/>
    <x v="388"/>
    <n v="11700"/>
    <n v="0"/>
    <n v="46800"/>
    <x v="4"/>
    <x v="13"/>
    <n v="1995"/>
    <s v="Y"/>
    <n v="0"/>
  </r>
  <r>
    <n v="263"/>
    <n v="43"/>
    <x v="706"/>
    <d v="1996-07-06T00:00:00"/>
    <x v="1"/>
    <s v="500/1000"/>
    <x v="0"/>
    <n v="1294.04"/>
    <n v="0"/>
    <n v="602670"/>
    <x v="1"/>
    <x v="4"/>
    <x v="11"/>
    <s v="movies"/>
    <s v="not-in-family"/>
    <n v="0"/>
    <n v="0"/>
    <d v="2015-01-08T00:00:00"/>
    <s v="Single Vehicle Collision"/>
    <s v="Rear Collision"/>
    <s v="Minor Damage"/>
    <x v="2"/>
    <x v="0"/>
    <x v="1"/>
    <x v="706"/>
    <n v="17"/>
    <n v="1"/>
    <s v="YES"/>
    <n v="2"/>
    <n v="3"/>
    <s v="YES"/>
    <x v="584"/>
    <n v="13220"/>
    <n v="6610"/>
    <n v="59490"/>
    <x v="5"/>
    <x v="37"/>
    <n v="1997"/>
    <s v="N"/>
    <n v="0"/>
  </r>
  <r>
    <n v="152"/>
    <n v="33"/>
    <x v="707"/>
    <d v="2005-05-08T00:00:00"/>
    <x v="0"/>
    <s v="100/300"/>
    <x v="0"/>
    <n v="840.81"/>
    <n v="0"/>
    <n v="613607"/>
    <x v="1"/>
    <x v="5"/>
    <x v="13"/>
    <s v="chess"/>
    <s v="husband"/>
    <n v="0"/>
    <n v="0"/>
    <d v="2015-02-14T00:00:00"/>
    <s v="Single Vehicle Collision"/>
    <s v="Rear Collision"/>
    <s v="Minor Damage"/>
    <x v="4"/>
    <x v="2"/>
    <x v="2"/>
    <x v="707"/>
    <n v="2"/>
    <n v="1"/>
    <s v="YES"/>
    <n v="0"/>
    <n v="2"/>
    <s v="?"/>
    <x v="585"/>
    <n v="7510"/>
    <n v="7510"/>
    <n v="67590"/>
    <x v="8"/>
    <x v="19"/>
    <n v="2002"/>
    <s v="Y"/>
    <n v="0"/>
  </r>
  <r>
    <n v="46"/>
    <n v="41"/>
    <x v="708"/>
    <d v="2010-11-02T00:00:00"/>
    <x v="0"/>
    <s v="100/300"/>
    <x v="1"/>
    <n v="998.19"/>
    <n v="0"/>
    <n v="611556"/>
    <x v="1"/>
    <x v="0"/>
    <x v="7"/>
    <s v="video-games"/>
    <s v="husband"/>
    <n v="43700"/>
    <n v="-66300"/>
    <d v="2015-01-23T00:00:00"/>
    <s v="Multi-vehicle Collision"/>
    <s v="Rear Collision"/>
    <s v="Total Loss"/>
    <x v="4"/>
    <x v="0"/>
    <x v="4"/>
    <x v="708"/>
    <n v="23"/>
    <n v="3"/>
    <s v="NO"/>
    <n v="1"/>
    <n v="3"/>
    <s v="?"/>
    <x v="586"/>
    <n v="13100"/>
    <n v="19650"/>
    <n v="45850"/>
    <x v="2"/>
    <x v="2"/>
    <n v="2004"/>
    <s v="Y"/>
    <n v="0"/>
  </r>
  <r>
    <n v="276"/>
    <n v="46"/>
    <x v="709"/>
    <d v="2012-07-29T00:00:00"/>
    <x v="0"/>
    <s v="100/300"/>
    <x v="1"/>
    <n v="1090.32"/>
    <n v="0"/>
    <n v="435518"/>
    <x v="0"/>
    <x v="6"/>
    <x v="11"/>
    <s v="chess"/>
    <s v="husband"/>
    <n v="0"/>
    <n v="-70400"/>
    <d v="2015-01-05T00:00:00"/>
    <s v="Single Vehicle Collision"/>
    <s v="Front Collision"/>
    <s v="Minor Damage"/>
    <x v="4"/>
    <x v="0"/>
    <x v="0"/>
    <x v="709"/>
    <n v="17"/>
    <n v="1"/>
    <s v="NO"/>
    <n v="1"/>
    <n v="2"/>
    <s v="?"/>
    <x v="587"/>
    <n v="5710"/>
    <n v="5710"/>
    <n v="39970"/>
    <x v="13"/>
    <x v="35"/>
    <n v="2007"/>
    <s v="Y"/>
    <n v="0"/>
  </r>
  <r>
    <n v="234"/>
    <n v="44"/>
    <x v="710"/>
    <d v="2002-06-06T00:00:00"/>
    <x v="1"/>
    <s v="500/1000"/>
    <x v="2"/>
    <n v="1780.67"/>
    <n v="0"/>
    <n v="465942"/>
    <x v="0"/>
    <x v="2"/>
    <x v="6"/>
    <s v="exercise"/>
    <s v="other-relative"/>
    <n v="0"/>
    <n v="0"/>
    <d v="2015-02-19T00:00:00"/>
    <s v="Single Vehicle Collision"/>
    <s v="Side Collision"/>
    <s v="Major Damage"/>
    <x v="4"/>
    <x v="5"/>
    <x v="3"/>
    <x v="710"/>
    <n v="3"/>
    <n v="1"/>
    <s v="NO"/>
    <n v="1"/>
    <n v="0"/>
    <s v="NO"/>
    <x v="588"/>
    <n v="7020"/>
    <n v="7020"/>
    <n v="56160"/>
    <x v="8"/>
    <x v="9"/>
    <n v="2012"/>
    <s v="Y"/>
    <n v="0"/>
  </r>
  <r>
    <n v="64"/>
    <n v="30"/>
    <x v="711"/>
    <d v="1991-09-19T00:00:00"/>
    <x v="2"/>
    <s v="250/500"/>
    <x v="1"/>
    <n v="1681.01"/>
    <n v="0"/>
    <n v="446174"/>
    <x v="0"/>
    <x v="7"/>
    <x v="9"/>
    <s v="base-jumping"/>
    <s v="own-child"/>
    <n v="0"/>
    <n v="-51100"/>
    <d v="2015-02-07T00:00:00"/>
    <s v="Parked Car"/>
    <s v="?"/>
    <s v="Minor Damage"/>
    <x v="1"/>
    <x v="0"/>
    <x v="1"/>
    <x v="711"/>
    <n v="16"/>
    <n v="1"/>
    <s v="NO"/>
    <n v="2"/>
    <n v="1"/>
    <s v="NO"/>
    <x v="526"/>
    <n v="490"/>
    <n v="1470"/>
    <n v="2940"/>
    <x v="11"/>
    <x v="23"/>
    <n v="2015"/>
    <s v="N"/>
    <n v="0"/>
  </r>
  <r>
    <n v="456"/>
    <n v="62"/>
    <x v="712"/>
    <d v="2009-06-24T00:00:00"/>
    <x v="0"/>
    <s v="250/500"/>
    <x v="0"/>
    <n v="1395.77"/>
    <n v="0"/>
    <n v="611651"/>
    <x v="1"/>
    <x v="0"/>
    <x v="9"/>
    <s v="chess"/>
    <s v="own-child"/>
    <n v="82600"/>
    <n v="-49500"/>
    <d v="2015-02-07T00:00:00"/>
    <s v="Multi-vehicle Collision"/>
    <s v="Side Collision"/>
    <s v="Major Damage"/>
    <x v="3"/>
    <x v="7"/>
    <x v="4"/>
    <x v="712"/>
    <n v="13"/>
    <n v="3"/>
    <s v="?"/>
    <n v="1"/>
    <n v="3"/>
    <s v="NO"/>
    <x v="589"/>
    <n v="5540"/>
    <n v="11080"/>
    <n v="49860"/>
    <x v="0"/>
    <x v="0"/>
    <n v="2012"/>
    <s v="Y"/>
    <n v="0"/>
  </r>
  <r>
    <n v="58"/>
    <n v="23"/>
    <x v="713"/>
    <d v="1992-05-29T00:00:00"/>
    <x v="0"/>
    <s v="500/1000"/>
    <x v="1"/>
    <n v="1471.44"/>
    <n v="5000000"/>
    <n v="446657"/>
    <x v="0"/>
    <x v="5"/>
    <x v="10"/>
    <s v="reading"/>
    <s v="own-child"/>
    <n v="57500"/>
    <n v="0"/>
    <d v="2015-01-20T00:00:00"/>
    <s v="Single Vehicle Collision"/>
    <s v="Rear Collision"/>
    <s v="Major Damage"/>
    <x v="2"/>
    <x v="5"/>
    <x v="1"/>
    <x v="713"/>
    <n v="8"/>
    <n v="1"/>
    <s v="NO"/>
    <n v="2"/>
    <n v="1"/>
    <s v="NO"/>
    <x v="312"/>
    <n v="4580"/>
    <n v="9160"/>
    <n v="36640"/>
    <x v="3"/>
    <x v="3"/>
    <n v="2007"/>
    <s v="Y"/>
    <n v="0"/>
  </r>
  <r>
    <n v="475"/>
    <n v="61"/>
    <x v="714"/>
    <d v="2004-08-12T00:00:00"/>
    <x v="2"/>
    <s v="500/1000"/>
    <x v="2"/>
    <n v="1265.72"/>
    <n v="0"/>
    <n v="612506"/>
    <x v="1"/>
    <x v="4"/>
    <x v="11"/>
    <s v="paintball"/>
    <s v="wife"/>
    <n v="0"/>
    <n v="-59500"/>
    <d v="2015-02-18T00:00:00"/>
    <s v="Single Vehicle Collision"/>
    <s v="Front Collision"/>
    <s v="Major Damage"/>
    <x v="2"/>
    <x v="0"/>
    <x v="0"/>
    <x v="714"/>
    <n v="23"/>
    <n v="1"/>
    <s v="YES"/>
    <n v="0"/>
    <n v="2"/>
    <s v="?"/>
    <x v="257"/>
    <n v="9900"/>
    <n v="9900"/>
    <n v="44550"/>
    <x v="1"/>
    <x v="1"/>
    <n v="1998"/>
    <s v="N"/>
    <n v="0"/>
  </r>
  <r>
    <n v="96"/>
    <n v="29"/>
    <x v="715"/>
    <d v="2006-12-24T00:00:00"/>
    <x v="1"/>
    <s v="250/500"/>
    <x v="0"/>
    <n v="1274.7"/>
    <n v="5000000"/>
    <n v="618493"/>
    <x v="0"/>
    <x v="6"/>
    <x v="5"/>
    <s v="hiking"/>
    <s v="other-relative"/>
    <n v="47500"/>
    <n v="-58700"/>
    <d v="2015-01-11T00:00:00"/>
    <s v="Multi-vehicle Collision"/>
    <s v="Rear Collision"/>
    <s v="Major Damage"/>
    <x v="4"/>
    <x v="5"/>
    <x v="3"/>
    <x v="715"/>
    <n v="15"/>
    <n v="3"/>
    <s v="YES"/>
    <n v="2"/>
    <n v="3"/>
    <s v="YES"/>
    <x v="590"/>
    <n v="5540"/>
    <n v="11080"/>
    <n v="38780"/>
    <x v="3"/>
    <x v="28"/>
    <n v="2004"/>
    <s v="Y"/>
    <n v="0"/>
  </r>
  <r>
    <n v="99"/>
    <n v="28"/>
    <x v="716"/>
    <d v="2007-07-24T00:00:00"/>
    <x v="0"/>
    <s v="100/300"/>
    <x v="2"/>
    <n v="1330.39"/>
    <n v="0"/>
    <n v="612664"/>
    <x v="0"/>
    <x v="0"/>
    <x v="5"/>
    <s v="basketball"/>
    <s v="wife"/>
    <n v="0"/>
    <n v="0"/>
    <d v="2015-01-22T00:00:00"/>
    <s v="Single Vehicle Collision"/>
    <s v="Front Collision"/>
    <s v="Total Loss"/>
    <x v="3"/>
    <x v="2"/>
    <x v="0"/>
    <x v="716"/>
    <n v="3"/>
    <n v="1"/>
    <s v="NO"/>
    <n v="2"/>
    <n v="2"/>
    <s v="YES"/>
    <x v="591"/>
    <n v="4990"/>
    <n v="9980"/>
    <n v="34930"/>
    <x v="2"/>
    <x v="12"/>
    <n v="1998"/>
    <s v="N"/>
    <n v="0"/>
  </r>
  <r>
    <n v="38"/>
    <n v="28"/>
    <x v="717"/>
    <d v="1994-08-17T00:00:00"/>
    <x v="0"/>
    <s v="500/1000"/>
    <x v="2"/>
    <n v="1122.95"/>
    <n v="4000000"/>
    <n v="473653"/>
    <x v="0"/>
    <x v="4"/>
    <x v="7"/>
    <s v="golf"/>
    <s v="other-relative"/>
    <n v="78000"/>
    <n v="0"/>
    <d v="2015-02-23T00:00:00"/>
    <s v="Multi-vehicle Collision"/>
    <s v="Side Collision"/>
    <s v="Minor Damage"/>
    <x v="4"/>
    <x v="4"/>
    <x v="6"/>
    <x v="717"/>
    <n v="4"/>
    <n v="3"/>
    <s v="NO"/>
    <n v="0"/>
    <n v="3"/>
    <s v="YES"/>
    <x v="592"/>
    <n v="12480"/>
    <n v="12480"/>
    <n v="49920"/>
    <x v="4"/>
    <x v="16"/>
    <n v="2000"/>
    <s v="N"/>
    <n v="0"/>
  </r>
  <r>
    <n v="259"/>
    <n v="44"/>
    <x v="718"/>
    <d v="1996-04-10T00:00:00"/>
    <x v="0"/>
    <s v="250/500"/>
    <x v="1"/>
    <n v="1655.79"/>
    <n v="0"/>
    <n v="454529"/>
    <x v="1"/>
    <x v="4"/>
    <x v="8"/>
    <s v="exercise"/>
    <s v="husband"/>
    <n v="0"/>
    <n v="0"/>
    <d v="2015-01-15T00:00:00"/>
    <s v="Single Vehicle Collision"/>
    <s v="Front Collision"/>
    <s v="Minor Damage"/>
    <x v="3"/>
    <x v="2"/>
    <x v="5"/>
    <x v="718"/>
    <n v="8"/>
    <n v="1"/>
    <s v="YES"/>
    <n v="0"/>
    <n v="0"/>
    <s v="YES"/>
    <x v="593"/>
    <n v="16280"/>
    <n v="16280"/>
    <n v="73260"/>
    <x v="6"/>
    <x v="10"/>
    <n v="2002"/>
    <s v="N"/>
    <n v="0"/>
  </r>
  <r>
    <n v="241"/>
    <n v="43"/>
    <x v="719"/>
    <d v="1992-12-11T00:00:00"/>
    <x v="1"/>
    <s v="250/500"/>
    <x v="0"/>
    <n v="935.77"/>
    <n v="0"/>
    <n v="437422"/>
    <x v="0"/>
    <x v="2"/>
    <x v="5"/>
    <s v="golf"/>
    <s v="own-child"/>
    <n v="0"/>
    <n v="-36000"/>
    <d v="2015-02-20T00:00:00"/>
    <s v="Vehicle Theft"/>
    <s v="?"/>
    <s v="Trivial Damage"/>
    <x v="0"/>
    <x v="7"/>
    <x v="5"/>
    <x v="719"/>
    <n v="21"/>
    <n v="1"/>
    <s v="NO"/>
    <n v="1"/>
    <n v="0"/>
    <s v="YES"/>
    <x v="594"/>
    <n v="1300"/>
    <n v="650"/>
    <n v="5200"/>
    <x v="13"/>
    <x v="35"/>
    <n v="2003"/>
    <s v="N"/>
    <n v="0"/>
  </r>
  <r>
    <n v="437"/>
    <n v="58"/>
    <x v="720"/>
    <d v="2010-08-01T00:00:00"/>
    <x v="1"/>
    <s v="500/1000"/>
    <x v="1"/>
    <n v="1192.04"/>
    <n v="0"/>
    <n v="619470"/>
    <x v="0"/>
    <x v="2"/>
    <x v="0"/>
    <s v="dancing"/>
    <s v="own-child"/>
    <n v="66100"/>
    <n v="-31400"/>
    <d v="2015-01-19T00:00:00"/>
    <s v="Single Vehicle Collision"/>
    <s v="Front Collision"/>
    <s v="Total Loss"/>
    <x v="4"/>
    <x v="0"/>
    <x v="6"/>
    <x v="720"/>
    <n v="23"/>
    <n v="1"/>
    <s v="YES"/>
    <n v="0"/>
    <n v="0"/>
    <s v="NO"/>
    <x v="595"/>
    <n v="11160"/>
    <n v="11160"/>
    <n v="33480"/>
    <x v="2"/>
    <x v="2"/>
    <n v="2004"/>
    <s v="N"/>
    <n v="0"/>
  </r>
  <r>
    <n v="130"/>
    <n v="34"/>
    <x v="721"/>
    <d v="2009-03-23T00:00:00"/>
    <x v="0"/>
    <s v="100/300"/>
    <x v="2"/>
    <n v="990.11"/>
    <n v="0"/>
    <n v="442666"/>
    <x v="0"/>
    <x v="4"/>
    <x v="2"/>
    <s v="kayaking"/>
    <s v="other-relative"/>
    <n v="0"/>
    <n v="-41200"/>
    <d v="2015-01-10T00:00:00"/>
    <s v="Parked Car"/>
    <s v="?"/>
    <s v="Trivial Damage"/>
    <x v="1"/>
    <x v="2"/>
    <x v="1"/>
    <x v="721"/>
    <n v="8"/>
    <n v="1"/>
    <s v="?"/>
    <n v="1"/>
    <n v="3"/>
    <s v="YES"/>
    <x v="596"/>
    <n v="1060"/>
    <n v="1060"/>
    <n v="3710"/>
    <x v="2"/>
    <x v="2"/>
    <n v="2015"/>
    <s v="N"/>
    <n v="0"/>
  </r>
  <r>
    <n v="269"/>
    <n v="41"/>
    <x v="722"/>
    <d v="1996-07-29T00:00:00"/>
    <x v="0"/>
    <s v="100/300"/>
    <x v="1"/>
    <n v="1422.21"/>
    <n v="0"/>
    <n v="620507"/>
    <x v="1"/>
    <x v="2"/>
    <x v="11"/>
    <s v="polo"/>
    <s v="unmarried"/>
    <n v="0"/>
    <n v="-46400"/>
    <d v="2015-01-16T00:00:00"/>
    <s v="Single Vehicle Collision"/>
    <s v="Side Collision"/>
    <s v="Major Damage"/>
    <x v="4"/>
    <x v="4"/>
    <x v="1"/>
    <x v="722"/>
    <n v="21"/>
    <n v="1"/>
    <s v="YES"/>
    <n v="2"/>
    <n v="1"/>
    <s v="NO"/>
    <x v="597"/>
    <n v="17180"/>
    <n v="17180"/>
    <n v="51540"/>
    <x v="9"/>
    <x v="18"/>
    <n v="2005"/>
    <s v="Y"/>
    <n v="0"/>
  </r>
  <r>
    <n v="103"/>
    <n v="29"/>
    <x v="723"/>
    <d v="1994-08-23T00:00:00"/>
    <x v="0"/>
    <s v="500/1000"/>
    <x v="2"/>
    <n v="914.85"/>
    <n v="0"/>
    <n v="614867"/>
    <x v="0"/>
    <x v="2"/>
    <x v="5"/>
    <s v="base-jumping"/>
    <s v="other-relative"/>
    <n v="72100"/>
    <n v="0"/>
    <d v="2015-02-12T00:00:00"/>
    <s v="Parked Car"/>
    <s v="?"/>
    <s v="Minor Damage"/>
    <x v="0"/>
    <x v="3"/>
    <x v="0"/>
    <x v="723"/>
    <n v="5"/>
    <n v="1"/>
    <s v="NO"/>
    <n v="2"/>
    <n v="3"/>
    <s v="NO"/>
    <x v="598"/>
    <n v="790"/>
    <n v="1580"/>
    <n v="4740"/>
    <x v="4"/>
    <x v="13"/>
    <n v="2005"/>
    <s v="N"/>
    <n v="0"/>
  </r>
  <r>
    <n v="284"/>
    <n v="43"/>
    <x v="724"/>
    <d v="1992-01-05T00:00:00"/>
    <x v="2"/>
    <s v="250/500"/>
    <x v="2"/>
    <n v="1123.8399999999999"/>
    <n v="0"/>
    <n v="609898"/>
    <x v="0"/>
    <x v="1"/>
    <x v="5"/>
    <s v="kayaking"/>
    <s v="other-relative"/>
    <n v="48200"/>
    <n v="0"/>
    <d v="2015-01-23T00:00:00"/>
    <s v="Multi-vehicle Collision"/>
    <s v="Side Collision"/>
    <s v="Total Loss"/>
    <x v="2"/>
    <x v="4"/>
    <x v="0"/>
    <x v="724"/>
    <n v="12"/>
    <n v="3"/>
    <s v="NO"/>
    <n v="0"/>
    <n v="0"/>
    <s v="YES"/>
    <x v="599"/>
    <n v="6720"/>
    <n v="3360"/>
    <n v="26880"/>
    <x v="3"/>
    <x v="3"/>
    <n v="2007"/>
    <s v="N"/>
    <n v="0"/>
  </r>
  <r>
    <n v="189"/>
    <n v="39"/>
    <x v="725"/>
    <d v="1997-09-11T00:00:00"/>
    <x v="0"/>
    <s v="250/500"/>
    <x v="1"/>
    <n v="838.02"/>
    <n v="0"/>
    <n v="450702"/>
    <x v="1"/>
    <x v="6"/>
    <x v="4"/>
    <s v="movies"/>
    <s v="own-child"/>
    <n v="0"/>
    <n v="0"/>
    <d v="2015-02-13T00:00:00"/>
    <s v="Multi-vehicle Collision"/>
    <s v="Rear Collision"/>
    <s v="Minor Damage"/>
    <x v="0"/>
    <x v="1"/>
    <x v="6"/>
    <x v="725"/>
    <n v="7"/>
    <n v="3"/>
    <s v="?"/>
    <n v="2"/>
    <n v="0"/>
    <s v="YES"/>
    <x v="600"/>
    <n v="6440"/>
    <n v="6440"/>
    <n v="51520"/>
    <x v="2"/>
    <x v="12"/>
    <n v="1997"/>
    <s v="N"/>
    <n v="0"/>
  </r>
  <r>
    <n v="267"/>
    <n v="43"/>
    <x v="726"/>
    <d v="2002-02-10T00:00:00"/>
    <x v="0"/>
    <s v="250/500"/>
    <x v="2"/>
    <n v="1300.68"/>
    <n v="0"/>
    <n v="600418"/>
    <x v="0"/>
    <x v="1"/>
    <x v="12"/>
    <s v="sleeping"/>
    <s v="unmarried"/>
    <n v="49000"/>
    <n v="0"/>
    <d v="2015-01-27T00:00:00"/>
    <s v="Parked Car"/>
    <s v="?"/>
    <s v="Minor Damage"/>
    <x v="1"/>
    <x v="5"/>
    <x v="5"/>
    <x v="726"/>
    <n v="0"/>
    <n v="1"/>
    <s v="NO"/>
    <n v="1"/>
    <n v="3"/>
    <s v="YES"/>
    <x v="601"/>
    <n v="480"/>
    <n v="0"/>
    <n v="1440"/>
    <x v="3"/>
    <x v="3"/>
    <n v="2011"/>
    <s v="N"/>
    <n v="0"/>
  </r>
  <r>
    <n v="39"/>
    <n v="22"/>
    <x v="727"/>
    <d v="1993-01-28T00:00:00"/>
    <x v="1"/>
    <s v="500/1000"/>
    <x v="2"/>
    <n v="1173.21"/>
    <n v="0"/>
    <n v="431202"/>
    <x v="0"/>
    <x v="7"/>
    <x v="13"/>
    <s v="polo"/>
    <s v="not-in-family"/>
    <n v="0"/>
    <n v="0"/>
    <d v="2015-02-14T00:00:00"/>
    <s v="Single Vehicle Collision"/>
    <s v="Rear Collision"/>
    <s v="Major Damage"/>
    <x v="0"/>
    <x v="0"/>
    <x v="5"/>
    <x v="727"/>
    <n v="14"/>
    <n v="1"/>
    <s v="YES"/>
    <n v="0"/>
    <n v="1"/>
    <s v="YES"/>
    <x v="602"/>
    <n v="15660"/>
    <n v="7830"/>
    <n v="62640"/>
    <x v="9"/>
    <x v="15"/>
    <n v="2009"/>
    <s v="Y"/>
    <n v="0"/>
  </r>
  <r>
    <n v="140"/>
    <n v="32"/>
    <x v="728"/>
    <d v="1996-10-23T00:00:00"/>
    <x v="2"/>
    <s v="250/500"/>
    <x v="0"/>
    <n v="985.97"/>
    <n v="5000000"/>
    <n v="457793"/>
    <x v="1"/>
    <x v="6"/>
    <x v="9"/>
    <s v="cross-fit"/>
    <s v="other-relative"/>
    <n v="0"/>
    <n v="0"/>
    <d v="2015-02-01T00:00:00"/>
    <s v="Single Vehicle Collision"/>
    <s v="Side Collision"/>
    <s v="Major Damage"/>
    <x v="2"/>
    <x v="1"/>
    <x v="6"/>
    <x v="728"/>
    <n v="13"/>
    <n v="1"/>
    <s v="?"/>
    <n v="2"/>
    <n v="3"/>
    <s v="?"/>
    <x v="603"/>
    <n v="14940"/>
    <n v="7470"/>
    <n v="59760"/>
    <x v="3"/>
    <x v="28"/>
    <n v="1995"/>
    <s v="Y"/>
    <n v="0"/>
  </r>
  <r>
    <n v="243"/>
    <n v="41"/>
    <x v="729"/>
    <d v="1997-04-21T00:00:00"/>
    <x v="1"/>
    <s v="100/300"/>
    <x v="0"/>
    <n v="1129.23"/>
    <n v="0"/>
    <n v="470190"/>
    <x v="1"/>
    <x v="6"/>
    <x v="13"/>
    <s v="camping"/>
    <s v="own-child"/>
    <n v="17300"/>
    <n v="-60400"/>
    <d v="2015-02-23T00:00:00"/>
    <s v="Single Vehicle Collision"/>
    <s v="Front Collision"/>
    <s v="Major Damage"/>
    <x v="2"/>
    <x v="4"/>
    <x v="4"/>
    <x v="729"/>
    <n v="1"/>
    <n v="1"/>
    <s v="?"/>
    <n v="1"/>
    <n v="0"/>
    <s v="YES"/>
    <x v="604"/>
    <n v="10060"/>
    <n v="5030"/>
    <n v="35210"/>
    <x v="9"/>
    <x v="15"/>
    <n v="1999"/>
    <s v="Y"/>
    <n v="0"/>
  </r>
  <r>
    <n v="116"/>
    <n v="31"/>
    <x v="730"/>
    <d v="2008-11-09T00:00:00"/>
    <x v="1"/>
    <s v="250/500"/>
    <x v="2"/>
    <n v="1194.83"/>
    <n v="0"/>
    <n v="603733"/>
    <x v="1"/>
    <x v="0"/>
    <x v="5"/>
    <s v="camping"/>
    <s v="husband"/>
    <n v="28600"/>
    <n v="0"/>
    <d v="2015-01-20T00:00:00"/>
    <s v="Single Vehicle Collision"/>
    <s v="Side Collision"/>
    <s v="Major Damage"/>
    <x v="0"/>
    <x v="0"/>
    <x v="1"/>
    <x v="730"/>
    <n v="23"/>
    <n v="1"/>
    <s v="NO"/>
    <n v="0"/>
    <n v="0"/>
    <s v="NO"/>
    <x v="346"/>
    <n v="4420"/>
    <n v="8840"/>
    <n v="30940"/>
    <x v="9"/>
    <x v="18"/>
    <n v="1997"/>
    <s v="N"/>
    <n v="0"/>
  </r>
  <r>
    <n v="219"/>
    <n v="43"/>
    <x v="731"/>
    <d v="2002-06-20T00:00:00"/>
    <x v="1"/>
    <s v="100/300"/>
    <x v="0"/>
    <n v="1114.29"/>
    <n v="0"/>
    <n v="465136"/>
    <x v="1"/>
    <x v="5"/>
    <x v="10"/>
    <s v="polo"/>
    <s v="other-relative"/>
    <n v="51300"/>
    <n v="0"/>
    <d v="2015-01-08T00:00:00"/>
    <s v="Single Vehicle Collision"/>
    <s v="Side Collision"/>
    <s v="Major Damage"/>
    <x v="4"/>
    <x v="1"/>
    <x v="6"/>
    <x v="731"/>
    <n v="1"/>
    <n v="1"/>
    <s v="?"/>
    <n v="2"/>
    <n v="2"/>
    <s v="YES"/>
    <x v="605"/>
    <n v="6060"/>
    <n v="6060"/>
    <n v="54540"/>
    <x v="7"/>
    <x v="11"/>
    <n v="2006"/>
    <s v="N"/>
    <n v="0"/>
  </r>
  <r>
    <n v="96"/>
    <n v="26"/>
    <x v="732"/>
    <d v="2005-10-21T00:00:00"/>
    <x v="0"/>
    <s v="250/500"/>
    <x v="1"/>
    <n v="1509.04"/>
    <n v="0"/>
    <n v="611723"/>
    <x v="1"/>
    <x v="2"/>
    <x v="5"/>
    <s v="bungie-jumping"/>
    <s v="husband"/>
    <n v="10000"/>
    <n v="0"/>
    <d v="2015-02-23T00:00:00"/>
    <s v="Single Vehicle Collision"/>
    <s v="Front Collision"/>
    <s v="Total Loss"/>
    <x v="4"/>
    <x v="0"/>
    <x v="1"/>
    <x v="732"/>
    <n v="9"/>
    <n v="1"/>
    <s v="YES"/>
    <n v="2"/>
    <n v="3"/>
    <s v="NO"/>
    <x v="606"/>
    <n v="7120"/>
    <n v="14240"/>
    <n v="56960"/>
    <x v="0"/>
    <x v="0"/>
    <n v="2007"/>
    <s v="N"/>
    <n v="0"/>
  </r>
  <r>
    <n v="149"/>
    <n v="34"/>
    <x v="733"/>
    <d v="2005-08-28T00:00:00"/>
    <x v="1"/>
    <s v="250/500"/>
    <x v="2"/>
    <n v="664.86"/>
    <n v="0"/>
    <n v="608963"/>
    <x v="1"/>
    <x v="1"/>
    <x v="0"/>
    <s v="skydiving"/>
    <s v="wife"/>
    <n v="0"/>
    <n v="-60000"/>
    <d v="2015-02-04T00:00:00"/>
    <s v="Single Vehicle Collision"/>
    <s v="Rear Collision"/>
    <s v="Total Loss"/>
    <x v="2"/>
    <x v="4"/>
    <x v="0"/>
    <x v="733"/>
    <n v="3"/>
    <n v="1"/>
    <s v="?"/>
    <n v="0"/>
    <n v="1"/>
    <s v="NO"/>
    <x v="607"/>
    <n v="16160"/>
    <n v="16160"/>
    <n v="72720"/>
    <x v="2"/>
    <x v="2"/>
    <n v="1999"/>
    <s v="N"/>
    <n v="0"/>
  </r>
  <r>
    <n v="246"/>
    <n v="43"/>
    <x v="734"/>
    <d v="2013-01-16T00:00:00"/>
    <x v="1"/>
    <s v="250/500"/>
    <x v="0"/>
    <n v="1267.4000000000001"/>
    <n v="6000000"/>
    <n v="454139"/>
    <x v="0"/>
    <x v="7"/>
    <x v="12"/>
    <s v="basketball"/>
    <s v="husband"/>
    <n v="0"/>
    <n v="0"/>
    <d v="2015-02-09T00:00:00"/>
    <s v="Single Vehicle Collision"/>
    <s v="Side Collision"/>
    <s v="Minor Damage"/>
    <x v="2"/>
    <x v="2"/>
    <x v="4"/>
    <x v="734"/>
    <n v="0"/>
    <n v="1"/>
    <s v="NO"/>
    <n v="2"/>
    <n v="1"/>
    <s v="?"/>
    <x v="608"/>
    <n v="5070"/>
    <n v="5070"/>
    <n v="40560"/>
    <x v="4"/>
    <x v="4"/>
    <n v="2006"/>
    <s v="N"/>
    <n v="0"/>
  </r>
  <r>
    <n v="293"/>
    <n v="45"/>
    <x v="735"/>
    <d v="1992-04-28T00:00:00"/>
    <x v="2"/>
    <s v="100/300"/>
    <x v="0"/>
    <n v="1119.23"/>
    <n v="0"/>
    <n v="447560"/>
    <x v="1"/>
    <x v="0"/>
    <x v="8"/>
    <s v="exercise"/>
    <s v="unmarried"/>
    <n v="51500"/>
    <n v="0"/>
    <d v="2015-02-18T00:00:00"/>
    <s v="Multi-vehicle Collision"/>
    <s v="Front Collision"/>
    <s v="Total Loss"/>
    <x v="2"/>
    <x v="4"/>
    <x v="5"/>
    <x v="735"/>
    <n v="13"/>
    <n v="3"/>
    <s v="NO"/>
    <n v="1"/>
    <n v="1"/>
    <s v="NO"/>
    <x v="72"/>
    <n v="11380"/>
    <n v="5690"/>
    <n v="34140"/>
    <x v="11"/>
    <x v="23"/>
    <n v="2015"/>
    <s v="N"/>
    <n v="0"/>
  </r>
  <r>
    <n v="339"/>
    <n v="48"/>
    <x v="736"/>
    <d v="2005-10-10T00:00:00"/>
    <x v="0"/>
    <s v="100/300"/>
    <x v="2"/>
    <n v="1698.51"/>
    <n v="0"/>
    <n v="444378"/>
    <x v="0"/>
    <x v="7"/>
    <x v="6"/>
    <s v="dancing"/>
    <s v="unmarried"/>
    <n v="0"/>
    <n v="0"/>
    <d v="2015-02-10T00:00:00"/>
    <s v="Multi-vehicle Collision"/>
    <s v="Rear Collision"/>
    <s v="Total Loss"/>
    <x v="2"/>
    <x v="0"/>
    <x v="4"/>
    <x v="736"/>
    <n v="18"/>
    <n v="3"/>
    <s v="NO"/>
    <n v="2"/>
    <n v="1"/>
    <s v="?"/>
    <x v="609"/>
    <n v="8640"/>
    <n v="8640"/>
    <n v="34560"/>
    <x v="13"/>
    <x v="35"/>
    <n v="2001"/>
    <s v="N"/>
    <n v="0"/>
  </r>
  <r>
    <n v="160"/>
    <n v="33"/>
    <x v="737"/>
    <d v="2009-02-08T00:00:00"/>
    <x v="2"/>
    <s v="500/1000"/>
    <x v="0"/>
    <n v="1422.78"/>
    <n v="0"/>
    <n v="616583"/>
    <x v="1"/>
    <x v="5"/>
    <x v="8"/>
    <s v="exercise"/>
    <s v="husband"/>
    <n v="61600"/>
    <n v="0"/>
    <d v="2015-01-20T00:00:00"/>
    <s v="Multi-vehicle Collision"/>
    <s v="Front Collision"/>
    <s v="Total Loss"/>
    <x v="4"/>
    <x v="5"/>
    <x v="1"/>
    <x v="737"/>
    <n v="17"/>
    <n v="3"/>
    <s v="?"/>
    <n v="2"/>
    <n v="3"/>
    <s v="YES"/>
    <x v="97"/>
    <n v="5280"/>
    <n v="5280"/>
    <n v="42240"/>
    <x v="5"/>
    <x v="6"/>
    <n v="2006"/>
    <s v="N"/>
    <n v="0"/>
  </r>
  <r>
    <n v="224"/>
    <n v="42"/>
    <x v="738"/>
    <d v="2005-03-06T00:00:00"/>
    <x v="0"/>
    <s v="500/1000"/>
    <x v="2"/>
    <n v="1212.75"/>
    <n v="0"/>
    <n v="455913"/>
    <x v="1"/>
    <x v="6"/>
    <x v="5"/>
    <s v="kayaking"/>
    <s v="own-child"/>
    <n v="0"/>
    <n v="-51400"/>
    <d v="2015-01-27T00:00:00"/>
    <s v="Single Vehicle Collision"/>
    <s v="Front Collision"/>
    <s v="Minor Damage"/>
    <x v="2"/>
    <x v="4"/>
    <x v="3"/>
    <x v="738"/>
    <n v="11"/>
    <n v="1"/>
    <s v="?"/>
    <n v="0"/>
    <n v="0"/>
    <s v="YES"/>
    <x v="610"/>
    <n v="9200"/>
    <n v="13800"/>
    <n v="32200"/>
    <x v="12"/>
    <x v="26"/>
    <n v="1998"/>
    <s v="N"/>
    <n v="0"/>
  </r>
  <r>
    <n v="194"/>
    <n v="34"/>
    <x v="739"/>
    <d v="1994-05-17T00:00:00"/>
    <x v="1"/>
    <s v="100/300"/>
    <x v="0"/>
    <n v="1423.34"/>
    <n v="0"/>
    <n v="454399"/>
    <x v="0"/>
    <x v="2"/>
    <x v="2"/>
    <s v="camping"/>
    <s v="not-in-family"/>
    <n v="55300"/>
    <n v="-37900"/>
    <d v="2015-01-21T00:00:00"/>
    <s v="Vehicle Theft"/>
    <s v="?"/>
    <s v="Minor Damage"/>
    <x v="1"/>
    <x v="4"/>
    <x v="1"/>
    <x v="739"/>
    <n v="0"/>
    <n v="1"/>
    <s v="YES"/>
    <n v="0"/>
    <n v="3"/>
    <s v="NO"/>
    <x v="611"/>
    <n v="1400"/>
    <n v="1400"/>
    <n v="6300"/>
    <x v="3"/>
    <x v="33"/>
    <n v="2003"/>
    <s v="N"/>
    <n v="0"/>
  </r>
  <r>
    <n v="385"/>
    <n v="51"/>
    <x v="740"/>
    <d v="1990-07-20T00:00:00"/>
    <x v="1"/>
    <s v="250/500"/>
    <x v="0"/>
    <n v="976.37"/>
    <n v="0"/>
    <n v="602842"/>
    <x v="1"/>
    <x v="0"/>
    <x v="0"/>
    <s v="reading"/>
    <s v="husband"/>
    <n v="0"/>
    <n v="-61000"/>
    <d v="2015-02-18T00:00:00"/>
    <s v="Multi-vehicle Collision"/>
    <s v="Rear Collision"/>
    <s v="Minor Damage"/>
    <x v="3"/>
    <x v="4"/>
    <x v="1"/>
    <x v="740"/>
    <n v="14"/>
    <n v="3"/>
    <s v="?"/>
    <n v="1"/>
    <n v="3"/>
    <s v="?"/>
    <x v="612"/>
    <n v="13520"/>
    <n v="6760"/>
    <n v="47320"/>
    <x v="9"/>
    <x v="15"/>
    <n v="2007"/>
    <s v="N"/>
    <n v="0"/>
  </r>
  <r>
    <n v="100"/>
    <n v="33"/>
    <x v="741"/>
    <d v="2005-04-17T00:00:00"/>
    <x v="0"/>
    <s v="250/500"/>
    <x v="2"/>
    <n v="1124.5899999999999"/>
    <n v="6000000"/>
    <n v="459428"/>
    <x v="0"/>
    <x v="6"/>
    <x v="12"/>
    <s v="golf"/>
    <s v="not-in-family"/>
    <n v="67300"/>
    <n v="0"/>
    <d v="2015-02-26T00:00:00"/>
    <s v="Single Vehicle Collision"/>
    <s v="Rear Collision"/>
    <s v="Minor Damage"/>
    <x v="3"/>
    <x v="5"/>
    <x v="0"/>
    <x v="741"/>
    <n v="4"/>
    <n v="1"/>
    <s v="NO"/>
    <n v="1"/>
    <n v="2"/>
    <s v="NO"/>
    <x v="613"/>
    <n v="6800"/>
    <n v="6800"/>
    <n v="27200"/>
    <x v="10"/>
    <x v="25"/>
    <n v="2004"/>
    <s v="N"/>
    <n v="0"/>
  </r>
  <r>
    <n v="371"/>
    <n v="50"/>
    <x v="742"/>
    <d v="1994-02-10T00:00:00"/>
    <x v="1"/>
    <s v="250/500"/>
    <x v="0"/>
    <n v="1569.33"/>
    <n v="0"/>
    <n v="613114"/>
    <x v="0"/>
    <x v="1"/>
    <x v="1"/>
    <s v="board-games"/>
    <s v="not-in-family"/>
    <n v="79600"/>
    <n v="0"/>
    <d v="2015-01-29T00:00:00"/>
    <s v="Multi-vehicle Collision"/>
    <s v="Side Collision"/>
    <s v="Major Damage"/>
    <x v="3"/>
    <x v="4"/>
    <x v="3"/>
    <x v="742"/>
    <n v="2"/>
    <n v="3"/>
    <s v="NO"/>
    <n v="2"/>
    <n v="1"/>
    <s v="YES"/>
    <x v="289"/>
    <n v="13000"/>
    <n v="13000"/>
    <n v="58500"/>
    <x v="13"/>
    <x v="27"/>
    <n v="2011"/>
    <s v="Y"/>
    <n v="0"/>
  </r>
  <r>
    <n v="175"/>
    <n v="39"/>
    <x v="743"/>
    <d v="1995-03-29T00:00:00"/>
    <x v="1"/>
    <s v="500/1000"/>
    <x v="2"/>
    <n v="1359.36"/>
    <n v="5000000"/>
    <n v="450709"/>
    <x v="0"/>
    <x v="1"/>
    <x v="8"/>
    <s v="hiking"/>
    <s v="husband"/>
    <n v="0"/>
    <n v="-43600"/>
    <d v="2015-02-08T00:00:00"/>
    <s v="Multi-vehicle Collision"/>
    <s v="Front Collision"/>
    <s v="Major Damage"/>
    <x v="3"/>
    <x v="0"/>
    <x v="2"/>
    <x v="743"/>
    <n v="9"/>
    <n v="3"/>
    <s v="YES"/>
    <n v="2"/>
    <n v="2"/>
    <s v="YES"/>
    <x v="0"/>
    <n v="13020"/>
    <n v="6510"/>
    <n v="52080"/>
    <x v="7"/>
    <x v="11"/>
    <n v="2012"/>
    <s v="Y"/>
    <n v="0"/>
  </r>
  <r>
    <n v="373"/>
    <n v="55"/>
    <x v="744"/>
    <d v="2007-04-30T00:00:00"/>
    <x v="1"/>
    <s v="250/500"/>
    <x v="2"/>
    <n v="1607.36"/>
    <n v="0"/>
    <n v="444626"/>
    <x v="0"/>
    <x v="0"/>
    <x v="2"/>
    <s v="yachting"/>
    <s v="own-child"/>
    <n v="0"/>
    <n v="0"/>
    <d v="2015-01-19T00:00:00"/>
    <s v="Multi-vehicle Collision"/>
    <s v="Rear Collision"/>
    <s v="Major Damage"/>
    <x v="3"/>
    <x v="0"/>
    <x v="2"/>
    <x v="744"/>
    <n v="21"/>
    <n v="4"/>
    <s v="?"/>
    <n v="0"/>
    <n v="2"/>
    <s v="NO"/>
    <x v="379"/>
    <n v="6060"/>
    <n v="12120"/>
    <n v="42420"/>
    <x v="2"/>
    <x v="2"/>
    <n v="2007"/>
    <s v="Y"/>
    <n v="0"/>
  </r>
  <r>
    <n v="258"/>
    <n v="41"/>
    <x v="745"/>
    <d v="2001-02-15T00:00:00"/>
    <x v="2"/>
    <s v="100/300"/>
    <x v="2"/>
    <n v="1042.25"/>
    <n v="0"/>
    <n v="601206"/>
    <x v="0"/>
    <x v="4"/>
    <x v="8"/>
    <s v="reading"/>
    <s v="unmarried"/>
    <n v="0"/>
    <n v="-44400"/>
    <d v="2015-02-08T00:00:00"/>
    <s v="Multi-vehicle Collision"/>
    <s v="Rear Collision"/>
    <s v="Major Damage"/>
    <x v="2"/>
    <x v="5"/>
    <x v="1"/>
    <x v="745"/>
    <n v="0"/>
    <n v="3"/>
    <s v="NO"/>
    <n v="2"/>
    <n v="3"/>
    <s v="NO"/>
    <x v="614"/>
    <n v="6770"/>
    <n v="20310"/>
    <n v="54160"/>
    <x v="1"/>
    <x v="22"/>
    <n v="2008"/>
    <s v="Y"/>
    <n v="0"/>
  </r>
  <r>
    <n v="255"/>
    <n v="39"/>
    <x v="746"/>
    <d v="2001-07-09T00:00:00"/>
    <x v="0"/>
    <s v="250/500"/>
    <x v="2"/>
    <n v="1453.95"/>
    <n v="0"/>
    <n v="470389"/>
    <x v="1"/>
    <x v="1"/>
    <x v="3"/>
    <s v="bungie-jumping"/>
    <s v="not-in-family"/>
    <n v="38200"/>
    <n v="0"/>
    <d v="2015-01-07T00:00:00"/>
    <s v="Multi-vehicle Collision"/>
    <s v="Side Collision"/>
    <s v="Total Loss"/>
    <x v="2"/>
    <x v="4"/>
    <x v="3"/>
    <x v="746"/>
    <n v="17"/>
    <n v="3"/>
    <s v="YES"/>
    <n v="0"/>
    <n v="3"/>
    <s v="NO"/>
    <x v="615"/>
    <n v="2930"/>
    <n v="5860"/>
    <n v="20510"/>
    <x v="6"/>
    <x v="10"/>
    <n v="2010"/>
    <s v="N"/>
    <n v="0"/>
  </r>
  <r>
    <n v="37"/>
    <n v="31"/>
    <x v="747"/>
    <d v="2008-09-06T00:00:00"/>
    <x v="2"/>
    <s v="500/1000"/>
    <x v="2"/>
    <n v="1969.63"/>
    <n v="0"/>
    <n v="615218"/>
    <x v="1"/>
    <x v="0"/>
    <x v="2"/>
    <s v="skydiving"/>
    <s v="own-child"/>
    <n v="0"/>
    <n v="0"/>
    <d v="2015-02-13T00:00:00"/>
    <s v="Multi-vehicle Collision"/>
    <s v="Side Collision"/>
    <s v="Total Loss"/>
    <x v="2"/>
    <x v="4"/>
    <x v="5"/>
    <x v="747"/>
    <n v="21"/>
    <n v="3"/>
    <s v="NO"/>
    <n v="1"/>
    <n v="1"/>
    <s v="YES"/>
    <x v="616"/>
    <n v="6950"/>
    <n v="13900"/>
    <n v="55600"/>
    <x v="2"/>
    <x v="2"/>
    <n v="1995"/>
    <s v="N"/>
    <n v="0"/>
  </r>
  <r>
    <n v="322"/>
    <n v="44"/>
    <x v="748"/>
    <d v="2004-12-19T00:00:00"/>
    <x v="2"/>
    <s v="100/300"/>
    <x v="0"/>
    <n v="1156.19"/>
    <n v="0"/>
    <n v="606249"/>
    <x v="1"/>
    <x v="6"/>
    <x v="1"/>
    <s v="cross-fit"/>
    <s v="husband"/>
    <n v="49900"/>
    <n v="-62700"/>
    <d v="2015-02-15T00:00:00"/>
    <s v="Multi-vehicle Collision"/>
    <s v="Side Collision"/>
    <s v="Major Damage"/>
    <x v="2"/>
    <x v="2"/>
    <x v="6"/>
    <x v="748"/>
    <n v="20"/>
    <n v="3"/>
    <s v="YES"/>
    <n v="0"/>
    <n v="3"/>
    <s v="?"/>
    <x v="397"/>
    <n v="9880"/>
    <n v="4940"/>
    <n v="34580"/>
    <x v="11"/>
    <x v="23"/>
    <n v="2010"/>
    <s v="N"/>
    <n v="0"/>
  </r>
  <r>
    <n v="204"/>
    <n v="38"/>
    <x v="749"/>
    <d v="2000-11-15T00:00:00"/>
    <x v="2"/>
    <s v="100/300"/>
    <x v="1"/>
    <n v="1124.47"/>
    <n v="0"/>
    <n v="616161"/>
    <x v="1"/>
    <x v="0"/>
    <x v="4"/>
    <s v="kayaking"/>
    <s v="wife"/>
    <n v="0"/>
    <n v="-45100"/>
    <d v="2015-02-14T00:00:00"/>
    <s v="Single Vehicle Collision"/>
    <s v="Side Collision"/>
    <s v="Total Loss"/>
    <x v="4"/>
    <x v="0"/>
    <x v="6"/>
    <x v="749"/>
    <n v="5"/>
    <n v="1"/>
    <s v="NO"/>
    <n v="0"/>
    <n v="1"/>
    <s v="?"/>
    <x v="617"/>
    <n v="16460"/>
    <n v="16460"/>
    <n v="57610"/>
    <x v="8"/>
    <x v="9"/>
    <n v="2003"/>
    <s v="N"/>
    <n v="0"/>
  </r>
  <r>
    <n v="76"/>
    <n v="31"/>
    <x v="750"/>
    <d v="2007-03-14T00:00:00"/>
    <x v="0"/>
    <s v="500/1000"/>
    <x v="2"/>
    <n v="1493.5"/>
    <n v="5000000"/>
    <n v="442335"/>
    <x v="1"/>
    <x v="2"/>
    <x v="7"/>
    <s v="movies"/>
    <s v="not-in-family"/>
    <n v="39900"/>
    <n v="-44000"/>
    <d v="2015-01-31T00:00:00"/>
    <s v="Vehicle Theft"/>
    <s v="?"/>
    <s v="Minor Damage"/>
    <x v="0"/>
    <x v="4"/>
    <x v="6"/>
    <x v="750"/>
    <n v="7"/>
    <n v="1"/>
    <s v="NO"/>
    <n v="2"/>
    <n v="1"/>
    <s v="NO"/>
    <x v="618"/>
    <n v="1460"/>
    <n v="730"/>
    <n v="5840"/>
    <x v="1"/>
    <x v="1"/>
    <n v="1995"/>
    <s v="N"/>
    <n v="0"/>
  </r>
  <r>
    <n v="193"/>
    <n v="40"/>
    <x v="751"/>
    <d v="2004-12-28T00:00:00"/>
    <x v="2"/>
    <s v="100/300"/>
    <x v="2"/>
    <n v="1155.3800000000001"/>
    <n v="0"/>
    <n v="604952"/>
    <x v="1"/>
    <x v="1"/>
    <x v="11"/>
    <s v="movies"/>
    <s v="not-in-family"/>
    <n v="34200"/>
    <n v="-32300"/>
    <d v="2015-01-28T00:00:00"/>
    <s v="Single Vehicle Collision"/>
    <s v="Side Collision"/>
    <s v="Minor Damage"/>
    <x v="2"/>
    <x v="2"/>
    <x v="0"/>
    <x v="751"/>
    <n v="6"/>
    <n v="1"/>
    <s v="NO"/>
    <n v="0"/>
    <n v="0"/>
    <s v="YES"/>
    <x v="619"/>
    <n v="6390"/>
    <n v="6390"/>
    <n v="51120"/>
    <x v="4"/>
    <x v="16"/>
    <n v="2001"/>
    <s v="N"/>
    <n v="0"/>
  </r>
  <r>
    <n v="405"/>
    <n v="55"/>
    <x v="752"/>
    <d v="1999-07-05T00:00:00"/>
    <x v="2"/>
    <s v="250/500"/>
    <x v="2"/>
    <n v="878.19"/>
    <n v="0"/>
    <n v="441533"/>
    <x v="0"/>
    <x v="1"/>
    <x v="1"/>
    <s v="golf"/>
    <s v="unmarried"/>
    <n v="57100"/>
    <n v="0"/>
    <d v="2015-03-01T00:00:00"/>
    <s v="Multi-vehicle Collision"/>
    <s v="Rear Collision"/>
    <s v="Minor Damage"/>
    <x v="2"/>
    <x v="5"/>
    <x v="5"/>
    <x v="752"/>
    <n v="2"/>
    <n v="4"/>
    <s v="YES"/>
    <n v="0"/>
    <n v="2"/>
    <s v="NO"/>
    <x v="620"/>
    <n v="4830"/>
    <n v="4830"/>
    <n v="28980"/>
    <x v="3"/>
    <x v="3"/>
    <n v="1997"/>
    <s v="N"/>
    <n v="0"/>
  </r>
  <r>
    <n v="435"/>
    <n v="58"/>
    <x v="753"/>
    <d v="1997-11-15T00:00:00"/>
    <x v="1"/>
    <s v="100/300"/>
    <x v="1"/>
    <n v="1145.8499999999999"/>
    <n v="0"/>
    <n v="471784"/>
    <x v="0"/>
    <x v="7"/>
    <x v="2"/>
    <s v="movies"/>
    <s v="not-in-family"/>
    <n v="0"/>
    <n v="-40000"/>
    <d v="2015-01-10T00:00:00"/>
    <s v="Multi-vehicle Collision"/>
    <s v="Rear Collision"/>
    <s v="Total Loss"/>
    <x v="3"/>
    <x v="2"/>
    <x v="0"/>
    <x v="753"/>
    <n v="19"/>
    <n v="3"/>
    <s v="?"/>
    <n v="1"/>
    <n v="1"/>
    <s v="YES"/>
    <x v="247"/>
    <n v="9220"/>
    <n v="4610"/>
    <n v="27660"/>
    <x v="1"/>
    <x v="1"/>
    <n v="2004"/>
    <s v="N"/>
    <n v="0"/>
  </r>
  <r>
    <n v="54"/>
    <n v="35"/>
    <x v="754"/>
    <d v="2010-09-27T00:00:00"/>
    <x v="1"/>
    <s v="100/300"/>
    <x v="2"/>
    <n v="1261.28"/>
    <n v="0"/>
    <n v="453265"/>
    <x v="1"/>
    <x v="0"/>
    <x v="9"/>
    <s v="hiking"/>
    <s v="unmarried"/>
    <n v="68500"/>
    <n v="-42100"/>
    <d v="2015-02-25T00:00:00"/>
    <s v="Multi-vehicle Collision"/>
    <s v="Side Collision"/>
    <s v="Minor Damage"/>
    <x v="2"/>
    <x v="1"/>
    <x v="3"/>
    <x v="754"/>
    <n v="21"/>
    <n v="3"/>
    <s v="YES"/>
    <n v="2"/>
    <n v="0"/>
    <s v="?"/>
    <x v="497"/>
    <n v="14380"/>
    <n v="7190"/>
    <n v="57520"/>
    <x v="5"/>
    <x v="14"/>
    <n v="2012"/>
    <s v="N"/>
    <n v="0"/>
  </r>
  <r>
    <n v="144"/>
    <n v="35"/>
    <x v="755"/>
    <d v="1993-08-30T00:00:00"/>
    <x v="2"/>
    <s v="100/300"/>
    <x v="2"/>
    <n v="1427.46"/>
    <n v="0"/>
    <n v="444922"/>
    <x v="0"/>
    <x v="5"/>
    <x v="1"/>
    <s v="cross-fit"/>
    <s v="wife"/>
    <n v="0"/>
    <n v="0"/>
    <d v="2015-01-30T00:00:00"/>
    <s v="Multi-vehicle Collision"/>
    <s v="Side Collision"/>
    <s v="Major Damage"/>
    <x v="0"/>
    <x v="4"/>
    <x v="3"/>
    <x v="755"/>
    <n v="3"/>
    <n v="3"/>
    <s v="?"/>
    <n v="0"/>
    <n v="0"/>
    <s v="?"/>
    <x v="621"/>
    <n v="17580"/>
    <n v="8790"/>
    <n v="61530"/>
    <x v="2"/>
    <x v="12"/>
    <n v="1995"/>
    <s v="N"/>
    <n v="0"/>
  </r>
  <r>
    <n v="92"/>
    <n v="32"/>
    <x v="756"/>
    <d v="1998-01-29T00:00:00"/>
    <x v="2"/>
    <s v="500/1000"/>
    <x v="2"/>
    <n v="1592.41"/>
    <n v="0"/>
    <n v="474324"/>
    <x v="0"/>
    <x v="4"/>
    <x v="5"/>
    <s v="yachting"/>
    <s v="husband"/>
    <n v="58900"/>
    <n v="-29100"/>
    <d v="2015-02-06T00:00:00"/>
    <s v="Single Vehicle Collision"/>
    <s v="Rear Collision"/>
    <s v="Total Loss"/>
    <x v="4"/>
    <x v="4"/>
    <x v="0"/>
    <x v="756"/>
    <n v="22"/>
    <n v="1"/>
    <s v="?"/>
    <n v="2"/>
    <n v="3"/>
    <s v="YES"/>
    <x v="272"/>
    <n v="5340"/>
    <n v="5340"/>
    <n v="42720"/>
    <x v="11"/>
    <x v="23"/>
    <n v="1996"/>
    <s v="N"/>
    <n v="0"/>
  </r>
  <r>
    <n v="173"/>
    <n v="36"/>
    <x v="757"/>
    <d v="2007-08-18T00:00:00"/>
    <x v="0"/>
    <s v="250/500"/>
    <x v="0"/>
    <n v="1274.6300000000001"/>
    <n v="0"/>
    <n v="441298"/>
    <x v="0"/>
    <x v="6"/>
    <x v="1"/>
    <s v="basketball"/>
    <s v="unmarried"/>
    <n v="51000"/>
    <n v="0"/>
    <d v="2015-02-08T00:00:00"/>
    <s v="Single Vehicle Collision"/>
    <s v="Rear Collision"/>
    <s v="Total Loss"/>
    <x v="2"/>
    <x v="0"/>
    <x v="3"/>
    <x v="757"/>
    <n v="22"/>
    <n v="1"/>
    <s v="YES"/>
    <n v="2"/>
    <n v="3"/>
    <s v="NO"/>
    <x v="135"/>
    <n v="9460"/>
    <n v="9460"/>
    <n v="33110"/>
    <x v="4"/>
    <x v="13"/>
    <n v="1995"/>
    <s v="N"/>
    <n v="0"/>
  </r>
  <r>
    <n v="436"/>
    <n v="60"/>
    <x v="758"/>
    <d v="1992-04-14T00:00:00"/>
    <x v="1"/>
    <s v="250/500"/>
    <x v="2"/>
    <n v="1362.31"/>
    <n v="0"/>
    <n v="446606"/>
    <x v="0"/>
    <x v="5"/>
    <x v="5"/>
    <s v="bungie-jumping"/>
    <s v="wife"/>
    <n v="67600"/>
    <n v="-65300"/>
    <d v="2015-01-13T00:00:00"/>
    <s v="Single Vehicle Collision"/>
    <s v="Front Collision"/>
    <s v="Minor Damage"/>
    <x v="4"/>
    <x v="1"/>
    <x v="2"/>
    <x v="758"/>
    <n v="16"/>
    <n v="1"/>
    <s v="NO"/>
    <n v="0"/>
    <n v="2"/>
    <s v="NO"/>
    <x v="622"/>
    <n v="14920"/>
    <n v="7460"/>
    <n v="59680"/>
    <x v="0"/>
    <x v="30"/>
    <n v="2005"/>
    <s v="N"/>
    <n v="0"/>
  </r>
  <r>
    <n v="155"/>
    <n v="35"/>
    <x v="759"/>
    <d v="1993-08-09T00:00:00"/>
    <x v="0"/>
    <s v="250/500"/>
    <x v="0"/>
    <n v="919.37"/>
    <n v="0"/>
    <n v="459537"/>
    <x v="1"/>
    <x v="2"/>
    <x v="9"/>
    <s v="hiking"/>
    <s v="not-in-family"/>
    <n v="83600"/>
    <n v="0"/>
    <d v="2015-01-18T00:00:00"/>
    <s v="Single Vehicle Collision"/>
    <s v="Front Collision"/>
    <s v="Minor Damage"/>
    <x v="4"/>
    <x v="2"/>
    <x v="6"/>
    <x v="759"/>
    <n v="0"/>
    <n v="1"/>
    <s v="?"/>
    <n v="0"/>
    <n v="3"/>
    <s v="?"/>
    <x v="555"/>
    <n v="8060"/>
    <n v="8060"/>
    <n v="32240"/>
    <x v="5"/>
    <x v="14"/>
    <n v="1997"/>
    <s v="N"/>
    <n v="0"/>
  </r>
  <r>
    <n v="78"/>
    <n v="31"/>
    <x v="760"/>
    <d v="1991-04-02T00:00:00"/>
    <x v="0"/>
    <s v="250/500"/>
    <x v="0"/>
    <n v="1377.23"/>
    <n v="0"/>
    <n v="440757"/>
    <x v="1"/>
    <x v="4"/>
    <x v="3"/>
    <s v="kayaking"/>
    <s v="unmarried"/>
    <n v="72600"/>
    <n v="0"/>
    <d v="2015-03-01T00:00:00"/>
    <s v="Multi-vehicle Collision"/>
    <s v="Side Collision"/>
    <s v="Minor Damage"/>
    <x v="3"/>
    <x v="2"/>
    <x v="4"/>
    <x v="760"/>
    <n v="1"/>
    <n v="3"/>
    <s v="?"/>
    <n v="2"/>
    <n v="1"/>
    <s v="?"/>
    <x v="623"/>
    <n v="5810"/>
    <n v="11620"/>
    <n v="34860"/>
    <x v="5"/>
    <x v="14"/>
    <n v="1997"/>
    <s v="N"/>
    <n v="0"/>
  </r>
  <r>
    <n v="440"/>
    <n v="57"/>
    <x v="761"/>
    <d v="2007-03-15T00:00:00"/>
    <x v="2"/>
    <s v="100/300"/>
    <x v="0"/>
    <n v="995.55"/>
    <n v="5000000"/>
    <n v="604948"/>
    <x v="0"/>
    <x v="6"/>
    <x v="9"/>
    <s v="paintball"/>
    <s v="wife"/>
    <n v="51500"/>
    <n v="-52100"/>
    <d v="2015-02-02T00:00:00"/>
    <s v="Multi-vehicle Collision"/>
    <s v="Rear Collision"/>
    <s v="Major Damage"/>
    <x v="0"/>
    <x v="0"/>
    <x v="2"/>
    <x v="761"/>
    <n v="19"/>
    <n v="3"/>
    <s v="YES"/>
    <n v="0"/>
    <n v="3"/>
    <s v="?"/>
    <x v="624"/>
    <n v="12400"/>
    <n v="12400"/>
    <n v="43400"/>
    <x v="11"/>
    <x v="23"/>
    <n v="2007"/>
    <s v="Y"/>
    <n v="0"/>
  </r>
  <r>
    <n v="264"/>
    <n v="43"/>
    <x v="762"/>
    <d v="2010-05-01T00:00:00"/>
    <x v="2"/>
    <s v="100/300"/>
    <x v="2"/>
    <n v="1508.12"/>
    <n v="6000000"/>
    <n v="433275"/>
    <x v="0"/>
    <x v="1"/>
    <x v="0"/>
    <s v="basketball"/>
    <s v="wife"/>
    <n v="0"/>
    <n v="0"/>
    <d v="2015-01-20T00:00:00"/>
    <s v="Multi-vehicle Collision"/>
    <s v="Rear Collision"/>
    <s v="Major Damage"/>
    <x v="3"/>
    <x v="2"/>
    <x v="0"/>
    <x v="762"/>
    <n v="0"/>
    <n v="3"/>
    <s v="?"/>
    <n v="2"/>
    <n v="1"/>
    <s v="NO"/>
    <x v="403"/>
    <n v="13500"/>
    <n v="6750"/>
    <n v="40500"/>
    <x v="11"/>
    <x v="23"/>
    <n v="2015"/>
    <s v="Y"/>
    <n v="0"/>
  </r>
  <r>
    <n v="66"/>
    <n v="30"/>
    <x v="763"/>
    <d v="2003-06-24T00:00:00"/>
    <x v="1"/>
    <s v="500/1000"/>
    <x v="2"/>
    <n v="484.67"/>
    <n v="0"/>
    <n v="608309"/>
    <x v="1"/>
    <x v="6"/>
    <x v="12"/>
    <s v="paintball"/>
    <s v="wife"/>
    <n v="21100"/>
    <n v="-60800"/>
    <d v="2015-01-24T00:00:00"/>
    <s v="Multi-vehicle Collision"/>
    <s v="Front Collision"/>
    <s v="Major Damage"/>
    <x v="2"/>
    <x v="0"/>
    <x v="2"/>
    <x v="763"/>
    <n v="2"/>
    <n v="3"/>
    <s v="?"/>
    <n v="0"/>
    <n v="2"/>
    <s v="YES"/>
    <x v="625"/>
    <n v="11920"/>
    <n v="11920"/>
    <n v="41720"/>
    <x v="13"/>
    <x v="27"/>
    <n v="2015"/>
    <s v="Y"/>
    <n v="0"/>
  </r>
  <r>
    <n v="366"/>
    <n v="50"/>
    <x v="764"/>
    <d v="1990-07-08T00:00:00"/>
    <x v="1"/>
    <s v="500/1000"/>
    <x v="0"/>
    <n v="1561.41"/>
    <n v="0"/>
    <n v="462767"/>
    <x v="1"/>
    <x v="5"/>
    <x v="11"/>
    <s v="basketball"/>
    <s v="husband"/>
    <n v="21200"/>
    <n v="0"/>
    <d v="2015-01-04T00:00:00"/>
    <s v="Multi-vehicle Collision"/>
    <s v="Rear Collision"/>
    <s v="Minor Damage"/>
    <x v="0"/>
    <x v="2"/>
    <x v="2"/>
    <x v="764"/>
    <n v="5"/>
    <n v="3"/>
    <s v="YES"/>
    <n v="1"/>
    <n v="3"/>
    <s v="NO"/>
    <x v="207"/>
    <n v="12780"/>
    <n v="12780"/>
    <n v="44730"/>
    <x v="1"/>
    <x v="22"/>
    <n v="2012"/>
    <s v="N"/>
    <n v="0"/>
  </r>
  <r>
    <n v="188"/>
    <n v="37"/>
    <x v="765"/>
    <d v="1994-09-24T00:00:00"/>
    <x v="0"/>
    <s v="100/300"/>
    <x v="2"/>
    <n v="1457.21"/>
    <n v="0"/>
    <n v="471785"/>
    <x v="1"/>
    <x v="7"/>
    <x v="12"/>
    <s v="hiking"/>
    <s v="own-child"/>
    <n v="46300"/>
    <n v="0"/>
    <d v="2015-01-17T00:00:00"/>
    <s v="Single Vehicle Collision"/>
    <s v="Rear Collision"/>
    <s v="Total Loss"/>
    <x v="4"/>
    <x v="0"/>
    <x v="0"/>
    <x v="765"/>
    <n v="6"/>
    <n v="1"/>
    <s v="?"/>
    <n v="2"/>
    <n v="0"/>
    <s v="YES"/>
    <x v="626"/>
    <n v="5000"/>
    <n v="5000"/>
    <n v="35000"/>
    <x v="9"/>
    <x v="18"/>
    <n v="2003"/>
    <s v="N"/>
    <n v="0"/>
  </r>
  <r>
    <n v="224"/>
    <n v="39"/>
    <x v="766"/>
    <d v="2012-06-20T00:00:00"/>
    <x v="2"/>
    <s v="500/1000"/>
    <x v="0"/>
    <n v="1128.71"/>
    <n v="0"/>
    <n v="601397"/>
    <x v="1"/>
    <x v="7"/>
    <x v="5"/>
    <s v="sleeping"/>
    <s v="other-relative"/>
    <n v="0"/>
    <n v="-47100"/>
    <d v="2015-02-04T00:00:00"/>
    <s v="Multi-vehicle Collision"/>
    <s v="Rear Collision"/>
    <s v="Total Loss"/>
    <x v="2"/>
    <x v="1"/>
    <x v="1"/>
    <x v="766"/>
    <n v="21"/>
    <n v="3"/>
    <s v="YES"/>
    <n v="2"/>
    <n v="1"/>
    <s v="?"/>
    <x v="627"/>
    <n v="12360"/>
    <n v="6180"/>
    <n v="43260"/>
    <x v="9"/>
    <x v="17"/>
    <n v="2007"/>
    <s v="N"/>
    <n v="0"/>
  </r>
  <r>
    <n v="253"/>
    <n v="46"/>
    <x v="767"/>
    <d v="2006-04-19T00:00:00"/>
    <x v="2"/>
    <s v="100/300"/>
    <x v="2"/>
    <n v="1358.2"/>
    <n v="0"/>
    <n v="477636"/>
    <x v="1"/>
    <x v="0"/>
    <x v="10"/>
    <s v="movies"/>
    <s v="husband"/>
    <n v="52900"/>
    <n v="0"/>
    <d v="2015-02-14T00:00:00"/>
    <s v="Multi-vehicle Collision"/>
    <s v="Front Collision"/>
    <s v="Major Damage"/>
    <x v="4"/>
    <x v="2"/>
    <x v="0"/>
    <x v="767"/>
    <n v="11"/>
    <n v="3"/>
    <s v="YES"/>
    <n v="0"/>
    <n v="0"/>
    <s v="NO"/>
    <x v="628"/>
    <n v="5870"/>
    <n v="11740"/>
    <n v="46960"/>
    <x v="11"/>
    <x v="23"/>
    <n v="2001"/>
    <s v="N"/>
    <n v="0"/>
  </r>
  <r>
    <n v="446"/>
    <n v="61"/>
    <x v="768"/>
    <d v="1999-04-07T00:00:00"/>
    <x v="2"/>
    <s v="100/300"/>
    <x v="0"/>
    <n v="1232.79"/>
    <n v="0"/>
    <n v="441967"/>
    <x v="1"/>
    <x v="5"/>
    <x v="12"/>
    <s v="reading"/>
    <s v="unmarried"/>
    <n v="49900"/>
    <n v="-62100"/>
    <d v="2015-01-07T00:00:00"/>
    <s v="Single Vehicle Collision"/>
    <s v="Rear Collision"/>
    <s v="Minor Damage"/>
    <x v="3"/>
    <x v="1"/>
    <x v="3"/>
    <x v="768"/>
    <n v="3"/>
    <n v="1"/>
    <s v="YES"/>
    <n v="2"/>
    <n v="0"/>
    <s v="YES"/>
    <x v="629"/>
    <n v="7050"/>
    <n v="14100"/>
    <n v="49350"/>
    <x v="9"/>
    <x v="18"/>
    <n v="2007"/>
    <s v="N"/>
    <n v="0"/>
  </r>
  <r>
    <n v="169"/>
    <n v="37"/>
    <x v="769"/>
    <d v="2001-12-07T00:00:00"/>
    <x v="2"/>
    <s v="100/300"/>
    <x v="0"/>
    <n v="936.19"/>
    <n v="0"/>
    <n v="454776"/>
    <x v="0"/>
    <x v="7"/>
    <x v="3"/>
    <s v="movies"/>
    <s v="other-relative"/>
    <n v="70600"/>
    <n v="-48500"/>
    <d v="2015-02-02T00:00:00"/>
    <s v="Multi-vehicle Collision"/>
    <s v="Side Collision"/>
    <s v="Total Loss"/>
    <x v="0"/>
    <x v="0"/>
    <x v="6"/>
    <x v="769"/>
    <n v="4"/>
    <n v="3"/>
    <s v="?"/>
    <n v="2"/>
    <n v="1"/>
    <s v="YES"/>
    <x v="630"/>
    <n v="17370"/>
    <n v="5790"/>
    <n v="34740"/>
    <x v="6"/>
    <x v="7"/>
    <n v="2005"/>
    <s v="N"/>
    <n v="0"/>
  </r>
  <r>
    <n v="255"/>
    <n v="46"/>
    <x v="770"/>
    <d v="2006-11-25T00:00:00"/>
    <x v="2"/>
    <s v="250/500"/>
    <x v="2"/>
    <n v="1302.3399999999999"/>
    <n v="0"/>
    <n v="431532"/>
    <x v="1"/>
    <x v="7"/>
    <x v="5"/>
    <s v="video-games"/>
    <s v="own-child"/>
    <n v="0"/>
    <n v="-52600"/>
    <d v="2015-01-12T00:00:00"/>
    <s v="Multi-vehicle Collision"/>
    <s v="Front Collision"/>
    <s v="Minor Damage"/>
    <x v="2"/>
    <x v="4"/>
    <x v="6"/>
    <x v="770"/>
    <n v="2"/>
    <n v="3"/>
    <s v="NO"/>
    <n v="1"/>
    <n v="0"/>
    <s v="NO"/>
    <x v="313"/>
    <n v="5260"/>
    <n v="10520"/>
    <n v="42080"/>
    <x v="13"/>
    <x v="35"/>
    <n v="2011"/>
    <s v="N"/>
    <n v="0"/>
  </r>
  <r>
    <n v="209"/>
    <n v="39"/>
    <x v="771"/>
    <d v="1996-12-06T00:00:00"/>
    <x v="1"/>
    <s v="100/300"/>
    <x v="2"/>
    <n v="1264.99"/>
    <n v="0"/>
    <n v="614169"/>
    <x v="0"/>
    <x v="1"/>
    <x v="10"/>
    <s v="polo"/>
    <s v="husband"/>
    <n v="67800"/>
    <n v="0"/>
    <d v="2015-01-01T00:00:00"/>
    <s v="Single Vehicle Collision"/>
    <s v="Side Collision"/>
    <s v="Minor Damage"/>
    <x v="2"/>
    <x v="1"/>
    <x v="6"/>
    <x v="771"/>
    <n v="22"/>
    <n v="1"/>
    <s v="?"/>
    <n v="1"/>
    <n v="1"/>
    <s v="NO"/>
    <x v="631"/>
    <n v="8400"/>
    <n v="4200"/>
    <n v="25200"/>
    <x v="3"/>
    <x v="28"/>
    <n v="1995"/>
    <s v="N"/>
    <n v="0"/>
  </r>
  <r>
    <n v="210"/>
    <n v="37"/>
    <x v="772"/>
    <d v="2012-07-10T00:00:00"/>
    <x v="0"/>
    <s v="500/1000"/>
    <x v="2"/>
    <n v="1467.76"/>
    <n v="0"/>
    <n v="601425"/>
    <x v="1"/>
    <x v="0"/>
    <x v="4"/>
    <s v="hiking"/>
    <s v="own-child"/>
    <n v="38700"/>
    <n v="-33100"/>
    <d v="2015-02-22T00:00:00"/>
    <s v="Single Vehicle Collision"/>
    <s v="Front Collision"/>
    <s v="Total Loss"/>
    <x v="4"/>
    <x v="2"/>
    <x v="5"/>
    <x v="772"/>
    <n v="8"/>
    <n v="1"/>
    <s v="?"/>
    <n v="1"/>
    <n v="3"/>
    <s v="YES"/>
    <x v="430"/>
    <n v="6330"/>
    <n v="6330"/>
    <n v="50640"/>
    <x v="7"/>
    <x v="11"/>
    <n v="2000"/>
    <s v="N"/>
    <n v="0"/>
  </r>
  <r>
    <n v="174"/>
    <n v="33"/>
    <x v="773"/>
    <d v="2014-04-07T00:00:00"/>
    <x v="1"/>
    <s v="250/500"/>
    <x v="1"/>
    <n v="1124.43"/>
    <n v="0"/>
    <n v="477346"/>
    <x v="1"/>
    <x v="6"/>
    <x v="13"/>
    <s v="paintball"/>
    <s v="own-child"/>
    <n v="0"/>
    <n v="0"/>
    <d v="2015-01-16T00:00:00"/>
    <s v="Multi-vehicle Collision"/>
    <s v="Rear Collision"/>
    <s v="Total Loss"/>
    <x v="4"/>
    <x v="4"/>
    <x v="6"/>
    <x v="773"/>
    <n v="14"/>
    <n v="3"/>
    <s v="YES"/>
    <n v="0"/>
    <n v="1"/>
    <s v="YES"/>
    <x v="346"/>
    <n v="8840"/>
    <n v="4420"/>
    <n v="30940"/>
    <x v="0"/>
    <x v="30"/>
    <n v="1995"/>
    <s v="N"/>
    <n v="0"/>
  </r>
  <r>
    <n v="70"/>
    <n v="28"/>
    <x v="774"/>
    <d v="2003-10-11T00:00:00"/>
    <x v="2"/>
    <s v="250/500"/>
    <x v="0"/>
    <n v="1319.81"/>
    <n v="0"/>
    <n v="613587"/>
    <x v="0"/>
    <x v="5"/>
    <x v="1"/>
    <s v="yachting"/>
    <s v="husband"/>
    <n v="67200"/>
    <n v="-59400"/>
    <d v="2015-01-28T00:00:00"/>
    <s v="Multi-vehicle Collision"/>
    <s v="Side Collision"/>
    <s v="Minor Damage"/>
    <x v="0"/>
    <x v="4"/>
    <x v="2"/>
    <x v="774"/>
    <n v="14"/>
    <n v="4"/>
    <s v="NO"/>
    <n v="1"/>
    <n v="0"/>
    <s v="YES"/>
    <x v="632"/>
    <n v="3520"/>
    <n v="3520"/>
    <n v="24640"/>
    <x v="7"/>
    <x v="8"/>
    <n v="2006"/>
    <s v="N"/>
    <n v="0"/>
  </r>
  <r>
    <n v="89"/>
    <n v="32"/>
    <x v="775"/>
    <d v="2015-01-17T00:00:00"/>
    <x v="1"/>
    <s v="100/300"/>
    <x v="1"/>
    <n v="1482.53"/>
    <n v="0"/>
    <n v="620358"/>
    <x v="1"/>
    <x v="0"/>
    <x v="4"/>
    <s v="kayaking"/>
    <s v="not-in-family"/>
    <n v="49100"/>
    <n v="-45100"/>
    <d v="2015-01-23T00:00:00"/>
    <s v="Parked Car"/>
    <s v="?"/>
    <s v="Trivial Damage"/>
    <x v="0"/>
    <x v="4"/>
    <x v="6"/>
    <x v="775"/>
    <n v="5"/>
    <n v="1"/>
    <s v="YES"/>
    <n v="1"/>
    <n v="2"/>
    <s v="?"/>
    <x v="633"/>
    <n v="10"/>
    <n v="20"/>
    <n v="70"/>
    <x v="6"/>
    <x v="10"/>
    <n v="2002"/>
    <s v="N"/>
    <n v="0"/>
  </r>
  <r>
    <n v="458"/>
    <n v="61"/>
    <x v="776"/>
    <d v="1992-12-07T00:00:00"/>
    <x v="1"/>
    <s v="100/300"/>
    <x v="0"/>
    <n v="1328.18"/>
    <n v="0"/>
    <n v="617699"/>
    <x v="1"/>
    <x v="5"/>
    <x v="9"/>
    <s v="bungie-jumping"/>
    <s v="other-relative"/>
    <n v="53000"/>
    <n v="0"/>
    <d v="2015-02-25T00:00:00"/>
    <s v="Single Vehicle Collision"/>
    <s v="Front Collision"/>
    <s v="Minor Damage"/>
    <x v="2"/>
    <x v="4"/>
    <x v="0"/>
    <x v="776"/>
    <n v="18"/>
    <n v="1"/>
    <s v="NO"/>
    <n v="2"/>
    <n v="1"/>
    <s v="NO"/>
    <x v="634"/>
    <n v="6260"/>
    <n v="6260"/>
    <n v="43820"/>
    <x v="13"/>
    <x v="27"/>
    <n v="2003"/>
    <s v="N"/>
    <n v="0"/>
  </r>
  <r>
    <n v="239"/>
    <n v="40"/>
    <x v="777"/>
    <d v="2004-11-29T00:00:00"/>
    <x v="1"/>
    <s v="100/300"/>
    <x v="2"/>
    <n v="1463.95"/>
    <n v="0"/>
    <n v="430567"/>
    <x v="1"/>
    <x v="7"/>
    <x v="2"/>
    <s v="skydiving"/>
    <s v="own-child"/>
    <n v="0"/>
    <n v="0"/>
    <d v="2015-02-11T00:00:00"/>
    <s v="Multi-vehicle Collision"/>
    <s v="Rear Collision"/>
    <s v="Total Loss"/>
    <x v="0"/>
    <x v="5"/>
    <x v="3"/>
    <x v="777"/>
    <n v="20"/>
    <n v="3"/>
    <s v="?"/>
    <n v="0"/>
    <n v="0"/>
    <s v="YES"/>
    <x v="635"/>
    <n v="6340"/>
    <n v="6340"/>
    <n v="57060"/>
    <x v="2"/>
    <x v="12"/>
    <n v="2003"/>
    <s v="N"/>
    <n v="0"/>
  </r>
  <r>
    <n v="161"/>
    <n v="38"/>
    <x v="778"/>
    <d v="2004-01-02T00:00:00"/>
    <x v="2"/>
    <s v="100/300"/>
    <x v="1"/>
    <n v="1133.8499999999999"/>
    <n v="0"/>
    <n v="439870"/>
    <x v="0"/>
    <x v="1"/>
    <x v="7"/>
    <s v="exercise"/>
    <s v="not-in-family"/>
    <n v="60200"/>
    <n v="0"/>
    <d v="2015-01-03T00:00:00"/>
    <s v="Multi-vehicle Collision"/>
    <s v="Front Collision"/>
    <s v="Total Loss"/>
    <x v="0"/>
    <x v="4"/>
    <x v="3"/>
    <x v="778"/>
    <n v="0"/>
    <n v="3"/>
    <s v="YES"/>
    <n v="2"/>
    <n v="2"/>
    <s v="YES"/>
    <x v="571"/>
    <n v="5040"/>
    <n v="15120"/>
    <n v="40320"/>
    <x v="13"/>
    <x v="35"/>
    <n v="2003"/>
    <s v="N"/>
    <n v="0"/>
  </r>
  <r>
    <n v="446"/>
    <n v="61"/>
    <x v="779"/>
    <d v="2006-01-25T00:00:00"/>
    <x v="1"/>
    <s v="500/1000"/>
    <x v="0"/>
    <n v="1037.32"/>
    <n v="0"/>
    <n v="438837"/>
    <x v="1"/>
    <x v="5"/>
    <x v="4"/>
    <s v="skydiving"/>
    <s v="wife"/>
    <n v="0"/>
    <n v="-15700"/>
    <d v="2015-01-30T00:00:00"/>
    <s v="Multi-vehicle Collision"/>
    <s v="Rear Collision"/>
    <s v="Minor Damage"/>
    <x v="0"/>
    <x v="5"/>
    <x v="4"/>
    <x v="779"/>
    <n v="1"/>
    <n v="3"/>
    <s v="?"/>
    <n v="2"/>
    <n v="1"/>
    <s v="NO"/>
    <x v="636"/>
    <n v="6740"/>
    <n v="13480"/>
    <n v="60660"/>
    <x v="5"/>
    <x v="37"/>
    <n v="2005"/>
    <s v="N"/>
    <n v="0"/>
  </r>
  <r>
    <n v="476"/>
    <n v="61"/>
    <x v="780"/>
    <d v="1993-04-18T00:00:00"/>
    <x v="1"/>
    <s v="250/500"/>
    <x v="0"/>
    <n v="1562.8"/>
    <n v="0"/>
    <n v="458997"/>
    <x v="1"/>
    <x v="4"/>
    <x v="11"/>
    <s v="dancing"/>
    <s v="not-in-family"/>
    <n v="42800"/>
    <n v="-68200"/>
    <d v="2015-01-18T00:00:00"/>
    <s v="Single Vehicle Collision"/>
    <s v="Front Collision"/>
    <s v="Total Loss"/>
    <x v="2"/>
    <x v="4"/>
    <x v="4"/>
    <x v="780"/>
    <n v="10"/>
    <n v="1"/>
    <s v="?"/>
    <n v="1"/>
    <n v="2"/>
    <s v="YES"/>
    <x v="637"/>
    <n v="8980"/>
    <n v="4490"/>
    <n v="35920"/>
    <x v="9"/>
    <x v="15"/>
    <n v="2009"/>
    <s v="N"/>
    <n v="0"/>
  </r>
  <r>
    <n v="70"/>
    <n v="29"/>
    <x v="781"/>
    <d v="2006-12-09T00:00:00"/>
    <x v="1"/>
    <s v="100/300"/>
    <x v="0"/>
    <n v="1425.79"/>
    <n v="0"/>
    <n v="604147"/>
    <x v="1"/>
    <x v="0"/>
    <x v="3"/>
    <s v="video-games"/>
    <s v="other-relative"/>
    <n v="62400"/>
    <n v="-52300"/>
    <d v="2015-01-04T00:00:00"/>
    <s v="Single Vehicle Collision"/>
    <s v="Front Collision"/>
    <s v="Minor Damage"/>
    <x v="4"/>
    <x v="5"/>
    <x v="1"/>
    <x v="781"/>
    <n v="12"/>
    <n v="1"/>
    <s v="NO"/>
    <n v="0"/>
    <n v="3"/>
    <s v="?"/>
    <x v="638"/>
    <n v="11560"/>
    <n v="11560"/>
    <n v="46240"/>
    <x v="2"/>
    <x v="2"/>
    <n v="2009"/>
    <s v="N"/>
    <n v="0"/>
  </r>
  <r>
    <n v="233"/>
    <n v="41"/>
    <x v="782"/>
    <d v="1997-08-30T00:00:00"/>
    <x v="0"/>
    <s v="500/1000"/>
    <x v="1"/>
    <n v="1615.14"/>
    <n v="0"/>
    <n v="606638"/>
    <x v="1"/>
    <x v="2"/>
    <x v="4"/>
    <s v="board-games"/>
    <s v="other-relative"/>
    <n v="67100"/>
    <n v="0"/>
    <d v="2015-01-20T00:00:00"/>
    <s v="Vehicle Theft"/>
    <s v="?"/>
    <s v="Minor Damage"/>
    <x v="1"/>
    <x v="2"/>
    <x v="3"/>
    <x v="782"/>
    <n v="6"/>
    <n v="1"/>
    <s v="NO"/>
    <n v="0"/>
    <n v="1"/>
    <s v="?"/>
    <x v="639"/>
    <n v="680"/>
    <n v="680"/>
    <n v="2380"/>
    <x v="3"/>
    <x v="33"/>
    <n v="2011"/>
    <s v="N"/>
    <n v="0"/>
  </r>
  <r>
    <n v="122"/>
    <n v="33"/>
    <x v="783"/>
    <d v="1991-06-03T00:00:00"/>
    <x v="2"/>
    <s v="250/500"/>
    <x v="2"/>
    <n v="1236.5"/>
    <n v="0"/>
    <n v="619620"/>
    <x v="0"/>
    <x v="1"/>
    <x v="6"/>
    <s v="bungie-jumping"/>
    <s v="husband"/>
    <n v="0"/>
    <n v="-48700"/>
    <d v="2015-02-12T00:00:00"/>
    <s v="Parked Car"/>
    <s v="?"/>
    <s v="Trivial Damage"/>
    <x v="1"/>
    <x v="2"/>
    <x v="4"/>
    <x v="783"/>
    <n v="1"/>
    <n v="1"/>
    <s v="NO"/>
    <n v="0"/>
    <n v="1"/>
    <s v="NO"/>
    <x v="551"/>
    <n v="460"/>
    <n v="920"/>
    <n v="3680"/>
    <x v="5"/>
    <x v="37"/>
    <n v="2003"/>
    <s v="N"/>
    <n v="0"/>
  </r>
  <r>
    <n v="335"/>
    <n v="48"/>
    <x v="784"/>
    <d v="1995-09-06T00:00:00"/>
    <x v="2"/>
    <s v="500/1000"/>
    <x v="1"/>
    <n v="1017.97"/>
    <n v="0"/>
    <n v="441671"/>
    <x v="1"/>
    <x v="0"/>
    <x v="1"/>
    <s v="chess"/>
    <s v="wife"/>
    <n v="59900"/>
    <n v="-34800"/>
    <d v="2015-02-19T00:00:00"/>
    <s v="Multi-vehicle Collision"/>
    <s v="Front Collision"/>
    <s v="Total Loss"/>
    <x v="0"/>
    <x v="4"/>
    <x v="0"/>
    <x v="784"/>
    <n v="21"/>
    <n v="3"/>
    <s v="NO"/>
    <n v="0"/>
    <n v="0"/>
    <s v="YES"/>
    <x v="640"/>
    <n v="3260"/>
    <n v="6520"/>
    <n v="26080"/>
    <x v="10"/>
    <x v="25"/>
    <n v="2005"/>
    <s v="Y"/>
    <n v="0"/>
  </r>
  <r>
    <n v="257"/>
    <n v="40"/>
    <x v="785"/>
    <d v="2000-02-09T00:00:00"/>
    <x v="1"/>
    <s v="100/300"/>
    <x v="1"/>
    <n v="1306"/>
    <n v="0"/>
    <n v="610381"/>
    <x v="0"/>
    <x v="2"/>
    <x v="1"/>
    <s v="cross-fit"/>
    <s v="husband"/>
    <n v="46100"/>
    <n v="-46900"/>
    <d v="2015-02-21T00:00:00"/>
    <s v="Multi-vehicle Collision"/>
    <s v="Front Collision"/>
    <s v="Major Damage"/>
    <x v="4"/>
    <x v="2"/>
    <x v="0"/>
    <x v="785"/>
    <n v="3"/>
    <n v="3"/>
    <s v="YES"/>
    <n v="2"/>
    <n v="1"/>
    <s v="?"/>
    <x v="641"/>
    <n v="7700"/>
    <n v="3850"/>
    <n v="38500"/>
    <x v="8"/>
    <x v="34"/>
    <n v="2008"/>
    <s v="Y"/>
    <n v="0"/>
  </r>
  <r>
    <n v="85"/>
    <n v="27"/>
    <x v="786"/>
    <d v="1996-07-23T00:00:00"/>
    <x v="2"/>
    <s v="500/1000"/>
    <x v="1"/>
    <n v="1174.1400000000001"/>
    <n v="0"/>
    <n v="602416"/>
    <x v="0"/>
    <x v="6"/>
    <x v="7"/>
    <s v="dancing"/>
    <s v="unmarried"/>
    <n v="50400"/>
    <n v="-61500"/>
    <d v="2015-02-02T00:00:00"/>
    <s v="Multi-vehicle Collision"/>
    <s v="Rear Collision"/>
    <s v="Minor Damage"/>
    <x v="2"/>
    <x v="2"/>
    <x v="5"/>
    <x v="786"/>
    <n v="14"/>
    <n v="4"/>
    <s v="YES"/>
    <n v="0"/>
    <n v="0"/>
    <s v="NO"/>
    <x v="429"/>
    <n v="10740"/>
    <n v="5370"/>
    <n v="42960"/>
    <x v="7"/>
    <x v="8"/>
    <n v="2012"/>
    <s v="N"/>
    <n v="0"/>
  </r>
  <r>
    <n v="133"/>
    <n v="30"/>
    <x v="787"/>
    <d v="2005-09-21T00:00:00"/>
    <x v="1"/>
    <s v="500/1000"/>
    <x v="0"/>
    <n v="1231.01"/>
    <n v="0"/>
    <n v="459562"/>
    <x v="0"/>
    <x v="6"/>
    <x v="12"/>
    <s v="board-games"/>
    <s v="husband"/>
    <n v="0"/>
    <n v="-31700"/>
    <d v="2015-02-01T00:00:00"/>
    <s v="Multi-vehicle Collision"/>
    <s v="Front Collision"/>
    <s v="Minor Damage"/>
    <x v="2"/>
    <x v="0"/>
    <x v="1"/>
    <x v="787"/>
    <n v="19"/>
    <n v="3"/>
    <s v="NO"/>
    <n v="1"/>
    <n v="2"/>
    <s v="?"/>
    <x v="642"/>
    <n v="3160"/>
    <n v="3160"/>
    <n v="22120"/>
    <x v="2"/>
    <x v="12"/>
    <n v="2007"/>
    <s v="N"/>
    <n v="0"/>
  </r>
  <r>
    <n v="119"/>
    <n v="34"/>
    <x v="788"/>
    <d v="2011-12-30T00:00:00"/>
    <x v="2"/>
    <s v="250/500"/>
    <x v="2"/>
    <n v="1299.18"/>
    <n v="0"/>
    <n v="463271"/>
    <x v="1"/>
    <x v="6"/>
    <x v="4"/>
    <s v="hiking"/>
    <s v="wife"/>
    <n v="57100"/>
    <n v="0"/>
    <d v="2015-01-08T00:00:00"/>
    <s v="Single Vehicle Collision"/>
    <s v="Front Collision"/>
    <s v="Major Damage"/>
    <x v="2"/>
    <x v="3"/>
    <x v="3"/>
    <x v="788"/>
    <n v="7"/>
    <n v="1"/>
    <s v="YES"/>
    <n v="2"/>
    <n v="1"/>
    <s v="YES"/>
    <x v="643"/>
    <n v="8280"/>
    <n v="8280"/>
    <n v="28980"/>
    <x v="12"/>
    <x v="26"/>
    <n v="1998"/>
    <s v="Y"/>
    <n v="0"/>
  </r>
  <r>
    <n v="169"/>
    <n v="34"/>
    <x v="789"/>
    <d v="1996-07-21T00:00:00"/>
    <x v="1"/>
    <s v="100/300"/>
    <x v="2"/>
    <n v="1469.75"/>
    <n v="0"/>
    <n v="458132"/>
    <x v="1"/>
    <x v="7"/>
    <x v="2"/>
    <s v="reading"/>
    <s v="not-in-family"/>
    <n v="0"/>
    <n v="-57600"/>
    <d v="2015-01-16T00:00:00"/>
    <s v="Single Vehicle Collision"/>
    <s v="Rear Collision"/>
    <s v="Minor Damage"/>
    <x v="2"/>
    <x v="1"/>
    <x v="2"/>
    <x v="789"/>
    <n v="0"/>
    <n v="1"/>
    <s v="?"/>
    <n v="0"/>
    <n v="0"/>
    <s v="YES"/>
    <x v="644"/>
    <n v="7740"/>
    <n v="3870"/>
    <n v="27090"/>
    <x v="13"/>
    <x v="27"/>
    <n v="2012"/>
    <s v="N"/>
    <n v="0"/>
  </r>
  <r>
    <n v="225"/>
    <n v="39"/>
    <x v="790"/>
    <d v="1996-04-08T00:00:00"/>
    <x v="0"/>
    <s v="250/500"/>
    <x v="2"/>
    <n v="1390.72"/>
    <n v="0"/>
    <n v="448949"/>
    <x v="0"/>
    <x v="4"/>
    <x v="4"/>
    <s v="paintball"/>
    <s v="other-relative"/>
    <n v="83900"/>
    <n v="-52100"/>
    <d v="2015-02-20T00:00:00"/>
    <s v="Parked Car"/>
    <s v="?"/>
    <s v="Trivial Damage"/>
    <x v="1"/>
    <x v="0"/>
    <x v="6"/>
    <x v="790"/>
    <n v="6"/>
    <n v="1"/>
    <s v="YES"/>
    <n v="2"/>
    <n v="1"/>
    <s v="YES"/>
    <x v="596"/>
    <n v="1060"/>
    <n v="530"/>
    <n v="4240"/>
    <x v="5"/>
    <x v="6"/>
    <n v="2011"/>
    <s v="N"/>
    <n v="0"/>
  </r>
  <r>
    <n v="84"/>
    <n v="32"/>
    <x v="791"/>
    <d v="2001-03-04T00:00:00"/>
    <x v="2"/>
    <s v="500/1000"/>
    <x v="2"/>
    <n v="1694.09"/>
    <n v="7000000"/>
    <n v="603732"/>
    <x v="1"/>
    <x v="2"/>
    <x v="5"/>
    <s v="cross-fit"/>
    <s v="husband"/>
    <n v="0"/>
    <n v="0"/>
    <d v="2015-01-30T00:00:00"/>
    <s v="Single Vehicle Collision"/>
    <s v="Rear Collision"/>
    <s v="Total Loss"/>
    <x v="3"/>
    <x v="2"/>
    <x v="5"/>
    <x v="791"/>
    <n v="0"/>
    <n v="1"/>
    <s v="YES"/>
    <n v="0"/>
    <n v="2"/>
    <s v="?"/>
    <x v="645"/>
    <n v="4770"/>
    <n v="9540"/>
    <n v="42930"/>
    <x v="10"/>
    <x v="32"/>
    <n v="1995"/>
    <s v="Y"/>
    <n v="0"/>
  </r>
  <r>
    <n v="169"/>
    <n v="39"/>
    <x v="792"/>
    <d v="2001-10-19T00:00:00"/>
    <x v="0"/>
    <s v="100/300"/>
    <x v="1"/>
    <n v="1140.1500000000001"/>
    <n v="0"/>
    <n v="608929"/>
    <x v="0"/>
    <x v="5"/>
    <x v="3"/>
    <s v="exercise"/>
    <s v="husband"/>
    <n v="0"/>
    <n v="-36800"/>
    <d v="2015-01-19T00:00:00"/>
    <s v="Multi-vehicle Collision"/>
    <s v="Rear Collision"/>
    <s v="Total Loss"/>
    <x v="0"/>
    <x v="1"/>
    <x v="1"/>
    <x v="792"/>
    <n v="9"/>
    <n v="3"/>
    <s v="YES"/>
    <n v="0"/>
    <n v="3"/>
    <s v="NO"/>
    <x v="14"/>
    <n v="4200"/>
    <n v="8400"/>
    <n v="33600"/>
    <x v="9"/>
    <x v="15"/>
    <n v="2015"/>
    <s v="N"/>
    <n v="0"/>
  </r>
  <r>
    <n v="124"/>
    <n v="32"/>
    <x v="793"/>
    <d v="2006-08-18T00:00:00"/>
    <x v="1"/>
    <s v="100/300"/>
    <x v="0"/>
    <n v="1310.71"/>
    <n v="0"/>
    <n v="469875"/>
    <x v="1"/>
    <x v="4"/>
    <x v="13"/>
    <s v="kayaking"/>
    <s v="wife"/>
    <n v="29300"/>
    <n v="0"/>
    <d v="2015-02-25T00:00:00"/>
    <s v="Single Vehicle Collision"/>
    <s v="Side Collision"/>
    <s v="Total Loss"/>
    <x v="4"/>
    <x v="2"/>
    <x v="0"/>
    <x v="793"/>
    <n v="23"/>
    <n v="1"/>
    <s v="YES"/>
    <n v="0"/>
    <n v="1"/>
    <s v="NO"/>
    <x v="489"/>
    <n v="5770"/>
    <n v="5770"/>
    <n v="46160"/>
    <x v="7"/>
    <x v="8"/>
    <n v="2003"/>
    <s v="N"/>
    <n v="0"/>
  </r>
  <r>
    <n v="320"/>
    <n v="48"/>
    <x v="794"/>
    <d v="2013-04-28T00:00:00"/>
    <x v="2"/>
    <s v="250/500"/>
    <x v="1"/>
    <n v="1730.49"/>
    <n v="7000000"/>
    <n v="443342"/>
    <x v="0"/>
    <x v="6"/>
    <x v="10"/>
    <s v="hiking"/>
    <s v="not-in-family"/>
    <n v="46300"/>
    <n v="-41700"/>
    <d v="2015-01-24T00:00:00"/>
    <s v="Multi-vehicle Collision"/>
    <s v="Front Collision"/>
    <s v="Minor Damage"/>
    <x v="2"/>
    <x v="4"/>
    <x v="6"/>
    <x v="794"/>
    <n v="13"/>
    <n v="3"/>
    <s v="NO"/>
    <n v="2"/>
    <n v="0"/>
    <s v="NO"/>
    <x v="574"/>
    <n v="4680"/>
    <n v="9360"/>
    <n v="42120"/>
    <x v="0"/>
    <x v="5"/>
    <n v="1995"/>
    <s v="N"/>
    <n v="0"/>
  </r>
  <r>
    <n v="297"/>
    <n v="47"/>
    <x v="795"/>
    <d v="2009-11-29T00:00:00"/>
    <x v="1"/>
    <s v="250/500"/>
    <x v="2"/>
    <n v="1616.65"/>
    <n v="7000000"/>
    <n v="456363"/>
    <x v="0"/>
    <x v="0"/>
    <x v="12"/>
    <s v="movies"/>
    <s v="unmarried"/>
    <n v="0"/>
    <n v="-59500"/>
    <d v="2015-01-16T00:00:00"/>
    <s v="Multi-vehicle Collision"/>
    <s v="Side Collision"/>
    <s v="Total Loss"/>
    <x v="2"/>
    <x v="4"/>
    <x v="0"/>
    <x v="795"/>
    <n v="0"/>
    <n v="3"/>
    <s v="?"/>
    <n v="0"/>
    <n v="3"/>
    <s v="YES"/>
    <x v="646"/>
    <n v="5550"/>
    <n v="5550"/>
    <n v="33300"/>
    <x v="11"/>
    <x v="38"/>
    <n v="1999"/>
    <s v="N"/>
    <n v="0"/>
  </r>
  <r>
    <n v="421"/>
    <n v="56"/>
    <x v="796"/>
    <d v="1990-02-15T00:00:00"/>
    <x v="1"/>
    <s v="100/300"/>
    <x v="2"/>
    <n v="1935.85"/>
    <n v="4000000"/>
    <n v="470826"/>
    <x v="0"/>
    <x v="4"/>
    <x v="1"/>
    <s v="reading"/>
    <s v="own-child"/>
    <n v="49500"/>
    <n v="-81100"/>
    <d v="2015-01-12T00:00:00"/>
    <s v="Single Vehicle Collision"/>
    <s v="Rear Collision"/>
    <s v="Major Damage"/>
    <x v="4"/>
    <x v="2"/>
    <x v="4"/>
    <x v="796"/>
    <n v="7"/>
    <n v="1"/>
    <s v="?"/>
    <n v="2"/>
    <n v="3"/>
    <s v="?"/>
    <x v="647"/>
    <n v="16860"/>
    <n v="8430"/>
    <n v="67440"/>
    <x v="1"/>
    <x v="1"/>
    <n v="2004"/>
    <s v="Y"/>
    <n v="0"/>
  </r>
  <r>
    <n v="136"/>
    <n v="33"/>
    <x v="797"/>
    <d v="2002-04-12T00:00:00"/>
    <x v="0"/>
    <s v="250/500"/>
    <x v="0"/>
    <n v="855.14"/>
    <n v="0"/>
    <n v="458582"/>
    <x v="1"/>
    <x v="1"/>
    <x v="0"/>
    <s v="paintball"/>
    <s v="not-in-family"/>
    <n v="37900"/>
    <n v="0"/>
    <d v="2015-01-04T00:00:00"/>
    <s v="Single Vehicle Collision"/>
    <s v="Side Collision"/>
    <s v="Minor Damage"/>
    <x v="2"/>
    <x v="5"/>
    <x v="6"/>
    <x v="797"/>
    <n v="23"/>
    <n v="1"/>
    <s v="YES"/>
    <n v="0"/>
    <n v="1"/>
    <s v="YES"/>
    <x v="648"/>
    <n v="3070"/>
    <n v="6140"/>
    <n v="21490"/>
    <x v="7"/>
    <x v="20"/>
    <n v="2015"/>
    <s v="N"/>
    <n v="0"/>
  </r>
  <r>
    <n v="46"/>
    <n v="24"/>
    <x v="798"/>
    <d v="1999-02-21T00:00:00"/>
    <x v="0"/>
    <s v="250/500"/>
    <x v="1"/>
    <n v="1568.47"/>
    <n v="4000000"/>
    <n v="454480"/>
    <x v="1"/>
    <x v="5"/>
    <x v="3"/>
    <s v="yachting"/>
    <s v="unmarried"/>
    <n v="46800"/>
    <n v="0"/>
    <d v="2015-02-02T00:00:00"/>
    <s v="Single Vehicle Collision"/>
    <s v="Side Collision"/>
    <s v="Major Damage"/>
    <x v="2"/>
    <x v="2"/>
    <x v="6"/>
    <x v="798"/>
    <n v="7"/>
    <n v="1"/>
    <s v="NO"/>
    <n v="2"/>
    <n v="0"/>
    <s v="?"/>
    <x v="649"/>
    <n v="11320"/>
    <n v="5660"/>
    <n v="39620"/>
    <x v="7"/>
    <x v="8"/>
    <n v="1999"/>
    <s v="N"/>
    <n v="0"/>
  </r>
  <r>
    <n v="34"/>
    <n v="24"/>
    <x v="799"/>
    <d v="2011-06-18T00:00:00"/>
    <x v="1"/>
    <s v="500/1000"/>
    <x v="1"/>
    <n v="1550.53"/>
    <n v="0"/>
    <n v="435632"/>
    <x v="1"/>
    <x v="0"/>
    <x v="3"/>
    <s v="dancing"/>
    <s v="own-child"/>
    <n v="0"/>
    <n v="-27700"/>
    <d v="2015-02-01T00:00:00"/>
    <s v="Parked Car"/>
    <s v="?"/>
    <s v="Trivial Damage"/>
    <x v="1"/>
    <x v="1"/>
    <x v="4"/>
    <x v="799"/>
    <n v="20"/>
    <n v="1"/>
    <s v="YES"/>
    <n v="0"/>
    <n v="1"/>
    <s v="?"/>
    <x v="122"/>
    <n v="660"/>
    <n v="660"/>
    <n v="2640"/>
    <x v="6"/>
    <x v="10"/>
    <n v="1998"/>
    <s v="N"/>
    <n v="0"/>
  </r>
  <r>
    <n v="95"/>
    <n v="30"/>
    <x v="800"/>
    <d v="1995-03-26T00:00:00"/>
    <x v="2"/>
    <s v="250/500"/>
    <x v="1"/>
    <n v="1370.92"/>
    <n v="0"/>
    <n v="442206"/>
    <x v="0"/>
    <x v="6"/>
    <x v="10"/>
    <s v="video-games"/>
    <s v="unmarried"/>
    <n v="48900"/>
    <n v="0"/>
    <d v="2015-02-14T00:00:00"/>
    <s v="Single Vehicle Collision"/>
    <s v="Rear Collision"/>
    <s v="Minor Damage"/>
    <x v="0"/>
    <x v="0"/>
    <x v="2"/>
    <x v="800"/>
    <n v="22"/>
    <n v="1"/>
    <s v="YES"/>
    <n v="0"/>
    <n v="3"/>
    <s v="?"/>
    <x v="650"/>
    <n v="3480"/>
    <n v="6960"/>
    <n v="24360"/>
    <x v="4"/>
    <x v="13"/>
    <n v="1999"/>
    <s v="N"/>
    <n v="0"/>
  </r>
  <r>
    <n v="140"/>
    <n v="36"/>
    <x v="801"/>
    <d v="1991-05-03T00:00:00"/>
    <x v="1"/>
    <s v="250/500"/>
    <x v="2"/>
    <n v="1363.59"/>
    <n v="0"/>
    <n v="468303"/>
    <x v="1"/>
    <x v="7"/>
    <x v="3"/>
    <s v="kayaking"/>
    <s v="not-in-family"/>
    <n v="43200"/>
    <n v="0"/>
    <d v="2015-02-08T00:00:00"/>
    <s v="Multi-vehicle Collision"/>
    <s v="Rear Collision"/>
    <s v="Minor Damage"/>
    <x v="3"/>
    <x v="2"/>
    <x v="1"/>
    <x v="801"/>
    <n v="10"/>
    <n v="3"/>
    <s v="?"/>
    <n v="2"/>
    <n v="0"/>
    <s v="YES"/>
    <x v="407"/>
    <n v="7950"/>
    <n v="7950"/>
    <n v="63600"/>
    <x v="3"/>
    <x v="3"/>
    <n v="2000"/>
    <s v="N"/>
    <n v="0"/>
  </r>
  <r>
    <n v="200"/>
    <n v="34"/>
    <x v="802"/>
    <d v="2001-12-19T00:00:00"/>
    <x v="1"/>
    <s v="250/500"/>
    <x v="0"/>
    <n v="828.42"/>
    <n v="3000000"/>
    <n v="467762"/>
    <x v="1"/>
    <x v="6"/>
    <x v="5"/>
    <s v="basketball"/>
    <s v="other-relative"/>
    <n v="0"/>
    <n v="0"/>
    <d v="2015-01-22T00:00:00"/>
    <s v="Single Vehicle Collision"/>
    <s v="Front Collision"/>
    <s v="Total Loss"/>
    <x v="0"/>
    <x v="2"/>
    <x v="2"/>
    <x v="802"/>
    <n v="10"/>
    <n v="1"/>
    <s v="?"/>
    <n v="2"/>
    <n v="2"/>
    <s v="NO"/>
    <x v="401"/>
    <n v="5600"/>
    <n v="5600"/>
    <n v="44800"/>
    <x v="3"/>
    <x v="33"/>
    <n v="2009"/>
    <s v="N"/>
    <n v="0"/>
  </r>
  <r>
    <n v="123"/>
    <n v="29"/>
    <x v="803"/>
    <d v="2012-08-05T00:00:00"/>
    <x v="1"/>
    <s v="250/500"/>
    <x v="2"/>
    <n v="1209.6300000000001"/>
    <n v="0"/>
    <n v="447188"/>
    <x v="1"/>
    <x v="4"/>
    <x v="1"/>
    <s v="chess"/>
    <s v="not-in-family"/>
    <n v="64800"/>
    <n v="-44200"/>
    <d v="2015-01-14T00:00:00"/>
    <s v="Single Vehicle Collision"/>
    <s v="Rear Collision"/>
    <s v="Minor Damage"/>
    <x v="4"/>
    <x v="5"/>
    <x v="2"/>
    <x v="803"/>
    <n v="17"/>
    <n v="1"/>
    <s v="YES"/>
    <n v="1"/>
    <n v="0"/>
    <s v="YES"/>
    <x v="651"/>
    <n v="16280"/>
    <n v="0"/>
    <n v="56980"/>
    <x v="13"/>
    <x v="35"/>
    <n v="2014"/>
    <s v="Y"/>
    <n v="0"/>
  </r>
  <r>
    <n v="267"/>
    <n v="46"/>
    <x v="804"/>
    <d v="2004-08-09T00:00:00"/>
    <x v="0"/>
    <s v="250/500"/>
    <x v="1"/>
    <n v="1111.17"/>
    <n v="0"/>
    <n v="469438"/>
    <x v="0"/>
    <x v="0"/>
    <x v="0"/>
    <s v="base-jumping"/>
    <s v="unmarried"/>
    <n v="35000"/>
    <n v="0"/>
    <d v="2015-02-03T00:00:00"/>
    <s v="Parked Car"/>
    <s v="?"/>
    <s v="Trivial Damage"/>
    <x v="1"/>
    <x v="4"/>
    <x v="2"/>
    <x v="804"/>
    <n v="3"/>
    <n v="1"/>
    <s v="YES"/>
    <n v="2"/>
    <n v="3"/>
    <s v="YES"/>
    <x v="172"/>
    <n v="900"/>
    <n v="450"/>
    <n v="3600"/>
    <x v="7"/>
    <x v="8"/>
    <n v="1995"/>
    <s v="N"/>
    <n v="0"/>
  </r>
  <r>
    <n v="290"/>
    <n v="42"/>
    <x v="805"/>
    <d v="2014-01-20T00:00:00"/>
    <x v="1"/>
    <s v="500/1000"/>
    <x v="2"/>
    <n v="989.97"/>
    <n v="0"/>
    <n v="462519"/>
    <x v="0"/>
    <x v="4"/>
    <x v="1"/>
    <s v="kayaking"/>
    <s v="own-child"/>
    <n v="32500"/>
    <n v="0"/>
    <d v="2015-01-20T00:00:00"/>
    <s v="Single Vehicle Collision"/>
    <s v="Rear Collision"/>
    <s v="Minor Damage"/>
    <x v="4"/>
    <x v="4"/>
    <x v="4"/>
    <x v="805"/>
    <n v="10"/>
    <n v="1"/>
    <s v="NO"/>
    <n v="0"/>
    <n v="1"/>
    <s v="NO"/>
    <x v="652"/>
    <n v="4800"/>
    <n v="9600"/>
    <n v="33600"/>
    <x v="0"/>
    <x v="5"/>
    <n v="2013"/>
    <s v="N"/>
    <n v="0"/>
  </r>
  <r>
    <n v="45"/>
    <n v="37"/>
    <x v="806"/>
    <d v="2011-12-19T00:00:00"/>
    <x v="1"/>
    <s v="250/500"/>
    <x v="0"/>
    <n v="1114.23"/>
    <n v="0"/>
    <n v="432534"/>
    <x v="0"/>
    <x v="6"/>
    <x v="5"/>
    <s v="dancing"/>
    <s v="wife"/>
    <n v="0"/>
    <n v="0"/>
    <d v="2015-01-01T00:00:00"/>
    <s v="Single Vehicle Collision"/>
    <s v="Side Collision"/>
    <s v="Major Damage"/>
    <x v="2"/>
    <x v="0"/>
    <x v="2"/>
    <x v="806"/>
    <n v="1"/>
    <n v="1"/>
    <s v="YES"/>
    <n v="0"/>
    <n v="1"/>
    <s v="YES"/>
    <x v="321"/>
    <n v="10440"/>
    <n v="5220"/>
    <n v="36540"/>
    <x v="5"/>
    <x v="6"/>
    <n v="2005"/>
    <s v="N"/>
    <n v="0"/>
  </r>
  <r>
    <n v="186"/>
    <n v="38"/>
    <x v="807"/>
    <d v="2008-07-28T00:00:00"/>
    <x v="1"/>
    <s v="250/500"/>
    <x v="1"/>
    <n v="1347.31"/>
    <n v="0"/>
    <n v="436467"/>
    <x v="1"/>
    <x v="7"/>
    <x v="9"/>
    <s v="dancing"/>
    <s v="unmarried"/>
    <n v="80900"/>
    <n v="-111100"/>
    <d v="2015-02-02T00:00:00"/>
    <s v="Multi-vehicle Collision"/>
    <s v="Rear Collision"/>
    <s v="Minor Damage"/>
    <x v="4"/>
    <x v="2"/>
    <x v="3"/>
    <x v="807"/>
    <n v="1"/>
    <n v="3"/>
    <s v="NO"/>
    <n v="2"/>
    <n v="3"/>
    <s v="?"/>
    <x v="653"/>
    <n v="12300"/>
    <n v="12300"/>
    <n v="49200"/>
    <x v="6"/>
    <x v="10"/>
    <n v="1995"/>
    <s v="N"/>
    <n v="0"/>
  </r>
  <r>
    <n v="135"/>
    <n v="34"/>
    <x v="808"/>
    <d v="1998-05-05T00:00:00"/>
    <x v="2"/>
    <s v="250/500"/>
    <x v="1"/>
    <n v="1687.53"/>
    <n v="0"/>
    <n v="465674"/>
    <x v="1"/>
    <x v="7"/>
    <x v="9"/>
    <s v="base-jumping"/>
    <s v="other-relative"/>
    <n v="0"/>
    <n v="-69600"/>
    <d v="2015-01-23T00:00:00"/>
    <s v="Single Vehicle Collision"/>
    <s v="Side Collision"/>
    <s v="Total Loss"/>
    <x v="2"/>
    <x v="5"/>
    <x v="5"/>
    <x v="808"/>
    <n v="7"/>
    <n v="1"/>
    <s v="?"/>
    <n v="1"/>
    <n v="2"/>
    <s v="NO"/>
    <x v="654"/>
    <n v="15640"/>
    <n v="7820"/>
    <n v="54740"/>
    <x v="6"/>
    <x v="10"/>
    <n v="2009"/>
    <s v="N"/>
    <n v="0"/>
  </r>
  <r>
    <n v="110"/>
    <n v="33"/>
    <x v="809"/>
    <d v="1995-04-16T00:00:00"/>
    <x v="1"/>
    <s v="250/500"/>
    <x v="0"/>
    <n v="1183.48"/>
    <n v="0"/>
    <n v="442389"/>
    <x v="0"/>
    <x v="2"/>
    <x v="6"/>
    <s v="bungie-jumping"/>
    <s v="husband"/>
    <n v="0"/>
    <n v="0"/>
    <d v="2015-01-26T00:00:00"/>
    <s v="Single Vehicle Collision"/>
    <s v="Rear Collision"/>
    <s v="Major Damage"/>
    <x v="4"/>
    <x v="1"/>
    <x v="5"/>
    <x v="809"/>
    <n v="19"/>
    <n v="1"/>
    <s v="?"/>
    <n v="2"/>
    <n v="3"/>
    <s v="NO"/>
    <x v="610"/>
    <n v="13800"/>
    <n v="9200"/>
    <n v="32200"/>
    <x v="0"/>
    <x v="30"/>
    <n v="2015"/>
    <s v="Y"/>
    <n v="0"/>
  </r>
  <r>
    <n v="259"/>
    <n v="43"/>
    <x v="810"/>
    <d v="1992-02-14T00:00:00"/>
    <x v="2"/>
    <s v="500/1000"/>
    <x v="1"/>
    <n v="1537.13"/>
    <n v="0"/>
    <n v="471614"/>
    <x v="1"/>
    <x v="1"/>
    <x v="11"/>
    <s v="kayaking"/>
    <s v="own-child"/>
    <n v="0"/>
    <n v="-58300"/>
    <d v="2015-01-02T00:00:00"/>
    <s v="Multi-vehicle Collision"/>
    <s v="Side Collision"/>
    <s v="Total Loss"/>
    <x v="3"/>
    <x v="2"/>
    <x v="5"/>
    <x v="810"/>
    <n v="3"/>
    <n v="3"/>
    <s v="NO"/>
    <n v="0"/>
    <n v="2"/>
    <s v="YES"/>
    <x v="211"/>
    <n v="6340"/>
    <n v="6340"/>
    <n v="44380"/>
    <x v="8"/>
    <x v="34"/>
    <n v="2012"/>
    <s v="N"/>
    <n v="0"/>
  </r>
  <r>
    <n v="114"/>
    <n v="30"/>
    <x v="811"/>
    <d v="2007-07-11T00:00:00"/>
    <x v="0"/>
    <s v="250/500"/>
    <x v="0"/>
    <n v="1173.25"/>
    <n v="0"/>
    <n v="442936"/>
    <x v="1"/>
    <x v="4"/>
    <x v="9"/>
    <s v="dancing"/>
    <s v="husband"/>
    <n v="0"/>
    <n v="-34700"/>
    <d v="2015-02-25T00:00:00"/>
    <s v="Vehicle Theft"/>
    <s v="?"/>
    <s v="Minor Damage"/>
    <x v="1"/>
    <x v="4"/>
    <x v="2"/>
    <x v="811"/>
    <n v="3"/>
    <n v="1"/>
    <s v="NO"/>
    <n v="0"/>
    <n v="3"/>
    <s v="YES"/>
    <x v="434"/>
    <n v="520"/>
    <n v="520"/>
    <n v="3640"/>
    <x v="3"/>
    <x v="33"/>
    <n v="2013"/>
    <s v="N"/>
    <n v="0"/>
  </r>
  <r>
    <n v="404"/>
    <n v="56"/>
    <x v="812"/>
    <d v="2010-04-07T00:00:00"/>
    <x v="1"/>
    <s v="250/500"/>
    <x v="0"/>
    <n v="1361.16"/>
    <n v="4000000"/>
    <n v="437944"/>
    <x v="1"/>
    <x v="4"/>
    <x v="10"/>
    <s v="cross-fit"/>
    <s v="not-in-family"/>
    <n v="0"/>
    <n v="-63700"/>
    <d v="2015-01-15T00:00:00"/>
    <s v="Single Vehicle Collision"/>
    <s v="Front Collision"/>
    <s v="Minor Damage"/>
    <x v="4"/>
    <x v="1"/>
    <x v="4"/>
    <x v="812"/>
    <n v="23"/>
    <n v="1"/>
    <s v="NO"/>
    <n v="2"/>
    <n v="0"/>
    <s v="YES"/>
    <x v="34"/>
    <n v="5310"/>
    <n v="5310"/>
    <n v="42480"/>
    <x v="4"/>
    <x v="13"/>
    <n v="2005"/>
    <s v="Y"/>
    <n v="0"/>
  </r>
  <r>
    <n v="282"/>
    <n v="48"/>
    <x v="813"/>
    <d v="1991-03-10T00:00:00"/>
    <x v="0"/>
    <s v="500/1000"/>
    <x v="1"/>
    <n v="1422.56"/>
    <n v="7000000"/>
    <n v="473705"/>
    <x v="1"/>
    <x v="0"/>
    <x v="5"/>
    <s v="video-games"/>
    <s v="husband"/>
    <n v="26900"/>
    <n v="-55300"/>
    <d v="2015-02-09T00:00:00"/>
    <s v="Vehicle Theft"/>
    <s v="?"/>
    <s v="Minor Damage"/>
    <x v="1"/>
    <x v="4"/>
    <x v="3"/>
    <x v="813"/>
    <n v="7"/>
    <n v="1"/>
    <s v="?"/>
    <n v="1"/>
    <n v="2"/>
    <s v="NO"/>
    <x v="655"/>
    <n v="640"/>
    <n v="320"/>
    <n v="2560"/>
    <x v="4"/>
    <x v="13"/>
    <n v="2013"/>
    <s v="N"/>
    <n v="0"/>
  </r>
  <r>
    <n v="57"/>
    <n v="25"/>
    <x v="814"/>
    <d v="1996-01-20T00:00:00"/>
    <x v="2"/>
    <s v="500/1000"/>
    <x v="1"/>
    <n v="1143.06"/>
    <n v="0"/>
    <n v="469363"/>
    <x v="1"/>
    <x v="4"/>
    <x v="4"/>
    <s v="dancing"/>
    <s v="own-child"/>
    <n v="63100"/>
    <n v="-54100"/>
    <d v="2015-01-16T00:00:00"/>
    <s v="Multi-vehicle Collision"/>
    <s v="Front Collision"/>
    <s v="Total Loss"/>
    <x v="4"/>
    <x v="1"/>
    <x v="1"/>
    <x v="814"/>
    <n v="0"/>
    <n v="3"/>
    <s v="NO"/>
    <n v="0"/>
    <n v="1"/>
    <s v="YES"/>
    <x v="656"/>
    <n v="14580"/>
    <n v="14580"/>
    <n v="43740"/>
    <x v="5"/>
    <x v="14"/>
    <n v="2010"/>
    <s v="N"/>
    <n v="0"/>
  </r>
  <r>
    <n v="215"/>
    <n v="38"/>
    <x v="815"/>
    <d v="2010-03-01T00:00:00"/>
    <x v="1"/>
    <s v="250/500"/>
    <x v="2"/>
    <n v="1405.71"/>
    <n v="0"/>
    <n v="465376"/>
    <x v="1"/>
    <x v="1"/>
    <x v="0"/>
    <s v="camping"/>
    <s v="unmarried"/>
    <n v="0"/>
    <n v="0"/>
    <d v="2015-02-01T00:00:00"/>
    <s v="Single Vehicle Collision"/>
    <s v="Rear Collision"/>
    <s v="Total Loss"/>
    <x v="0"/>
    <x v="0"/>
    <x v="2"/>
    <x v="815"/>
    <n v="10"/>
    <n v="1"/>
    <s v="?"/>
    <n v="0"/>
    <n v="1"/>
    <s v="NO"/>
    <x v="657"/>
    <n v="7070"/>
    <n v="14140"/>
    <n v="49490"/>
    <x v="13"/>
    <x v="27"/>
    <n v="2008"/>
    <s v="N"/>
    <n v="0"/>
  </r>
  <r>
    <n v="140"/>
    <n v="30"/>
    <x v="816"/>
    <d v="2014-06-15T00:00:00"/>
    <x v="2"/>
    <s v="100/300"/>
    <x v="2"/>
    <n v="1354.2"/>
    <n v="0"/>
    <n v="438775"/>
    <x v="1"/>
    <x v="6"/>
    <x v="12"/>
    <s v="bungie-jumping"/>
    <s v="wife"/>
    <n v="100500"/>
    <n v="0"/>
    <d v="2015-02-10T00:00:00"/>
    <s v="Multi-vehicle Collision"/>
    <s v="Side Collision"/>
    <s v="Minor Damage"/>
    <x v="3"/>
    <x v="0"/>
    <x v="0"/>
    <x v="816"/>
    <n v="4"/>
    <n v="4"/>
    <s v="?"/>
    <n v="0"/>
    <n v="0"/>
    <s v="?"/>
    <x v="38"/>
    <n v="5470"/>
    <n v="10940"/>
    <n v="43760"/>
    <x v="5"/>
    <x v="6"/>
    <n v="2006"/>
    <s v="N"/>
    <n v="0"/>
  </r>
  <r>
    <n v="250"/>
    <n v="42"/>
    <x v="817"/>
    <d v="2004-11-25T00:00:00"/>
    <x v="1"/>
    <s v="100/300"/>
    <x v="2"/>
    <n v="1055.5999999999999"/>
    <n v="0"/>
    <n v="457962"/>
    <x v="0"/>
    <x v="5"/>
    <x v="8"/>
    <s v="paintball"/>
    <s v="husband"/>
    <n v="69500"/>
    <n v="-40700"/>
    <d v="2015-01-03T00:00:00"/>
    <s v="Single Vehicle Collision"/>
    <s v="Rear Collision"/>
    <s v="Major Damage"/>
    <x v="3"/>
    <x v="0"/>
    <x v="0"/>
    <x v="817"/>
    <n v="16"/>
    <n v="1"/>
    <s v="?"/>
    <n v="1"/>
    <n v="1"/>
    <s v="?"/>
    <x v="658"/>
    <n v="13600"/>
    <n v="6800"/>
    <n v="54400"/>
    <x v="8"/>
    <x v="34"/>
    <n v="2009"/>
    <s v="Y"/>
    <n v="0"/>
  </r>
  <r>
    <n v="286"/>
    <n v="41"/>
    <x v="818"/>
    <d v="2000-08-26T00:00:00"/>
    <x v="2"/>
    <s v="250/500"/>
    <x v="0"/>
    <n v="999.43"/>
    <n v="0"/>
    <n v="477947"/>
    <x v="0"/>
    <x v="6"/>
    <x v="5"/>
    <s v="paintball"/>
    <s v="wife"/>
    <n v="25800"/>
    <n v="0"/>
    <d v="2015-01-01T00:00:00"/>
    <s v="Vehicle Theft"/>
    <s v="?"/>
    <s v="Trivial Damage"/>
    <x v="0"/>
    <x v="4"/>
    <x v="5"/>
    <x v="818"/>
    <n v="3"/>
    <n v="1"/>
    <s v="YES"/>
    <n v="2"/>
    <n v="0"/>
    <s v="?"/>
    <x v="659"/>
    <n v="820"/>
    <n v="410"/>
    <n v="2870"/>
    <x v="3"/>
    <x v="33"/>
    <n v="2009"/>
    <s v="N"/>
    <n v="0"/>
  </r>
  <r>
    <n v="356"/>
    <n v="47"/>
    <x v="819"/>
    <d v="2005-08-23T00:00:00"/>
    <x v="1"/>
    <s v="250/500"/>
    <x v="1"/>
    <n v="1155.97"/>
    <n v="0"/>
    <n v="431104"/>
    <x v="0"/>
    <x v="5"/>
    <x v="5"/>
    <s v="camping"/>
    <s v="husband"/>
    <n v="0"/>
    <n v="0"/>
    <d v="2015-02-23T00:00:00"/>
    <s v="Single Vehicle Collision"/>
    <s v="Side Collision"/>
    <s v="Minor Damage"/>
    <x v="3"/>
    <x v="0"/>
    <x v="0"/>
    <x v="819"/>
    <n v="5"/>
    <n v="1"/>
    <s v="YES"/>
    <n v="0"/>
    <n v="3"/>
    <s v="?"/>
    <x v="242"/>
    <n v="5590"/>
    <n v="11180"/>
    <n v="44720"/>
    <x v="2"/>
    <x v="2"/>
    <n v="2009"/>
    <s v="N"/>
    <n v="0"/>
  </r>
  <r>
    <n v="65"/>
    <n v="29"/>
    <x v="820"/>
    <d v="1990-08-09T00:00:00"/>
    <x v="2"/>
    <s v="250/500"/>
    <x v="0"/>
    <n v="1726.91"/>
    <n v="0"/>
    <n v="456570"/>
    <x v="0"/>
    <x v="5"/>
    <x v="6"/>
    <s v="basketball"/>
    <s v="own-child"/>
    <n v="0"/>
    <n v="0"/>
    <d v="2015-01-28T00:00:00"/>
    <s v="Vehicle Theft"/>
    <s v="?"/>
    <s v="Trivial Damage"/>
    <x v="1"/>
    <x v="1"/>
    <x v="4"/>
    <x v="820"/>
    <n v="14"/>
    <n v="1"/>
    <s v="?"/>
    <n v="0"/>
    <n v="0"/>
    <s v="?"/>
    <x v="206"/>
    <n v="720"/>
    <n v="1440"/>
    <n v="5040"/>
    <x v="6"/>
    <x v="7"/>
    <n v="1999"/>
    <s v="N"/>
    <n v="0"/>
  </r>
  <r>
    <n v="187"/>
    <n v="34"/>
    <x v="821"/>
    <d v="2003-03-28T00:00:00"/>
    <x v="1"/>
    <s v="500/1000"/>
    <x v="2"/>
    <n v="1232.57"/>
    <n v="0"/>
    <n v="612986"/>
    <x v="1"/>
    <x v="1"/>
    <x v="1"/>
    <s v="polo"/>
    <s v="not-in-family"/>
    <n v="59500"/>
    <n v="0"/>
    <d v="2015-02-22T00:00:00"/>
    <s v="Multi-vehicle Collision"/>
    <s v="Side Collision"/>
    <s v="Minor Damage"/>
    <x v="2"/>
    <x v="2"/>
    <x v="2"/>
    <x v="821"/>
    <n v="7"/>
    <n v="3"/>
    <s v="?"/>
    <n v="0"/>
    <n v="0"/>
    <s v="?"/>
    <x v="660"/>
    <n v="8200"/>
    <n v="4100"/>
    <n v="32800"/>
    <x v="5"/>
    <x v="6"/>
    <n v="2011"/>
    <s v="N"/>
    <n v="0"/>
  </r>
  <r>
    <n v="386"/>
    <n v="53"/>
    <x v="822"/>
    <d v="2007-10-23T00:00:00"/>
    <x v="0"/>
    <s v="250/500"/>
    <x v="2"/>
    <n v="1078.6500000000001"/>
    <n v="0"/>
    <n v="615730"/>
    <x v="0"/>
    <x v="7"/>
    <x v="0"/>
    <s v="camping"/>
    <s v="not-in-family"/>
    <n v="36800"/>
    <n v="0"/>
    <d v="2015-01-03T00:00:00"/>
    <s v="Single Vehicle Collision"/>
    <s v="Front Collision"/>
    <s v="Minor Damage"/>
    <x v="0"/>
    <x v="4"/>
    <x v="5"/>
    <x v="822"/>
    <n v="16"/>
    <n v="1"/>
    <s v="?"/>
    <n v="2"/>
    <n v="3"/>
    <s v="YES"/>
    <x v="605"/>
    <n v="12120"/>
    <n v="6060"/>
    <n v="48480"/>
    <x v="12"/>
    <x v="26"/>
    <n v="2006"/>
    <s v="N"/>
    <n v="0"/>
  </r>
  <r>
    <n v="197"/>
    <n v="41"/>
    <x v="823"/>
    <d v="1996-06-27T00:00:00"/>
    <x v="0"/>
    <s v="500/1000"/>
    <x v="0"/>
    <n v="1324.78"/>
    <n v="0"/>
    <n v="478640"/>
    <x v="1"/>
    <x v="1"/>
    <x v="5"/>
    <s v="basketball"/>
    <s v="not-in-family"/>
    <n v="0"/>
    <n v="-64500"/>
    <d v="2015-01-10T00:00:00"/>
    <s v="Single Vehicle Collision"/>
    <s v="Front Collision"/>
    <s v="Major Damage"/>
    <x v="0"/>
    <x v="5"/>
    <x v="6"/>
    <x v="823"/>
    <n v="6"/>
    <n v="1"/>
    <s v="NO"/>
    <n v="2"/>
    <n v="2"/>
    <s v="YES"/>
    <x v="474"/>
    <n v="15280"/>
    <n v="7640"/>
    <n v="53480"/>
    <x v="13"/>
    <x v="35"/>
    <n v="1997"/>
    <s v="Y"/>
    <n v="0"/>
  </r>
  <r>
    <n v="166"/>
    <n v="37"/>
    <x v="824"/>
    <d v="1994-12-11T00:00:00"/>
    <x v="1"/>
    <s v="250/500"/>
    <x v="2"/>
    <n v="1518.54"/>
    <n v="0"/>
    <n v="470510"/>
    <x v="1"/>
    <x v="0"/>
    <x v="0"/>
    <s v="kayaking"/>
    <s v="not-in-family"/>
    <n v="0"/>
    <n v="0"/>
    <d v="2015-01-25T00:00:00"/>
    <s v="Single Vehicle Collision"/>
    <s v="Rear Collision"/>
    <s v="Total Loss"/>
    <x v="4"/>
    <x v="7"/>
    <x v="1"/>
    <x v="824"/>
    <n v="10"/>
    <n v="1"/>
    <s v="YES"/>
    <n v="1"/>
    <n v="1"/>
    <s v="NO"/>
    <x v="82"/>
    <n v="10600"/>
    <n v="10600"/>
    <n v="37100"/>
    <x v="8"/>
    <x v="9"/>
    <n v="2001"/>
    <s v="N"/>
    <n v="0"/>
  </r>
  <r>
    <n v="293"/>
    <n v="49"/>
    <x v="825"/>
    <d v="1995-12-05T00:00:00"/>
    <x v="2"/>
    <s v="100/300"/>
    <x v="1"/>
    <n v="1239.06"/>
    <n v="0"/>
    <n v="439360"/>
    <x v="1"/>
    <x v="7"/>
    <x v="10"/>
    <s v="skydiving"/>
    <s v="husband"/>
    <n v="34900"/>
    <n v="0"/>
    <d v="2015-01-10T00:00:00"/>
    <s v="Single Vehicle Collision"/>
    <s v="Front Collision"/>
    <s v="Total Loss"/>
    <x v="0"/>
    <x v="0"/>
    <x v="1"/>
    <x v="825"/>
    <n v="19"/>
    <n v="1"/>
    <s v="?"/>
    <n v="1"/>
    <n v="1"/>
    <s v="?"/>
    <x v="661"/>
    <n v="5210"/>
    <n v="10420"/>
    <n v="41680"/>
    <x v="13"/>
    <x v="27"/>
    <n v="2002"/>
    <s v="N"/>
    <n v="0"/>
  </r>
  <r>
    <n v="179"/>
    <n v="32"/>
    <x v="826"/>
    <d v="1996-12-15T00:00:00"/>
    <x v="0"/>
    <s v="500/1000"/>
    <x v="1"/>
    <n v="1246.68"/>
    <n v="0"/>
    <n v="440251"/>
    <x v="1"/>
    <x v="1"/>
    <x v="7"/>
    <s v="movies"/>
    <s v="own-child"/>
    <n v="0"/>
    <n v="0"/>
    <d v="2015-01-28T00:00:00"/>
    <s v="Single Vehicle Collision"/>
    <s v="Front Collision"/>
    <s v="Minor Damage"/>
    <x v="2"/>
    <x v="2"/>
    <x v="2"/>
    <x v="826"/>
    <n v="10"/>
    <n v="1"/>
    <s v="?"/>
    <n v="0"/>
    <n v="1"/>
    <s v="?"/>
    <x v="34"/>
    <n v="5900"/>
    <n v="5900"/>
    <n v="41300"/>
    <x v="9"/>
    <x v="17"/>
    <n v="2006"/>
    <s v="N"/>
    <n v="0"/>
  </r>
  <r>
    <n v="76"/>
    <n v="24"/>
    <x v="827"/>
    <d v="2011-06-06T00:00:00"/>
    <x v="0"/>
    <s v="250/500"/>
    <x v="0"/>
    <n v="1622.67"/>
    <n v="0"/>
    <n v="600313"/>
    <x v="1"/>
    <x v="0"/>
    <x v="7"/>
    <s v="paintball"/>
    <s v="husband"/>
    <n v="0"/>
    <n v="0"/>
    <d v="2015-02-18T00:00:00"/>
    <s v="Multi-vehicle Collision"/>
    <s v="Side Collision"/>
    <s v="Total Loss"/>
    <x v="4"/>
    <x v="4"/>
    <x v="1"/>
    <x v="827"/>
    <n v="6"/>
    <n v="3"/>
    <s v="NO"/>
    <n v="1"/>
    <n v="1"/>
    <s v="?"/>
    <x v="105"/>
    <n v="14940"/>
    <n v="7470"/>
    <n v="52290"/>
    <x v="9"/>
    <x v="18"/>
    <n v="1997"/>
    <s v="N"/>
    <n v="0"/>
  </r>
  <r>
    <n v="105"/>
    <n v="28"/>
    <x v="828"/>
    <d v="1995-12-13T00:00:00"/>
    <x v="0"/>
    <s v="250/500"/>
    <x v="2"/>
    <n v="1082.3599999999999"/>
    <n v="0"/>
    <n v="452216"/>
    <x v="1"/>
    <x v="2"/>
    <x v="5"/>
    <s v="golf"/>
    <s v="own-child"/>
    <n v="0"/>
    <n v="0"/>
    <d v="2015-01-24T00:00:00"/>
    <s v="Multi-vehicle Collision"/>
    <s v="Rear Collision"/>
    <s v="Major Damage"/>
    <x v="2"/>
    <x v="0"/>
    <x v="1"/>
    <x v="828"/>
    <n v="12"/>
    <n v="3"/>
    <s v="NO"/>
    <n v="2"/>
    <n v="2"/>
    <s v="NO"/>
    <x v="537"/>
    <n v="12100"/>
    <n v="6050"/>
    <n v="42350"/>
    <x v="6"/>
    <x v="7"/>
    <n v="1995"/>
    <s v="N"/>
    <n v="0"/>
  </r>
  <r>
    <n v="97"/>
    <n v="26"/>
    <x v="829"/>
    <d v="1997-10-28T00:00:00"/>
    <x v="0"/>
    <s v="250/500"/>
    <x v="0"/>
    <n v="1270.55"/>
    <n v="0"/>
    <n v="478532"/>
    <x v="0"/>
    <x v="4"/>
    <x v="9"/>
    <s v="chess"/>
    <s v="unmarried"/>
    <n v="0"/>
    <n v="-72100"/>
    <d v="2015-01-20T00:00:00"/>
    <s v="Multi-vehicle Collision"/>
    <s v="Side Collision"/>
    <s v="Total Loss"/>
    <x v="3"/>
    <x v="5"/>
    <x v="1"/>
    <x v="829"/>
    <n v="10"/>
    <n v="3"/>
    <s v="YES"/>
    <n v="2"/>
    <n v="3"/>
    <s v="NO"/>
    <x v="662"/>
    <n v="7720"/>
    <n v="15440"/>
    <n v="61760"/>
    <x v="11"/>
    <x v="23"/>
    <n v="2006"/>
    <s v="Y"/>
    <n v="0"/>
  </r>
  <r>
    <n v="148"/>
    <n v="36"/>
    <x v="830"/>
    <d v="1996-01-04T00:00:00"/>
    <x v="2"/>
    <s v="500/1000"/>
    <x v="0"/>
    <n v="1236.32"/>
    <n v="5000000"/>
    <n v="616929"/>
    <x v="1"/>
    <x v="0"/>
    <x v="12"/>
    <s v="hiking"/>
    <s v="own-child"/>
    <n v="55100"/>
    <n v="0"/>
    <d v="2015-01-10T00:00:00"/>
    <s v="Single Vehicle Collision"/>
    <s v="Side Collision"/>
    <s v="Total Loss"/>
    <x v="0"/>
    <x v="7"/>
    <x v="6"/>
    <x v="830"/>
    <n v="0"/>
    <n v="1"/>
    <s v="NO"/>
    <n v="2"/>
    <n v="0"/>
    <s v="NO"/>
    <x v="663"/>
    <n v="5550"/>
    <n v="11100"/>
    <n v="44400"/>
    <x v="2"/>
    <x v="12"/>
    <n v="2009"/>
    <s v="N"/>
    <n v="0"/>
  </r>
  <r>
    <n v="77"/>
    <n v="26"/>
    <x v="831"/>
    <d v="2008-05-09T00:00:00"/>
    <x v="2"/>
    <s v="250/500"/>
    <x v="1"/>
    <n v="785.82"/>
    <n v="0"/>
    <n v="620207"/>
    <x v="0"/>
    <x v="7"/>
    <x v="8"/>
    <s v="movies"/>
    <s v="other-relative"/>
    <n v="49700"/>
    <n v="0"/>
    <d v="2015-01-07T00:00:00"/>
    <s v="Multi-vehicle Collision"/>
    <s v="Rear Collision"/>
    <s v="Major Damage"/>
    <x v="0"/>
    <x v="2"/>
    <x v="4"/>
    <x v="831"/>
    <n v="12"/>
    <n v="3"/>
    <s v="YES"/>
    <n v="2"/>
    <n v="0"/>
    <s v="?"/>
    <x v="664"/>
    <n v="12560"/>
    <n v="6280"/>
    <n v="50240"/>
    <x v="6"/>
    <x v="7"/>
    <n v="2009"/>
    <s v="Y"/>
    <n v="0"/>
  </r>
  <r>
    <n v="295"/>
    <n v="46"/>
    <x v="832"/>
    <d v="2009-12-05T00:00:00"/>
    <x v="1"/>
    <s v="250/500"/>
    <x v="2"/>
    <n v="1265.8399999999999"/>
    <n v="0"/>
    <n v="605743"/>
    <x v="1"/>
    <x v="7"/>
    <x v="5"/>
    <s v="paintball"/>
    <s v="own-child"/>
    <n v="52200"/>
    <n v="-44500"/>
    <d v="2015-01-16T00:00:00"/>
    <s v="Vehicle Theft"/>
    <s v="?"/>
    <s v="Minor Damage"/>
    <x v="1"/>
    <x v="1"/>
    <x v="2"/>
    <x v="832"/>
    <n v="10"/>
    <n v="1"/>
    <s v="YES"/>
    <n v="1"/>
    <n v="3"/>
    <s v="YES"/>
    <x v="665"/>
    <n v="760"/>
    <n v="380"/>
    <n v="3420"/>
    <x v="5"/>
    <x v="6"/>
    <n v="2007"/>
    <s v="N"/>
    <n v="0"/>
  </r>
  <r>
    <n v="126"/>
    <n v="28"/>
    <x v="833"/>
    <d v="1992-01-05T00:00:00"/>
    <x v="1"/>
    <s v="250/500"/>
    <x v="2"/>
    <n v="1508.9"/>
    <n v="0"/>
    <n v="472814"/>
    <x v="1"/>
    <x v="7"/>
    <x v="1"/>
    <s v="skydiving"/>
    <s v="other-relative"/>
    <n v="0"/>
    <n v="0"/>
    <d v="2015-01-01T00:00:00"/>
    <s v="Multi-vehicle Collision"/>
    <s v="Rear Collision"/>
    <s v="Total Loss"/>
    <x v="0"/>
    <x v="4"/>
    <x v="5"/>
    <x v="833"/>
    <n v="3"/>
    <n v="4"/>
    <s v="NO"/>
    <n v="0"/>
    <n v="1"/>
    <s v="?"/>
    <x v="666"/>
    <n v="11300"/>
    <n v="11300"/>
    <n v="45200"/>
    <x v="8"/>
    <x v="9"/>
    <n v="2011"/>
    <s v="N"/>
    <n v="0"/>
  </r>
  <r>
    <n v="132"/>
    <n v="32"/>
    <x v="834"/>
    <d v="1997-11-15T00:00:00"/>
    <x v="0"/>
    <s v="250/500"/>
    <x v="1"/>
    <n v="1106.8399999999999"/>
    <n v="0"/>
    <n v="464362"/>
    <x v="0"/>
    <x v="1"/>
    <x v="6"/>
    <s v="reading"/>
    <s v="wife"/>
    <n v="43100"/>
    <n v="-31900"/>
    <d v="2015-01-07T00:00:00"/>
    <s v="Vehicle Theft"/>
    <s v="?"/>
    <s v="Minor Damage"/>
    <x v="0"/>
    <x v="0"/>
    <x v="1"/>
    <x v="834"/>
    <n v="21"/>
    <n v="1"/>
    <s v="YES"/>
    <n v="1"/>
    <n v="1"/>
    <s v="YES"/>
    <x v="95"/>
    <n v="1120"/>
    <n v="560"/>
    <n v="3920"/>
    <x v="9"/>
    <x v="15"/>
    <n v="2005"/>
    <s v="N"/>
    <n v="0"/>
  </r>
  <r>
    <n v="370"/>
    <n v="55"/>
    <x v="835"/>
    <d v="2012-12-22T00:00:00"/>
    <x v="1"/>
    <s v="500/1000"/>
    <x v="1"/>
    <n v="1389.13"/>
    <n v="7000000"/>
    <n v="456203"/>
    <x v="0"/>
    <x v="7"/>
    <x v="6"/>
    <s v="basketball"/>
    <s v="wife"/>
    <n v="0"/>
    <n v="-53200"/>
    <d v="2015-02-17T00:00:00"/>
    <s v="Vehicle Theft"/>
    <s v="?"/>
    <s v="Minor Damage"/>
    <x v="1"/>
    <x v="5"/>
    <x v="6"/>
    <x v="835"/>
    <n v="6"/>
    <n v="1"/>
    <s v="?"/>
    <n v="0"/>
    <n v="2"/>
    <s v="?"/>
    <x v="667"/>
    <n v="900"/>
    <n v="1800"/>
    <n v="6300"/>
    <x v="1"/>
    <x v="36"/>
    <n v="2015"/>
    <s v="N"/>
    <n v="0"/>
  </r>
  <r>
    <n v="257"/>
    <n v="43"/>
    <x v="836"/>
    <d v="1992-05-19T00:00:00"/>
    <x v="1"/>
    <s v="100/300"/>
    <x v="0"/>
    <n v="974.84"/>
    <n v="0"/>
    <n v="468984"/>
    <x v="1"/>
    <x v="7"/>
    <x v="10"/>
    <s v="kayaking"/>
    <s v="other-relative"/>
    <n v="52100"/>
    <n v="0"/>
    <d v="2015-02-26T00:00:00"/>
    <s v="Single Vehicle Collision"/>
    <s v="Rear Collision"/>
    <s v="Total Loss"/>
    <x v="0"/>
    <x v="1"/>
    <x v="5"/>
    <x v="836"/>
    <n v="0"/>
    <n v="1"/>
    <s v="NO"/>
    <n v="0"/>
    <n v="1"/>
    <s v="YES"/>
    <x v="668"/>
    <n v="21330"/>
    <n v="7110"/>
    <n v="56880"/>
    <x v="5"/>
    <x v="6"/>
    <n v="2006"/>
    <s v="N"/>
    <n v="0"/>
  </r>
  <r>
    <n v="9"/>
    <n v="24"/>
    <x v="837"/>
    <d v="2002-05-25T00:00:00"/>
    <x v="2"/>
    <s v="100/300"/>
    <x v="1"/>
    <n v="1304.46"/>
    <n v="0"/>
    <n v="473349"/>
    <x v="1"/>
    <x v="1"/>
    <x v="1"/>
    <s v="golf"/>
    <s v="other-relative"/>
    <n v="51700"/>
    <n v="-33300"/>
    <d v="2015-01-31T00:00:00"/>
    <s v="Vehicle Theft"/>
    <s v="?"/>
    <s v="Trivial Damage"/>
    <x v="1"/>
    <x v="5"/>
    <x v="2"/>
    <x v="837"/>
    <n v="6"/>
    <n v="1"/>
    <s v="NO"/>
    <n v="0"/>
    <n v="3"/>
    <s v="YES"/>
    <x v="161"/>
    <n v="540"/>
    <n v="1080"/>
    <n v="4320"/>
    <x v="6"/>
    <x v="7"/>
    <n v="2001"/>
    <s v="Y"/>
    <n v="0"/>
  </r>
  <r>
    <n v="185"/>
    <n v="34"/>
    <x v="838"/>
    <d v="2010-04-21T00:00:00"/>
    <x v="0"/>
    <s v="250/500"/>
    <x v="2"/>
    <n v="1257.3599999999999"/>
    <n v="0"/>
    <n v="474771"/>
    <x v="1"/>
    <x v="1"/>
    <x v="3"/>
    <s v="movies"/>
    <s v="husband"/>
    <n v="0"/>
    <n v="0"/>
    <d v="2015-02-27T00:00:00"/>
    <s v="Multi-vehicle Collision"/>
    <s v="Side Collision"/>
    <s v="Major Damage"/>
    <x v="2"/>
    <x v="0"/>
    <x v="2"/>
    <x v="838"/>
    <n v="20"/>
    <n v="3"/>
    <s v="YES"/>
    <n v="1"/>
    <n v="1"/>
    <s v="?"/>
    <x v="669"/>
    <n v="9340"/>
    <n v="4670"/>
    <n v="37360"/>
    <x v="10"/>
    <x v="24"/>
    <n v="2000"/>
    <s v="Y"/>
    <n v="0"/>
  </r>
  <r>
    <n v="234"/>
    <n v="43"/>
    <x v="839"/>
    <d v="1990-03-26T00:00:00"/>
    <x v="0"/>
    <s v="250/500"/>
    <x v="2"/>
    <n v="1257.04"/>
    <n v="0"/>
    <n v="448294"/>
    <x v="0"/>
    <x v="2"/>
    <x v="9"/>
    <s v="reading"/>
    <s v="own-child"/>
    <n v="0"/>
    <n v="-48800"/>
    <d v="2015-03-01T00:00:00"/>
    <s v="Single Vehicle Collision"/>
    <s v="Rear Collision"/>
    <s v="Major Damage"/>
    <x v="0"/>
    <x v="0"/>
    <x v="6"/>
    <x v="839"/>
    <n v="4"/>
    <n v="1"/>
    <s v="NO"/>
    <n v="2"/>
    <n v="2"/>
    <s v="YES"/>
    <x v="670"/>
    <n v="10320"/>
    <n v="5160"/>
    <n v="36120"/>
    <x v="2"/>
    <x v="12"/>
    <n v="2011"/>
    <s v="N"/>
    <n v="0"/>
  </r>
  <r>
    <n v="253"/>
    <n v="44"/>
    <x v="840"/>
    <d v="2007-05-12T00:00:00"/>
    <x v="0"/>
    <s v="100/300"/>
    <x v="1"/>
    <n v="719.52"/>
    <n v="0"/>
    <n v="606606"/>
    <x v="1"/>
    <x v="5"/>
    <x v="13"/>
    <s v="golf"/>
    <s v="own-child"/>
    <n v="45800"/>
    <n v="0"/>
    <d v="2015-02-13T00:00:00"/>
    <s v="Parked Car"/>
    <s v="?"/>
    <s v="Trivial Damage"/>
    <x v="1"/>
    <x v="0"/>
    <x v="2"/>
    <x v="840"/>
    <n v="9"/>
    <n v="1"/>
    <s v="NO"/>
    <n v="0"/>
    <n v="3"/>
    <s v="?"/>
    <x v="94"/>
    <n v="600"/>
    <n v="600"/>
    <n v="4200"/>
    <x v="3"/>
    <x v="33"/>
    <n v="1998"/>
    <s v="N"/>
    <n v="0"/>
  </r>
  <r>
    <n v="233"/>
    <n v="39"/>
    <x v="841"/>
    <d v="2001-01-02T00:00:00"/>
    <x v="0"/>
    <s v="500/1000"/>
    <x v="1"/>
    <n v="1524.18"/>
    <n v="0"/>
    <n v="605220"/>
    <x v="0"/>
    <x v="7"/>
    <x v="0"/>
    <s v="reading"/>
    <s v="unmarried"/>
    <n v="0"/>
    <n v="0"/>
    <d v="2015-01-08T00:00:00"/>
    <s v="Multi-vehicle Collision"/>
    <s v="Rear Collision"/>
    <s v="Minor Damage"/>
    <x v="2"/>
    <x v="0"/>
    <x v="6"/>
    <x v="841"/>
    <n v="20"/>
    <n v="3"/>
    <s v="?"/>
    <n v="1"/>
    <n v="0"/>
    <s v="YES"/>
    <x v="671"/>
    <n v="5430"/>
    <n v="5430"/>
    <n v="38010"/>
    <x v="0"/>
    <x v="5"/>
    <n v="1999"/>
    <s v="N"/>
    <n v="0"/>
  </r>
  <r>
    <n v="274"/>
    <n v="44"/>
    <x v="842"/>
    <d v="2006-08-10T00:00:00"/>
    <x v="1"/>
    <s v="500/1000"/>
    <x v="2"/>
    <n v="1395.58"/>
    <n v="0"/>
    <n v="466612"/>
    <x v="1"/>
    <x v="7"/>
    <x v="4"/>
    <s v="reading"/>
    <s v="husband"/>
    <n v="0"/>
    <n v="0"/>
    <d v="2015-02-05T00:00:00"/>
    <s v="Vehicle Theft"/>
    <s v="?"/>
    <s v="Minor Damage"/>
    <x v="0"/>
    <x v="4"/>
    <x v="3"/>
    <x v="842"/>
    <n v="7"/>
    <n v="1"/>
    <s v="NO"/>
    <n v="2"/>
    <n v="1"/>
    <s v="?"/>
    <x v="672"/>
    <n v="860"/>
    <n v="860"/>
    <n v="3870"/>
    <x v="10"/>
    <x v="25"/>
    <n v="2000"/>
    <s v="N"/>
    <n v="0"/>
  </r>
  <r>
    <n v="297"/>
    <n v="48"/>
    <x v="843"/>
    <d v="2014-07-28T00:00:00"/>
    <x v="2"/>
    <s v="500/1000"/>
    <x v="0"/>
    <n v="1243.68"/>
    <n v="0"/>
    <n v="463331"/>
    <x v="0"/>
    <x v="4"/>
    <x v="9"/>
    <s v="camping"/>
    <s v="wife"/>
    <n v="0"/>
    <n v="-71400"/>
    <d v="2015-02-20T00:00:00"/>
    <s v="Multi-vehicle Collision"/>
    <s v="Front Collision"/>
    <s v="Major Damage"/>
    <x v="3"/>
    <x v="2"/>
    <x v="3"/>
    <x v="843"/>
    <n v="18"/>
    <n v="3"/>
    <s v="?"/>
    <n v="0"/>
    <n v="2"/>
    <s v="?"/>
    <x v="673"/>
    <n v="6870"/>
    <n v="0"/>
    <n v="48090"/>
    <x v="7"/>
    <x v="20"/>
    <n v="2002"/>
    <s v="Y"/>
    <n v="0"/>
  </r>
  <r>
    <n v="273"/>
    <n v="47"/>
    <x v="844"/>
    <d v="2011-09-27T00:00:00"/>
    <x v="0"/>
    <s v="500/1000"/>
    <x v="0"/>
    <n v="1189.04"/>
    <n v="0"/>
    <n v="457843"/>
    <x v="1"/>
    <x v="2"/>
    <x v="5"/>
    <s v="video-games"/>
    <s v="own-child"/>
    <n v="59600"/>
    <n v="0"/>
    <d v="2015-01-24T00:00:00"/>
    <s v="Multi-vehicle Collision"/>
    <s v="Side Collision"/>
    <s v="Minor Damage"/>
    <x v="0"/>
    <x v="1"/>
    <x v="6"/>
    <x v="844"/>
    <n v="0"/>
    <n v="3"/>
    <s v="NO"/>
    <n v="1"/>
    <n v="3"/>
    <s v="?"/>
    <x v="674"/>
    <n v="7960"/>
    <n v="3980"/>
    <n v="27860"/>
    <x v="11"/>
    <x v="23"/>
    <n v="2014"/>
    <s v="N"/>
    <n v="0"/>
  </r>
  <r>
    <n v="147"/>
    <n v="37"/>
    <x v="845"/>
    <d v="2013-04-20T00:00:00"/>
    <x v="1"/>
    <s v="500/1000"/>
    <x v="1"/>
    <n v="1375.29"/>
    <n v="0"/>
    <n v="609226"/>
    <x v="1"/>
    <x v="4"/>
    <x v="3"/>
    <s v="chess"/>
    <s v="own-child"/>
    <n v="0"/>
    <n v="0"/>
    <d v="2015-01-31T00:00:00"/>
    <s v="Multi-vehicle Collision"/>
    <s v="Side Collision"/>
    <s v="Major Damage"/>
    <x v="4"/>
    <x v="0"/>
    <x v="0"/>
    <x v="845"/>
    <n v="11"/>
    <n v="3"/>
    <s v="?"/>
    <n v="0"/>
    <n v="1"/>
    <s v="?"/>
    <x v="574"/>
    <n v="6240"/>
    <n v="6240"/>
    <n v="43680"/>
    <x v="8"/>
    <x v="34"/>
    <n v="2015"/>
    <s v="Y"/>
    <n v="0"/>
  </r>
  <r>
    <n v="285"/>
    <n v="42"/>
    <x v="846"/>
    <d v="1991-03-20T00:00:00"/>
    <x v="1"/>
    <s v="100/300"/>
    <x v="2"/>
    <n v="1389.13"/>
    <n v="0"/>
    <n v="452942"/>
    <x v="0"/>
    <x v="2"/>
    <x v="7"/>
    <s v="golf"/>
    <s v="not-in-family"/>
    <n v="63100"/>
    <n v="-79400"/>
    <d v="2015-01-23T00:00:00"/>
    <s v="Single Vehicle Collision"/>
    <s v="Side Collision"/>
    <s v="Total Loss"/>
    <x v="2"/>
    <x v="1"/>
    <x v="4"/>
    <x v="846"/>
    <n v="13"/>
    <n v="1"/>
    <s v="NO"/>
    <n v="0"/>
    <n v="3"/>
    <s v="?"/>
    <x v="270"/>
    <n v="5270"/>
    <n v="10540"/>
    <n v="36890"/>
    <x v="7"/>
    <x v="20"/>
    <n v="2005"/>
    <s v="N"/>
    <n v="0"/>
  </r>
  <r>
    <n v="289"/>
    <n v="43"/>
    <x v="847"/>
    <d v="2002-12-21T00:00:00"/>
    <x v="0"/>
    <s v="500/1000"/>
    <x v="0"/>
    <n v="1387.51"/>
    <n v="0"/>
    <n v="609390"/>
    <x v="1"/>
    <x v="2"/>
    <x v="2"/>
    <s v="base-jumping"/>
    <s v="not-in-family"/>
    <n v="0"/>
    <n v="0"/>
    <d v="2015-01-11T00:00:00"/>
    <s v="Multi-vehicle Collision"/>
    <s v="Side Collision"/>
    <s v="Minor Damage"/>
    <x v="2"/>
    <x v="2"/>
    <x v="1"/>
    <x v="847"/>
    <n v="19"/>
    <n v="3"/>
    <s v="YES"/>
    <n v="1"/>
    <n v="3"/>
    <s v="?"/>
    <x v="675"/>
    <n v="7620"/>
    <n v="7620"/>
    <n v="53340"/>
    <x v="11"/>
    <x v="23"/>
    <n v="2010"/>
    <s v="N"/>
    <n v="0"/>
  </r>
  <r>
    <n v="427"/>
    <n v="60"/>
    <x v="848"/>
    <d v="2005-12-03T00:00:00"/>
    <x v="1"/>
    <s v="100/300"/>
    <x v="0"/>
    <n v="1178.6099999999999"/>
    <n v="7000000"/>
    <n v="446608"/>
    <x v="0"/>
    <x v="0"/>
    <x v="0"/>
    <s v="board-games"/>
    <s v="own-child"/>
    <n v="0"/>
    <n v="-54400"/>
    <d v="2015-02-20T00:00:00"/>
    <s v="Single Vehicle Collision"/>
    <s v="Side Collision"/>
    <s v="Major Damage"/>
    <x v="4"/>
    <x v="2"/>
    <x v="3"/>
    <x v="848"/>
    <n v="23"/>
    <n v="1"/>
    <s v="YES"/>
    <n v="1"/>
    <n v="2"/>
    <s v="YES"/>
    <x v="676"/>
    <n v="12980"/>
    <n v="19470"/>
    <n v="58410"/>
    <x v="13"/>
    <x v="35"/>
    <n v="2004"/>
    <s v="Y"/>
    <n v="0"/>
  </r>
  <r>
    <n v="380"/>
    <n v="53"/>
    <x v="849"/>
    <d v="2011-05-25T00:00:00"/>
    <x v="2"/>
    <s v="250/500"/>
    <x v="1"/>
    <n v="1166.6199999999999"/>
    <n v="6000000"/>
    <n v="602500"/>
    <x v="0"/>
    <x v="2"/>
    <x v="7"/>
    <s v="bungie-jumping"/>
    <s v="wife"/>
    <n v="0"/>
    <n v="0"/>
    <d v="2015-02-24T00:00:00"/>
    <s v="Parked Car"/>
    <s v="?"/>
    <s v="Trivial Damage"/>
    <x v="0"/>
    <x v="5"/>
    <x v="5"/>
    <x v="849"/>
    <n v="23"/>
    <n v="1"/>
    <s v="NO"/>
    <n v="0"/>
    <n v="3"/>
    <s v="NO"/>
    <x v="677"/>
    <n v="570"/>
    <n v="570"/>
    <n v="4560"/>
    <x v="0"/>
    <x v="30"/>
    <n v="2001"/>
    <s v="N"/>
    <n v="0"/>
  </r>
  <r>
    <n v="13"/>
    <n v="21"/>
    <x v="850"/>
    <d v="2006-10-18T00:00:00"/>
    <x v="1"/>
    <s v="100/300"/>
    <x v="0"/>
    <n v="1556.31"/>
    <n v="0"/>
    <n v="463809"/>
    <x v="0"/>
    <x v="2"/>
    <x v="5"/>
    <s v="golf"/>
    <s v="not-in-family"/>
    <n v="0"/>
    <n v="-75000"/>
    <d v="2015-01-19T00:00:00"/>
    <s v="Multi-vehicle Collision"/>
    <s v="Side Collision"/>
    <s v="Total Loss"/>
    <x v="0"/>
    <x v="2"/>
    <x v="4"/>
    <x v="850"/>
    <n v="19"/>
    <n v="3"/>
    <s v="YES"/>
    <n v="2"/>
    <n v="0"/>
    <s v="YES"/>
    <x v="678"/>
    <n v="8630"/>
    <n v="8630"/>
    <n v="77670"/>
    <x v="4"/>
    <x v="4"/>
    <n v="2014"/>
    <s v="N"/>
    <n v="0"/>
  </r>
  <r>
    <n v="282"/>
    <n v="43"/>
    <x v="851"/>
    <d v="2006-07-19T00:00:00"/>
    <x v="0"/>
    <s v="250/500"/>
    <x v="2"/>
    <n v="1452.27"/>
    <n v="0"/>
    <n v="611996"/>
    <x v="0"/>
    <x v="0"/>
    <x v="13"/>
    <s v="video-games"/>
    <s v="not-in-family"/>
    <n v="75800"/>
    <n v="0"/>
    <d v="2015-01-08T00:00:00"/>
    <s v="Single Vehicle Collision"/>
    <s v="Side Collision"/>
    <s v="Major Damage"/>
    <x v="4"/>
    <x v="0"/>
    <x v="5"/>
    <x v="851"/>
    <n v="19"/>
    <n v="1"/>
    <s v="NO"/>
    <n v="1"/>
    <n v="2"/>
    <s v="NO"/>
    <x v="128"/>
    <n v="4680"/>
    <n v="9360"/>
    <n v="32760"/>
    <x v="6"/>
    <x v="7"/>
    <n v="2007"/>
    <s v="Y"/>
    <n v="0"/>
  </r>
  <r>
    <n v="312"/>
    <n v="47"/>
    <x v="852"/>
    <d v="2002-06-08T00:00:00"/>
    <x v="0"/>
    <s v="500/1000"/>
    <x v="0"/>
    <n v="1212.07"/>
    <n v="0"/>
    <n v="459298"/>
    <x v="1"/>
    <x v="0"/>
    <x v="8"/>
    <s v="polo"/>
    <s v="wife"/>
    <n v="66900"/>
    <n v="-51800"/>
    <d v="2015-03-01T00:00:00"/>
    <s v="Multi-vehicle Collision"/>
    <s v="Side Collision"/>
    <s v="Total Loss"/>
    <x v="2"/>
    <x v="2"/>
    <x v="5"/>
    <x v="852"/>
    <n v="17"/>
    <n v="3"/>
    <s v="NO"/>
    <n v="2"/>
    <n v="3"/>
    <s v="NO"/>
    <x v="679"/>
    <n v="7040"/>
    <n v="7040"/>
    <n v="42240"/>
    <x v="1"/>
    <x v="36"/>
    <n v="2000"/>
    <s v="N"/>
    <n v="0"/>
  </r>
  <r>
    <n v="266"/>
    <n v="46"/>
    <x v="853"/>
    <d v="2009-02-12T00:00:00"/>
    <x v="0"/>
    <s v="100/300"/>
    <x v="1"/>
    <n v="1578.54"/>
    <n v="0"/>
    <n v="468158"/>
    <x v="0"/>
    <x v="2"/>
    <x v="11"/>
    <s v="chess"/>
    <s v="husband"/>
    <n v="0"/>
    <n v="-41400"/>
    <d v="2015-01-21T00:00:00"/>
    <s v="Single Vehicle Collision"/>
    <s v="Front Collision"/>
    <s v="Minor Damage"/>
    <x v="2"/>
    <x v="4"/>
    <x v="4"/>
    <x v="853"/>
    <n v="18"/>
    <n v="1"/>
    <s v="NO"/>
    <n v="1"/>
    <n v="3"/>
    <s v="YES"/>
    <x v="680"/>
    <n v="7590"/>
    <n v="15180"/>
    <n v="60720"/>
    <x v="5"/>
    <x v="6"/>
    <n v="1996"/>
    <s v="N"/>
    <n v="0"/>
  </r>
  <r>
    <n v="30"/>
    <n v="36"/>
    <x v="854"/>
    <d v="2001-05-14T00:00:00"/>
    <x v="1"/>
    <s v="500/1000"/>
    <x v="2"/>
    <n v="1488.26"/>
    <n v="0"/>
    <n v="440831"/>
    <x v="1"/>
    <x v="6"/>
    <x v="1"/>
    <s v="golf"/>
    <s v="wife"/>
    <n v="0"/>
    <n v="-63500"/>
    <d v="2015-02-28T00:00:00"/>
    <s v="Multi-vehicle Collision"/>
    <s v="Side Collision"/>
    <s v="Total Loss"/>
    <x v="0"/>
    <x v="4"/>
    <x v="6"/>
    <x v="854"/>
    <n v="17"/>
    <n v="3"/>
    <s v="NO"/>
    <n v="2"/>
    <n v="2"/>
    <s v="?"/>
    <x v="630"/>
    <n v="5790"/>
    <n v="5790"/>
    <n v="46320"/>
    <x v="0"/>
    <x v="5"/>
    <n v="2008"/>
    <s v="N"/>
    <n v="0"/>
  </r>
  <r>
    <n v="198"/>
    <n v="36"/>
    <x v="855"/>
    <d v="2001-02-16T00:00:00"/>
    <x v="1"/>
    <s v="250/500"/>
    <x v="0"/>
    <n v="1096.3900000000001"/>
    <n v="0"/>
    <n v="603848"/>
    <x v="0"/>
    <x v="5"/>
    <x v="3"/>
    <s v="kayaking"/>
    <s v="own-child"/>
    <n v="0"/>
    <n v="0"/>
    <d v="2015-01-26T00:00:00"/>
    <s v="Multi-vehicle Collision"/>
    <s v="Rear Collision"/>
    <s v="Total Loss"/>
    <x v="2"/>
    <x v="0"/>
    <x v="3"/>
    <x v="855"/>
    <n v="11"/>
    <n v="3"/>
    <s v="?"/>
    <n v="1"/>
    <n v="3"/>
    <s v="YES"/>
    <x v="681"/>
    <n v="5490"/>
    <n v="5490"/>
    <n v="38430"/>
    <x v="6"/>
    <x v="10"/>
    <n v="2015"/>
    <s v="N"/>
    <n v="0"/>
  </r>
  <r>
    <n v="290"/>
    <n v="45"/>
    <x v="856"/>
    <d v="1993-11-18T00:00:00"/>
    <x v="0"/>
    <s v="500/1000"/>
    <x v="1"/>
    <n v="1215.3599999999999"/>
    <n v="0"/>
    <n v="617739"/>
    <x v="0"/>
    <x v="2"/>
    <x v="4"/>
    <s v="reading"/>
    <s v="own-child"/>
    <n v="54400"/>
    <n v="0"/>
    <d v="2015-01-31T00:00:00"/>
    <s v="Multi-vehicle Collision"/>
    <s v="Side Collision"/>
    <s v="Minor Damage"/>
    <x v="2"/>
    <x v="4"/>
    <x v="5"/>
    <x v="856"/>
    <n v="22"/>
    <n v="3"/>
    <s v="?"/>
    <n v="0"/>
    <n v="1"/>
    <s v="NO"/>
    <x v="343"/>
    <n v="6620"/>
    <n v="6620"/>
    <n v="52960"/>
    <x v="9"/>
    <x v="17"/>
    <n v="2012"/>
    <s v="N"/>
    <n v="0"/>
  </r>
  <r>
    <n v="260"/>
    <n v="46"/>
    <x v="857"/>
    <d v="1990-02-18T00:00:00"/>
    <x v="0"/>
    <s v="100/300"/>
    <x v="1"/>
    <n v="1482.57"/>
    <n v="0"/>
    <n v="607133"/>
    <x v="0"/>
    <x v="0"/>
    <x v="7"/>
    <s v="reading"/>
    <s v="husband"/>
    <n v="35000"/>
    <n v="0"/>
    <d v="2015-02-20T00:00:00"/>
    <s v="Single Vehicle Collision"/>
    <s v="Front Collision"/>
    <s v="Minor Damage"/>
    <x v="2"/>
    <x v="2"/>
    <x v="0"/>
    <x v="857"/>
    <n v="7"/>
    <n v="1"/>
    <s v="NO"/>
    <n v="0"/>
    <n v="1"/>
    <s v="NO"/>
    <x v="255"/>
    <n v="10680"/>
    <n v="10680"/>
    <n v="42720"/>
    <x v="7"/>
    <x v="8"/>
    <n v="2005"/>
    <s v="N"/>
    <n v="0"/>
  </r>
  <r>
    <n v="233"/>
    <n v="43"/>
    <x v="858"/>
    <d v="2000-05-21T00:00:00"/>
    <x v="0"/>
    <s v="250/500"/>
    <x v="0"/>
    <n v="954.18"/>
    <n v="0"/>
    <n v="437470"/>
    <x v="1"/>
    <x v="6"/>
    <x v="4"/>
    <s v="dancing"/>
    <s v="other-relative"/>
    <n v="0"/>
    <n v="0"/>
    <d v="2015-02-17T00:00:00"/>
    <s v="Multi-vehicle Collision"/>
    <s v="Side Collision"/>
    <s v="Minor Damage"/>
    <x v="3"/>
    <x v="0"/>
    <x v="6"/>
    <x v="858"/>
    <n v="17"/>
    <n v="3"/>
    <s v="?"/>
    <n v="2"/>
    <n v="3"/>
    <s v="YES"/>
    <x v="479"/>
    <n v="8500"/>
    <n v="4250"/>
    <n v="29750"/>
    <x v="5"/>
    <x v="6"/>
    <n v="2000"/>
    <s v="N"/>
    <n v="0"/>
  </r>
  <r>
    <n v="130"/>
    <n v="30"/>
    <x v="859"/>
    <d v="2012-08-26T00:00:00"/>
    <x v="2"/>
    <s v="500/1000"/>
    <x v="1"/>
    <n v="1193.4000000000001"/>
    <n v="0"/>
    <n v="461372"/>
    <x v="0"/>
    <x v="1"/>
    <x v="8"/>
    <s v="bungie-jumping"/>
    <s v="own-child"/>
    <n v="0"/>
    <n v="-40800"/>
    <d v="2015-02-02T00:00:00"/>
    <s v="Multi-vehicle Collision"/>
    <s v="Side Collision"/>
    <s v="Total Loss"/>
    <x v="3"/>
    <x v="0"/>
    <x v="0"/>
    <x v="859"/>
    <n v="16"/>
    <n v="3"/>
    <s v="NO"/>
    <n v="2"/>
    <n v="3"/>
    <s v="?"/>
    <x v="336"/>
    <n v="8900"/>
    <n v="4450"/>
    <n v="35600"/>
    <x v="9"/>
    <x v="15"/>
    <n v="2005"/>
    <s v="N"/>
    <n v="0"/>
  </r>
  <r>
    <n v="230"/>
    <n v="42"/>
    <x v="860"/>
    <d v="2004-11-16T00:00:00"/>
    <x v="1"/>
    <s v="100/300"/>
    <x v="0"/>
    <n v="1023.11"/>
    <n v="0"/>
    <n v="476130"/>
    <x v="1"/>
    <x v="0"/>
    <x v="12"/>
    <s v="golf"/>
    <s v="own-child"/>
    <n v="0"/>
    <n v="-45300"/>
    <d v="2015-02-06T00:00:00"/>
    <s v="Multi-vehicle Collision"/>
    <s v="Rear Collision"/>
    <s v="Minor Damage"/>
    <x v="3"/>
    <x v="2"/>
    <x v="5"/>
    <x v="860"/>
    <n v="13"/>
    <n v="3"/>
    <s v="NO"/>
    <n v="1"/>
    <n v="2"/>
    <s v="YES"/>
    <x v="682"/>
    <n v="10700"/>
    <n v="10700"/>
    <n v="37450"/>
    <x v="4"/>
    <x v="13"/>
    <n v="1999"/>
    <s v="N"/>
    <n v="0"/>
  </r>
  <r>
    <n v="212"/>
    <n v="40"/>
    <x v="861"/>
    <d v="2003-01-23T00:00:00"/>
    <x v="2"/>
    <s v="500/1000"/>
    <x v="0"/>
    <n v="1524.45"/>
    <n v="0"/>
    <n v="452438"/>
    <x v="1"/>
    <x v="4"/>
    <x v="6"/>
    <s v="golf"/>
    <s v="husband"/>
    <n v="73200"/>
    <n v="0"/>
    <d v="2015-02-11T00:00:00"/>
    <s v="Multi-vehicle Collision"/>
    <s v="Side Collision"/>
    <s v="Minor Damage"/>
    <x v="3"/>
    <x v="2"/>
    <x v="6"/>
    <x v="861"/>
    <n v="17"/>
    <n v="3"/>
    <s v="YES"/>
    <n v="0"/>
    <n v="2"/>
    <s v="YES"/>
    <x v="683"/>
    <n v="8240"/>
    <n v="8240"/>
    <n v="65920"/>
    <x v="5"/>
    <x v="6"/>
    <n v="2006"/>
    <s v="N"/>
    <n v="0"/>
  </r>
  <r>
    <n v="299"/>
    <n v="44"/>
    <x v="862"/>
    <d v="2008-11-07T00:00:00"/>
    <x v="0"/>
    <s v="500/1000"/>
    <x v="0"/>
    <n v="1653.32"/>
    <n v="0"/>
    <n v="460517"/>
    <x v="1"/>
    <x v="6"/>
    <x v="6"/>
    <s v="bungie-jumping"/>
    <s v="other-relative"/>
    <n v="0"/>
    <n v="-48800"/>
    <d v="2015-01-25T00:00:00"/>
    <s v="Single Vehicle Collision"/>
    <s v="Rear Collision"/>
    <s v="Minor Damage"/>
    <x v="4"/>
    <x v="4"/>
    <x v="3"/>
    <x v="862"/>
    <n v="3"/>
    <n v="1"/>
    <s v="YES"/>
    <n v="2"/>
    <n v="0"/>
    <s v="?"/>
    <x v="149"/>
    <n v="6780"/>
    <n v="6780"/>
    <n v="40680"/>
    <x v="9"/>
    <x v="17"/>
    <n v="2009"/>
    <s v="N"/>
    <n v="0"/>
  </r>
  <r>
    <n v="91"/>
    <n v="26"/>
    <x v="863"/>
    <d v="1999-10-19T00:00:00"/>
    <x v="2"/>
    <s v="250/500"/>
    <x v="0"/>
    <n v="1022.46"/>
    <n v="0"/>
    <n v="444896"/>
    <x v="1"/>
    <x v="2"/>
    <x v="3"/>
    <s v="video-games"/>
    <s v="other-relative"/>
    <n v="52700"/>
    <n v="0"/>
    <d v="2015-02-23T00:00:00"/>
    <s v="Multi-vehicle Collision"/>
    <s v="Front Collision"/>
    <s v="Minor Damage"/>
    <x v="3"/>
    <x v="0"/>
    <x v="2"/>
    <x v="863"/>
    <n v="15"/>
    <n v="3"/>
    <s v="?"/>
    <n v="0"/>
    <n v="2"/>
    <s v="?"/>
    <x v="103"/>
    <n v="7420"/>
    <n v="7420"/>
    <n v="59360"/>
    <x v="11"/>
    <x v="23"/>
    <n v="1996"/>
    <s v="N"/>
    <n v="0"/>
  </r>
  <r>
    <n v="398"/>
    <n v="53"/>
    <x v="864"/>
    <d v="1990-12-20T00:00:00"/>
    <x v="2"/>
    <s v="100/300"/>
    <x v="1"/>
    <n v="1396.43"/>
    <n v="0"/>
    <n v="448722"/>
    <x v="1"/>
    <x v="2"/>
    <x v="7"/>
    <s v="base-jumping"/>
    <s v="unmarried"/>
    <n v="21500"/>
    <n v="0"/>
    <d v="2015-01-29T00:00:00"/>
    <s v="Single Vehicle Collision"/>
    <s v="Front Collision"/>
    <s v="Total Loss"/>
    <x v="2"/>
    <x v="4"/>
    <x v="4"/>
    <x v="864"/>
    <n v="16"/>
    <n v="1"/>
    <s v="YES"/>
    <n v="2"/>
    <n v="1"/>
    <s v="?"/>
    <x v="684"/>
    <n v="5270"/>
    <n v="5270"/>
    <n v="36890"/>
    <x v="7"/>
    <x v="8"/>
    <n v="2000"/>
    <s v="N"/>
    <n v="0"/>
  </r>
  <r>
    <n v="218"/>
    <n v="43"/>
    <x v="865"/>
    <d v="1996-02-14T00:00:00"/>
    <x v="2"/>
    <s v="250/500"/>
    <x v="2"/>
    <n v="1521.55"/>
    <n v="0"/>
    <n v="477856"/>
    <x v="1"/>
    <x v="2"/>
    <x v="7"/>
    <s v="polo"/>
    <s v="other-relative"/>
    <n v="61100"/>
    <n v="-64500"/>
    <d v="2015-01-02T00:00:00"/>
    <s v="Single Vehicle Collision"/>
    <s v="Rear Collision"/>
    <s v="Major Damage"/>
    <x v="2"/>
    <x v="0"/>
    <x v="4"/>
    <x v="865"/>
    <n v="18"/>
    <n v="1"/>
    <s v="?"/>
    <n v="1"/>
    <n v="3"/>
    <s v="YES"/>
    <x v="624"/>
    <n v="13640"/>
    <n v="6820"/>
    <n v="47740"/>
    <x v="2"/>
    <x v="2"/>
    <n v="2003"/>
    <s v="Y"/>
    <n v="0"/>
  </r>
  <r>
    <n v="152"/>
    <n v="33"/>
    <x v="866"/>
    <d v="2001-06-10T00:00:00"/>
    <x v="1"/>
    <s v="100/300"/>
    <x v="0"/>
    <n v="1034.27"/>
    <n v="0"/>
    <n v="617721"/>
    <x v="1"/>
    <x v="7"/>
    <x v="3"/>
    <s v="exercise"/>
    <s v="husband"/>
    <n v="0"/>
    <n v="0"/>
    <d v="2015-02-06T00:00:00"/>
    <s v="Single Vehicle Collision"/>
    <s v="Front Collision"/>
    <s v="Minor Damage"/>
    <x v="2"/>
    <x v="2"/>
    <x v="4"/>
    <x v="866"/>
    <n v="18"/>
    <n v="1"/>
    <s v="NO"/>
    <n v="1"/>
    <n v="0"/>
    <s v="NO"/>
    <x v="619"/>
    <n v="7100"/>
    <n v="7100"/>
    <n v="49700"/>
    <x v="4"/>
    <x v="16"/>
    <n v="2014"/>
    <s v="N"/>
    <n v="0"/>
  </r>
  <r>
    <n v="212"/>
    <n v="39"/>
    <x v="867"/>
    <d v="2010-03-17T00:00:00"/>
    <x v="0"/>
    <s v="100/300"/>
    <x v="0"/>
    <n v="1255.3499999999999"/>
    <n v="0"/>
    <n v="454176"/>
    <x v="1"/>
    <x v="7"/>
    <x v="9"/>
    <s v="skydiving"/>
    <s v="not-in-family"/>
    <n v="60300"/>
    <n v="-58900"/>
    <d v="2015-02-14T00:00:00"/>
    <s v="Multi-vehicle Collision"/>
    <s v="Rear Collision"/>
    <s v="Total Loss"/>
    <x v="4"/>
    <x v="2"/>
    <x v="1"/>
    <x v="867"/>
    <n v="22"/>
    <n v="2"/>
    <s v="NO"/>
    <n v="0"/>
    <n v="3"/>
    <s v="YES"/>
    <x v="685"/>
    <n v="11860"/>
    <n v="5930"/>
    <n v="41510"/>
    <x v="2"/>
    <x v="2"/>
    <n v="2008"/>
    <s v="N"/>
    <n v="0"/>
  </r>
  <r>
    <n v="242"/>
    <n v="44"/>
    <x v="868"/>
    <d v="2003-07-30T00:00:00"/>
    <x v="2"/>
    <s v="500/1000"/>
    <x v="1"/>
    <n v="1396.89"/>
    <n v="6000000"/>
    <n v="618127"/>
    <x v="1"/>
    <x v="6"/>
    <x v="7"/>
    <s v="chess"/>
    <s v="other-relative"/>
    <n v="0"/>
    <n v="-61600"/>
    <d v="2015-02-04T00:00:00"/>
    <s v="Multi-vehicle Collision"/>
    <s v="Front Collision"/>
    <s v="Minor Damage"/>
    <x v="3"/>
    <x v="0"/>
    <x v="3"/>
    <x v="868"/>
    <n v="15"/>
    <n v="3"/>
    <s v="NO"/>
    <n v="1"/>
    <n v="2"/>
    <s v="YES"/>
    <x v="686"/>
    <n v="6690"/>
    <n v="13380"/>
    <n v="46830"/>
    <x v="9"/>
    <x v="18"/>
    <n v="1999"/>
    <s v="Y"/>
    <n v="0"/>
  </r>
  <r>
    <n v="80"/>
    <n v="27"/>
    <x v="869"/>
    <d v="2014-09-17T00:00:00"/>
    <x v="0"/>
    <s v="500/1000"/>
    <x v="2"/>
    <n v="795.31"/>
    <n v="0"/>
    <n v="441923"/>
    <x v="0"/>
    <x v="7"/>
    <x v="13"/>
    <s v="skydiving"/>
    <s v="husband"/>
    <n v="0"/>
    <n v="-51000"/>
    <d v="2015-02-12T00:00:00"/>
    <s v="Multi-vehicle Collision"/>
    <s v="Rear Collision"/>
    <s v="Major Damage"/>
    <x v="0"/>
    <x v="3"/>
    <x v="2"/>
    <x v="869"/>
    <n v="16"/>
    <n v="3"/>
    <s v="YES"/>
    <n v="1"/>
    <n v="3"/>
    <s v="?"/>
    <x v="687"/>
    <n v="3710"/>
    <n v="7420"/>
    <n v="29680"/>
    <x v="8"/>
    <x v="9"/>
    <n v="2000"/>
    <s v="Y"/>
    <n v="0"/>
  </r>
  <r>
    <n v="260"/>
    <n v="43"/>
    <x v="870"/>
    <d v="2009-06-03T00:00:00"/>
    <x v="1"/>
    <s v="100/300"/>
    <x v="2"/>
    <n v="982.22"/>
    <n v="0"/>
    <n v="604279"/>
    <x v="1"/>
    <x v="7"/>
    <x v="8"/>
    <s v="skydiving"/>
    <s v="not-in-family"/>
    <n v="54500"/>
    <n v="-72100"/>
    <d v="2015-02-12T00:00:00"/>
    <s v="Single Vehicle Collision"/>
    <s v="Front Collision"/>
    <s v="Total Loss"/>
    <x v="2"/>
    <x v="2"/>
    <x v="1"/>
    <x v="870"/>
    <n v="18"/>
    <n v="1"/>
    <s v="?"/>
    <n v="1"/>
    <n v="0"/>
    <s v="?"/>
    <x v="229"/>
    <n v="15080"/>
    <n v="7540"/>
    <n v="52780"/>
    <x v="12"/>
    <x v="29"/>
    <n v="2011"/>
    <s v="N"/>
    <n v="0"/>
  </r>
  <r>
    <n v="133"/>
    <n v="34"/>
    <x v="871"/>
    <d v="1994-10-11T00:00:00"/>
    <x v="1"/>
    <s v="500/1000"/>
    <x v="2"/>
    <n v="1074.07"/>
    <n v="0"/>
    <n v="440833"/>
    <x v="1"/>
    <x v="7"/>
    <x v="5"/>
    <s v="bungie-jumping"/>
    <s v="husband"/>
    <n v="70900"/>
    <n v="-61100"/>
    <d v="2015-01-28T00:00:00"/>
    <s v="Parked Car"/>
    <s v="?"/>
    <s v="Minor Damage"/>
    <x v="1"/>
    <x v="4"/>
    <x v="5"/>
    <x v="871"/>
    <n v="8"/>
    <n v="1"/>
    <s v="NO"/>
    <n v="2"/>
    <n v="0"/>
    <s v="YES"/>
    <x v="568"/>
    <n v="420"/>
    <n v="840"/>
    <n v="2940"/>
    <x v="11"/>
    <x v="23"/>
    <n v="2013"/>
    <s v="N"/>
    <n v="0"/>
  </r>
  <r>
    <n v="290"/>
    <n v="45"/>
    <x v="872"/>
    <d v="1991-07-18T00:00:00"/>
    <x v="0"/>
    <s v="100/300"/>
    <x v="0"/>
    <n v="1311.3"/>
    <n v="0"/>
    <n v="451550"/>
    <x v="1"/>
    <x v="2"/>
    <x v="1"/>
    <s v="chess"/>
    <s v="wife"/>
    <n v="38500"/>
    <n v="0"/>
    <d v="2015-01-10T00:00:00"/>
    <s v="Multi-vehicle Collision"/>
    <s v="Side Collision"/>
    <s v="Major Damage"/>
    <x v="4"/>
    <x v="2"/>
    <x v="4"/>
    <x v="872"/>
    <n v="23"/>
    <n v="3"/>
    <s v="YES"/>
    <n v="0"/>
    <n v="0"/>
    <s v="YES"/>
    <x v="688"/>
    <n v="5850"/>
    <n v="5850"/>
    <n v="40950"/>
    <x v="8"/>
    <x v="9"/>
    <n v="2001"/>
    <s v="Y"/>
    <n v="0"/>
  </r>
  <r>
    <n v="322"/>
    <n v="49"/>
    <x v="873"/>
    <d v="2001-09-24T00:00:00"/>
    <x v="2"/>
    <s v="250/500"/>
    <x v="1"/>
    <n v="1277.1199999999999"/>
    <n v="0"/>
    <n v="431853"/>
    <x v="1"/>
    <x v="1"/>
    <x v="3"/>
    <s v="kayaking"/>
    <s v="own-child"/>
    <n v="0"/>
    <n v="-46000"/>
    <d v="2015-01-19T00:00:00"/>
    <s v="Single Vehicle Collision"/>
    <s v="Rear Collision"/>
    <s v="Major Damage"/>
    <x v="4"/>
    <x v="4"/>
    <x v="4"/>
    <x v="873"/>
    <n v="18"/>
    <n v="1"/>
    <s v="?"/>
    <n v="0"/>
    <n v="2"/>
    <s v="YES"/>
    <x v="689"/>
    <n v="7680"/>
    <n v="7680"/>
    <n v="26880"/>
    <x v="3"/>
    <x v="33"/>
    <n v="2007"/>
    <s v="N"/>
    <n v="0"/>
  </r>
  <r>
    <n v="228"/>
    <n v="39"/>
    <x v="874"/>
    <d v="2012-09-19T00:00:00"/>
    <x v="1"/>
    <s v="500/1000"/>
    <x v="2"/>
    <n v="1388.62"/>
    <n v="0"/>
    <n v="614274"/>
    <x v="1"/>
    <x v="7"/>
    <x v="2"/>
    <s v="reading"/>
    <s v="husband"/>
    <n v="35200"/>
    <n v="0"/>
    <d v="2015-01-19T00:00:00"/>
    <s v="Single Vehicle Collision"/>
    <s v="Side Collision"/>
    <s v="Minor Damage"/>
    <x v="3"/>
    <x v="5"/>
    <x v="1"/>
    <x v="874"/>
    <n v="10"/>
    <n v="1"/>
    <s v="YES"/>
    <n v="1"/>
    <n v="0"/>
    <s v="YES"/>
    <x v="690"/>
    <n v="6610"/>
    <n v="6610"/>
    <n v="46270"/>
    <x v="1"/>
    <x v="36"/>
    <n v="1995"/>
    <s v="N"/>
    <n v="0"/>
  </r>
  <r>
    <n v="195"/>
    <n v="37"/>
    <x v="875"/>
    <d v="1991-07-11T00:00:00"/>
    <x v="2"/>
    <s v="100/300"/>
    <x v="0"/>
    <n v="1406.52"/>
    <n v="8000000"/>
    <n v="619148"/>
    <x v="0"/>
    <x v="0"/>
    <x v="4"/>
    <s v="base-jumping"/>
    <s v="unmarried"/>
    <n v="0"/>
    <n v="0"/>
    <d v="2015-01-28T00:00:00"/>
    <s v="Single Vehicle Collision"/>
    <s v="Side Collision"/>
    <s v="Major Damage"/>
    <x v="4"/>
    <x v="0"/>
    <x v="2"/>
    <x v="875"/>
    <n v="12"/>
    <n v="1"/>
    <s v="NO"/>
    <n v="0"/>
    <n v="2"/>
    <s v="NO"/>
    <x v="346"/>
    <n v="4420"/>
    <n v="4420"/>
    <n v="35360"/>
    <x v="11"/>
    <x v="23"/>
    <n v="2002"/>
    <s v="Y"/>
    <n v="0"/>
  </r>
  <r>
    <n v="247"/>
    <n v="39"/>
    <x v="876"/>
    <d v="1991-10-29T00:00:00"/>
    <x v="1"/>
    <s v="100/300"/>
    <x v="2"/>
    <n v="1558.29"/>
    <n v="0"/>
    <n v="456781"/>
    <x v="1"/>
    <x v="4"/>
    <x v="9"/>
    <s v="reading"/>
    <s v="unmarried"/>
    <n v="0"/>
    <n v="-49300"/>
    <d v="2015-02-16T00:00:00"/>
    <s v="Vehicle Theft"/>
    <s v="?"/>
    <s v="Trivial Damage"/>
    <x v="0"/>
    <x v="4"/>
    <x v="3"/>
    <x v="876"/>
    <n v="5"/>
    <n v="1"/>
    <s v="YES"/>
    <n v="1"/>
    <n v="2"/>
    <s v="?"/>
    <x v="691"/>
    <n v="770"/>
    <n v="1540"/>
    <n v="5390"/>
    <x v="0"/>
    <x v="30"/>
    <n v="2000"/>
    <s v="N"/>
    <n v="0"/>
  </r>
  <r>
    <n v="405"/>
    <n v="57"/>
    <x v="877"/>
    <d v="1999-12-28T00:00:00"/>
    <x v="1"/>
    <s v="500/1000"/>
    <x v="0"/>
    <n v="1132.47"/>
    <n v="4000000"/>
    <n v="434293"/>
    <x v="0"/>
    <x v="0"/>
    <x v="7"/>
    <s v="exercise"/>
    <s v="other-relative"/>
    <n v="46300"/>
    <n v="0"/>
    <d v="2015-01-08T00:00:00"/>
    <s v="Multi-vehicle Collision"/>
    <s v="Front Collision"/>
    <s v="Total Loss"/>
    <x v="3"/>
    <x v="2"/>
    <x v="5"/>
    <x v="877"/>
    <n v="21"/>
    <n v="3"/>
    <s v="?"/>
    <n v="2"/>
    <n v="3"/>
    <s v="?"/>
    <x v="692"/>
    <n v="10240"/>
    <n v="10240"/>
    <n v="40960"/>
    <x v="0"/>
    <x v="30"/>
    <n v="2008"/>
    <s v="N"/>
    <n v="0"/>
  </r>
  <r>
    <n v="144"/>
    <n v="37"/>
    <x v="878"/>
    <d v="2012-10-11T00:00:00"/>
    <x v="0"/>
    <s v="250/500"/>
    <x v="1"/>
    <n v="1896.91"/>
    <n v="0"/>
    <n v="460895"/>
    <x v="1"/>
    <x v="1"/>
    <x v="11"/>
    <s v="sleeping"/>
    <s v="not-in-family"/>
    <n v="73700"/>
    <n v="0"/>
    <d v="2015-01-24T00:00:00"/>
    <s v="Multi-vehicle Collision"/>
    <s v="Rear Collision"/>
    <s v="Major Damage"/>
    <x v="2"/>
    <x v="0"/>
    <x v="0"/>
    <x v="878"/>
    <n v="17"/>
    <n v="3"/>
    <s v="YES"/>
    <n v="1"/>
    <n v="3"/>
    <s v="NO"/>
    <x v="197"/>
    <n v="5440"/>
    <n v="10880"/>
    <n v="38080"/>
    <x v="3"/>
    <x v="28"/>
    <n v="2015"/>
    <s v="Y"/>
    <n v="0"/>
  </r>
  <r>
    <n v="338"/>
    <n v="47"/>
    <x v="879"/>
    <d v="1995-08-19T00:00:00"/>
    <x v="2"/>
    <s v="500/1000"/>
    <x v="2"/>
    <n v="1143.46"/>
    <n v="4000000"/>
    <n v="601600"/>
    <x v="0"/>
    <x v="0"/>
    <x v="7"/>
    <s v="polo"/>
    <s v="other-relative"/>
    <n v="0"/>
    <n v="0"/>
    <d v="2015-02-18T00:00:00"/>
    <s v="Single Vehicle Collision"/>
    <s v="Front Collision"/>
    <s v="Total Loss"/>
    <x v="3"/>
    <x v="5"/>
    <x v="2"/>
    <x v="879"/>
    <n v="4"/>
    <n v="1"/>
    <s v="YES"/>
    <n v="2"/>
    <n v="1"/>
    <s v="?"/>
    <x v="693"/>
    <n v="9760"/>
    <n v="9760"/>
    <n v="39040"/>
    <x v="1"/>
    <x v="1"/>
    <n v="2002"/>
    <s v="N"/>
    <n v="0"/>
  </r>
  <r>
    <n v="121"/>
    <n v="34"/>
    <x v="880"/>
    <d v="1991-02-11T00:00:00"/>
    <x v="1"/>
    <s v="500/1000"/>
    <x v="2"/>
    <n v="1285.42"/>
    <n v="0"/>
    <n v="465440"/>
    <x v="0"/>
    <x v="0"/>
    <x v="7"/>
    <s v="video-games"/>
    <s v="wife"/>
    <n v="0"/>
    <n v="0"/>
    <d v="2015-01-21T00:00:00"/>
    <s v="Single Vehicle Collision"/>
    <s v="Front Collision"/>
    <s v="Major Damage"/>
    <x v="2"/>
    <x v="1"/>
    <x v="6"/>
    <x v="880"/>
    <n v="11"/>
    <n v="1"/>
    <s v="NO"/>
    <n v="1"/>
    <n v="1"/>
    <s v="NO"/>
    <x v="694"/>
    <n v="6730"/>
    <n v="6730"/>
    <n v="53840"/>
    <x v="2"/>
    <x v="2"/>
    <n v="2000"/>
    <s v="Y"/>
    <n v="0"/>
  </r>
  <r>
    <n v="398"/>
    <n v="55"/>
    <x v="881"/>
    <d v="1991-07-02T00:00:00"/>
    <x v="0"/>
    <s v="250/500"/>
    <x v="1"/>
    <n v="1305.26"/>
    <n v="0"/>
    <n v="455482"/>
    <x v="0"/>
    <x v="0"/>
    <x v="13"/>
    <s v="skydiving"/>
    <s v="wife"/>
    <n v="66200"/>
    <n v="-49700"/>
    <d v="2015-01-08T00:00:00"/>
    <s v="Single Vehicle Collision"/>
    <s v="Rear Collision"/>
    <s v="Major Damage"/>
    <x v="2"/>
    <x v="1"/>
    <x v="4"/>
    <x v="881"/>
    <n v="18"/>
    <n v="1"/>
    <s v="?"/>
    <n v="1"/>
    <n v="3"/>
    <s v="YES"/>
    <x v="695"/>
    <n v="3340"/>
    <n v="6680"/>
    <n v="26720"/>
    <x v="10"/>
    <x v="25"/>
    <n v="1998"/>
    <s v="Y"/>
    <n v="0"/>
  </r>
  <r>
    <n v="9"/>
    <n v="30"/>
    <x v="882"/>
    <d v="1994-04-10T00:00:00"/>
    <x v="2"/>
    <s v="100/300"/>
    <x v="0"/>
    <n v="1073.83"/>
    <n v="0"/>
    <n v="438877"/>
    <x v="1"/>
    <x v="5"/>
    <x v="1"/>
    <s v="dancing"/>
    <s v="not-in-family"/>
    <n v="0"/>
    <n v="0"/>
    <d v="2015-02-02T00:00:00"/>
    <s v="Single Vehicle Collision"/>
    <s v="Rear Collision"/>
    <s v="Total Loss"/>
    <x v="0"/>
    <x v="2"/>
    <x v="6"/>
    <x v="882"/>
    <n v="12"/>
    <n v="1"/>
    <s v="?"/>
    <n v="0"/>
    <n v="0"/>
    <s v="NO"/>
    <x v="696"/>
    <n v="15580"/>
    <n v="15580"/>
    <n v="54530"/>
    <x v="10"/>
    <x v="21"/>
    <n v="2011"/>
    <s v="N"/>
    <n v="0"/>
  </r>
  <r>
    <n v="115"/>
    <n v="31"/>
    <x v="883"/>
    <d v="2005-12-04T00:00:00"/>
    <x v="0"/>
    <s v="500/1000"/>
    <x v="0"/>
    <n v="1051.67"/>
    <n v="0"/>
    <n v="479824"/>
    <x v="1"/>
    <x v="2"/>
    <x v="8"/>
    <s v="bungie-jumping"/>
    <s v="not-in-family"/>
    <n v="0"/>
    <n v="0"/>
    <d v="2015-03-01T00:00:00"/>
    <s v="Multi-vehicle Collision"/>
    <s v="Side Collision"/>
    <s v="Major Damage"/>
    <x v="4"/>
    <x v="4"/>
    <x v="1"/>
    <x v="883"/>
    <n v="18"/>
    <n v="3"/>
    <s v="YES"/>
    <n v="0"/>
    <n v="3"/>
    <s v="NO"/>
    <x v="697"/>
    <n v="0"/>
    <n v="4270"/>
    <n v="29890"/>
    <x v="6"/>
    <x v="7"/>
    <n v="2005"/>
    <s v="Y"/>
    <n v="0"/>
  </r>
  <r>
    <n v="280"/>
    <n v="48"/>
    <x v="884"/>
    <d v="2014-07-16T00:00:00"/>
    <x v="2"/>
    <s v="250/500"/>
    <x v="0"/>
    <n v="1387.35"/>
    <n v="0"/>
    <n v="477415"/>
    <x v="0"/>
    <x v="7"/>
    <x v="10"/>
    <s v="paintball"/>
    <s v="not-in-family"/>
    <n v="0"/>
    <n v="-72000"/>
    <d v="2015-02-04T00:00:00"/>
    <s v="Single Vehicle Collision"/>
    <s v="Front Collision"/>
    <s v="Minor Damage"/>
    <x v="2"/>
    <x v="4"/>
    <x v="4"/>
    <x v="884"/>
    <n v="16"/>
    <n v="1"/>
    <s v="NO"/>
    <n v="2"/>
    <n v="2"/>
    <s v="?"/>
    <x v="698"/>
    <n v="10220"/>
    <n v="10220"/>
    <n v="40880"/>
    <x v="10"/>
    <x v="24"/>
    <n v="1998"/>
    <s v="N"/>
    <n v="0"/>
  </r>
  <r>
    <n v="254"/>
    <n v="45"/>
    <x v="885"/>
    <d v="2003-09-17T00:00:00"/>
    <x v="2"/>
    <s v="250/500"/>
    <x v="2"/>
    <n v="1083.6400000000001"/>
    <n v="0"/>
    <n v="614372"/>
    <x v="0"/>
    <x v="7"/>
    <x v="6"/>
    <s v="paintball"/>
    <s v="husband"/>
    <n v="59800"/>
    <n v="0"/>
    <d v="2015-02-27T00:00:00"/>
    <s v="Multi-vehicle Collision"/>
    <s v="Rear Collision"/>
    <s v="Total Loss"/>
    <x v="0"/>
    <x v="5"/>
    <x v="0"/>
    <x v="885"/>
    <n v="19"/>
    <n v="3"/>
    <s v="YES"/>
    <n v="0"/>
    <n v="0"/>
    <s v="?"/>
    <x v="699"/>
    <n v="13280"/>
    <n v="13280"/>
    <n v="53120"/>
    <x v="10"/>
    <x v="21"/>
    <n v="2004"/>
    <s v="N"/>
    <n v="0"/>
  </r>
  <r>
    <n v="141"/>
    <n v="30"/>
    <x v="886"/>
    <d v="2000-07-15T00:00:00"/>
    <x v="2"/>
    <s v="250/500"/>
    <x v="0"/>
    <n v="1851.78"/>
    <n v="0"/>
    <n v="465248"/>
    <x v="1"/>
    <x v="5"/>
    <x v="0"/>
    <s v="exercise"/>
    <s v="other-relative"/>
    <n v="78800"/>
    <n v="0"/>
    <d v="2015-02-09T00:00:00"/>
    <s v="Single Vehicle Collision"/>
    <s v="Front Collision"/>
    <s v="Total Loss"/>
    <x v="2"/>
    <x v="0"/>
    <x v="1"/>
    <x v="886"/>
    <n v="13"/>
    <n v="1"/>
    <s v="NO"/>
    <n v="1"/>
    <n v="0"/>
    <s v="YES"/>
    <x v="521"/>
    <n v="6860"/>
    <n v="6860"/>
    <n v="48020"/>
    <x v="6"/>
    <x v="10"/>
    <n v="2002"/>
    <s v="N"/>
    <n v="0"/>
  </r>
  <r>
    <n v="441"/>
    <n v="55"/>
    <x v="887"/>
    <d v="2009-07-29T00:00:00"/>
    <x v="1"/>
    <s v="250/500"/>
    <x v="2"/>
    <n v="1270.29"/>
    <n v="4000000"/>
    <n v="449421"/>
    <x v="0"/>
    <x v="6"/>
    <x v="3"/>
    <s v="exercise"/>
    <s v="husband"/>
    <n v="24000"/>
    <n v="-50500"/>
    <d v="2015-02-19T00:00:00"/>
    <s v="Parked Car"/>
    <s v="?"/>
    <s v="Minor Damage"/>
    <x v="1"/>
    <x v="1"/>
    <x v="2"/>
    <x v="887"/>
    <n v="4"/>
    <n v="1"/>
    <s v="NO"/>
    <n v="0"/>
    <n v="0"/>
    <s v="NO"/>
    <x v="265"/>
    <n v="640"/>
    <n v="640"/>
    <n v="5120"/>
    <x v="12"/>
    <x v="26"/>
    <n v="2002"/>
    <s v="N"/>
    <n v="0"/>
  </r>
  <r>
    <n v="381"/>
    <n v="55"/>
    <x v="888"/>
    <d v="1991-04-13T00:00:00"/>
    <x v="0"/>
    <s v="500/1000"/>
    <x v="2"/>
    <n v="1459.99"/>
    <n v="0"/>
    <n v="445856"/>
    <x v="1"/>
    <x v="0"/>
    <x v="6"/>
    <s v="chess"/>
    <s v="wife"/>
    <n v="35900"/>
    <n v="0"/>
    <d v="2015-01-12T00:00:00"/>
    <s v="Single Vehicle Collision"/>
    <s v="Rear Collision"/>
    <s v="Major Damage"/>
    <x v="2"/>
    <x v="0"/>
    <x v="6"/>
    <x v="888"/>
    <n v="8"/>
    <n v="1"/>
    <s v="YES"/>
    <n v="1"/>
    <n v="2"/>
    <s v="YES"/>
    <x v="379"/>
    <n v="12120"/>
    <n v="6060"/>
    <n v="42420"/>
    <x v="4"/>
    <x v="16"/>
    <n v="2011"/>
    <s v="N"/>
    <n v="0"/>
  </r>
  <r>
    <n v="191"/>
    <n v="38"/>
    <x v="889"/>
    <d v="2005-11-20T00:00:00"/>
    <x v="2"/>
    <s v="100/300"/>
    <x v="1"/>
    <n v="1253.44"/>
    <n v="0"/>
    <n v="608525"/>
    <x v="1"/>
    <x v="4"/>
    <x v="0"/>
    <s v="sleeping"/>
    <s v="not-in-family"/>
    <n v="0"/>
    <n v="0"/>
    <d v="2015-02-07T00:00:00"/>
    <s v="Multi-vehicle Collision"/>
    <s v="Side Collision"/>
    <s v="Major Damage"/>
    <x v="4"/>
    <x v="1"/>
    <x v="4"/>
    <x v="889"/>
    <n v="19"/>
    <n v="3"/>
    <s v="NO"/>
    <n v="2"/>
    <n v="0"/>
    <s v="NO"/>
    <x v="679"/>
    <n v="10240"/>
    <n v="5120"/>
    <n v="40960"/>
    <x v="13"/>
    <x v="35"/>
    <n v="2007"/>
    <s v="N"/>
    <n v="0"/>
  </r>
  <r>
    <n v="145"/>
    <n v="34"/>
    <x v="890"/>
    <d v="1990-05-20T00:00:00"/>
    <x v="1"/>
    <s v="100/300"/>
    <x v="0"/>
    <n v="1142.48"/>
    <n v="0"/>
    <n v="608813"/>
    <x v="1"/>
    <x v="7"/>
    <x v="7"/>
    <s v="sleeping"/>
    <s v="other-relative"/>
    <n v="0"/>
    <n v="0"/>
    <d v="2015-01-13T00:00:00"/>
    <s v="Single Vehicle Collision"/>
    <s v="Side Collision"/>
    <s v="Total Loss"/>
    <x v="4"/>
    <x v="5"/>
    <x v="5"/>
    <x v="890"/>
    <n v="18"/>
    <n v="1"/>
    <s v="YES"/>
    <n v="2"/>
    <n v="0"/>
    <s v="NO"/>
    <x v="700"/>
    <n v="9500"/>
    <n v="4750"/>
    <n v="38000"/>
    <x v="9"/>
    <x v="15"/>
    <n v="2012"/>
    <s v="N"/>
    <n v="0"/>
  </r>
  <r>
    <n v="479"/>
    <n v="60"/>
    <x v="891"/>
    <d v="2002-11-28T00:00:00"/>
    <x v="2"/>
    <s v="500/1000"/>
    <x v="0"/>
    <n v="1188.45"/>
    <n v="0"/>
    <n v="459295"/>
    <x v="1"/>
    <x v="0"/>
    <x v="8"/>
    <s v="camping"/>
    <s v="other-relative"/>
    <n v="0"/>
    <n v="-44800"/>
    <d v="2015-01-18T00:00:00"/>
    <s v="Multi-vehicle Collision"/>
    <s v="Rear Collision"/>
    <s v="Total Loss"/>
    <x v="3"/>
    <x v="0"/>
    <x v="2"/>
    <x v="891"/>
    <n v="9"/>
    <n v="2"/>
    <s v="?"/>
    <n v="0"/>
    <n v="3"/>
    <s v="?"/>
    <x v="701"/>
    <n v="5390"/>
    <n v="10780"/>
    <n v="37730"/>
    <x v="0"/>
    <x v="5"/>
    <n v="2006"/>
    <s v="N"/>
    <n v="0"/>
  </r>
  <r>
    <n v="215"/>
    <n v="35"/>
    <x v="892"/>
    <d v="2004-06-15T00:00:00"/>
    <x v="2"/>
    <s v="500/1000"/>
    <x v="0"/>
    <n v="1125.4000000000001"/>
    <n v="0"/>
    <n v="606144"/>
    <x v="0"/>
    <x v="4"/>
    <x v="12"/>
    <s v="yachting"/>
    <s v="husband"/>
    <n v="40000"/>
    <n v="-43400"/>
    <d v="2015-01-15T00:00:00"/>
    <s v="Vehicle Theft"/>
    <s v="?"/>
    <s v="Trivial Damage"/>
    <x v="1"/>
    <x v="4"/>
    <x v="0"/>
    <x v="892"/>
    <n v="6"/>
    <n v="1"/>
    <s v="?"/>
    <n v="2"/>
    <n v="1"/>
    <s v="NO"/>
    <x v="52"/>
    <n v="220"/>
    <n v="440"/>
    <n v="1980"/>
    <x v="11"/>
    <x v="23"/>
    <n v="2001"/>
    <s v="N"/>
    <n v="0"/>
  </r>
  <r>
    <n v="41"/>
    <n v="33"/>
    <x v="893"/>
    <d v="2010-09-26T00:00:00"/>
    <x v="0"/>
    <s v="250/500"/>
    <x v="2"/>
    <n v="1294.4100000000001"/>
    <n v="0"/>
    <n v="476315"/>
    <x v="0"/>
    <x v="5"/>
    <x v="10"/>
    <s v="sleeping"/>
    <s v="husband"/>
    <n v="0"/>
    <n v="0"/>
    <d v="2015-02-23T00:00:00"/>
    <s v="Vehicle Theft"/>
    <s v="?"/>
    <s v="Minor Damage"/>
    <x v="1"/>
    <x v="5"/>
    <x v="2"/>
    <x v="893"/>
    <n v="8"/>
    <n v="1"/>
    <s v="YES"/>
    <n v="0"/>
    <n v="0"/>
    <s v="?"/>
    <x v="702"/>
    <n v="1380"/>
    <n v="1380"/>
    <n v="6210"/>
    <x v="2"/>
    <x v="12"/>
    <n v="2011"/>
    <s v="N"/>
    <n v="0"/>
  </r>
  <r>
    <n v="45"/>
    <n v="31"/>
    <x v="894"/>
    <d v="1990-09-15T00:00:00"/>
    <x v="1"/>
    <s v="100/300"/>
    <x v="2"/>
    <n v="1459.5"/>
    <n v="0"/>
    <n v="475891"/>
    <x v="0"/>
    <x v="0"/>
    <x v="7"/>
    <s v="movies"/>
    <s v="not-in-family"/>
    <n v="0"/>
    <n v="0"/>
    <d v="2015-02-17T00:00:00"/>
    <s v="Parked Car"/>
    <s v="?"/>
    <s v="Minor Damage"/>
    <x v="1"/>
    <x v="2"/>
    <x v="3"/>
    <x v="894"/>
    <n v="6"/>
    <n v="1"/>
    <s v="?"/>
    <n v="1"/>
    <n v="3"/>
    <s v="?"/>
    <x v="703"/>
    <n v="1000"/>
    <n v="1000"/>
    <n v="4000"/>
    <x v="9"/>
    <x v="17"/>
    <n v="2000"/>
    <s v="N"/>
    <n v="0"/>
  </r>
  <r>
    <n v="156"/>
    <n v="38"/>
    <x v="895"/>
    <d v="2009-09-16T00:00:00"/>
    <x v="2"/>
    <s v="100/300"/>
    <x v="2"/>
    <n v="1367.99"/>
    <n v="0"/>
    <n v="462525"/>
    <x v="0"/>
    <x v="5"/>
    <x v="3"/>
    <s v="board-games"/>
    <s v="own-child"/>
    <n v="26500"/>
    <n v="0"/>
    <d v="2015-02-17T00:00:00"/>
    <s v="Multi-vehicle Collision"/>
    <s v="Front Collision"/>
    <s v="Major Damage"/>
    <x v="2"/>
    <x v="4"/>
    <x v="5"/>
    <x v="895"/>
    <n v="23"/>
    <n v="3"/>
    <s v="?"/>
    <n v="0"/>
    <n v="3"/>
    <s v="?"/>
    <x v="610"/>
    <n v="11040"/>
    <n v="5520"/>
    <n v="38640"/>
    <x v="0"/>
    <x v="0"/>
    <n v="1998"/>
    <s v="Y"/>
    <n v="0"/>
  </r>
  <r>
    <n v="246"/>
    <n v="45"/>
    <x v="896"/>
    <d v="1999-08-12T00:00:00"/>
    <x v="1"/>
    <s v="250/500"/>
    <x v="2"/>
    <n v="1594.37"/>
    <n v="0"/>
    <n v="606283"/>
    <x v="0"/>
    <x v="2"/>
    <x v="8"/>
    <s v="board-games"/>
    <s v="own-child"/>
    <n v="0"/>
    <n v="0"/>
    <d v="2015-01-18T00:00:00"/>
    <s v="Parked Car"/>
    <s v="?"/>
    <s v="Trivial Damage"/>
    <x v="1"/>
    <x v="0"/>
    <x v="1"/>
    <x v="896"/>
    <n v="13"/>
    <n v="1"/>
    <s v="NO"/>
    <n v="0"/>
    <n v="3"/>
    <s v="YES"/>
    <x v="49"/>
    <n v="660"/>
    <n v="1320"/>
    <n v="5280"/>
    <x v="0"/>
    <x v="0"/>
    <n v="2008"/>
    <s v="N"/>
    <n v="0"/>
  </r>
  <r>
    <n v="178"/>
    <n v="39"/>
    <x v="897"/>
    <d v="2009-03-08T00:00:00"/>
    <x v="2"/>
    <s v="100/300"/>
    <x v="2"/>
    <n v="1035.99"/>
    <n v="0"/>
    <n v="465252"/>
    <x v="1"/>
    <x v="7"/>
    <x v="8"/>
    <s v="sleeping"/>
    <s v="own-child"/>
    <n v="0"/>
    <n v="0"/>
    <d v="2015-01-17T00:00:00"/>
    <s v="Multi-vehicle Collision"/>
    <s v="Front Collision"/>
    <s v="Minor Damage"/>
    <x v="0"/>
    <x v="2"/>
    <x v="3"/>
    <x v="897"/>
    <n v="3"/>
    <n v="3"/>
    <s v="NO"/>
    <n v="2"/>
    <n v="0"/>
    <s v="?"/>
    <x v="704"/>
    <n v="11760"/>
    <n v="11760"/>
    <n v="41160"/>
    <x v="11"/>
    <x v="23"/>
    <n v="2010"/>
    <s v="N"/>
    <n v="0"/>
  </r>
  <r>
    <n v="237"/>
    <n v="43"/>
    <x v="898"/>
    <d v="2009-04-27T00:00:00"/>
    <x v="0"/>
    <s v="250/500"/>
    <x v="2"/>
    <n v="911.53"/>
    <n v="0"/>
    <n v="449979"/>
    <x v="1"/>
    <x v="1"/>
    <x v="2"/>
    <s v="basketball"/>
    <s v="husband"/>
    <n v="53200"/>
    <n v="0"/>
    <d v="2015-02-25T00:00:00"/>
    <s v="Single Vehicle Collision"/>
    <s v="Rear Collision"/>
    <s v="Major Damage"/>
    <x v="0"/>
    <x v="4"/>
    <x v="6"/>
    <x v="898"/>
    <n v="23"/>
    <n v="1"/>
    <s v="NO"/>
    <n v="0"/>
    <n v="1"/>
    <s v="NO"/>
    <x v="705"/>
    <n v="0"/>
    <n v="11840"/>
    <n v="47360"/>
    <x v="3"/>
    <x v="33"/>
    <n v="1998"/>
    <s v="N"/>
    <n v="0"/>
  </r>
  <r>
    <n v="127"/>
    <n v="34"/>
    <x v="899"/>
    <d v="2006-08-02T00:00:00"/>
    <x v="0"/>
    <s v="500/1000"/>
    <x v="2"/>
    <n v="1319.97"/>
    <n v="0"/>
    <n v="604681"/>
    <x v="1"/>
    <x v="2"/>
    <x v="0"/>
    <s v="paintball"/>
    <s v="own-child"/>
    <n v="73700"/>
    <n v="0"/>
    <d v="2015-01-06T00:00:00"/>
    <s v="Vehicle Theft"/>
    <s v="?"/>
    <s v="Minor Damage"/>
    <x v="1"/>
    <x v="5"/>
    <x v="2"/>
    <x v="899"/>
    <n v="8"/>
    <n v="1"/>
    <s v="YES"/>
    <n v="1"/>
    <n v="3"/>
    <s v="?"/>
    <x v="85"/>
    <n v="470"/>
    <n v="940"/>
    <n v="3290"/>
    <x v="0"/>
    <x v="0"/>
    <n v="1998"/>
    <s v="N"/>
    <n v="0"/>
  </r>
  <r>
    <n v="1"/>
    <n v="33"/>
    <x v="900"/>
    <d v="1995-12-06T00:00:00"/>
    <x v="0"/>
    <s v="250/500"/>
    <x v="1"/>
    <n v="1391.63"/>
    <n v="0"/>
    <n v="466390"/>
    <x v="0"/>
    <x v="2"/>
    <x v="2"/>
    <s v="video-games"/>
    <s v="husband"/>
    <n v="61200"/>
    <n v="0"/>
    <d v="2015-02-26T00:00:00"/>
    <s v="Single Vehicle Collision"/>
    <s v="Side Collision"/>
    <s v="Total Loss"/>
    <x v="3"/>
    <x v="2"/>
    <x v="0"/>
    <x v="900"/>
    <n v="23"/>
    <n v="1"/>
    <s v="YES"/>
    <n v="0"/>
    <n v="3"/>
    <s v="NO"/>
    <x v="501"/>
    <n v="6940"/>
    <n v="6940"/>
    <n v="55520"/>
    <x v="1"/>
    <x v="22"/>
    <n v="2000"/>
    <s v="N"/>
    <n v="0"/>
  </r>
  <r>
    <n v="5"/>
    <n v="21"/>
    <x v="901"/>
    <d v="2002-11-13T00:00:00"/>
    <x v="1"/>
    <s v="250/500"/>
    <x v="2"/>
    <n v="915.41"/>
    <n v="5000000"/>
    <n v="612316"/>
    <x v="1"/>
    <x v="5"/>
    <x v="8"/>
    <s v="sleeping"/>
    <s v="own-child"/>
    <n v="0"/>
    <n v="0"/>
    <d v="2015-02-11T00:00:00"/>
    <s v="Single Vehicle Collision"/>
    <s v="Side Collision"/>
    <s v="Total Loss"/>
    <x v="0"/>
    <x v="2"/>
    <x v="6"/>
    <x v="901"/>
    <n v="23"/>
    <n v="1"/>
    <s v="YES"/>
    <n v="0"/>
    <n v="0"/>
    <s v="NO"/>
    <x v="706"/>
    <n v="4050"/>
    <n v="4050"/>
    <n v="32400"/>
    <x v="5"/>
    <x v="6"/>
    <n v="1998"/>
    <s v="N"/>
    <n v="0"/>
  </r>
  <r>
    <n v="64"/>
    <n v="28"/>
    <x v="902"/>
    <d v="1991-11-09T00:00:00"/>
    <x v="2"/>
    <s v="500/1000"/>
    <x v="0"/>
    <n v="1468.82"/>
    <n v="0"/>
    <n v="474731"/>
    <x v="0"/>
    <x v="7"/>
    <x v="11"/>
    <s v="skydiving"/>
    <s v="other-relative"/>
    <n v="56800"/>
    <n v="-51800"/>
    <d v="2015-02-13T00:00:00"/>
    <s v="Multi-vehicle Collision"/>
    <s v="Side Collision"/>
    <s v="Minor Damage"/>
    <x v="2"/>
    <x v="0"/>
    <x v="1"/>
    <x v="902"/>
    <n v="9"/>
    <n v="3"/>
    <s v="NO"/>
    <n v="2"/>
    <n v="1"/>
    <s v="NO"/>
    <x v="707"/>
    <n v="5000"/>
    <n v="10000"/>
    <n v="45000"/>
    <x v="12"/>
    <x v="31"/>
    <n v="1997"/>
    <s v="N"/>
    <n v="0"/>
  </r>
  <r>
    <n v="142"/>
    <n v="30"/>
    <x v="903"/>
    <d v="1998-01-14T00:00:00"/>
    <x v="1"/>
    <s v="500/1000"/>
    <x v="2"/>
    <n v="1412.76"/>
    <n v="0"/>
    <n v="603260"/>
    <x v="0"/>
    <x v="1"/>
    <x v="3"/>
    <s v="basketball"/>
    <s v="wife"/>
    <n v="66400"/>
    <n v="-63700"/>
    <d v="2015-01-10T00:00:00"/>
    <s v="Single Vehicle Collision"/>
    <s v="Side Collision"/>
    <s v="Minor Damage"/>
    <x v="3"/>
    <x v="4"/>
    <x v="1"/>
    <x v="903"/>
    <n v="22"/>
    <n v="1"/>
    <s v="YES"/>
    <n v="2"/>
    <n v="3"/>
    <s v="NO"/>
    <x v="505"/>
    <n v="11220"/>
    <n v="11220"/>
    <n v="44880"/>
    <x v="13"/>
    <x v="35"/>
    <n v="1996"/>
    <s v="N"/>
    <n v="0"/>
  </r>
  <r>
    <n v="97"/>
    <n v="27"/>
    <x v="904"/>
    <d v="2002-04-25T00:00:00"/>
    <x v="0"/>
    <s v="500/1000"/>
    <x v="2"/>
    <n v="1588.26"/>
    <n v="0"/>
    <n v="434370"/>
    <x v="1"/>
    <x v="5"/>
    <x v="4"/>
    <s v="movies"/>
    <s v="husband"/>
    <n v="56700"/>
    <n v="-49300"/>
    <d v="2015-01-24T00:00:00"/>
    <s v="Multi-vehicle Collision"/>
    <s v="Side Collision"/>
    <s v="Total Loss"/>
    <x v="3"/>
    <x v="1"/>
    <x v="1"/>
    <x v="904"/>
    <n v="22"/>
    <n v="3"/>
    <s v="YES"/>
    <n v="2"/>
    <n v="1"/>
    <s v="YES"/>
    <x v="708"/>
    <n v="8410"/>
    <n v="8410"/>
    <n v="58870"/>
    <x v="0"/>
    <x v="5"/>
    <n v="2014"/>
    <s v="N"/>
    <n v="0"/>
  </r>
  <r>
    <n v="121"/>
    <n v="31"/>
    <x v="905"/>
    <d v="1991-07-20T00:00:00"/>
    <x v="1"/>
    <s v="100/300"/>
    <x v="0"/>
    <n v="1140.9100000000001"/>
    <n v="0"/>
    <n v="478388"/>
    <x v="0"/>
    <x v="2"/>
    <x v="12"/>
    <s v="paintball"/>
    <s v="other-relative"/>
    <n v="51300"/>
    <n v="0"/>
    <d v="2015-02-15T00:00:00"/>
    <s v="Multi-vehicle Collision"/>
    <s v="Side Collision"/>
    <s v="Major Damage"/>
    <x v="2"/>
    <x v="1"/>
    <x v="5"/>
    <x v="905"/>
    <n v="15"/>
    <n v="3"/>
    <s v="NO"/>
    <n v="1"/>
    <n v="2"/>
    <s v="?"/>
    <x v="709"/>
    <n v="6430"/>
    <n v="6430"/>
    <n v="51440"/>
    <x v="3"/>
    <x v="28"/>
    <n v="2002"/>
    <s v="Y"/>
    <n v="0"/>
  </r>
  <r>
    <n v="225"/>
    <n v="43"/>
    <x v="906"/>
    <d v="2004-08-13T00:00:00"/>
    <x v="0"/>
    <s v="100/300"/>
    <x v="0"/>
    <n v="1517.54"/>
    <n v="0"/>
    <n v="617883"/>
    <x v="0"/>
    <x v="7"/>
    <x v="7"/>
    <s v="camping"/>
    <s v="own-child"/>
    <n v="0"/>
    <n v="-20900"/>
    <d v="2015-01-09T00:00:00"/>
    <s v="Multi-vehicle Collision"/>
    <s v="Rear Collision"/>
    <s v="Major Damage"/>
    <x v="0"/>
    <x v="0"/>
    <x v="0"/>
    <x v="906"/>
    <n v="16"/>
    <n v="3"/>
    <s v="NO"/>
    <n v="2"/>
    <n v="0"/>
    <s v="YES"/>
    <x v="600"/>
    <n v="6440"/>
    <n v="6440"/>
    <n v="51520"/>
    <x v="10"/>
    <x v="25"/>
    <n v="2011"/>
    <s v="N"/>
    <n v="0"/>
  </r>
  <r>
    <n v="425"/>
    <n v="53"/>
    <x v="907"/>
    <d v="1990-06-24T00:00:00"/>
    <x v="0"/>
    <s v="250/500"/>
    <x v="1"/>
    <n v="912.29"/>
    <n v="0"/>
    <n v="464808"/>
    <x v="1"/>
    <x v="5"/>
    <x v="7"/>
    <s v="paintball"/>
    <s v="husband"/>
    <n v="42900"/>
    <n v="-39100"/>
    <d v="2015-01-31T00:00:00"/>
    <s v="Multi-vehicle Collision"/>
    <s v="Front Collision"/>
    <s v="Minor Damage"/>
    <x v="2"/>
    <x v="4"/>
    <x v="5"/>
    <x v="907"/>
    <n v="17"/>
    <n v="3"/>
    <s v="?"/>
    <n v="1"/>
    <n v="2"/>
    <s v="?"/>
    <x v="40"/>
    <n v="16180"/>
    <n v="16180"/>
    <n v="64720"/>
    <x v="0"/>
    <x v="0"/>
    <n v="2005"/>
    <s v="N"/>
    <n v="0"/>
  </r>
  <r>
    <n v="285"/>
    <n v="44"/>
    <x v="908"/>
    <d v="1991-08-21T00:00:00"/>
    <x v="0"/>
    <s v="250/500"/>
    <x v="1"/>
    <n v="1144.3"/>
    <n v="0"/>
    <n v="609458"/>
    <x v="0"/>
    <x v="0"/>
    <x v="7"/>
    <s v="base-jumping"/>
    <s v="not-in-family"/>
    <n v="52600"/>
    <n v="0"/>
    <d v="2015-02-04T00:00:00"/>
    <s v="Vehicle Theft"/>
    <s v="?"/>
    <s v="Minor Damage"/>
    <x v="0"/>
    <x v="4"/>
    <x v="6"/>
    <x v="908"/>
    <n v="3"/>
    <n v="1"/>
    <s v="YES"/>
    <n v="1"/>
    <n v="0"/>
    <s v="?"/>
    <x v="180"/>
    <n v="500"/>
    <n v="500"/>
    <n v="4500"/>
    <x v="12"/>
    <x v="26"/>
    <n v="2010"/>
    <s v="N"/>
    <n v="0"/>
  </r>
  <r>
    <n v="192"/>
    <n v="38"/>
    <x v="909"/>
    <d v="2011-02-25T00:00:00"/>
    <x v="1"/>
    <s v="500/1000"/>
    <x v="0"/>
    <n v="1281.43"/>
    <n v="0"/>
    <n v="432405"/>
    <x v="1"/>
    <x v="4"/>
    <x v="10"/>
    <s v="skydiving"/>
    <s v="not-in-family"/>
    <n v="65100"/>
    <n v="-50300"/>
    <d v="2015-01-30T00:00:00"/>
    <s v="Multi-vehicle Collision"/>
    <s v="Rear Collision"/>
    <s v="Total Loss"/>
    <x v="3"/>
    <x v="0"/>
    <x v="5"/>
    <x v="909"/>
    <n v="10"/>
    <n v="3"/>
    <s v="?"/>
    <n v="0"/>
    <n v="2"/>
    <s v="NO"/>
    <x v="648"/>
    <n v="3070"/>
    <n v="6140"/>
    <n v="21490"/>
    <x v="11"/>
    <x v="23"/>
    <n v="2010"/>
    <s v="N"/>
    <n v="0"/>
  </r>
  <r>
    <n v="285"/>
    <n v="48"/>
    <x v="910"/>
    <d v="2013-02-04T00:00:00"/>
    <x v="2"/>
    <s v="100/300"/>
    <x v="1"/>
    <n v="1101.8499999999999"/>
    <n v="0"/>
    <n v="457875"/>
    <x v="1"/>
    <x v="6"/>
    <x v="2"/>
    <s v="dancing"/>
    <s v="wife"/>
    <n v="46100"/>
    <n v="0"/>
    <d v="2015-02-27T00:00:00"/>
    <s v="Single Vehicle Collision"/>
    <s v="Side Collision"/>
    <s v="Minor Damage"/>
    <x v="0"/>
    <x v="7"/>
    <x v="3"/>
    <x v="910"/>
    <n v="9"/>
    <n v="1"/>
    <s v="NO"/>
    <n v="1"/>
    <n v="2"/>
    <s v="YES"/>
    <x v="567"/>
    <n v="3720"/>
    <n v="3720"/>
    <n v="26040"/>
    <x v="5"/>
    <x v="6"/>
    <n v="2012"/>
    <s v="N"/>
    <n v="0"/>
  </r>
  <r>
    <n v="98"/>
    <n v="26"/>
    <x v="911"/>
    <d v="2001-02-20T00:00:00"/>
    <x v="1"/>
    <s v="500/1000"/>
    <x v="1"/>
    <n v="1082.0999999999999"/>
    <n v="0"/>
    <n v="477268"/>
    <x v="0"/>
    <x v="7"/>
    <x v="8"/>
    <s v="kayaking"/>
    <s v="other-relative"/>
    <n v="0"/>
    <n v="-30900"/>
    <d v="2015-02-05T00:00:00"/>
    <s v="Multi-vehicle Collision"/>
    <s v="Front Collision"/>
    <s v="Total Loss"/>
    <x v="0"/>
    <x v="4"/>
    <x v="5"/>
    <x v="911"/>
    <n v="13"/>
    <n v="2"/>
    <s v="?"/>
    <n v="0"/>
    <n v="1"/>
    <s v="YES"/>
    <x v="710"/>
    <n v="14540"/>
    <n v="7270"/>
    <n v="43620"/>
    <x v="11"/>
    <x v="23"/>
    <n v="2001"/>
    <s v="N"/>
    <n v="0"/>
  </r>
  <r>
    <n v="175"/>
    <n v="36"/>
    <x v="912"/>
    <d v="1992-03-03T00:00:00"/>
    <x v="0"/>
    <s v="500/1000"/>
    <x v="2"/>
    <n v="1185.44"/>
    <n v="0"/>
    <n v="437580"/>
    <x v="0"/>
    <x v="4"/>
    <x v="8"/>
    <s v="kayaking"/>
    <s v="not-in-family"/>
    <n v="44900"/>
    <n v="-52500"/>
    <d v="2015-01-30T00:00:00"/>
    <s v="Multi-vehicle Collision"/>
    <s v="Rear Collision"/>
    <s v="Major Damage"/>
    <x v="0"/>
    <x v="5"/>
    <x v="5"/>
    <x v="912"/>
    <n v="15"/>
    <n v="3"/>
    <s v="YES"/>
    <n v="2"/>
    <n v="1"/>
    <s v="YES"/>
    <x v="711"/>
    <n v="3880"/>
    <n v="7760"/>
    <n v="31040"/>
    <x v="4"/>
    <x v="4"/>
    <n v="2006"/>
    <s v="Y"/>
    <n v="0"/>
  </r>
  <r>
    <n v="259"/>
    <n v="45"/>
    <x v="913"/>
    <d v="2006-12-21T00:00:00"/>
    <x v="2"/>
    <s v="500/1000"/>
    <x v="1"/>
    <n v="1175.07"/>
    <n v="0"/>
    <n v="457121"/>
    <x v="0"/>
    <x v="0"/>
    <x v="0"/>
    <s v="movies"/>
    <s v="not-in-family"/>
    <n v="30100"/>
    <n v="0"/>
    <d v="2015-01-03T00:00:00"/>
    <s v="Single Vehicle Collision"/>
    <s v="Side Collision"/>
    <s v="Minor Damage"/>
    <x v="2"/>
    <x v="4"/>
    <x v="3"/>
    <x v="913"/>
    <n v="23"/>
    <n v="1"/>
    <s v="?"/>
    <n v="1"/>
    <n v="1"/>
    <s v="NO"/>
    <x v="712"/>
    <n v="7980"/>
    <n v="7980"/>
    <n v="71820"/>
    <x v="12"/>
    <x v="29"/>
    <n v="2011"/>
    <s v="N"/>
    <n v="0"/>
  </r>
  <r>
    <n v="140"/>
    <n v="36"/>
    <x v="914"/>
    <d v="2000-07-14T00:00:00"/>
    <x v="0"/>
    <s v="500/1000"/>
    <x v="1"/>
    <n v="979.26"/>
    <n v="0"/>
    <n v="436364"/>
    <x v="1"/>
    <x v="7"/>
    <x v="10"/>
    <s v="cross-fit"/>
    <s v="own-child"/>
    <n v="0"/>
    <n v="-67000"/>
    <d v="2015-03-01T00:00:00"/>
    <s v="Multi-vehicle Collision"/>
    <s v="Front Collision"/>
    <s v="Major Damage"/>
    <x v="2"/>
    <x v="2"/>
    <x v="1"/>
    <x v="914"/>
    <n v="2"/>
    <n v="4"/>
    <s v="YES"/>
    <n v="0"/>
    <n v="2"/>
    <s v="YES"/>
    <x v="713"/>
    <n v="14560"/>
    <n v="14560"/>
    <n v="43680"/>
    <x v="12"/>
    <x v="31"/>
    <n v="1998"/>
    <s v="N"/>
    <n v="0"/>
  </r>
  <r>
    <n v="231"/>
    <n v="37"/>
    <x v="915"/>
    <d v="1991-12-12T00:00:00"/>
    <x v="0"/>
    <s v="250/500"/>
    <x v="2"/>
    <n v="920.81"/>
    <n v="0"/>
    <n v="467654"/>
    <x v="1"/>
    <x v="5"/>
    <x v="2"/>
    <s v="chess"/>
    <s v="wife"/>
    <n v="0"/>
    <n v="0"/>
    <d v="2015-02-13T00:00:00"/>
    <s v="Single Vehicle Collision"/>
    <s v="Rear Collision"/>
    <s v="Major Damage"/>
    <x v="2"/>
    <x v="0"/>
    <x v="4"/>
    <x v="915"/>
    <n v="14"/>
    <n v="1"/>
    <s v="YES"/>
    <n v="2"/>
    <n v="0"/>
    <s v="?"/>
    <x v="714"/>
    <n v="0"/>
    <n v="7910"/>
    <n v="63280"/>
    <x v="1"/>
    <x v="22"/>
    <n v="1997"/>
    <s v="Y"/>
    <n v="0"/>
  </r>
  <r>
    <n v="186"/>
    <n v="38"/>
    <x v="916"/>
    <d v="2013-07-01T00:00:00"/>
    <x v="0"/>
    <s v="100/300"/>
    <x v="2"/>
    <n v="922.85"/>
    <n v="0"/>
    <n v="471148"/>
    <x v="0"/>
    <x v="5"/>
    <x v="12"/>
    <s v="golf"/>
    <s v="husband"/>
    <n v="70300"/>
    <n v="-70900"/>
    <d v="2015-02-25T00:00:00"/>
    <s v="Vehicle Theft"/>
    <s v="?"/>
    <s v="Trivial Damage"/>
    <x v="1"/>
    <x v="2"/>
    <x v="4"/>
    <x v="916"/>
    <n v="7"/>
    <n v="1"/>
    <s v="?"/>
    <n v="1"/>
    <n v="1"/>
    <s v="YES"/>
    <x v="333"/>
    <n v="400"/>
    <n v="400"/>
    <n v="2800"/>
    <x v="12"/>
    <x v="26"/>
    <n v="1999"/>
    <s v="N"/>
    <n v="0"/>
  </r>
  <r>
    <n v="229"/>
    <n v="41"/>
    <x v="917"/>
    <d v="1998-12-16T00:00:00"/>
    <x v="0"/>
    <s v="250/500"/>
    <x v="1"/>
    <n v="1107.5899999999999"/>
    <n v="3000000"/>
    <n v="468202"/>
    <x v="0"/>
    <x v="1"/>
    <x v="4"/>
    <s v="chess"/>
    <s v="not-in-family"/>
    <n v="65400"/>
    <n v="0"/>
    <d v="2015-01-23T00:00:00"/>
    <s v="Single Vehicle Collision"/>
    <s v="Side Collision"/>
    <s v="Major Damage"/>
    <x v="3"/>
    <x v="2"/>
    <x v="0"/>
    <x v="917"/>
    <n v="23"/>
    <n v="1"/>
    <s v="NO"/>
    <n v="1"/>
    <n v="3"/>
    <s v="NO"/>
    <x v="715"/>
    <n v="10440"/>
    <n v="10440"/>
    <n v="41760"/>
    <x v="1"/>
    <x v="22"/>
    <n v="2009"/>
    <s v="N"/>
    <n v="0"/>
  </r>
  <r>
    <n v="180"/>
    <n v="36"/>
    <x v="918"/>
    <d v="2015-01-03T00:00:00"/>
    <x v="2"/>
    <s v="100/300"/>
    <x v="2"/>
    <n v="1272.46"/>
    <n v="0"/>
    <n v="456959"/>
    <x v="0"/>
    <x v="6"/>
    <x v="5"/>
    <s v="exercise"/>
    <s v="wife"/>
    <n v="0"/>
    <n v="0"/>
    <d v="2015-02-19T00:00:00"/>
    <s v="Multi-vehicle Collision"/>
    <s v="Front Collision"/>
    <s v="Minor Damage"/>
    <x v="4"/>
    <x v="2"/>
    <x v="6"/>
    <x v="918"/>
    <n v="7"/>
    <n v="3"/>
    <s v="YES"/>
    <n v="2"/>
    <n v="1"/>
    <s v="?"/>
    <x v="716"/>
    <n v="12660"/>
    <n v="6330"/>
    <n v="50640"/>
    <x v="7"/>
    <x v="20"/>
    <n v="1998"/>
    <s v="N"/>
    <n v="0"/>
  </r>
  <r>
    <n v="188"/>
    <n v="33"/>
    <x v="919"/>
    <d v="1994-04-01T00:00:00"/>
    <x v="2"/>
    <s v="250/500"/>
    <x v="0"/>
    <n v="1340.24"/>
    <n v="0"/>
    <n v="447274"/>
    <x v="0"/>
    <x v="5"/>
    <x v="9"/>
    <s v="chess"/>
    <s v="own-child"/>
    <n v="0"/>
    <n v="-68800"/>
    <d v="2015-02-08T00:00:00"/>
    <s v="Multi-vehicle Collision"/>
    <s v="Rear Collision"/>
    <s v="Minor Damage"/>
    <x v="0"/>
    <x v="2"/>
    <x v="4"/>
    <x v="919"/>
    <n v="8"/>
    <n v="3"/>
    <s v="YES"/>
    <n v="1"/>
    <n v="0"/>
    <s v="?"/>
    <x v="717"/>
    <n v="13820"/>
    <n v="6910"/>
    <n v="55280"/>
    <x v="2"/>
    <x v="2"/>
    <n v="1995"/>
    <s v="Y"/>
    <n v="0"/>
  </r>
  <r>
    <n v="214"/>
    <n v="40"/>
    <x v="920"/>
    <d v="2000-08-15T00:00:00"/>
    <x v="0"/>
    <s v="100/300"/>
    <x v="0"/>
    <n v="1648"/>
    <n v="0"/>
    <n v="608405"/>
    <x v="0"/>
    <x v="7"/>
    <x v="10"/>
    <s v="base-jumping"/>
    <s v="not-in-family"/>
    <n v="57700"/>
    <n v="-43500"/>
    <d v="2015-02-04T00:00:00"/>
    <s v="Single Vehicle Collision"/>
    <s v="Rear Collision"/>
    <s v="Total Loss"/>
    <x v="3"/>
    <x v="4"/>
    <x v="6"/>
    <x v="920"/>
    <n v="17"/>
    <n v="1"/>
    <s v="NO"/>
    <n v="1"/>
    <n v="0"/>
    <s v="YES"/>
    <x v="718"/>
    <n v="8040"/>
    <n v="4020"/>
    <n v="32160"/>
    <x v="4"/>
    <x v="13"/>
    <n v="2000"/>
    <s v="N"/>
    <n v="0"/>
  </r>
  <r>
    <n v="178"/>
    <n v="38"/>
    <x v="921"/>
    <d v="2014-11-13T00:00:00"/>
    <x v="2"/>
    <s v="250/500"/>
    <x v="2"/>
    <n v="1381.14"/>
    <n v="0"/>
    <n v="472253"/>
    <x v="1"/>
    <x v="6"/>
    <x v="6"/>
    <s v="camping"/>
    <s v="wife"/>
    <n v="0"/>
    <n v="0"/>
    <d v="2015-02-22T00:00:00"/>
    <s v="Multi-vehicle Collision"/>
    <s v="Rear Collision"/>
    <s v="Minor Damage"/>
    <x v="3"/>
    <x v="2"/>
    <x v="6"/>
    <x v="921"/>
    <n v="10"/>
    <n v="3"/>
    <s v="NO"/>
    <n v="0"/>
    <n v="3"/>
    <s v="NO"/>
    <x v="719"/>
    <n v="5200"/>
    <n v="10400"/>
    <n v="41600"/>
    <x v="10"/>
    <x v="24"/>
    <n v="2011"/>
    <s v="N"/>
    <n v="0"/>
  </r>
  <r>
    <n v="55"/>
    <n v="35"/>
    <x v="922"/>
    <d v="2011-02-04T00:00:00"/>
    <x v="2"/>
    <s v="500/1000"/>
    <x v="2"/>
    <n v="1198.44"/>
    <n v="8000000"/>
    <n v="438923"/>
    <x v="0"/>
    <x v="0"/>
    <x v="7"/>
    <s v="polo"/>
    <s v="wife"/>
    <n v="0"/>
    <n v="0"/>
    <d v="2015-01-14T00:00:00"/>
    <s v="Vehicle Theft"/>
    <s v="?"/>
    <s v="Minor Damage"/>
    <x v="0"/>
    <x v="4"/>
    <x v="0"/>
    <x v="922"/>
    <n v="9"/>
    <n v="1"/>
    <s v="NO"/>
    <n v="0"/>
    <n v="3"/>
    <s v="NO"/>
    <x v="250"/>
    <n v="560"/>
    <n v="560"/>
    <n v="1960"/>
    <x v="5"/>
    <x v="37"/>
    <n v="1998"/>
    <s v="N"/>
    <n v="0"/>
  </r>
  <r>
    <n v="90"/>
    <n v="31"/>
    <x v="923"/>
    <d v="1990-06-24T00:00:00"/>
    <x v="0"/>
    <s v="250/500"/>
    <x v="1"/>
    <n v="951.27"/>
    <n v="0"/>
    <n v="607131"/>
    <x v="1"/>
    <x v="1"/>
    <x v="6"/>
    <s v="hiking"/>
    <s v="not-in-family"/>
    <n v="42100"/>
    <n v="0"/>
    <d v="2015-01-06T00:00:00"/>
    <s v="Single Vehicle Collision"/>
    <s v="Rear Collision"/>
    <s v="Total Loss"/>
    <x v="3"/>
    <x v="0"/>
    <x v="4"/>
    <x v="923"/>
    <n v="2"/>
    <n v="1"/>
    <s v="YES"/>
    <n v="1"/>
    <n v="0"/>
    <s v="YES"/>
    <x v="720"/>
    <n v="13780"/>
    <n v="6890"/>
    <n v="55120"/>
    <x v="4"/>
    <x v="4"/>
    <n v="2007"/>
    <s v="N"/>
    <n v="0"/>
  </r>
  <r>
    <n v="135"/>
    <n v="30"/>
    <x v="924"/>
    <d v="2009-01-21T00:00:00"/>
    <x v="1"/>
    <s v="500/1000"/>
    <x v="1"/>
    <n v="1341.24"/>
    <n v="0"/>
    <n v="601701"/>
    <x v="1"/>
    <x v="0"/>
    <x v="13"/>
    <s v="skydiving"/>
    <s v="wife"/>
    <n v="37100"/>
    <n v="-46500"/>
    <d v="2015-01-19T00:00:00"/>
    <s v="Multi-vehicle Collision"/>
    <s v="Rear Collision"/>
    <s v="Minor Damage"/>
    <x v="4"/>
    <x v="4"/>
    <x v="1"/>
    <x v="924"/>
    <n v="18"/>
    <n v="3"/>
    <s v="NO"/>
    <n v="0"/>
    <n v="1"/>
    <s v="NO"/>
    <x v="721"/>
    <n v="5940"/>
    <n v="2970"/>
    <n v="23760"/>
    <x v="12"/>
    <x v="31"/>
    <n v="2003"/>
    <s v="N"/>
    <n v="0"/>
  </r>
  <r>
    <n v="277"/>
    <n v="46"/>
    <x v="925"/>
    <d v="1992-11-07T00:00:00"/>
    <x v="2"/>
    <s v="250/500"/>
    <x v="1"/>
    <n v="1177.57"/>
    <n v="0"/>
    <n v="469220"/>
    <x v="1"/>
    <x v="2"/>
    <x v="12"/>
    <s v="video-games"/>
    <s v="husband"/>
    <n v="0"/>
    <n v="-65500"/>
    <d v="2015-01-24T00:00:00"/>
    <s v="Vehicle Theft"/>
    <s v="?"/>
    <s v="Minor Damage"/>
    <x v="0"/>
    <x v="1"/>
    <x v="2"/>
    <x v="925"/>
    <n v="4"/>
    <n v="1"/>
    <s v="?"/>
    <n v="2"/>
    <n v="3"/>
    <s v="NO"/>
    <x v="722"/>
    <n v="430"/>
    <n v="860"/>
    <n v="2580"/>
    <x v="11"/>
    <x v="23"/>
    <n v="2010"/>
    <s v="N"/>
    <n v="0"/>
  </r>
  <r>
    <n v="211"/>
    <n v="38"/>
    <x v="926"/>
    <d v="1997-05-15T00:00:00"/>
    <x v="1"/>
    <s v="250/500"/>
    <x v="0"/>
    <n v="1055.0899999999999"/>
    <n v="0"/>
    <n v="433250"/>
    <x v="1"/>
    <x v="4"/>
    <x v="10"/>
    <s v="video-games"/>
    <s v="own-child"/>
    <n v="0"/>
    <n v="0"/>
    <d v="2015-01-27T00:00:00"/>
    <s v="Single Vehicle Collision"/>
    <s v="Front Collision"/>
    <s v="Total Loss"/>
    <x v="2"/>
    <x v="2"/>
    <x v="0"/>
    <x v="926"/>
    <n v="12"/>
    <n v="1"/>
    <s v="?"/>
    <n v="0"/>
    <n v="3"/>
    <s v="YES"/>
    <x v="723"/>
    <n v="8320"/>
    <n v="16640"/>
    <n v="66560"/>
    <x v="10"/>
    <x v="32"/>
    <n v="2005"/>
    <s v="Y"/>
    <n v="0"/>
  </r>
  <r>
    <n v="156"/>
    <n v="32"/>
    <x v="927"/>
    <d v="1992-03-20T00:00:00"/>
    <x v="2"/>
    <s v="250/500"/>
    <x v="2"/>
    <n v="1479.48"/>
    <n v="0"/>
    <n v="444413"/>
    <x v="0"/>
    <x v="4"/>
    <x v="5"/>
    <s v="bungie-jumping"/>
    <s v="unmarried"/>
    <n v="0"/>
    <n v="0"/>
    <d v="2015-01-13T00:00:00"/>
    <s v="Single Vehicle Collision"/>
    <s v="Front Collision"/>
    <s v="Major Damage"/>
    <x v="3"/>
    <x v="2"/>
    <x v="6"/>
    <x v="927"/>
    <n v="15"/>
    <n v="1"/>
    <s v="YES"/>
    <n v="1"/>
    <n v="3"/>
    <s v="YES"/>
    <x v="724"/>
    <n v="6790"/>
    <n v="13580"/>
    <n v="54320"/>
    <x v="2"/>
    <x v="2"/>
    <n v="2008"/>
    <s v="Y"/>
    <n v="0"/>
  </r>
  <r>
    <n v="84"/>
    <n v="30"/>
    <x v="928"/>
    <d v="1995-07-17T00:00:00"/>
    <x v="1"/>
    <s v="500/1000"/>
    <x v="1"/>
    <n v="1827.38"/>
    <n v="0"/>
    <n v="433593"/>
    <x v="0"/>
    <x v="2"/>
    <x v="7"/>
    <s v="polo"/>
    <s v="other-relative"/>
    <n v="0"/>
    <n v="-15900"/>
    <d v="2015-01-15T00:00:00"/>
    <s v="Vehicle Theft"/>
    <s v="?"/>
    <s v="Trivial Damage"/>
    <x v="0"/>
    <x v="1"/>
    <x v="3"/>
    <x v="928"/>
    <n v="9"/>
    <n v="1"/>
    <s v="YES"/>
    <n v="1"/>
    <n v="3"/>
    <s v="?"/>
    <x v="481"/>
    <n v="420"/>
    <n v="840"/>
    <n v="3360"/>
    <x v="6"/>
    <x v="7"/>
    <n v="1998"/>
    <s v="N"/>
    <n v="0"/>
  </r>
  <r>
    <n v="136"/>
    <n v="32"/>
    <x v="929"/>
    <d v="2000-12-27T00:00:00"/>
    <x v="1"/>
    <s v="100/300"/>
    <x v="2"/>
    <n v="1169.6199999999999"/>
    <n v="0"/>
    <n v="458143"/>
    <x v="1"/>
    <x v="7"/>
    <x v="2"/>
    <s v="yachting"/>
    <s v="not-in-family"/>
    <n v="0"/>
    <n v="0"/>
    <d v="2015-02-04T00:00:00"/>
    <s v="Single Vehicle Collision"/>
    <s v="Side Collision"/>
    <s v="Major Damage"/>
    <x v="0"/>
    <x v="0"/>
    <x v="2"/>
    <x v="929"/>
    <n v="6"/>
    <n v="1"/>
    <s v="YES"/>
    <n v="0"/>
    <n v="0"/>
    <s v="NO"/>
    <x v="502"/>
    <n v="10000"/>
    <n v="10000"/>
    <n v="35000"/>
    <x v="7"/>
    <x v="8"/>
    <n v="2008"/>
    <s v="Y"/>
    <n v="0"/>
  </r>
  <r>
    <n v="310"/>
    <n v="48"/>
    <x v="930"/>
    <d v="1999-08-06T00:00:00"/>
    <x v="1"/>
    <s v="100/300"/>
    <x v="2"/>
    <n v="1516.34"/>
    <n v="0"/>
    <n v="474167"/>
    <x v="1"/>
    <x v="7"/>
    <x v="12"/>
    <s v="sleeping"/>
    <s v="unmarried"/>
    <n v="11000"/>
    <n v="0"/>
    <d v="2015-01-04T00:00:00"/>
    <s v="Multi-vehicle Collision"/>
    <s v="Rear Collision"/>
    <s v="Major Damage"/>
    <x v="0"/>
    <x v="0"/>
    <x v="3"/>
    <x v="930"/>
    <n v="11"/>
    <n v="4"/>
    <s v="YES"/>
    <n v="0"/>
    <n v="2"/>
    <s v="NO"/>
    <x v="191"/>
    <n v="13200"/>
    <n v="6600"/>
    <n v="39600"/>
    <x v="0"/>
    <x v="30"/>
    <n v="1996"/>
    <s v="Y"/>
    <n v="0"/>
  </r>
  <r>
    <n v="123"/>
    <n v="34"/>
    <x v="931"/>
    <d v="2007-03-03T00:00:00"/>
    <x v="0"/>
    <s v="500/1000"/>
    <x v="1"/>
    <n v="1270.21"/>
    <n v="0"/>
    <n v="476413"/>
    <x v="1"/>
    <x v="6"/>
    <x v="2"/>
    <s v="sleeping"/>
    <s v="husband"/>
    <n v="16100"/>
    <n v="-61200"/>
    <d v="2015-01-14T00:00:00"/>
    <s v="Multi-vehicle Collision"/>
    <s v="Side Collision"/>
    <s v="Total Loss"/>
    <x v="2"/>
    <x v="7"/>
    <x v="0"/>
    <x v="931"/>
    <n v="13"/>
    <n v="3"/>
    <s v="NO"/>
    <n v="1"/>
    <n v="1"/>
    <s v="?"/>
    <x v="725"/>
    <n v="6140"/>
    <n v="0"/>
    <n v="49120"/>
    <x v="5"/>
    <x v="37"/>
    <n v="2000"/>
    <s v="N"/>
    <n v="0"/>
  </r>
  <r>
    <n v="243"/>
    <n v="44"/>
    <x v="932"/>
    <d v="1997-12-25T00:00:00"/>
    <x v="2"/>
    <s v="250/500"/>
    <x v="2"/>
    <n v="809.11"/>
    <n v="0"/>
    <n v="600208"/>
    <x v="0"/>
    <x v="7"/>
    <x v="0"/>
    <s v="polo"/>
    <s v="other-relative"/>
    <n v="33200"/>
    <n v="0"/>
    <d v="2015-01-27T00:00:00"/>
    <s v="Multi-vehicle Collision"/>
    <s v="Side Collision"/>
    <s v="Minor Damage"/>
    <x v="3"/>
    <x v="5"/>
    <x v="3"/>
    <x v="932"/>
    <n v="4"/>
    <n v="3"/>
    <s v="?"/>
    <n v="2"/>
    <n v="1"/>
    <s v="YES"/>
    <x v="726"/>
    <n v="5140"/>
    <n v="10280"/>
    <n v="35980"/>
    <x v="12"/>
    <x v="26"/>
    <n v="1996"/>
    <s v="N"/>
    <n v="0"/>
  </r>
  <r>
    <n v="36"/>
    <n v="37"/>
    <x v="933"/>
    <d v="2013-11-06T00:00:00"/>
    <x v="2"/>
    <s v="500/1000"/>
    <x v="0"/>
    <n v="1115.81"/>
    <n v="0"/>
    <n v="618926"/>
    <x v="1"/>
    <x v="4"/>
    <x v="1"/>
    <s v="reading"/>
    <s v="husband"/>
    <n v="0"/>
    <n v="-59800"/>
    <d v="2015-02-12T00:00:00"/>
    <s v="Multi-vehicle Collision"/>
    <s v="Side Collision"/>
    <s v="Minor Damage"/>
    <x v="4"/>
    <x v="2"/>
    <x v="0"/>
    <x v="933"/>
    <n v="20"/>
    <n v="3"/>
    <s v="YES"/>
    <n v="1"/>
    <n v="3"/>
    <s v="?"/>
    <x v="727"/>
    <n v="5420"/>
    <n v="10840"/>
    <n v="32520"/>
    <x v="2"/>
    <x v="12"/>
    <n v="2008"/>
    <s v="N"/>
    <n v="0"/>
  </r>
  <r>
    <n v="146"/>
    <n v="31"/>
    <x v="934"/>
    <d v="1990-09-21T00:00:00"/>
    <x v="0"/>
    <s v="100/300"/>
    <x v="0"/>
    <n v="1457.65"/>
    <n v="5000000"/>
    <n v="606219"/>
    <x v="1"/>
    <x v="6"/>
    <x v="3"/>
    <s v="camping"/>
    <s v="own-child"/>
    <n v="0"/>
    <n v="0"/>
    <d v="2015-02-03T00:00:00"/>
    <s v="Multi-vehicle Collision"/>
    <s v="Rear Collision"/>
    <s v="Major Damage"/>
    <x v="4"/>
    <x v="1"/>
    <x v="1"/>
    <x v="934"/>
    <n v="0"/>
    <n v="3"/>
    <s v="NO"/>
    <n v="1"/>
    <n v="3"/>
    <s v="?"/>
    <x v="728"/>
    <n v="5820"/>
    <n v="5820"/>
    <n v="40740"/>
    <x v="7"/>
    <x v="11"/>
    <n v="2010"/>
    <s v="N"/>
    <n v="0"/>
  </r>
  <r>
    <n v="154"/>
    <n v="34"/>
    <x v="935"/>
    <d v="1999-10-05T00:00:00"/>
    <x v="0"/>
    <s v="100/300"/>
    <x v="0"/>
    <n v="1041.3599999999999"/>
    <n v="0"/>
    <n v="448436"/>
    <x v="1"/>
    <x v="7"/>
    <x v="7"/>
    <s v="cross-fit"/>
    <s v="husband"/>
    <n v="53100"/>
    <n v="-43900"/>
    <d v="2015-01-26T00:00:00"/>
    <s v="Multi-vehicle Collision"/>
    <s v="Side Collision"/>
    <s v="Total Loss"/>
    <x v="3"/>
    <x v="4"/>
    <x v="4"/>
    <x v="935"/>
    <n v="18"/>
    <n v="4"/>
    <s v="?"/>
    <n v="2"/>
    <n v="3"/>
    <s v="YES"/>
    <x v="340"/>
    <n v="13520"/>
    <n v="13520"/>
    <n v="47320"/>
    <x v="7"/>
    <x v="11"/>
    <n v="2005"/>
    <s v="Y"/>
    <n v="0"/>
  </r>
  <r>
    <n v="204"/>
    <n v="40"/>
    <x v="936"/>
    <d v="1992-04-07T00:00:00"/>
    <x v="0"/>
    <s v="250/500"/>
    <x v="0"/>
    <n v="1693.83"/>
    <n v="7000000"/>
    <n v="447976"/>
    <x v="0"/>
    <x v="5"/>
    <x v="9"/>
    <s v="polo"/>
    <s v="other-relative"/>
    <n v="44000"/>
    <n v="-20800"/>
    <d v="2015-01-09T00:00:00"/>
    <s v="Single Vehicle Collision"/>
    <s v="Front Collision"/>
    <s v="Minor Damage"/>
    <x v="0"/>
    <x v="2"/>
    <x v="6"/>
    <x v="936"/>
    <n v="6"/>
    <n v="1"/>
    <s v="?"/>
    <n v="1"/>
    <n v="0"/>
    <s v="?"/>
    <x v="272"/>
    <n v="5340"/>
    <n v="5340"/>
    <n v="42720"/>
    <x v="12"/>
    <x v="29"/>
    <n v="2003"/>
    <s v="N"/>
    <n v="0"/>
  </r>
  <r>
    <n v="458"/>
    <n v="59"/>
    <x v="937"/>
    <d v="2009-03-05T00:00:00"/>
    <x v="1"/>
    <s v="100/300"/>
    <x v="0"/>
    <n v="1685.69"/>
    <n v="0"/>
    <n v="472236"/>
    <x v="1"/>
    <x v="5"/>
    <x v="9"/>
    <s v="hiking"/>
    <s v="wife"/>
    <n v="31400"/>
    <n v="0"/>
    <d v="2015-02-17T00:00:00"/>
    <s v="Single Vehicle Collision"/>
    <s v="Front Collision"/>
    <s v="Total Loss"/>
    <x v="0"/>
    <x v="1"/>
    <x v="4"/>
    <x v="937"/>
    <n v="23"/>
    <n v="1"/>
    <s v="?"/>
    <n v="2"/>
    <n v="2"/>
    <s v="YES"/>
    <x v="729"/>
    <n v="14360"/>
    <n v="14360"/>
    <n v="43080"/>
    <x v="11"/>
    <x v="38"/>
    <n v="1995"/>
    <s v="N"/>
    <n v="0"/>
  </r>
  <r>
    <n v="147"/>
    <n v="31"/>
    <x v="938"/>
    <d v="1997-02-10T00:00:00"/>
    <x v="1"/>
    <s v="250/500"/>
    <x v="2"/>
    <n v="1054.92"/>
    <n v="6000000"/>
    <n v="468232"/>
    <x v="1"/>
    <x v="1"/>
    <x v="5"/>
    <s v="exercise"/>
    <s v="own-child"/>
    <n v="51900"/>
    <n v="0"/>
    <d v="2015-01-16T00:00:00"/>
    <s v="Single Vehicle Collision"/>
    <s v="Front Collision"/>
    <s v="Major Damage"/>
    <x v="3"/>
    <x v="2"/>
    <x v="6"/>
    <x v="938"/>
    <n v="4"/>
    <n v="1"/>
    <s v="?"/>
    <n v="0"/>
    <n v="0"/>
    <s v="?"/>
    <x v="730"/>
    <n v="8530"/>
    <n v="0"/>
    <n v="59710"/>
    <x v="7"/>
    <x v="20"/>
    <n v="2013"/>
    <s v="Y"/>
    <n v="0"/>
  </r>
  <r>
    <n v="279"/>
    <n v="45"/>
    <x v="939"/>
    <d v="1992-01-28T00:00:00"/>
    <x v="1"/>
    <s v="250/500"/>
    <x v="1"/>
    <n v="1333.97"/>
    <n v="6000000"/>
    <n v="620819"/>
    <x v="1"/>
    <x v="0"/>
    <x v="6"/>
    <s v="bungie-jumping"/>
    <s v="unmarried"/>
    <n v="61100"/>
    <n v="-30700"/>
    <d v="2015-01-12T00:00:00"/>
    <s v="Multi-vehicle Collision"/>
    <s v="Rear Collision"/>
    <s v="Major Damage"/>
    <x v="3"/>
    <x v="0"/>
    <x v="2"/>
    <x v="939"/>
    <n v="21"/>
    <n v="3"/>
    <s v="?"/>
    <n v="1"/>
    <n v="0"/>
    <s v="?"/>
    <x v="663"/>
    <n v="11100"/>
    <n v="11100"/>
    <n v="38850"/>
    <x v="2"/>
    <x v="2"/>
    <n v="2011"/>
    <s v="Y"/>
    <n v="0"/>
  </r>
  <r>
    <n v="308"/>
    <n v="47"/>
    <x v="940"/>
    <d v="2013-09-16T00:00:00"/>
    <x v="0"/>
    <s v="100/300"/>
    <x v="0"/>
    <n v="1013.61"/>
    <n v="6000000"/>
    <n v="452349"/>
    <x v="1"/>
    <x v="2"/>
    <x v="0"/>
    <s v="movies"/>
    <s v="own-child"/>
    <n v="45700"/>
    <n v="-41400"/>
    <d v="2015-01-03T00:00:00"/>
    <s v="Parked Car"/>
    <s v="?"/>
    <s v="Minor Damage"/>
    <x v="1"/>
    <x v="2"/>
    <x v="3"/>
    <x v="940"/>
    <n v="7"/>
    <n v="1"/>
    <s v="?"/>
    <n v="1"/>
    <n v="1"/>
    <s v="YES"/>
    <x v="672"/>
    <n v="860"/>
    <n v="860"/>
    <n v="3870"/>
    <x v="9"/>
    <x v="17"/>
    <n v="2002"/>
    <s v="N"/>
    <n v="0"/>
  </r>
  <r>
    <n v="284"/>
    <n v="48"/>
    <x v="941"/>
    <d v="2008-05-16T00:00:00"/>
    <x v="2"/>
    <s v="500/1000"/>
    <x v="2"/>
    <n v="958.3"/>
    <n v="0"/>
    <n v="464646"/>
    <x v="1"/>
    <x v="1"/>
    <x v="1"/>
    <s v="exercise"/>
    <s v="husband"/>
    <n v="47900"/>
    <n v="0"/>
    <d v="2015-01-22T00:00:00"/>
    <s v="Multi-vehicle Collision"/>
    <s v="Side Collision"/>
    <s v="Major Damage"/>
    <x v="2"/>
    <x v="2"/>
    <x v="0"/>
    <x v="941"/>
    <n v="19"/>
    <n v="3"/>
    <s v="?"/>
    <n v="0"/>
    <n v="0"/>
    <s v="?"/>
    <x v="731"/>
    <n v="8520"/>
    <n v="8520"/>
    <n v="29820"/>
    <x v="13"/>
    <x v="27"/>
    <n v="1998"/>
    <s v="N"/>
    <n v="0"/>
  </r>
  <r>
    <n v="108"/>
    <n v="31"/>
    <x v="942"/>
    <d v="2002-01-04T00:00:00"/>
    <x v="1"/>
    <s v="250/500"/>
    <x v="1"/>
    <n v="1112.04"/>
    <n v="6000000"/>
    <n v="472209"/>
    <x v="1"/>
    <x v="1"/>
    <x v="6"/>
    <s v="base-jumping"/>
    <s v="own-child"/>
    <n v="52800"/>
    <n v="-54300"/>
    <d v="2015-01-13T00:00:00"/>
    <s v="Parked Car"/>
    <s v="?"/>
    <s v="Minor Damage"/>
    <x v="1"/>
    <x v="0"/>
    <x v="2"/>
    <x v="942"/>
    <n v="5"/>
    <n v="1"/>
    <s v="NO"/>
    <n v="1"/>
    <n v="3"/>
    <s v="NO"/>
    <x v="402"/>
    <n v="780"/>
    <n v="780"/>
    <n v="2730"/>
    <x v="13"/>
    <x v="27"/>
    <n v="1998"/>
    <s v="N"/>
    <n v="0"/>
  </r>
  <r>
    <n v="421"/>
    <n v="57"/>
    <x v="943"/>
    <d v="2002-04-02T00:00:00"/>
    <x v="1"/>
    <s v="250/500"/>
    <x v="1"/>
    <n v="1206.26"/>
    <n v="0"/>
    <n v="459955"/>
    <x v="1"/>
    <x v="2"/>
    <x v="3"/>
    <s v="bungie-jumping"/>
    <s v="own-child"/>
    <n v="69900"/>
    <n v="0"/>
    <d v="2015-01-31T00:00:00"/>
    <s v="Multi-vehicle Collision"/>
    <s v="Front Collision"/>
    <s v="Minor Damage"/>
    <x v="0"/>
    <x v="5"/>
    <x v="2"/>
    <x v="943"/>
    <n v="22"/>
    <n v="3"/>
    <s v="YES"/>
    <n v="0"/>
    <n v="0"/>
    <s v="NO"/>
    <x v="732"/>
    <n v="15700"/>
    <n v="7850"/>
    <n v="54950"/>
    <x v="6"/>
    <x v="10"/>
    <n v="2015"/>
    <s v="N"/>
    <n v="0"/>
  </r>
  <r>
    <n v="266"/>
    <n v="42"/>
    <x v="944"/>
    <d v="1998-07-16T00:00:00"/>
    <x v="2"/>
    <s v="500/1000"/>
    <x v="0"/>
    <n v="763.67"/>
    <n v="0"/>
    <n v="473389"/>
    <x v="0"/>
    <x v="2"/>
    <x v="5"/>
    <s v="movies"/>
    <s v="own-child"/>
    <n v="12800"/>
    <n v="-49700"/>
    <d v="2015-02-04T00:00:00"/>
    <s v="Single Vehicle Collision"/>
    <s v="Side Collision"/>
    <s v="Total Loss"/>
    <x v="0"/>
    <x v="0"/>
    <x v="6"/>
    <x v="944"/>
    <n v="12"/>
    <n v="1"/>
    <s v="YES"/>
    <n v="1"/>
    <n v="3"/>
    <s v="YES"/>
    <x v="733"/>
    <n v="7870"/>
    <n v="7870"/>
    <n v="55090"/>
    <x v="11"/>
    <x v="38"/>
    <n v="2005"/>
    <s v="N"/>
    <n v="0"/>
  </r>
  <r>
    <n v="412"/>
    <n v="56"/>
    <x v="945"/>
    <d v="2002-08-15T00:00:00"/>
    <x v="2"/>
    <s v="250/500"/>
    <x v="2"/>
    <n v="1042.56"/>
    <n v="0"/>
    <n v="616767"/>
    <x v="0"/>
    <x v="5"/>
    <x v="11"/>
    <s v="yachting"/>
    <s v="own-child"/>
    <n v="0"/>
    <n v="-66100"/>
    <d v="2015-01-20T00:00:00"/>
    <s v="Multi-vehicle Collision"/>
    <s v="Front Collision"/>
    <s v="Total Loss"/>
    <x v="0"/>
    <x v="0"/>
    <x v="3"/>
    <x v="945"/>
    <n v="19"/>
    <n v="3"/>
    <s v="NO"/>
    <n v="0"/>
    <n v="2"/>
    <s v="NO"/>
    <x v="734"/>
    <n v="15120"/>
    <n v="7560"/>
    <n v="45360"/>
    <x v="9"/>
    <x v="18"/>
    <n v="1997"/>
    <s v="N"/>
    <n v="0"/>
  </r>
  <r>
    <n v="31"/>
    <n v="32"/>
    <x v="946"/>
    <d v="1999-09-07T00:00:00"/>
    <x v="2"/>
    <s v="100/300"/>
    <x v="1"/>
    <n v="1263.48"/>
    <n v="4000000"/>
    <n v="442948"/>
    <x v="1"/>
    <x v="7"/>
    <x v="6"/>
    <s v="hiking"/>
    <s v="wife"/>
    <n v="46800"/>
    <n v="-87300"/>
    <d v="2015-02-07T00:00:00"/>
    <s v="Single Vehicle Collision"/>
    <s v="Side Collision"/>
    <s v="Major Damage"/>
    <x v="2"/>
    <x v="4"/>
    <x v="4"/>
    <x v="946"/>
    <n v="10"/>
    <n v="1"/>
    <s v="?"/>
    <n v="2"/>
    <n v="0"/>
    <s v="?"/>
    <x v="296"/>
    <n v="5300"/>
    <n v="10600"/>
    <n v="47700"/>
    <x v="6"/>
    <x v="7"/>
    <n v="1997"/>
    <s v="Y"/>
    <n v="0"/>
  </r>
  <r>
    <n v="465"/>
    <n v="63"/>
    <x v="947"/>
    <d v="2012-01-12T00:00:00"/>
    <x v="2"/>
    <s v="250/500"/>
    <x v="2"/>
    <n v="1006.99"/>
    <n v="6000000"/>
    <n v="458936"/>
    <x v="1"/>
    <x v="4"/>
    <x v="2"/>
    <s v="board-games"/>
    <s v="own-child"/>
    <n v="0"/>
    <n v="0"/>
    <d v="2015-02-05T00:00:00"/>
    <s v="Single Vehicle Collision"/>
    <s v="Side Collision"/>
    <s v="Minor Damage"/>
    <x v="3"/>
    <x v="4"/>
    <x v="0"/>
    <x v="947"/>
    <n v="7"/>
    <n v="1"/>
    <s v="NO"/>
    <n v="0"/>
    <n v="3"/>
    <s v="?"/>
    <x v="735"/>
    <n v="4840"/>
    <n v="4840"/>
    <n v="33880"/>
    <x v="9"/>
    <x v="15"/>
    <n v="2015"/>
    <s v="N"/>
    <n v="0"/>
  </r>
  <r>
    <n v="126"/>
    <n v="31"/>
    <x v="948"/>
    <d v="1996-08-18T00:00:00"/>
    <x v="0"/>
    <s v="250/500"/>
    <x v="0"/>
    <n v="1328.26"/>
    <n v="0"/>
    <n v="613921"/>
    <x v="0"/>
    <x v="4"/>
    <x v="2"/>
    <s v="exercise"/>
    <s v="not-in-family"/>
    <n v="42300"/>
    <n v="-45800"/>
    <d v="2015-01-02T00:00:00"/>
    <s v="Single Vehicle Collision"/>
    <s v="Front Collision"/>
    <s v="Total Loss"/>
    <x v="0"/>
    <x v="4"/>
    <x v="4"/>
    <x v="948"/>
    <n v="17"/>
    <n v="1"/>
    <s v="NO"/>
    <n v="1"/>
    <n v="1"/>
    <s v="NO"/>
    <x v="736"/>
    <n v="13520"/>
    <n v="6760"/>
    <n v="40560"/>
    <x v="9"/>
    <x v="18"/>
    <n v="2011"/>
    <s v="N"/>
    <n v="0"/>
  </r>
  <r>
    <n v="407"/>
    <n v="55"/>
    <x v="949"/>
    <d v="1996-03-11T00:00:00"/>
    <x v="0"/>
    <s v="100/300"/>
    <x v="0"/>
    <n v="1250.08"/>
    <n v="5000000"/>
    <n v="474598"/>
    <x v="1"/>
    <x v="1"/>
    <x v="4"/>
    <s v="bungie-jumping"/>
    <s v="wife"/>
    <n v="0"/>
    <n v="-57700"/>
    <d v="2015-02-08T00:00:00"/>
    <s v="Multi-vehicle Collision"/>
    <s v="Side Collision"/>
    <s v="Total Loss"/>
    <x v="0"/>
    <x v="4"/>
    <x v="2"/>
    <x v="949"/>
    <n v="0"/>
    <n v="3"/>
    <s v="?"/>
    <n v="2"/>
    <n v="3"/>
    <s v="YES"/>
    <x v="737"/>
    <n v="11360"/>
    <n v="11360"/>
    <n v="45440"/>
    <x v="8"/>
    <x v="19"/>
    <n v="2010"/>
    <s v="N"/>
    <n v="0"/>
  </r>
  <r>
    <n v="101"/>
    <n v="27"/>
    <x v="950"/>
    <d v="1997-11-23T00:00:00"/>
    <x v="2"/>
    <s v="500/1000"/>
    <x v="2"/>
    <n v="982.7"/>
    <n v="6000000"/>
    <n v="440865"/>
    <x v="1"/>
    <x v="6"/>
    <x v="10"/>
    <s v="video-games"/>
    <s v="unmarried"/>
    <n v="30800"/>
    <n v="-43700"/>
    <d v="2015-01-13T00:00:00"/>
    <s v="Parked Car"/>
    <s v="?"/>
    <s v="Minor Damage"/>
    <x v="1"/>
    <x v="0"/>
    <x v="2"/>
    <x v="950"/>
    <n v="9"/>
    <n v="1"/>
    <s v="NO"/>
    <n v="1"/>
    <n v="0"/>
    <s v="NO"/>
    <x v="136"/>
    <n v="940"/>
    <n v="470"/>
    <n v="3760"/>
    <x v="7"/>
    <x v="8"/>
    <n v="2001"/>
    <s v="N"/>
    <n v="0"/>
  </r>
  <r>
    <n v="187"/>
    <n v="37"/>
    <x v="951"/>
    <d v="2013-08-08T00:00:00"/>
    <x v="1"/>
    <s v="500/1000"/>
    <x v="0"/>
    <n v="1412.06"/>
    <n v="5000000"/>
    <n v="450947"/>
    <x v="1"/>
    <x v="4"/>
    <x v="9"/>
    <s v="reading"/>
    <s v="not-in-family"/>
    <n v="60100"/>
    <n v="0"/>
    <d v="2015-01-16T00:00:00"/>
    <s v="Single Vehicle Collision"/>
    <s v="Side Collision"/>
    <s v="Total Loss"/>
    <x v="4"/>
    <x v="5"/>
    <x v="1"/>
    <x v="951"/>
    <n v="21"/>
    <n v="1"/>
    <s v="?"/>
    <n v="0"/>
    <n v="3"/>
    <s v="?"/>
    <x v="489"/>
    <n v="5770"/>
    <n v="5770"/>
    <n v="46160"/>
    <x v="5"/>
    <x v="14"/>
    <n v="2000"/>
    <s v="N"/>
    <n v="0"/>
  </r>
  <r>
    <n v="252"/>
    <n v="46"/>
    <x v="952"/>
    <d v="1996-11-30T00:00:00"/>
    <x v="1"/>
    <s v="500/1000"/>
    <x v="1"/>
    <m/>
    <n v="0"/>
    <n v="473370"/>
    <x v="1"/>
    <x v="7"/>
    <x v="11"/>
    <s v="sleeping"/>
    <s v="own-child"/>
    <n v="0"/>
    <n v="0"/>
    <d v="2015-01-30T00:00:00"/>
    <s v="Multi-vehicle Collision"/>
    <s v="Front Collision"/>
    <s v="Total Loss"/>
    <x v="3"/>
    <x v="1"/>
    <x v="5"/>
    <x v="952"/>
    <n v="22"/>
    <n v="3"/>
    <s v="NO"/>
    <n v="0"/>
    <n v="2"/>
    <s v="NO"/>
    <x v="738"/>
    <n v="14920"/>
    <n v="14920"/>
    <n v="59680"/>
    <x v="6"/>
    <x v="10"/>
    <n v="2014"/>
    <s v="N"/>
    <n v="1"/>
  </r>
  <r>
    <n v="229"/>
    <n v="43"/>
    <x v="953"/>
    <d v="1997-06-18T00:00:00"/>
    <x v="1"/>
    <s v="250/500"/>
    <x v="1"/>
    <n v="1585.54"/>
    <n v="0"/>
    <n v="463153"/>
    <x v="0"/>
    <x v="5"/>
    <x v="9"/>
    <s v="reading"/>
    <s v="not-in-family"/>
    <n v="42600"/>
    <n v="-44400"/>
    <d v="2015-02-26T00:00:00"/>
    <s v="Vehicle Theft"/>
    <s v="?"/>
    <s v="Minor Damage"/>
    <x v="1"/>
    <x v="4"/>
    <x v="4"/>
    <x v="953"/>
    <n v="3"/>
    <n v="1"/>
    <s v="NO"/>
    <n v="1"/>
    <n v="0"/>
    <s v="YES"/>
    <x v="481"/>
    <n v="420"/>
    <n v="840"/>
    <n v="3360"/>
    <x v="13"/>
    <x v="35"/>
    <n v="2012"/>
    <s v="N"/>
    <n v="0"/>
  </r>
  <r>
    <n v="246"/>
    <n v="39"/>
    <x v="954"/>
    <d v="2007-04-19T00:00:00"/>
    <x v="1"/>
    <s v="250/500"/>
    <x v="0"/>
    <n v="1416.08"/>
    <n v="0"/>
    <n v="612546"/>
    <x v="1"/>
    <x v="7"/>
    <x v="0"/>
    <s v="yachting"/>
    <s v="other-relative"/>
    <n v="0"/>
    <n v="-36600"/>
    <d v="2015-01-27T00:00:00"/>
    <s v="Single Vehicle Collision"/>
    <s v="Rear Collision"/>
    <s v="Minor Damage"/>
    <x v="4"/>
    <x v="4"/>
    <x v="6"/>
    <x v="954"/>
    <n v="16"/>
    <n v="1"/>
    <s v="YES"/>
    <n v="0"/>
    <n v="3"/>
    <s v="?"/>
    <x v="739"/>
    <n v="5020"/>
    <n v="5020"/>
    <n v="35140"/>
    <x v="12"/>
    <x v="29"/>
    <n v="2004"/>
    <s v="N"/>
    <n v="0"/>
  </r>
  <r>
    <n v="190"/>
    <n v="38"/>
    <x v="955"/>
    <d v="2007-09-19T00:00:00"/>
    <x v="0"/>
    <s v="250/500"/>
    <x v="2"/>
    <n v="1246.03"/>
    <n v="0"/>
    <n v="442919"/>
    <x v="0"/>
    <x v="7"/>
    <x v="0"/>
    <s v="movies"/>
    <s v="unmarried"/>
    <n v="61900"/>
    <n v="-50000"/>
    <d v="2015-01-28T00:00:00"/>
    <s v="Single Vehicle Collision"/>
    <s v="Side Collision"/>
    <s v="Total Loss"/>
    <x v="3"/>
    <x v="2"/>
    <x v="1"/>
    <x v="955"/>
    <n v="14"/>
    <n v="1"/>
    <s v="YES"/>
    <n v="0"/>
    <n v="0"/>
    <s v="NO"/>
    <x v="660"/>
    <n v="9020"/>
    <n v="4510"/>
    <n v="31570"/>
    <x v="5"/>
    <x v="14"/>
    <n v="2013"/>
    <s v="N"/>
    <n v="0"/>
  </r>
  <r>
    <n v="95"/>
    <n v="32"/>
    <x v="956"/>
    <d v="1996-12-21T00:00:00"/>
    <x v="1"/>
    <s v="500/1000"/>
    <x v="1"/>
    <n v="1356.64"/>
    <n v="0"/>
    <n v="449352"/>
    <x v="0"/>
    <x v="4"/>
    <x v="1"/>
    <s v="golf"/>
    <s v="not-in-family"/>
    <n v="67800"/>
    <n v="-48600"/>
    <d v="2015-02-23T00:00:00"/>
    <s v="Multi-vehicle Collision"/>
    <s v="Side Collision"/>
    <s v="Total Loss"/>
    <x v="0"/>
    <x v="0"/>
    <x v="3"/>
    <x v="956"/>
    <n v="21"/>
    <n v="3"/>
    <s v="YES"/>
    <n v="0"/>
    <n v="3"/>
    <s v="YES"/>
    <x v="469"/>
    <n v="15120"/>
    <n v="15120"/>
    <n v="52920"/>
    <x v="7"/>
    <x v="8"/>
    <n v="2003"/>
    <s v="N"/>
    <n v="0"/>
  </r>
  <r>
    <n v="205"/>
    <n v="42"/>
    <x v="957"/>
    <d v="2008-02-03T00:00:00"/>
    <x v="2"/>
    <s v="100/300"/>
    <x v="1"/>
    <n v="1387.7"/>
    <n v="4000000"/>
    <n v="470104"/>
    <x v="1"/>
    <x v="5"/>
    <x v="7"/>
    <s v="skydiving"/>
    <s v="other-relative"/>
    <n v="0"/>
    <n v="0"/>
    <d v="2015-01-18T00:00:00"/>
    <s v="Single Vehicle Collision"/>
    <s v="Rear Collision"/>
    <s v="Minor Damage"/>
    <x v="0"/>
    <x v="4"/>
    <x v="0"/>
    <x v="957"/>
    <n v="19"/>
    <n v="1"/>
    <s v="NO"/>
    <n v="2"/>
    <n v="1"/>
    <s v="NO"/>
    <x v="602"/>
    <n v="15660"/>
    <n v="15660"/>
    <n v="54810"/>
    <x v="3"/>
    <x v="28"/>
    <n v="1995"/>
    <s v="N"/>
    <n v="0"/>
  </r>
  <r>
    <n v="41"/>
    <n v="25"/>
    <x v="958"/>
    <d v="2003-07-16T00:00:00"/>
    <x v="0"/>
    <s v="100/300"/>
    <x v="0"/>
    <n v="1004.14"/>
    <n v="0"/>
    <n v="459889"/>
    <x v="0"/>
    <x v="4"/>
    <x v="7"/>
    <s v="sleeping"/>
    <s v="wife"/>
    <n v="35400"/>
    <n v="0"/>
    <d v="2015-02-15T00:00:00"/>
    <s v="Multi-vehicle Collision"/>
    <s v="Front Collision"/>
    <s v="Major Damage"/>
    <x v="2"/>
    <x v="5"/>
    <x v="4"/>
    <x v="958"/>
    <n v="13"/>
    <n v="3"/>
    <s v="NO"/>
    <n v="1"/>
    <n v="3"/>
    <s v="NO"/>
    <x v="652"/>
    <n v="9600"/>
    <n v="4800"/>
    <n v="33600"/>
    <x v="2"/>
    <x v="2"/>
    <n v="1995"/>
    <s v="N"/>
    <n v="0"/>
  </r>
  <r>
    <n v="137"/>
    <n v="35"/>
    <x v="959"/>
    <d v="1991-05-05T00:00:00"/>
    <x v="0"/>
    <s v="500/1000"/>
    <x v="2"/>
    <n v="1107.07"/>
    <n v="0"/>
    <n v="478868"/>
    <x v="1"/>
    <x v="5"/>
    <x v="9"/>
    <s v="movies"/>
    <s v="husband"/>
    <n v="0"/>
    <n v="-45300"/>
    <d v="2015-02-04T00:00:00"/>
    <s v="Vehicle Theft"/>
    <s v="?"/>
    <s v="Minor Damage"/>
    <x v="0"/>
    <x v="1"/>
    <x v="4"/>
    <x v="959"/>
    <n v="21"/>
    <n v="1"/>
    <s v="NO"/>
    <n v="0"/>
    <n v="0"/>
    <s v="YES"/>
    <x v="275"/>
    <n v="600"/>
    <n v="600"/>
    <n v="2100"/>
    <x v="0"/>
    <x v="0"/>
    <n v="2008"/>
    <s v="N"/>
    <n v="0"/>
  </r>
  <r>
    <n v="194"/>
    <n v="34"/>
    <x v="960"/>
    <d v="1991-06-16T00:00:00"/>
    <x v="2"/>
    <s v="100/300"/>
    <x v="2"/>
    <n v="1429.96"/>
    <n v="0"/>
    <n v="463307"/>
    <x v="1"/>
    <x v="7"/>
    <x v="9"/>
    <s v="board-games"/>
    <s v="husband"/>
    <n v="67800"/>
    <n v="0"/>
    <d v="2015-01-12T00:00:00"/>
    <s v="Multi-vehicle Collision"/>
    <s v="Rear Collision"/>
    <s v="Minor Damage"/>
    <x v="4"/>
    <x v="2"/>
    <x v="5"/>
    <x v="960"/>
    <n v="11"/>
    <n v="3"/>
    <s v="NO"/>
    <n v="1"/>
    <n v="2"/>
    <s v="YES"/>
    <x v="719"/>
    <n v="11440"/>
    <n v="5720"/>
    <n v="40040"/>
    <x v="7"/>
    <x v="8"/>
    <n v="2005"/>
    <s v="N"/>
    <n v="0"/>
  </r>
  <r>
    <n v="128"/>
    <n v="35"/>
    <x v="961"/>
    <d v="2001-04-03T00:00:00"/>
    <x v="1"/>
    <s v="250/500"/>
    <x v="0"/>
    <n v="1074.99"/>
    <n v="0"/>
    <n v="453620"/>
    <x v="1"/>
    <x v="2"/>
    <x v="12"/>
    <s v="bungie-jumping"/>
    <s v="husband"/>
    <n v="0"/>
    <n v="-48800"/>
    <d v="2015-01-02T00:00:00"/>
    <s v="Vehicle Theft"/>
    <s v="?"/>
    <s v="Trivial Damage"/>
    <x v="0"/>
    <x v="1"/>
    <x v="0"/>
    <x v="961"/>
    <n v="16"/>
    <n v="1"/>
    <s v="?"/>
    <n v="2"/>
    <n v="0"/>
    <s v="?"/>
    <x v="740"/>
    <n v="1380"/>
    <n v="690"/>
    <n v="5520"/>
    <x v="4"/>
    <x v="13"/>
    <n v="2012"/>
    <s v="N"/>
    <n v="0"/>
  </r>
  <r>
    <n v="150"/>
    <n v="37"/>
    <x v="962"/>
    <d v="2014-03-16T00:00:00"/>
    <x v="0"/>
    <s v="500/1000"/>
    <x v="0"/>
    <n v="1007"/>
    <n v="0"/>
    <n v="466238"/>
    <x v="1"/>
    <x v="1"/>
    <x v="10"/>
    <s v="board-games"/>
    <s v="unmarried"/>
    <n v="30400"/>
    <n v="-89400"/>
    <d v="2015-01-27T00:00:00"/>
    <s v="Single Vehicle Collision"/>
    <s v="Rear Collision"/>
    <s v="Total Loss"/>
    <x v="0"/>
    <x v="1"/>
    <x v="2"/>
    <x v="962"/>
    <n v="9"/>
    <n v="1"/>
    <s v="NO"/>
    <n v="0"/>
    <n v="2"/>
    <s v="?"/>
    <x v="741"/>
    <n v="12320"/>
    <n v="12320"/>
    <n v="55440"/>
    <x v="3"/>
    <x v="28"/>
    <n v="2013"/>
    <s v="N"/>
    <n v="0"/>
  </r>
  <r>
    <n v="104"/>
    <n v="30"/>
    <x v="963"/>
    <d v="2010-08-03T00:00:00"/>
    <x v="0"/>
    <s v="100/300"/>
    <x v="2"/>
    <n v="1052.8499999999999"/>
    <n v="0"/>
    <n v="607697"/>
    <x v="1"/>
    <x v="0"/>
    <x v="9"/>
    <s v="skydiving"/>
    <s v="other-relative"/>
    <n v="0"/>
    <n v="-70100"/>
    <d v="2015-02-09T00:00:00"/>
    <s v="Vehicle Theft"/>
    <s v="?"/>
    <s v="Minor Damage"/>
    <x v="0"/>
    <x v="4"/>
    <x v="1"/>
    <x v="963"/>
    <n v="8"/>
    <n v="1"/>
    <s v="NO"/>
    <n v="0"/>
    <n v="0"/>
    <s v="YES"/>
    <x v="742"/>
    <n v="960"/>
    <n v="480"/>
    <n v="3360"/>
    <x v="10"/>
    <x v="21"/>
    <n v="2006"/>
    <s v="N"/>
    <n v="0"/>
  </r>
  <r>
    <n v="163"/>
    <n v="37"/>
    <x v="964"/>
    <d v="2009-11-25T00:00:00"/>
    <x v="1"/>
    <s v="500/1000"/>
    <x v="0"/>
    <n v="1200.33"/>
    <n v="4000000"/>
    <n v="477631"/>
    <x v="1"/>
    <x v="5"/>
    <x v="0"/>
    <s v="cross-fit"/>
    <s v="own-child"/>
    <n v="0"/>
    <n v="-36400"/>
    <d v="2015-02-06T00:00:00"/>
    <s v="Vehicle Theft"/>
    <s v="?"/>
    <s v="Minor Damage"/>
    <x v="0"/>
    <x v="4"/>
    <x v="3"/>
    <x v="964"/>
    <n v="7"/>
    <n v="1"/>
    <s v="?"/>
    <n v="2"/>
    <n v="1"/>
    <s v="YES"/>
    <x v="557"/>
    <n v="390"/>
    <n v="780"/>
    <n v="2730"/>
    <x v="13"/>
    <x v="35"/>
    <n v="2008"/>
    <s v="Y"/>
    <n v="0"/>
  </r>
  <r>
    <n v="80"/>
    <n v="26"/>
    <x v="965"/>
    <d v="2001-05-08T00:00:00"/>
    <x v="2"/>
    <s v="100/300"/>
    <x v="0"/>
    <n v="1343"/>
    <n v="0"/>
    <n v="443625"/>
    <x v="0"/>
    <x v="4"/>
    <x v="11"/>
    <s v="camping"/>
    <s v="other-relative"/>
    <n v="64600"/>
    <n v="0"/>
    <d v="2015-01-03T00:00:00"/>
    <s v="Single Vehicle Collision"/>
    <s v="Front Collision"/>
    <s v="Minor Damage"/>
    <x v="3"/>
    <x v="0"/>
    <x v="2"/>
    <x v="965"/>
    <n v="12"/>
    <n v="1"/>
    <s v="?"/>
    <n v="0"/>
    <n v="0"/>
    <s v="NO"/>
    <x v="743"/>
    <n v="9040"/>
    <n v="9040"/>
    <n v="72320"/>
    <x v="10"/>
    <x v="21"/>
    <n v="1995"/>
    <s v="N"/>
    <n v="0"/>
  </r>
  <r>
    <n v="65"/>
    <n v="29"/>
    <x v="966"/>
    <d v="2004-06-14T00:00:00"/>
    <x v="0"/>
    <s v="250/500"/>
    <x v="3"/>
    <n v="1441.6"/>
    <n v="5000000"/>
    <n v="472223"/>
    <x v="1"/>
    <x v="0"/>
    <x v="2"/>
    <s v="kayaking"/>
    <s v="own-child"/>
    <n v="0"/>
    <n v="0"/>
    <d v="2015-01-12T00:00:00"/>
    <s v="Multi-vehicle Collision"/>
    <s v="Rear Collision"/>
    <s v="Minor Damage"/>
    <x v="3"/>
    <x v="5"/>
    <x v="0"/>
    <x v="966"/>
    <n v="21"/>
    <n v="3"/>
    <s v="YES"/>
    <n v="0"/>
    <n v="0"/>
    <s v="?"/>
    <x v="425"/>
    <n v="6290"/>
    <n v="12580"/>
    <n v="44030"/>
    <x v="11"/>
    <x v="38"/>
    <n v="1998"/>
    <s v="N"/>
    <n v="1"/>
  </r>
  <r>
    <n v="179"/>
    <n v="32"/>
    <x v="967"/>
    <d v="1994-08-07T00:00:00"/>
    <x v="0"/>
    <s v="100/300"/>
    <x v="0"/>
    <n v="1433.42"/>
    <n v="6000000"/>
    <n v="608328"/>
    <x v="1"/>
    <x v="2"/>
    <x v="9"/>
    <s v="base-jumping"/>
    <s v="own-child"/>
    <n v="53800"/>
    <n v="0"/>
    <d v="2015-01-22T00:00:00"/>
    <s v="Single Vehicle Collision"/>
    <s v="Rear Collision"/>
    <s v="Major Damage"/>
    <x v="0"/>
    <x v="5"/>
    <x v="2"/>
    <x v="967"/>
    <n v="4"/>
    <n v="1"/>
    <s v="YES"/>
    <n v="1"/>
    <n v="2"/>
    <s v="NO"/>
    <x v="744"/>
    <n v="5420"/>
    <n v="10840"/>
    <n v="37940"/>
    <x v="5"/>
    <x v="37"/>
    <n v="2014"/>
    <s v="Y"/>
    <n v="0"/>
  </r>
  <r>
    <n v="372"/>
    <n v="50"/>
    <x v="968"/>
    <d v="2004-08-26T00:00:00"/>
    <x v="0"/>
    <s v="500/1000"/>
    <x v="1"/>
    <n v="1368.57"/>
    <n v="0"/>
    <n v="474860"/>
    <x v="1"/>
    <x v="0"/>
    <x v="4"/>
    <s v="paintball"/>
    <s v="other-relative"/>
    <n v="0"/>
    <n v="0"/>
    <d v="2015-01-03T00:00:00"/>
    <s v="Multi-vehicle Collision"/>
    <s v="Side Collision"/>
    <s v="Major Damage"/>
    <x v="0"/>
    <x v="2"/>
    <x v="5"/>
    <x v="968"/>
    <n v="18"/>
    <n v="3"/>
    <s v="NO"/>
    <n v="2"/>
    <n v="2"/>
    <s v="YES"/>
    <x v="745"/>
    <n v="5180"/>
    <n v="10360"/>
    <n v="36260"/>
    <x v="4"/>
    <x v="13"/>
    <n v="2003"/>
    <s v="N"/>
    <n v="0"/>
  </r>
  <r>
    <n v="398"/>
    <n v="55"/>
    <x v="969"/>
    <d v="1990-05-25T00:00:00"/>
    <x v="0"/>
    <s v="250/500"/>
    <x v="2"/>
    <n v="862.19"/>
    <n v="0"/>
    <n v="606858"/>
    <x v="0"/>
    <x v="5"/>
    <x v="12"/>
    <s v="movies"/>
    <s v="unmarried"/>
    <n v="69400"/>
    <n v="0"/>
    <d v="2015-02-23T00:00:00"/>
    <s v="Vehicle Theft"/>
    <s v="?"/>
    <s v="Trivial Damage"/>
    <x v="0"/>
    <x v="0"/>
    <x v="5"/>
    <x v="969"/>
    <n v="7"/>
    <n v="1"/>
    <s v="?"/>
    <n v="2"/>
    <n v="3"/>
    <s v="?"/>
    <x v="78"/>
    <n v="600"/>
    <n v="1200"/>
    <n v="4800"/>
    <x v="4"/>
    <x v="13"/>
    <n v="2012"/>
    <s v="N"/>
    <n v="0"/>
  </r>
  <r>
    <n v="213"/>
    <n v="35"/>
    <x v="970"/>
    <d v="1990-09-20T00:00:00"/>
    <x v="0"/>
    <s v="250/500"/>
    <x v="2"/>
    <n v="871.46"/>
    <n v="0"/>
    <n v="477938"/>
    <x v="0"/>
    <x v="0"/>
    <x v="4"/>
    <s v="movies"/>
    <s v="husband"/>
    <n v="58500"/>
    <n v="-77700"/>
    <d v="2015-01-22T00:00:00"/>
    <s v="Single Vehicle Collision"/>
    <s v="Side Collision"/>
    <s v="Total Loss"/>
    <x v="2"/>
    <x v="0"/>
    <x v="6"/>
    <x v="970"/>
    <n v="13"/>
    <n v="1"/>
    <s v="YES"/>
    <n v="2"/>
    <n v="0"/>
    <s v="YES"/>
    <x v="468"/>
    <n v="13480"/>
    <n v="6740"/>
    <n v="53920"/>
    <x v="8"/>
    <x v="19"/>
    <n v="2007"/>
    <s v="N"/>
    <n v="0"/>
  </r>
  <r>
    <n v="79"/>
    <n v="25"/>
    <x v="971"/>
    <d v="2000-11-05T00:00:00"/>
    <x v="0"/>
    <s v="500/1000"/>
    <x v="2"/>
    <n v="1863.04"/>
    <n v="0"/>
    <n v="462698"/>
    <x v="1"/>
    <x v="2"/>
    <x v="7"/>
    <s v="paintball"/>
    <s v="not-in-family"/>
    <n v="53400"/>
    <n v="-35200"/>
    <d v="2015-02-13T00:00:00"/>
    <s v="Single Vehicle Collision"/>
    <s v="Front Collision"/>
    <s v="Total Loss"/>
    <x v="2"/>
    <x v="1"/>
    <x v="5"/>
    <x v="971"/>
    <n v="0"/>
    <n v="1"/>
    <s v="NO"/>
    <n v="2"/>
    <n v="1"/>
    <s v="?"/>
    <x v="666"/>
    <n v="13560"/>
    <n v="6780"/>
    <n v="47460"/>
    <x v="1"/>
    <x v="22"/>
    <n v="1995"/>
    <s v="N"/>
    <n v="0"/>
  </r>
  <r>
    <n v="232"/>
    <n v="44"/>
    <x v="972"/>
    <d v="1994-10-03T00:00:00"/>
    <x v="0"/>
    <s v="250/500"/>
    <x v="1"/>
    <n v="1181.6400000000001"/>
    <n v="0"/>
    <n v="454552"/>
    <x v="0"/>
    <x v="6"/>
    <x v="6"/>
    <s v="exercise"/>
    <s v="wife"/>
    <n v="25800"/>
    <n v="0"/>
    <d v="2015-02-08T00:00:00"/>
    <s v="Single Vehicle Collision"/>
    <s v="Rear Collision"/>
    <s v="Major Damage"/>
    <x v="2"/>
    <x v="2"/>
    <x v="5"/>
    <x v="972"/>
    <n v="22"/>
    <n v="1"/>
    <s v="?"/>
    <n v="1"/>
    <n v="1"/>
    <s v="YES"/>
    <x v="590"/>
    <n v="5540"/>
    <n v="11080"/>
    <n v="38780"/>
    <x v="11"/>
    <x v="38"/>
    <n v="2002"/>
    <s v="Y"/>
    <n v="0"/>
  </r>
  <r>
    <n v="230"/>
    <n v="37"/>
    <x v="973"/>
    <d v="2005-04-11T00:00:00"/>
    <x v="2"/>
    <s v="500/1000"/>
    <x v="0"/>
    <n v="1060.74"/>
    <n v="0"/>
    <n v="471585"/>
    <x v="0"/>
    <x v="1"/>
    <x v="4"/>
    <s v="reading"/>
    <s v="own-child"/>
    <n v="0"/>
    <n v="-51500"/>
    <d v="2015-01-09T00:00:00"/>
    <s v="Single Vehicle Collision"/>
    <s v="Rear Collision"/>
    <s v="Major Damage"/>
    <x v="4"/>
    <x v="0"/>
    <x v="0"/>
    <x v="973"/>
    <n v="15"/>
    <n v="1"/>
    <s v="YES"/>
    <n v="2"/>
    <n v="3"/>
    <s v="?"/>
    <x v="746"/>
    <n v="9820"/>
    <n v="4910"/>
    <n v="34370"/>
    <x v="9"/>
    <x v="17"/>
    <n v="1996"/>
    <s v="Y"/>
    <n v="0"/>
  </r>
  <r>
    <n v="234"/>
    <n v="41"/>
    <x v="974"/>
    <d v="1990-05-16T00:00:00"/>
    <x v="1"/>
    <s v="100/300"/>
    <x v="2"/>
    <n v="951.56"/>
    <n v="0"/>
    <n v="455426"/>
    <x v="1"/>
    <x v="7"/>
    <x v="10"/>
    <s v="video-games"/>
    <s v="wife"/>
    <n v="59400"/>
    <n v="-78600"/>
    <d v="2015-02-08T00:00:00"/>
    <s v="Multi-vehicle Collision"/>
    <s v="Side Collision"/>
    <s v="Major Damage"/>
    <x v="0"/>
    <x v="0"/>
    <x v="1"/>
    <x v="974"/>
    <n v="3"/>
    <n v="3"/>
    <s v="NO"/>
    <n v="2"/>
    <n v="1"/>
    <s v="?"/>
    <x v="747"/>
    <n v="15120"/>
    <n v="7560"/>
    <n v="75600"/>
    <x v="3"/>
    <x v="3"/>
    <n v="2007"/>
    <s v="Y"/>
    <n v="0"/>
  </r>
  <r>
    <n v="240"/>
    <n v="40"/>
    <x v="975"/>
    <d v="2004-09-11T00:00:00"/>
    <x v="1"/>
    <s v="100/300"/>
    <x v="2"/>
    <n v="1533.71"/>
    <n v="9000000"/>
    <n v="469856"/>
    <x v="1"/>
    <x v="7"/>
    <x v="9"/>
    <s v="polo"/>
    <s v="own-child"/>
    <n v="0"/>
    <n v="-70900"/>
    <d v="2015-01-10T00:00:00"/>
    <s v="Multi-vehicle Collision"/>
    <s v="Rear Collision"/>
    <s v="Total Loss"/>
    <x v="2"/>
    <x v="1"/>
    <x v="5"/>
    <x v="975"/>
    <n v="18"/>
    <n v="2"/>
    <s v="YES"/>
    <n v="0"/>
    <n v="2"/>
    <s v="?"/>
    <x v="301"/>
    <n v="6050"/>
    <n v="12100"/>
    <n v="48400"/>
    <x v="8"/>
    <x v="19"/>
    <n v="2008"/>
    <s v="N"/>
    <n v="0"/>
  </r>
  <r>
    <n v="143"/>
    <n v="33"/>
    <x v="976"/>
    <d v="1993-11-30T00:00:00"/>
    <x v="0"/>
    <s v="500/1000"/>
    <x v="0"/>
    <n v="1200.0899999999999"/>
    <n v="0"/>
    <n v="454191"/>
    <x v="1"/>
    <x v="2"/>
    <x v="0"/>
    <s v="board-games"/>
    <s v="unmarried"/>
    <n v="38400"/>
    <n v="-5700"/>
    <d v="2015-01-26T00:00:00"/>
    <s v="Multi-vehicle Collision"/>
    <s v="Side Collision"/>
    <s v="Major Damage"/>
    <x v="2"/>
    <x v="4"/>
    <x v="2"/>
    <x v="976"/>
    <n v="17"/>
    <n v="3"/>
    <s v="?"/>
    <n v="2"/>
    <n v="2"/>
    <s v="?"/>
    <x v="112"/>
    <n v="14080"/>
    <n v="7040"/>
    <n v="49280"/>
    <x v="4"/>
    <x v="4"/>
    <n v="2002"/>
    <s v="N"/>
    <n v="0"/>
  </r>
  <r>
    <n v="266"/>
    <n v="42"/>
    <x v="977"/>
    <d v="2003-03-06T00:00:00"/>
    <x v="1"/>
    <s v="100/300"/>
    <x v="2"/>
    <n v="1093.83"/>
    <n v="4000000"/>
    <n v="468454"/>
    <x v="0"/>
    <x v="2"/>
    <x v="12"/>
    <s v="board-games"/>
    <s v="other-relative"/>
    <n v="0"/>
    <n v="-49600"/>
    <d v="2015-02-21T00:00:00"/>
    <s v="Multi-vehicle Collision"/>
    <s v="Side Collision"/>
    <s v="Major Damage"/>
    <x v="4"/>
    <x v="4"/>
    <x v="3"/>
    <x v="977"/>
    <n v="18"/>
    <n v="3"/>
    <s v="?"/>
    <n v="1"/>
    <n v="1"/>
    <s v="NO"/>
    <x v="245"/>
    <n v="4440"/>
    <n v="8880"/>
    <n v="39960"/>
    <x v="9"/>
    <x v="17"/>
    <n v="2015"/>
    <s v="Y"/>
    <n v="0"/>
  </r>
  <r>
    <n v="89"/>
    <n v="32"/>
    <x v="978"/>
    <d v="1996-12-18T00:00:00"/>
    <x v="1"/>
    <s v="250/500"/>
    <x v="0"/>
    <n v="988.93"/>
    <n v="0"/>
    <n v="614187"/>
    <x v="1"/>
    <x v="5"/>
    <x v="0"/>
    <s v="golf"/>
    <s v="unmarried"/>
    <n v="27600"/>
    <n v="0"/>
    <d v="2015-01-23T00:00:00"/>
    <s v="Single Vehicle Collision"/>
    <s v="Front Collision"/>
    <s v="Total Loss"/>
    <x v="3"/>
    <x v="2"/>
    <x v="0"/>
    <x v="978"/>
    <n v="11"/>
    <n v="1"/>
    <s v="?"/>
    <n v="2"/>
    <n v="3"/>
    <s v="YES"/>
    <x v="411"/>
    <n v="15380"/>
    <n v="15380"/>
    <n v="53830"/>
    <x v="2"/>
    <x v="12"/>
    <n v="1999"/>
    <s v="N"/>
    <n v="0"/>
  </r>
  <r>
    <n v="229"/>
    <n v="37"/>
    <x v="979"/>
    <d v="1995-02-21T00:00:00"/>
    <x v="1"/>
    <s v="500/1000"/>
    <x v="0"/>
    <n v="1331.94"/>
    <n v="0"/>
    <n v="433974"/>
    <x v="1"/>
    <x v="4"/>
    <x v="13"/>
    <s v="base-jumping"/>
    <s v="not-in-family"/>
    <n v="0"/>
    <n v="-55400"/>
    <d v="2015-02-05T00:00:00"/>
    <s v="Single Vehicle Collision"/>
    <s v="Rear Collision"/>
    <s v="Total Loss"/>
    <x v="3"/>
    <x v="2"/>
    <x v="0"/>
    <x v="979"/>
    <n v="17"/>
    <n v="1"/>
    <s v="NO"/>
    <n v="0"/>
    <n v="2"/>
    <s v="YES"/>
    <x v="748"/>
    <n v="9920"/>
    <n v="9920"/>
    <n v="34720"/>
    <x v="0"/>
    <x v="5"/>
    <n v="2004"/>
    <s v="N"/>
    <n v="0"/>
  </r>
  <r>
    <n v="245"/>
    <n v="40"/>
    <x v="980"/>
    <d v="2009-12-11T00:00:00"/>
    <x v="2"/>
    <s v="500/1000"/>
    <x v="0"/>
    <n v="1361.45"/>
    <n v="0"/>
    <n v="604833"/>
    <x v="0"/>
    <x v="1"/>
    <x v="11"/>
    <s v="camping"/>
    <s v="unmarried"/>
    <n v="39300"/>
    <n v="0"/>
    <d v="2015-02-15T00:00:00"/>
    <s v="Single Vehicle Collision"/>
    <s v="Rear Collision"/>
    <s v="Minor Damage"/>
    <x v="4"/>
    <x v="3"/>
    <x v="5"/>
    <x v="980"/>
    <n v="12"/>
    <n v="1"/>
    <s v="YES"/>
    <n v="0"/>
    <n v="2"/>
    <s v="YES"/>
    <x v="603"/>
    <n v="7470"/>
    <n v="7470"/>
    <n v="67230"/>
    <x v="9"/>
    <x v="18"/>
    <n v="1999"/>
    <s v="N"/>
    <n v="0"/>
  </r>
  <r>
    <n v="50"/>
    <n v="44"/>
    <x v="981"/>
    <d v="2000-10-18T00:00:00"/>
    <x v="0"/>
    <s v="250/500"/>
    <x v="1"/>
    <n v="1188.51"/>
    <n v="0"/>
    <n v="447469"/>
    <x v="0"/>
    <x v="6"/>
    <x v="11"/>
    <s v="bungie-jumping"/>
    <s v="unmarried"/>
    <n v="0"/>
    <n v="-65800"/>
    <d v="2015-01-08T00:00:00"/>
    <s v="Multi-vehicle Collision"/>
    <s v="Front Collision"/>
    <s v="Total Loss"/>
    <x v="0"/>
    <x v="2"/>
    <x v="5"/>
    <x v="981"/>
    <n v="15"/>
    <n v="3"/>
    <s v="?"/>
    <n v="1"/>
    <n v="2"/>
    <s v="NO"/>
    <x v="749"/>
    <n v="6110"/>
    <n v="12220"/>
    <n v="42770"/>
    <x v="2"/>
    <x v="12"/>
    <n v="2008"/>
    <s v="N"/>
    <n v="0"/>
  </r>
  <r>
    <n v="230"/>
    <n v="43"/>
    <x v="982"/>
    <d v="2007-02-09T00:00:00"/>
    <x v="1"/>
    <s v="500/1000"/>
    <x v="1"/>
    <n v="1101.83"/>
    <n v="0"/>
    <n v="451529"/>
    <x v="0"/>
    <x v="5"/>
    <x v="8"/>
    <s v="cross-fit"/>
    <s v="other-relative"/>
    <n v="28900"/>
    <n v="0"/>
    <d v="2015-01-01T00:00:00"/>
    <s v="Multi-vehicle Collision"/>
    <s v="Front Collision"/>
    <s v="Minor Damage"/>
    <x v="0"/>
    <x v="2"/>
    <x v="2"/>
    <x v="982"/>
    <n v="0"/>
    <n v="3"/>
    <s v="?"/>
    <n v="0"/>
    <n v="3"/>
    <s v="YES"/>
    <x v="750"/>
    <n v="5190"/>
    <n v="10380"/>
    <n v="36330"/>
    <x v="10"/>
    <x v="24"/>
    <n v="2011"/>
    <s v="Y"/>
    <n v="0"/>
  </r>
  <r>
    <n v="17"/>
    <n v="39"/>
    <x v="983"/>
    <d v="2006-10-28T00:00:00"/>
    <x v="2"/>
    <s v="250/500"/>
    <x v="0"/>
    <n v="840.95"/>
    <n v="0"/>
    <n v="431202"/>
    <x v="1"/>
    <x v="7"/>
    <x v="12"/>
    <s v="hiking"/>
    <s v="unmarried"/>
    <n v="32500"/>
    <n v="-80800"/>
    <d v="2015-02-26T00:00:00"/>
    <s v="Parked Car"/>
    <s v="?"/>
    <s v="Trivial Damage"/>
    <x v="0"/>
    <x v="0"/>
    <x v="2"/>
    <x v="983"/>
    <n v="9"/>
    <n v="1"/>
    <s v="?"/>
    <n v="2"/>
    <n v="1"/>
    <s v="?"/>
    <x v="751"/>
    <n v="430"/>
    <n v="430"/>
    <n v="2580"/>
    <x v="9"/>
    <x v="15"/>
    <n v="2002"/>
    <s v="N"/>
    <n v="0"/>
  </r>
  <r>
    <n v="163"/>
    <n v="36"/>
    <x v="984"/>
    <d v="2000-01-27T00:00:00"/>
    <x v="1"/>
    <s v="250/500"/>
    <x v="0"/>
    <n v="1503.21"/>
    <n v="0"/>
    <n v="448190"/>
    <x v="0"/>
    <x v="0"/>
    <x v="6"/>
    <s v="cross-fit"/>
    <s v="husband"/>
    <n v="55700"/>
    <n v="-49900"/>
    <d v="2015-02-28T00:00:00"/>
    <s v="Single Vehicle Collision"/>
    <s v="Side Collision"/>
    <s v="Total Loss"/>
    <x v="4"/>
    <x v="4"/>
    <x v="3"/>
    <x v="984"/>
    <n v="1"/>
    <n v="1"/>
    <s v="YES"/>
    <n v="2"/>
    <n v="1"/>
    <s v="NO"/>
    <x v="587"/>
    <n v="5710"/>
    <n v="11420"/>
    <n v="34260"/>
    <x v="7"/>
    <x v="20"/>
    <n v="2013"/>
    <s v="N"/>
    <n v="0"/>
  </r>
  <r>
    <n v="29"/>
    <n v="32"/>
    <x v="985"/>
    <d v="2002-04-05T00:00:00"/>
    <x v="0"/>
    <s v="100/300"/>
    <x v="0"/>
    <n v="1722.5"/>
    <n v="0"/>
    <n v="453713"/>
    <x v="0"/>
    <x v="5"/>
    <x v="6"/>
    <s v="base-jumping"/>
    <s v="wife"/>
    <n v="0"/>
    <n v="-21500"/>
    <d v="2015-01-13T00:00:00"/>
    <s v="Single Vehicle Collision"/>
    <s v="Side Collision"/>
    <s v="Major Damage"/>
    <x v="3"/>
    <x v="4"/>
    <x v="0"/>
    <x v="985"/>
    <n v="22"/>
    <n v="1"/>
    <s v="?"/>
    <n v="0"/>
    <n v="2"/>
    <s v="?"/>
    <x v="752"/>
    <n v="7690"/>
    <n v="7690"/>
    <n v="61520"/>
    <x v="11"/>
    <x v="23"/>
    <n v="1995"/>
    <s v="N"/>
    <n v="0"/>
  </r>
  <r>
    <n v="232"/>
    <n v="42"/>
    <x v="986"/>
    <d v="2013-04-30T00:00:00"/>
    <x v="1"/>
    <s v="100/300"/>
    <x v="2"/>
    <n v="944.03"/>
    <n v="0"/>
    <n v="440153"/>
    <x v="0"/>
    <x v="6"/>
    <x v="11"/>
    <s v="kayaking"/>
    <s v="not-in-family"/>
    <n v="0"/>
    <n v="-58400"/>
    <d v="2015-02-19T00:00:00"/>
    <s v="Single Vehicle Collision"/>
    <s v="Rear Collision"/>
    <s v="Minor Damage"/>
    <x v="3"/>
    <x v="4"/>
    <x v="1"/>
    <x v="986"/>
    <n v="11"/>
    <n v="1"/>
    <s v="YES"/>
    <n v="2"/>
    <n v="3"/>
    <s v="?"/>
    <x v="454"/>
    <n v="15400"/>
    <n v="7700"/>
    <n v="53900"/>
    <x v="7"/>
    <x v="11"/>
    <n v="2015"/>
    <s v="Y"/>
    <n v="0"/>
  </r>
  <r>
    <n v="235"/>
    <n v="39"/>
    <x v="987"/>
    <d v="2013-05-01T00:00:00"/>
    <x v="2"/>
    <s v="500/1000"/>
    <x v="1"/>
    <n v="1453.61"/>
    <n v="4000000"/>
    <n v="619570"/>
    <x v="0"/>
    <x v="7"/>
    <x v="0"/>
    <s v="yachting"/>
    <s v="other-relative"/>
    <n v="0"/>
    <n v="0"/>
    <d v="2015-01-13T00:00:00"/>
    <s v="Single Vehicle Collision"/>
    <s v="Side Collision"/>
    <s v="Major Damage"/>
    <x v="3"/>
    <x v="5"/>
    <x v="4"/>
    <x v="987"/>
    <n v="10"/>
    <n v="1"/>
    <s v="?"/>
    <n v="0"/>
    <n v="3"/>
    <s v="?"/>
    <x v="753"/>
    <n v="9280"/>
    <n v="9280"/>
    <n v="41760"/>
    <x v="3"/>
    <x v="3"/>
    <n v="2012"/>
    <s v="Y"/>
    <n v="0"/>
  </r>
  <r>
    <n v="295"/>
    <n v="46"/>
    <x v="988"/>
    <d v="1999-01-09T00:00:00"/>
    <x v="1"/>
    <s v="100/300"/>
    <x v="2"/>
    <n v="1672.88"/>
    <n v="0"/>
    <n v="478947"/>
    <x v="1"/>
    <x v="5"/>
    <x v="3"/>
    <s v="dancing"/>
    <s v="wife"/>
    <n v="0"/>
    <n v="0"/>
    <d v="2015-02-17T00:00:00"/>
    <s v="Single Vehicle Collision"/>
    <s v="Rear Collision"/>
    <s v="Minor Damage"/>
    <x v="2"/>
    <x v="2"/>
    <x v="0"/>
    <x v="988"/>
    <n v="5"/>
    <n v="1"/>
    <s v="YES"/>
    <n v="1"/>
    <n v="1"/>
    <s v="NO"/>
    <x v="754"/>
    <n v="12140"/>
    <n v="6070"/>
    <n v="42490"/>
    <x v="12"/>
    <x v="26"/>
    <n v="1997"/>
    <s v="N"/>
    <n v="0"/>
  </r>
  <r>
    <n v="22"/>
    <n v="21"/>
    <x v="989"/>
    <d v="2007-07-04T00:00:00"/>
    <x v="1"/>
    <s v="250/500"/>
    <x v="0"/>
    <n v="1248.05"/>
    <n v="0"/>
    <n v="443550"/>
    <x v="1"/>
    <x v="5"/>
    <x v="8"/>
    <s v="movies"/>
    <s v="husband"/>
    <n v="37500"/>
    <n v="-54000"/>
    <d v="2015-02-15T00:00:00"/>
    <s v="Multi-vehicle Collision"/>
    <s v="Rear Collision"/>
    <s v="Total Loss"/>
    <x v="0"/>
    <x v="0"/>
    <x v="2"/>
    <x v="989"/>
    <n v="3"/>
    <n v="3"/>
    <s v="YES"/>
    <n v="1"/>
    <n v="2"/>
    <s v="?"/>
    <x v="245"/>
    <n v="5920"/>
    <n v="0"/>
    <n v="47360"/>
    <x v="3"/>
    <x v="33"/>
    <n v="2015"/>
    <s v="N"/>
    <n v="0"/>
  </r>
  <r>
    <n v="286"/>
    <n v="43"/>
    <x v="990"/>
    <d v="1994-02-05T00:00:00"/>
    <x v="2"/>
    <s v="100/300"/>
    <x v="2"/>
    <n v="1564.43"/>
    <n v="3000000"/>
    <n v="477644"/>
    <x v="1"/>
    <x v="0"/>
    <x v="5"/>
    <s v="movies"/>
    <s v="unmarried"/>
    <n v="77500"/>
    <n v="-32800"/>
    <d v="2015-01-31T00:00:00"/>
    <s v="Single Vehicle Collision"/>
    <s v="Rear Collision"/>
    <s v="Minor Damage"/>
    <x v="2"/>
    <x v="2"/>
    <x v="6"/>
    <x v="990"/>
    <n v="18"/>
    <n v="1"/>
    <s v="?"/>
    <n v="2"/>
    <n v="2"/>
    <s v="YES"/>
    <x v="755"/>
    <n v="3810"/>
    <n v="3810"/>
    <n v="26670"/>
    <x v="11"/>
    <x v="38"/>
    <n v="2013"/>
    <s v="N"/>
    <n v="0"/>
  </r>
  <r>
    <n v="257"/>
    <n v="44"/>
    <x v="991"/>
    <d v="2006-07-12T00:00:00"/>
    <x v="0"/>
    <s v="100/300"/>
    <x v="0"/>
    <n v="1280.8800000000001"/>
    <n v="0"/>
    <n v="433981"/>
    <x v="0"/>
    <x v="0"/>
    <x v="6"/>
    <s v="basketball"/>
    <s v="other-relative"/>
    <n v="59400"/>
    <n v="-32200"/>
    <d v="2015-02-06T00:00:00"/>
    <s v="Single Vehicle Collision"/>
    <s v="Rear Collision"/>
    <s v="Total Loss"/>
    <x v="3"/>
    <x v="4"/>
    <x v="1"/>
    <x v="991"/>
    <n v="21"/>
    <n v="1"/>
    <s v="NO"/>
    <n v="0"/>
    <n v="1"/>
    <s v="NO"/>
    <x v="756"/>
    <n v="0"/>
    <n v="5220"/>
    <n v="41760"/>
    <x v="4"/>
    <x v="16"/>
    <n v="2002"/>
    <s v="N"/>
    <n v="0"/>
  </r>
  <r>
    <n v="94"/>
    <n v="26"/>
    <x v="992"/>
    <d v="2007-10-24T00:00:00"/>
    <x v="1"/>
    <s v="100/300"/>
    <x v="2"/>
    <n v="722.66"/>
    <n v="0"/>
    <n v="433696"/>
    <x v="0"/>
    <x v="0"/>
    <x v="8"/>
    <s v="camping"/>
    <s v="husband"/>
    <n v="50300"/>
    <n v="0"/>
    <d v="2015-01-23T00:00:00"/>
    <s v="Multi-vehicle Collision"/>
    <s v="Front Collision"/>
    <s v="Major Damage"/>
    <x v="2"/>
    <x v="3"/>
    <x v="3"/>
    <x v="992"/>
    <n v="6"/>
    <n v="3"/>
    <s v="YES"/>
    <n v="1"/>
    <n v="2"/>
    <s v="YES"/>
    <x v="757"/>
    <n v="3670"/>
    <n v="7340"/>
    <n v="25690"/>
    <x v="5"/>
    <x v="6"/>
    <n v="2010"/>
    <s v="N"/>
    <n v="0"/>
  </r>
  <r>
    <n v="124"/>
    <n v="28"/>
    <x v="993"/>
    <d v="2001-12-08T00:00:00"/>
    <x v="0"/>
    <s v="250/500"/>
    <x v="0"/>
    <n v="1235.1400000000001"/>
    <n v="0"/>
    <n v="443567"/>
    <x v="0"/>
    <x v="0"/>
    <x v="8"/>
    <s v="camping"/>
    <s v="husband"/>
    <n v="0"/>
    <n v="-32100"/>
    <d v="2015-02-17T00:00:00"/>
    <s v="Multi-vehicle Collision"/>
    <s v="Side Collision"/>
    <s v="Total Loss"/>
    <x v="3"/>
    <x v="3"/>
    <x v="4"/>
    <x v="993"/>
    <n v="20"/>
    <n v="3"/>
    <s v="?"/>
    <n v="0"/>
    <n v="1"/>
    <s v="?"/>
    <x v="35"/>
    <n v="6020"/>
    <n v="6020"/>
    <n v="48160"/>
    <x v="13"/>
    <x v="27"/>
    <n v="2012"/>
    <s v="N"/>
    <n v="0"/>
  </r>
  <r>
    <n v="141"/>
    <n v="30"/>
    <x v="994"/>
    <d v="2007-03-24T00:00:00"/>
    <x v="1"/>
    <s v="500/1000"/>
    <x v="0"/>
    <n v="1347.04"/>
    <n v="0"/>
    <n v="430665"/>
    <x v="0"/>
    <x v="5"/>
    <x v="2"/>
    <s v="bungie-jumping"/>
    <s v="own-child"/>
    <n v="0"/>
    <n v="-82100"/>
    <d v="2015-01-22T00:00:00"/>
    <s v="Parked Car"/>
    <s v="?"/>
    <s v="Minor Damage"/>
    <x v="1"/>
    <x v="0"/>
    <x v="5"/>
    <x v="994"/>
    <n v="6"/>
    <n v="1"/>
    <s v="?"/>
    <n v="1"/>
    <n v="2"/>
    <s v="YES"/>
    <x v="758"/>
    <n v="540"/>
    <n v="1080"/>
    <n v="4860"/>
    <x v="12"/>
    <x v="26"/>
    <n v="1996"/>
    <s v="N"/>
    <n v="0"/>
  </r>
  <r>
    <n v="3"/>
    <n v="38"/>
    <x v="995"/>
    <d v="1991-07-16T00:00:00"/>
    <x v="0"/>
    <s v="500/1000"/>
    <x v="0"/>
    <n v="1310.8"/>
    <n v="0"/>
    <n v="431289"/>
    <x v="1"/>
    <x v="4"/>
    <x v="0"/>
    <s v="paintball"/>
    <s v="unmarried"/>
    <n v="0"/>
    <n v="0"/>
    <d v="2015-02-22T00:00:00"/>
    <s v="Single Vehicle Collision"/>
    <s v="Front Collision"/>
    <s v="Minor Damage"/>
    <x v="2"/>
    <x v="5"/>
    <x v="6"/>
    <x v="995"/>
    <n v="20"/>
    <n v="1"/>
    <s v="YES"/>
    <n v="0"/>
    <n v="1"/>
    <s v="?"/>
    <x v="759"/>
    <n v="17440"/>
    <n v="8720"/>
    <n v="61040"/>
    <x v="12"/>
    <x v="31"/>
    <n v="2006"/>
    <s v="N"/>
    <n v="0"/>
  </r>
  <r>
    <n v="285"/>
    <n v="41"/>
    <x v="996"/>
    <d v="2014-01-05T00:00:00"/>
    <x v="2"/>
    <s v="100/300"/>
    <x v="0"/>
    <n v="1436.79"/>
    <n v="0"/>
    <n v="608177"/>
    <x v="1"/>
    <x v="1"/>
    <x v="5"/>
    <s v="sleeping"/>
    <s v="wife"/>
    <n v="70900"/>
    <n v="0"/>
    <d v="2015-01-24T00:00:00"/>
    <s v="Single Vehicle Collision"/>
    <s v="Rear Collision"/>
    <s v="Major Damage"/>
    <x v="2"/>
    <x v="0"/>
    <x v="5"/>
    <x v="996"/>
    <n v="23"/>
    <n v="1"/>
    <s v="YES"/>
    <n v="2"/>
    <n v="3"/>
    <s v="?"/>
    <x v="760"/>
    <n v="18080"/>
    <n v="18080"/>
    <n v="72320"/>
    <x v="13"/>
    <x v="27"/>
    <n v="2015"/>
    <s v="N"/>
    <n v="0"/>
  </r>
  <r>
    <n v="130"/>
    <n v="34"/>
    <x v="997"/>
    <d v="2003-02-17T00:00:00"/>
    <x v="0"/>
    <s v="250/500"/>
    <x v="2"/>
    <n v="1383.49"/>
    <n v="3000000"/>
    <n v="442797"/>
    <x v="1"/>
    <x v="4"/>
    <x v="3"/>
    <s v="bungie-jumping"/>
    <s v="other-relative"/>
    <n v="35100"/>
    <n v="0"/>
    <d v="2015-01-23T00:00:00"/>
    <s v="Multi-vehicle Collision"/>
    <s v="Side Collision"/>
    <s v="Minor Damage"/>
    <x v="0"/>
    <x v="5"/>
    <x v="2"/>
    <x v="997"/>
    <n v="4"/>
    <n v="3"/>
    <s v="?"/>
    <n v="2"/>
    <n v="3"/>
    <s v="YES"/>
    <x v="761"/>
    <n v="7500"/>
    <n v="7500"/>
    <n v="52500"/>
    <x v="9"/>
    <x v="17"/>
    <n v="1996"/>
    <s v="N"/>
    <n v="0"/>
  </r>
  <r>
    <n v="458"/>
    <n v="62"/>
    <x v="998"/>
    <d v="2011-11-18T00:00:00"/>
    <x v="2"/>
    <s v="500/1000"/>
    <x v="1"/>
    <n v="1356.92"/>
    <n v="5000000"/>
    <n v="441714"/>
    <x v="0"/>
    <x v="2"/>
    <x v="11"/>
    <s v="base-jumping"/>
    <s v="wife"/>
    <n v="0"/>
    <n v="0"/>
    <d v="2015-02-26T00:00:00"/>
    <s v="Single Vehicle Collision"/>
    <s v="Rear Collision"/>
    <s v="Major Damage"/>
    <x v="3"/>
    <x v="2"/>
    <x v="2"/>
    <x v="998"/>
    <n v="2"/>
    <n v="1"/>
    <s v="?"/>
    <n v="0"/>
    <n v="1"/>
    <s v="YES"/>
    <x v="756"/>
    <n v="5220"/>
    <n v="5220"/>
    <n v="36540"/>
    <x v="6"/>
    <x v="7"/>
    <n v="1998"/>
    <s v="N"/>
    <n v="0"/>
  </r>
  <r>
    <n v="456"/>
    <n v="60"/>
    <x v="999"/>
    <d v="1996-11-11T00:00:00"/>
    <x v="0"/>
    <s v="250/500"/>
    <x v="0"/>
    <n v="766.19"/>
    <n v="0"/>
    <n v="612260"/>
    <x v="1"/>
    <x v="2"/>
    <x v="2"/>
    <s v="kayaking"/>
    <s v="husband"/>
    <n v="0"/>
    <n v="0"/>
    <d v="2015-02-26T00:00:00"/>
    <s v="Parked Car"/>
    <s v="?"/>
    <s v="Minor Damage"/>
    <x v="0"/>
    <x v="4"/>
    <x v="0"/>
    <x v="999"/>
    <n v="6"/>
    <n v="1"/>
    <s v="?"/>
    <n v="0"/>
    <n v="3"/>
    <s v="?"/>
    <x v="551"/>
    <n v="460"/>
    <n v="920"/>
    <n v="3680"/>
    <x v="1"/>
    <x v="1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76F47-BF9F-421A-BD23-8680F290347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olicy_st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18F91-73FC-4A7D-88AE-41B87576DF76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3CF6F-445B-47B0-848E-DEE12BF8AD43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D61E0-FC92-41F0-BE6C-5CD51DCE9D79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olicy_deductable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63772-7F7F-453F-A3AB-3D62F16FC2FF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12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79671-4CFB-4039-9B75-5FA8E0F086A7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I8" firstHeaderRow="1" firstDataRow="2" firstDataCol="1" rowPageCount="1" colPageCount="1"/>
  <pivotFields count="40">
    <pivotField showAll="0"/>
    <pivotField showAll="0"/>
    <pivotField showAll="0"/>
    <pivotField numFmtId="164" showAll="0"/>
    <pivotField showAll="0"/>
    <pivotField showAll="0"/>
    <pivotField axis="axisPage" multipleItemSelectionAllowed="1" showAll="0">
      <items count="5">
        <item h="1" x="2"/>
        <item h="1" x="0"/>
        <item x="1"/>
        <item h="1" x="3"/>
        <item t="default"/>
      </items>
    </pivotField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15">
        <item h="1" x="4"/>
        <item x="6"/>
        <item h="1" x="10"/>
        <item h="1" x="3"/>
        <item h="1" x="2"/>
        <item h="1" x="8"/>
        <item h="1" x="12"/>
        <item h="1" x="11"/>
        <item h="1" x="1"/>
        <item h="1" x="5"/>
        <item h="1" x="0"/>
        <item h="1" x="9"/>
        <item h="1" x="7"/>
        <item h="1" x="13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6" hier="-1"/>
  </pageFields>
  <dataFields count="1">
    <dataField name="Average of policy_annual_premium" fld="7" subtotal="average" baseField="1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640DE-8F37-49A7-BA8A-FAA2A4182A1C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8" firstHeaderRow="1" firstDataRow="2" firstDataCol="1" rowPageCount="2" colPageCount="1"/>
  <pivotFields count="40">
    <pivotField showAll="0"/>
    <pivotField showAll="0"/>
    <pivotField showAll="0"/>
    <pivotField numFmtId="164" showAll="0"/>
    <pivotField showAll="0"/>
    <pivotField showAll="0"/>
    <pivotField axis="axisCol" multipleItemSelectionAllowed="1" showAll="0">
      <items count="5">
        <item h="1" x="2"/>
        <item x="0"/>
        <item h="1" x="1"/>
        <item h="1" x="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6"/>
        <item h="1" x="10"/>
        <item h="1" x="3"/>
        <item h="1" x="2"/>
        <item x="8"/>
        <item h="1" x="12"/>
        <item h="1" x="11"/>
        <item h="1" x="1"/>
        <item h="1" x="5"/>
        <item h="1" x="0"/>
        <item h="1" x="9"/>
        <item h="1" x="7"/>
        <item h="1" x="13"/>
        <item t="default"/>
      </items>
    </pivotField>
    <pivotField axis="axisPage" multipleItemSelectionAllowed="1" showAll="0">
      <items count="40">
        <item h="1" x="30"/>
        <item h="1" x="5"/>
        <item h="1" x="21"/>
        <item h="1" x="0"/>
        <item h="1" x="10"/>
        <item h="1" x="7"/>
        <item h="1" x="31"/>
        <item h="1" x="22"/>
        <item h="1" x="8"/>
        <item h="1" x="26"/>
        <item h="1" x="20"/>
        <item h="1" x="29"/>
        <item h="1" x="1"/>
        <item x="19"/>
        <item h="1" x="9"/>
        <item h="1" x="18"/>
        <item h="1" x="34"/>
        <item h="1" x="38"/>
        <item h="1" x="11"/>
        <item h="1" x="17"/>
        <item h="1" x="35"/>
        <item h="1" x="15"/>
        <item h="1" x="24"/>
        <item h="1" x="33"/>
        <item h="1" x="14"/>
        <item h="1" x="13"/>
        <item h="1" x="36"/>
        <item h="1" x="12"/>
        <item h="1" x="27"/>
        <item h="1" x="6"/>
        <item h="1" x="2"/>
        <item h="1" x="4"/>
        <item h="1" x="28"/>
        <item h="1" x="3"/>
        <item h="1" x="16"/>
        <item h="1" x="37"/>
        <item h="1" x="23"/>
        <item h="1" x="25"/>
        <item h="1" x="32"/>
        <item t="default"/>
      </items>
    </pivotField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6"/>
  </colFields>
  <colItems count="2">
    <i>
      <x v="1"/>
    </i>
    <i t="grand">
      <x/>
    </i>
  </colItems>
  <pageFields count="2">
    <pageField fld="35" hier="-1"/>
    <pageField fld="36" hier="-1"/>
  </pageFields>
  <dataFields count="1">
    <dataField name="Average of capital-gains" fld="1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A6941-774C-4B7F-99D9-182D3CA5C6FC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24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multipleItemSelectionAllowed="1" showAll="0">
      <items count="5">
        <item h="1" x="2"/>
        <item x="0"/>
        <item h="1" x="1"/>
        <item h="1" x="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Col" dataField="1" showAll="0">
      <items count="7">
        <item x="4"/>
        <item x="2"/>
        <item x="1"/>
        <item x="3"/>
        <item x="0"/>
        <item x="5"/>
        <item t="default"/>
      </items>
    </pivotField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15">
        <item h="1" x="4"/>
        <item h="1" x="6"/>
        <item h="1" x="10"/>
        <item h="1" x="3"/>
        <item h="1" x="2"/>
        <item x="8"/>
        <item h="1" x="12"/>
        <item h="1" x="11"/>
        <item h="1" x="1"/>
        <item h="1" x="5"/>
        <item h="1" x="0"/>
        <item h="1" x="9"/>
        <item h="1" x="7"/>
        <item h="1" x="13"/>
        <item t="default"/>
      </items>
    </pivotField>
    <pivotField multipleItemSelectionAllowed="1" showAll="0">
      <items count="40">
        <item h="1" x="30"/>
        <item h="1" x="5"/>
        <item h="1" x="21"/>
        <item h="1" x="0"/>
        <item h="1" x="10"/>
        <item h="1" x="7"/>
        <item h="1" x="31"/>
        <item h="1" x="22"/>
        <item h="1" x="8"/>
        <item h="1" x="26"/>
        <item h="1" x="20"/>
        <item h="1" x="29"/>
        <item h="1" x="1"/>
        <item x="19"/>
        <item h="1" x="9"/>
        <item h="1" x="18"/>
        <item h="1" x="34"/>
        <item h="1" x="38"/>
        <item h="1" x="11"/>
        <item h="1" x="17"/>
        <item h="1" x="35"/>
        <item h="1" x="15"/>
        <item h="1" x="24"/>
        <item h="1" x="33"/>
        <item h="1" x="14"/>
        <item h="1" x="13"/>
        <item h="1" x="36"/>
        <item h="1" x="12"/>
        <item h="1" x="27"/>
        <item h="1" x="6"/>
        <item h="1" x="2"/>
        <item h="1" x="4"/>
        <item h="1" x="28"/>
        <item h="1" x="3"/>
        <item h="1" x="16"/>
        <item h="1" x="37"/>
        <item h="1" x="23"/>
        <item h="1" x="25"/>
        <item h="1" x="32"/>
        <item t="default"/>
      </items>
    </pivotField>
    <pivotField showAll="0"/>
    <pivotField showAll="0"/>
    <pivotField showAll="0"/>
  </pivotFields>
  <rowFields count="2">
    <field x="10"/>
    <field x="22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2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uthorities_contacted" fld="21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F8A98-B137-4438-9B12-D6A27BA055D8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9" firstHeaderRow="1" firstDataRow="1" firstDataCol="1" rowPageCount="1" colPageCount="1"/>
  <pivotFields count="40">
    <pivotField showAll="0"/>
    <pivotField showAll="0"/>
    <pivotField showAll="0"/>
    <pivotField numFmtId="164" showAll="0"/>
    <pivotField showAll="0">
      <items count="4">
        <item x="2"/>
        <item x="1"/>
        <item x="0"/>
        <item t="default"/>
      </items>
    </pivotField>
    <pivotField showAll="0"/>
    <pivotField multipleItemSelectionAllowed="1" showAll="0">
      <items count="5">
        <item h="1" x="2"/>
        <item x="0"/>
        <item h="1" x="1"/>
        <item h="1" x="3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4"/>
        <item x="2"/>
        <item x="1"/>
        <item x="3"/>
        <item x="0"/>
        <item x="5"/>
        <item t="default"/>
      </items>
    </pivotField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Row" showAll="0">
      <items count="8">
        <item x="2"/>
        <item x="0"/>
        <item x="4"/>
        <item x="5"/>
        <item x="6"/>
        <item x="1"/>
        <item x="3"/>
        <item t="default"/>
      </items>
    </pivotField>
    <pivotField axis="axisPage" multipleItemSelectionAllowed="1" showAll="0">
      <items count="1001">
        <item h="1" x="84"/>
        <item h="1" x="103"/>
        <item h="1" x="905"/>
        <item h="1" x="795"/>
        <item h="1" x="341"/>
        <item h="1" x="847"/>
        <item x="934"/>
        <item h="1" x="400"/>
        <item h="1" x="131"/>
        <item h="1" x="321"/>
        <item h="1" x="299"/>
        <item h="1" x="93"/>
        <item h="1" x="927"/>
        <item h="1" x="801"/>
        <item h="1" x="679"/>
        <item h="1" x="353"/>
        <item h="1" x="65"/>
        <item h="1" x="384"/>
        <item h="1" x="973"/>
        <item h="1" x="127"/>
        <item h="1" x="565"/>
        <item h="1" x="276"/>
        <item h="1" x="64"/>
        <item h="1" x="237"/>
        <item h="1" x="781"/>
        <item h="1" x="894"/>
        <item h="1" x="587"/>
        <item h="1" x="325"/>
        <item h="1" x="972"/>
        <item h="1" x="503"/>
        <item h="1" x="482"/>
        <item h="1" x="91"/>
        <item h="1" x="759"/>
        <item h="1" x="320"/>
        <item h="1" x="872"/>
        <item h="1" x="348"/>
        <item h="1" x="822"/>
        <item h="1" x="271"/>
        <item h="1" x="807"/>
        <item h="1" x="770"/>
        <item h="1" x="563"/>
        <item h="1" x="789"/>
        <item h="1" x="153"/>
        <item h="1" x="999"/>
        <item h="1" x="740"/>
        <item h="1" x="800"/>
        <item x="112"/>
        <item h="1" x="868"/>
        <item h="1" x="883"/>
        <item h="1" x="570"/>
        <item h="1" x="329"/>
        <item h="1" x="410"/>
        <item h="1" x="674"/>
        <item h="1" x="706"/>
        <item h="1" x="497"/>
        <item h="1" x="495"/>
        <item h="1" x="145"/>
        <item h="1" x="336"/>
        <item h="1" x="791"/>
        <item h="1" x="622"/>
        <item h="1" x="363"/>
        <item h="1" x="10"/>
        <item h="1" x="159"/>
        <item h="1" x="880"/>
        <item h="1" x="520"/>
        <item h="1" x="860"/>
        <item h="1" x="385"/>
        <item h="1" x="125"/>
        <item h="1" x="478"/>
        <item h="1" x="747"/>
        <item h="1" x="864"/>
        <item h="1" x="119"/>
        <item h="1" x="993"/>
        <item h="1" x="944"/>
        <item h="1" x="430"/>
        <item h="1" x="97"/>
        <item h="1" x="160"/>
        <item h="1" x="585"/>
        <item h="1" x="44"/>
        <item h="1" x="992"/>
        <item h="1" x="381"/>
        <item h="1" x="633"/>
        <item h="1" x="463"/>
        <item h="1" x="840"/>
        <item h="1" x="649"/>
        <item h="1" x="949"/>
        <item h="1" x="931"/>
        <item h="1" x="557"/>
        <item h="1" x="162"/>
        <item h="1" x="725"/>
        <item h="1" x="597"/>
        <item h="1" x="787"/>
        <item h="1" x="247"/>
        <item h="1" x="732"/>
        <item h="1" x="653"/>
        <item h="1" x="249"/>
        <item h="1" x="190"/>
        <item h="1" x="764"/>
        <item h="1" x="861"/>
        <item h="1" x="403"/>
        <item h="1" x="378"/>
        <item h="1" x="773"/>
        <item h="1" x="364"/>
        <item h="1" x="274"/>
        <item h="1" x="415"/>
        <item h="1" x="832"/>
        <item h="1" x="786"/>
        <item h="1" x="654"/>
        <item h="1" x="577"/>
        <item h="1" x="471"/>
        <item h="1" x="380"/>
        <item h="1" x="737"/>
        <item h="1" x="473"/>
        <item h="1" x="792"/>
        <item h="1" x="186"/>
        <item h="1" x="221"/>
        <item h="1" x="542"/>
        <item h="1" x="730"/>
        <item h="1" x="453"/>
        <item h="1" x="610"/>
        <item h="1" x="76"/>
        <item h="1" x="498"/>
        <item h="1" x="87"/>
        <item h="1" x="29"/>
        <item h="1" x="121"/>
        <item h="1" x="243"/>
        <item h="1" x="798"/>
        <item h="1" x="809"/>
        <item h="1" x="533"/>
        <item h="1" x="102"/>
        <item h="1" x="240"/>
        <item h="1" x="147"/>
        <item h="1" x="553"/>
        <item h="1" x="796"/>
        <item h="1" x="407"/>
        <item h="1" x="306"/>
        <item h="1" x="966"/>
        <item h="1" x="778"/>
        <item h="1" x="124"/>
        <item h="1" x="51"/>
        <item h="1" x="489"/>
        <item h="1" x="523"/>
        <item h="1" x="183"/>
        <item h="1" x="59"/>
        <item h="1" x="377"/>
        <item h="1" x="108"/>
        <item h="1" x="908"/>
        <item h="1" x="262"/>
        <item h="1" x="72"/>
        <item h="1" x="83"/>
        <item h="1" x="337"/>
        <item h="1" x="659"/>
        <item h="1" x="918"/>
        <item h="1" x="236"/>
        <item h="1" x="836"/>
        <item h="1" x="555"/>
        <item h="1" x="99"/>
        <item h="1" x="63"/>
        <item h="1" x="309"/>
        <item h="1" x="911"/>
        <item h="1" x="413"/>
        <item h="1" x="191"/>
        <item h="1" x="24"/>
        <item h="1" x="609"/>
        <item h="1" x="22"/>
        <item h="1" x="26"/>
        <item h="1" x="816"/>
        <item h="1" x="234"/>
        <item h="1" x="876"/>
        <item h="1" x="136"/>
        <item h="1" x="491"/>
        <item h="1" x="284"/>
        <item h="1" x="52"/>
        <item h="1" x="895"/>
        <item h="1" x="826"/>
        <item h="1" x="360"/>
        <item h="1" x="387"/>
        <item h="1" x="808"/>
        <item h="1" x="423"/>
        <item h="1" x="615"/>
        <item h="1" x="933"/>
        <item h="1" x="670"/>
        <item h="1" x="545"/>
        <item h="1" x="164"/>
        <item h="1" x="701"/>
        <item h="1" x="428"/>
        <item h="1" x="628"/>
        <item h="1" x="436"/>
        <item h="1" x="367"/>
        <item h="1" x="437"/>
        <item h="1" x="812"/>
        <item h="1" x="77"/>
        <item h="1" x="132"/>
        <item h="1" x="813"/>
        <item h="1" x="825"/>
        <item h="1" x="930"/>
        <item h="1" x="607"/>
        <item h="1" x="875"/>
        <item h="1" x="485"/>
        <item h="1" x="819"/>
        <item h="1" x="351"/>
        <item h="1" x="300"/>
        <item h="1" x="818"/>
        <item h="1" x="254"/>
        <item h="1" x="978"/>
        <item h="1" x="763"/>
        <item h="1" x="705"/>
        <item h="1" x="464"/>
        <item h="1" x="745"/>
        <item h="1" x="295"/>
        <item h="1" x="518"/>
        <item h="1" x="361"/>
        <item h="1" x="697"/>
        <item h="1" x="675"/>
        <item h="1" x="315"/>
        <item h="1" x="519"/>
        <item h="1" x="711"/>
        <item h="1" x="624"/>
        <item h="1" x="690"/>
        <item h="1" x="537"/>
        <item h="1" x="4"/>
        <item h="1" x="109"/>
        <item h="1" x="527"/>
        <item h="1" x="926"/>
        <item h="1" x="9"/>
        <item h="1" x="80"/>
        <item h="1" x="546"/>
        <item h="1" x="996"/>
        <item h="1" x="303"/>
        <item h="1" x="772"/>
        <item h="1" x="742"/>
        <item h="1" x="689"/>
        <item h="1" x="292"/>
        <item h="1" x="35"/>
        <item h="1" x="405"/>
        <item h="1" x="661"/>
        <item h="1" x="718"/>
        <item h="1" x="208"/>
        <item h="1" x="477"/>
        <item h="1" x="910"/>
        <item h="1" x="215"/>
        <item h="1" x="866"/>
        <item h="1" x="264"/>
        <item h="1" x="870"/>
        <item h="1" x="28"/>
        <item h="1" x="42"/>
        <item h="1" x="551"/>
        <item h="1" x="614"/>
        <item h="1" x="684"/>
        <item h="1" x="891"/>
        <item h="1" x="550"/>
        <item h="1" x="642"/>
        <item h="1" x="95"/>
        <item h="1" x="580"/>
        <item h="1" x="635"/>
        <item h="1" x="566"/>
        <item h="1" x="209"/>
        <item h="1" x="771"/>
        <item h="1" x="289"/>
        <item h="1" x="683"/>
        <item h="1" x="214"/>
        <item h="1" x="273"/>
        <item h="1" x="25"/>
        <item h="1" x="454"/>
        <item h="1" x="39"/>
        <item h="1" x="723"/>
        <item h="1" x="286"/>
        <item h="1" x="746"/>
        <item h="1" x="948"/>
        <item h="1" x="475"/>
        <item h="1" x="203"/>
        <item h="1" x="830"/>
        <item h="1" x="961"/>
        <item h="1" x="510"/>
        <item h="1" x="314"/>
        <item h="1" x="532"/>
        <item h="1" x="7"/>
        <item h="1" x="34"/>
        <item h="1" x="230"/>
        <item h="1" x="456"/>
        <item h="1" x="687"/>
        <item h="1" x="62"/>
        <item h="1" x="200"/>
        <item h="1" x="619"/>
        <item h="1" x="604"/>
        <item h="1" x="805"/>
        <item h="1" x="902"/>
        <item h="1" x="194"/>
        <item h="1" x="232"/>
        <item h="1" x="184"/>
        <item h="1" x="283"/>
        <item h="1" x="571"/>
        <item h="1" x="515"/>
        <item h="1" x="588"/>
        <item h="1" x="411"/>
        <item h="1" x="402"/>
        <item h="1" x="590"/>
        <item h="1" x="521"/>
        <item h="1" x="445"/>
        <item h="1" x="824"/>
        <item h="1" x="206"/>
        <item h="1" x="748"/>
        <item h="1" x="776"/>
        <item h="1" x="504"/>
        <item h="1" x="158"/>
        <item h="1" x="734"/>
        <item h="1" x="937"/>
        <item h="1" x="27"/>
        <item h="1" x="278"/>
        <item h="1" x="269"/>
        <item h="1" x="667"/>
        <item h="1" x="443"/>
        <item h="1" x="632"/>
        <item h="1" x="335"/>
        <item h="1" x="117"/>
        <item h="1" x="611"/>
        <item h="1" x="347"/>
        <item h="1" x="317"/>
        <item h="1" x="877"/>
        <item h="1" x="18"/>
        <item h="1" x="753"/>
        <item h="1" x="865"/>
        <item h="1" x="680"/>
        <item h="1" x="211"/>
        <item h="1" x="974"/>
        <item h="1" x="459"/>
        <item h="1" x="442"/>
        <item h="1" x="957"/>
        <item h="1" x="441"/>
        <item h="1" x="420"/>
        <item h="1" x="612"/>
        <item h="1" x="867"/>
        <item h="1" x="38"/>
        <item h="1" x="290"/>
        <item h="1" x="963"/>
        <item h="1" x="328"/>
        <item h="1" x="639"/>
        <item h="1" x="288"/>
        <item h="1" x="514"/>
        <item h="1" x="702"/>
        <item h="1" x="638"/>
        <item h="1" x="98"/>
        <item h="1" x="729"/>
        <item h="1" x="180"/>
        <item h="1" x="444"/>
        <item h="1" x="250"/>
        <item h="1" x="703"/>
        <item h="1" x="178"/>
        <item h="1" x="647"/>
        <item h="1" x="202"/>
        <item h="1" x="339"/>
        <item h="1" x="369"/>
        <item h="1" x="104"/>
        <item h="1" x="277"/>
        <item h="1" x="599"/>
        <item h="1" x="572"/>
        <item h="1" x="395"/>
        <item h="1" x="671"/>
        <item h="1" x="466"/>
        <item h="1" x="524"/>
        <item h="1" x="45"/>
        <item h="1" x="750"/>
        <item h="1" x="448"/>
        <item h="1" x="958"/>
        <item h="1" x="767"/>
        <item h="1" x="552"/>
        <item h="1" x="156"/>
        <item h="1" x="330"/>
        <item h="1" x="842"/>
        <item h="1" x="915"/>
        <item h="1" x="58"/>
        <item h="1" x="457"/>
        <item h="1" x="340"/>
        <item h="1" x="940"/>
        <item h="1" x="799"/>
        <item h="1" x="802"/>
        <item h="1" x="517"/>
        <item h="1" x="359"/>
        <item h="1" x="726"/>
        <item h="1" x="331"/>
        <item h="1" x="811"/>
        <item h="1" x="692"/>
        <item h="1" x="820"/>
        <item h="1" x="899"/>
        <item h="1" x="984"/>
        <item h="1" x="912"/>
        <item h="1" x="434"/>
        <item h="1" x="665"/>
        <item h="1" x="922"/>
        <item h="1" x="175"/>
        <item h="1" x="810"/>
        <item h="1" x="115"/>
        <item h="1" x="777"/>
        <item h="1" x="17"/>
        <item h="1" x="512"/>
        <item h="1" x="648"/>
        <item h="1" x="483"/>
        <item h="1" x="114"/>
        <item h="1" x="834"/>
        <item h="1" x="373"/>
        <item h="1" x="118"/>
        <item h="1" x="414"/>
        <item h="1" x="323"/>
        <item h="1" x="496"/>
        <item h="1" x="854"/>
        <item h="1" x="439"/>
        <item h="1" x="988"/>
        <item h="1" x="699"/>
        <item h="1" x="582"/>
        <item h="1" x="694"/>
        <item h="1" x="310"/>
        <item h="1" x="146"/>
        <item h="1" x="30"/>
        <item h="1" x="235"/>
        <item h="1" x="731"/>
        <item h="1" x="627"/>
        <item h="1" x="981"/>
        <item h="1" x="617"/>
        <item h="1" x="990"/>
        <item h="1" x="74"/>
        <item h="1" x="857"/>
        <item h="1" x="727"/>
        <item h="1" x="106"/>
        <item h="1" x="835"/>
        <item h="1" x="879"/>
        <item h="1" x="657"/>
        <item h="1" x="782"/>
        <item h="1" x="40"/>
        <item h="1" x="56"/>
        <item h="1" x="8"/>
        <item h="1" x="707"/>
        <item h="1" x="955"/>
        <item h="1" x="804"/>
        <item h="1" x="167"/>
        <item h="1" x="358"/>
        <item h="1" x="715"/>
        <item h="1" x="631"/>
        <item h="1" x="977"/>
        <item h="1" x="196"/>
        <item h="1" x="688"/>
        <item h="1" x="224"/>
        <item h="1" x="197"/>
        <item h="1" x="134"/>
        <item h="1" x="408"/>
        <item h="1" x="561"/>
        <item h="1" x="36"/>
        <item h="1" x="251"/>
        <item h="1" x="170"/>
        <item h="1" x="893"/>
        <item h="1" x="673"/>
        <item h="1" x="600"/>
        <item h="1" x="722"/>
        <item h="1" x="754"/>
        <item h="1" x="416"/>
        <item h="1" x="75"/>
        <item h="1" x="741"/>
        <item h="1" x="133"/>
        <item h="1" x="668"/>
        <item h="1" x="122"/>
        <item h="1" x="16"/>
        <item h="1" x="593"/>
        <item h="1" x="50"/>
        <item h="1" x="82"/>
        <item h="1" x="641"/>
        <item h="1" x="401"/>
        <item h="1" x="280"/>
        <item h="1" x="573"/>
        <item h="1" x="821"/>
        <item h="1" x="513"/>
        <item h="1" x="110"/>
        <item h="1" x="305"/>
        <item h="1" x="733"/>
        <item h="1" x="255"/>
        <item h="1" x="616"/>
        <item h="1" x="92"/>
        <item h="1" x="838"/>
        <item h="1" x="762"/>
        <item h="1" x="231"/>
        <item h="1" x="297"/>
        <item h="1" x="919"/>
        <item h="1" x="991"/>
        <item h="1" x="852"/>
        <item h="1" x="833"/>
        <item h="1" x="779"/>
        <item h="1" x="712"/>
        <item h="1" x="554"/>
        <item h="1" x="20"/>
        <item h="1" x="898"/>
        <item h="1" x="57"/>
        <item h="1" x="149"/>
        <item h="1" x="187"/>
        <item h="1" x="965"/>
        <item h="1" x="267"/>
        <item h="1" x="806"/>
        <item h="1" x="846"/>
        <item h="1" x="970"/>
        <item h="1" x="365"/>
        <item h="1" x="220"/>
        <item h="1" x="765"/>
        <item h="1" x="579"/>
        <item h="1" x="241"/>
        <item h="1" x="650"/>
        <item h="1" x="141"/>
        <item h="1" x="88"/>
        <item h="1" x="855"/>
        <item h="1" x="440"/>
        <item h="1" x="859"/>
        <item h="1" x="418"/>
        <item h="1" x="938"/>
        <item h="1" x="154"/>
        <item h="1" x="113"/>
        <item h="1" x="896"/>
        <item h="1" x="346"/>
        <item h="1" x="228"/>
        <item h="1" x="383"/>
        <item h="1" x="916"/>
        <item h="1" x="559"/>
        <item h="1" x="987"/>
        <item h="1" x="23"/>
        <item h="1" x="921"/>
        <item h="1" x="41"/>
        <item h="1" x="686"/>
        <item h="1" x="461"/>
        <item h="1" x="874"/>
        <item h="1" x="756"/>
        <item h="1" x="350"/>
        <item h="1" x="268"/>
        <item h="1" x="708"/>
        <item h="1" x="344"/>
        <item h="1" x="704"/>
        <item h="1" x="68"/>
        <item h="1" x="601"/>
        <item h="1" x="882"/>
        <item h="1" x="195"/>
        <item h="1" x="261"/>
        <item h="1" x="768"/>
        <item h="1" x="54"/>
        <item h="1" x="226"/>
        <item h="1" x="884"/>
        <item h="1" x="6"/>
        <item h="1" x="481"/>
        <item h="1" x="256"/>
        <item h="1" x="470"/>
        <item h="1" x="851"/>
        <item h="1" x="526"/>
        <item h="1" x="643"/>
        <item h="1" x="594"/>
        <item h="1" x="287"/>
        <item h="1" x="174"/>
        <item h="1" x="316"/>
        <item h="1" x="326"/>
        <item h="1" x="318"/>
        <item h="1" x="844"/>
        <item h="1" x="11"/>
        <item h="1" x="589"/>
        <item h="1" x="204"/>
        <item h="1" x="462"/>
        <item h="1" x="49"/>
        <item h="1" x="177"/>
        <item h="1" x="406"/>
        <item h="1" x="449"/>
        <item h="1" x="995"/>
        <item h="1" x="945"/>
        <item h="1" x="248"/>
        <item h="1" x="928"/>
        <item h="1" x="32"/>
        <item h="1" x="216"/>
        <item h="1" x="713"/>
        <item h="1" x="422"/>
        <item h="1" x="998"/>
        <item h="1" x="897"/>
        <item h="1" x="201"/>
        <item h="1" x="651"/>
        <item h="1" x="193"/>
        <item h="1" x="666"/>
        <item h="1" x="324"/>
        <item h="1" x="179"/>
        <item h="1" x="547"/>
        <item h="1" x="319"/>
        <item h="1" x="827"/>
        <item h="1" x="664"/>
        <item h="1" x="258"/>
        <item h="1" x="544"/>
        <item h="1" x="541"/>
        <item h="1" x="645"/>
        <item h="1" x="322"/>
        <item h="1" x="144"/>
        <item h="1" x="362"/>
        <item h="1" x="506"/>
        <item h="1" x="738"/>
        <item h="1" x="313"/>
        <item h="1" x="952"/>
        <item h="1" x="244"/>
        <item h="1" x="157"/>
        <item h="1" x="586"/>
        <item h="1" x="710"/>
        <item h="1" x="397"/>
        <item h="1" x="717"/>
        <item h="1" x="140"/>
        <item h="1" x="399"/>
        <item h="1" x="493"/>
        <item h="1" x="239"/>
        <item h="1" x="564"/>
        <item h="1" x="881"/>
        <item h="1" x="487"/>
        <item h="1" x="275"/>
        <item h="1" x="382"/>
        <item h="1" x="644"/>
        <item h="1" x="492"/>
        <item h="1" x="511"/>
        <item h="1" x="426"/>
        <item h="1" x="265"/>
        <item h="1" x="620"/>
        <item h="1" x="468"/>
        <item h="1" x="574"/>
        <item h="1" x="994"/>
        <item h="1" x="296"/>
        <item h="1" x="79"/>
        <item h="1" x="946"/>
        <item h="1" x="96"/>
        <item h="1" x="669"/>
        <item h="1" x="751"/>
        <item h="1" x="13"/>
        <item h="1" x="425"/>
        <item h="1" x="591"/>
        <item h="1" x="907"/>
        <item h="1" x="291"/>
        <item h="1" x="621"/>
        <item h="1" x="1"/>
        <item h="1" x="60"/>
        <item h="1" x="48"/>
        <item h="1" x="222"/>
        <item h="1" x="920"/>
        <item h="1" x="12"/>
        <item h="1" x="379"/>
        <item h="1" x="43"/>
        <item h="1" x="761"/>
        <item h="1" x="37"/>
        <item h="1" x="525"/>
        <item h="1" x="629"/>
        <item h="1" x="388"/>
        <item h="1" x="954"/>
        <item h="1" x="964"/>
        <item h="1" x="709"/>
        <item h="1" x="421"/>
        <item h="1" x="307"/>
        <item h="1" x="55"/>
        <item h="1" x="913"/>
        <item h="1" x="873"/>
        <item h="1" x="374"/>
        <item h="1" x="394"/>
        <item h="1" x="797"/>
        <item h="1" x="488"/>
        <item h="1" x="71"/>
        <item h="1" x="338"/>
        <item h="1" x="655"/>
        <item h="1" x="424"/>
        <item h="1" x="749"/>
        <item h="1" x="14"/>
        <item h="1" x="583"/>
        <item h="1" x="598"/>
        <item h="1" x="354"/>
        <item h="1" x="917"/>
        <item h="1" x="419"/>
        <item h="1" x="941"/>
        <item h="1" x="396"/>
        <item h="1" x="837"/>
        <item h="1" x="345"/>
        <item h="1" x="192"/>
        <item h="1" x="3"/>
        <item h="1" x="409"/>
        <item h="1" x="567"/>
        <item h="1" x="939"/>
        <item h="1" x="311"/>
        <item h="1" x="856"/>
        <item h="1" x="528"/>
        <item h="1" x="983"/>
        <item h="1" x="502"/>
        <item h="1" x="432"/>
        <item h="1" x="592"/>
        <item h="1" x="951"/>
        <item h="1" x="81"/>
        <item h="1" x="975"/>
        <item h="1" x="728"/>
        <item h="1" x="150"/>
        <item h="1" x="2"/>
        <item h="1" x="370"/>
        <item h="1" x="516"/>
        <item h="1" x="294"/>
        <item h="1" x="886"/>
        <item h="1" x="769"/>
        <item h="1" x="266"/>
        <item h="1" x="575"/>
        <item h="1" x="500"/>
        <item h="1" x="839"/>
        <item h="1" x="889"/>
        <item h="1" x="529"/>
        <item h="1" x="752"/>
        <item h="1" x="89"/>
        <item h="1" x="548"/>
        <item h="1" x="111"/>
        <item h="1" x="392"/>
        <item h="1" x="814"/>
        <item h="1" x="862"/>
        <item h="1" x="427"/>
        <item h="1" x="720"/>
        <item h="1" x="696"/>
        <item h="1" x="446"/>
        <item h="1" x="227"/>
        <item h="1" x="233"/>
        <item h="1" x="788"/>
        <item h="1" x="829"/>
        <item h="1" x="959"/>
        <item h="1" x="755"/>
        <item h="1" x="107"/>
        <item h="1" x="279"/>
        <item h="1" x="596"/>
        <item h="1" x="61"/>
        <item h="1" x="349"/>
        <item h="1" x="53"/>
        <item h="1" x="46"/>
        <item h="1" x="85"/>
        <item h="1" x="568"/>
        <item h="1" x="914"/>
        <item h="1" x="452"/>
        <item h="1" x="853"/>
        <item h="1" x="979"/>
        <item h="1" x="982"/>
        <item h="1" x="161"/>
        <item h="1" x="332"/>
        <item h="1" x="171"/>
        <item h="1" x="935"/>
        <item h="1" x="888"/>
        <item h="1" x="123"/>
        <item h="1" x="943"/>
        <item h="1" x="980"/>
        <item h="1" x="393"/>
        <item h="1" x="736"/>
        <item h="1" x="484"/>
        <item h="1" x="375"/>
        <item h="1" x="152"/>
        <item h="1" x="942"/>
        <item h="1" x="640"/>
        <item h="1" x="581"/>
        <item h="1" x="398"/>
        <item h="1" x="623"/>
        <item h="1" x="997"/>
        <item h="1" x="885"/>
        <item h="1" x="207"/>
        <item h="1" x="472"/>
        <item h="1" x="165"/>
        <item h="1" x="282"/>
        <item h="1" x="476"/>
        <item h="1" x="693"/>
        <item h="1" x="225"/>
        <item h="1" x="605"/>
        <item h="1" x="137"/>
        <item h="1" x="100"/>
        <item h="1" x="69"/>
        <item h="1" x="700"/>
        <item h="1" x="126"/>
        <item h="1" x="780"/>
        <item h="1" x="293"/>
        <item h="1" x="129"/>
        <item h="1" x="101"/>
        <item h="1" x="584"/>
        <item h="1" x="389"/>
        <item h="1" x="168"/>
        <item h="1" x="892"/>
        <item h="1" x="312"/>
        <item h="1" x="714"/>
        <item h="1" x="603"/>
        <item h="1" x="758"/>
        <item h="1" x="189"/>
        <item h="1" x="536"/>
        <item h="1" x="260"/>
        <item h="1" x="904"/>
        <item h="1" x="956"/>
        <item h="1" x="257"/>
        <item h="1" x="479"/>
        <item h="1" x="78"/>
        <item h="1" x="967"/>
        <item h="1" x="903"/>
        <item h="1" x="469"/>
        <item h="1" x="73"/>
        <item h="1" x="790"/>
        <item h="1" x="950"/>
        <item h="1" x="929"/>
        <item h="1" x="576"/>
        <item h="1" x="962"/>
        <item h="1" x="672"/>
        <item h="1" x="70"/>
        <item h="1" x="976"/>
        <item h="1" x="435"/>
        <item h="1" x="467"/>
        <item h="1" x="308"/>
        <item h="1" x="298"/>
        <item h="1" x="139"/>
        <item h="1" x="530"/>
        <item h="1" x="105"/>
        <item h="1" x="333"/>
        <item h="1" x="634"/>
        <item h="1" x="549"/>
        <item h="1" x="19"/>
        <item h="1" x="116"/>
        <item h="1" x="878"/>
        <item h="1" x="155"/>
        <item h="1" x="969"/>
        <item h="1" x="304"/>
        <item h="1" x="947"/>
        <item h="1" x="342"/>
        <item h="1" x="538"/>
        <item h="1" x="783"/>
        <item h="1" x="618"/>
        <item h="1" x="646"/>
        <item h="1" x="663"/>
        <item h="1" x="971"/>
        <item h="1" x="698"/>
        <item h="1" x="302"/>
        <item h="1" x="986"/>
        <item h="1" x="238"/>
        <item h="1" x="490"/>
        <item h="1" x="637"/>
        <item h="1" x="33"/>
        <item h="1" x="803"/>
        <item h="1" x="120"/>
        <item h="1" x="242"/>
        <item h="1" x="90"/>
        <item h="1" x="739"/>
        <item h="1" x="901"/>
        <item h="1" x="595"/>
        <item h="1" x="281"/>
        <item h="1" x="505"/>
        <item h="1" x="871"/>
        <item h="1" x="775"/>
        <item h="1" x="817"/>
        <item h="1" x="301"/>
        <item h="1" x="900"/>
        <item h="1" x="67"/>
        <item h="1" x="356"/>
        <item h="1" x="658"/>
        <item h="1" x="143"/>
        <item h="1" x="185"/>
        <item h="1" x="151"/>
        <item h="1" x="606"/>
        <item h="1" x="784"/>
        <item h="1" x="531"/>
        <item h="1" x="210"/>
        <item h="1" x="744"/>
        <item h="1" x="925"/>
        <item h="1" x="685"/>
        <item h="1" x="223"/>
        <item h="1" x="630"/>
        <item h="1" x="135"/>
        <item h="1" x="172"/>
        <item h="1" x="735"/>
        <item h="1" x="602"/>
        <item h="1" x="199"/>
        <item h="1" x="695"/>
        <item h="1" x="169"/>
        <item h="1" x="391"/>
        <item h="1" x="716"/>
        <item h="1" x="794"/>
        <item h="1" x="218"/>
        <item h="1" x="890"/>
        <item h="1" x="263"/>
        <item h="1" x="968"/>
        <item h="1" x="253"/>
        <item h="1" x="766"/>
        <item h="1" x="863"/>
        <item h="1" x="355"/>
        <item h="1" x="923"/>
        <item h="1" x="509"/>
        <item h="1" x="366"/>
        <item h="1" x="721"/>
        <item h="1" x="682"/>
        <item h="1" x="450"/>
        <item h="1" x="534"/>
        <item h="1" x="386"/>
        <item h="1" x="47"/>
        <item h="1" x="774"/>
        <item h="1" x="327"/>
        <item h="1" x="719"/>
        <item h="1" x="465"/>
        <item h="1" x="352"/>
        <item h="1" x="691"/>
        <item h="1" x="823"/>
        <item h="1" x="625"/>
        <item h="1" x="404"/>
        <item h="1" x="21"/>
        <item h="1" x="181"/>
        <item h="1" x="5"/>
        <item h="1" x="128"/>
        <item h="1" x="543"/>
        <item h="1" x="166"/>
        <item h="1" x="849"/>
        <item h="1" x="858"/>
        <item h="1" x="569"/>
        <item h="1" x="246"/>
        <item h="1" x="130"/>
        <item h="1" x="31"/>
        <item h="1" x="936"/>
        <item h="1" x="499"/>
        <item h="1" x="371"/>
        <item h="1" x="458"/>
        <item h="1" x="562"/>
        <item h="1" x="494"/>
        <item h="1" x="831"/>
        <item h="1" x="142"/>
        <item h="1" x="743"/>
        <item h="1" x="376"/>
        <item h="1" x="522"/>
        <item h="1" x="213"/>
        <item h="1" x="205"/>
        <item h="1" x="841"/>
        <item h="1" x="173"/>
        <item h="1" x="343"/>
        <item h="1" x="486"/>
        <item h="1" x="66"/>
        <item h="1" x="843"/>
        <item h="1" x="652"/>
        <item h="1" x="848"/>
        <item h="1" x="508"/>
        <item h="1" x="676"/>
        <item h="1" x="272"/>
        <item h="1" x="760"/>
        <item h="1" x="372"/>
        <item h="1" x="906"/>
        <item h="1" x="285"/>
        <item h="1" x="390"/>
        <item h="1" x="507"/>
        <item h="1" x="163"/>
        <item h="1" x="924"/>
        <item h="1" x="953"/>
        <item h="1" x="480"/>
        <item h="1" x="932"/>
        <item h="1" x="138"/>
        <item h="1" x="429"/>
        <item h="1" x="447"/>
        <item h="1" x="270"/>
        <item h="1" x="681"/>
        <item h="1" x="357"/>
        <item h="1" x="334"/>
        <item h="1" x="793"/>
        <item h="1" x="678"/>
        <item h="1" x="985"/>
        <item h="1" x="148"/>
        <item h="1" x="451"/>
        <item h="1" x="86"/>
        <item h="1" x="909"/>
        <item h="1" x="724"/>
        <item h="1" x="656"/>
        <item h="1" x="636"/>
        <item h="1" x="15"/>
        <item h="1" x="850"/>
        <item h="1" x="198"/>
        <item h="1" x="558"/>
        <item h="1" x="229"/>
        <item h="1" x="535"/>
        <item h="1" x="960"/>
        <item h="1" x="560"/>
        <item h="1" x="540"/>
        <item h="1" x="677"/>
        <item h="1" x="460"/>
        <item h="1" x="989"/>
        <item h="1" x="474"/>
        <item h="1" x="176"/>
        <item h="1" x="869"/>
        <item h="1" x="431"/>
        <item h="1" x="828"/>
        <item h="1" x="433"/>
        <item h="1" x="188"/>
        <item h="1" x="660"/>
        <item h="1" x="94"/>
        <item h="1" x="217"/>
        <item h="1" x="252"/>
        <item h="1" x="182"/>
        <item h="1" x="245"/>
        <item h="1" x="626"/>
        <item h="1" x="608"/>
        <item h="1" x="212"/>
        <item h="1" x="539"/>
        <item h="1" x="556"/>
        <item h="1" x="219"/>
        <item h="1" x="662"/>
        <item h="1" x="757"/>
        <item h="1" x="501"/>
        <item h="1" x="438"/>
        <item h="1" x="785"/>
        <item h="1" x="455"/>
        <item h="1" x="815"/>
        <item h="1" x="412"/>
        <item h="1" x="417"/>
        <item h="1" x="613"/>
        <item h="1" x="578"/>
        <item h="1" x="368"/>
        <item h="1" x="0"/>
        <item h="1" x="845"/>
        <item h="1" x="259"/>
        <item h="1" x="8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15">
        <item h="1" x="4"/>
        <item h="1" x="6"/>
        <item h="1" x="10"/>
        <item h="1" x="3"/>
        <item h="1" x="2"/>
        <item x="8"/>
        <item h="1" x="12"/>
        <item h="1" x="11"/>
        <item h="1" x="1"/>
        <item h="1" x="5"/>
        <item h="1" x="0"/>
        <item h="1" x="9"/>
        <item h="1" x="7"/>
        <item h="1" x="13"/>
        <item t="default"/>
      </items>
    </pivotField>
    <pivotField multipleItemSelectionAllowed="1" showAll="0">
      <items count="40">
        <item h="1" x="30"/>
        <item h="1" x="5"/>
        <item h="1" x="21"/>
        <item h="1" x="0"/>
        <item h="1" x="10"/>
        <item h="1" x="7"/>
        <item h="1" x="31"/>
        <item h="1" x="22"/>
        <item h="1" x="8"/>
        <item h="1" x="26"/>
        <item h="1" x="20"/>
        <item h="1" x="29"/>
        <item h="1" x="1"/>
        <item x="19"/>
        <item h="1" x="9"/>
        <item h="1" x="18"/>
        <item h="1" x="34"/>
        <item h="1" x="38"/>
        <item h="1" x="11"/>
        <item h="1" x="17"/>
        <item h="1" x="35"/>
        <item h="1" x="15"/>
        <item h="1" x="24"/>
        <item h="1" x="33"/>
        <item h="1" x="14"/>
        <item h="1" x="13"/>
        <item h="1" x="36"/>
        <item h="1" x="12"/>
        <item h="1" x="27"/>
        <item h="1" x="6"/>
        <item h="1" x="2"/>
        <item h="1" x="4"/>
        <item h="1" x="28"/>
        <item h="1" x="3"/>
        <item h="1" x="16"/>
        <item h="1" x="37"/>
        <item h="1" x="23"/>
        <item h="1" x="25"/>
        <item h="1" x="32"/>
        <item t="default"/>
      </items>
    </pivotField>
    <pivotField showAll="0"/>
    <pivotField showAll="0"/>
    <pivotField showAll="0"/>
  </pivotFields>
  <rowFields count="2">
    <field x="23"/>
    <field x="22"/>
  </rowFields>
  <rowItems count="5">
    <i>
      <x v="1"/>
    </i>
    <i r="1">
      <x v="7"/>
    </i>
    <i>
      <x v="5"/>
    </i>
    <i r="1">
      <x v="5"/>
    </i>
    <i t="grand">
      <x/>
    </i>
  </rowItems>
  <colItems count="1">
    <i/>
  </colItems>
  <pageFields count="1">
    <pageField fld="2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2493D-3156-401A-A88E-9D0BAAD0E37A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5" firstHeaderRow="0" firstDataRow="1" firstDataCol="0" rowPageCount="1" colPageCount="1"/>
  <pivotFields count="40">
    <pivotField showAll="0"/>
    <pivotField showAll="0"/>
    <pivotField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64" showAll="0"/>
    <pivotField showAll="0">
      <items count="4">
        <item x="2"/>
        <item x="1"/>
        <item x="0"/>
        <item t="default"/>
      </items>
    </pivotField>
    <pivotField showAll="0"/>
    <pivotField multipleItemSelectionAllowed="1" showAll="0">
      <items count="5">
        <item h="1" x="2"/>
        <item x="0"/>
        <item h="1" x="1"/>
        <item h="1" x="3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4"/>
        <item x="2"/>
        <item x="1"/>
        <item x="3"/>
        <item x="0"/>
        <item x="5"/>
        <item t="default"/>
      </items>
    </pivotField>
    <pivotField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>
      <items count="8">
        <item x="2"/>
        <item x="0"/>
        <item x="4"/>
        <item x="5"/>
        <item x="6"/>
        <item x="1"/>
        <item x="3"/>
        <item t="default"/>
      </items>
    </pivotField>
    <pivotField multipleItemSelectionAllowed="1" showAll="0">
      <items count="1001">
        <item h="1" x="84"/>
        <item h="1" x="103"/>
        <item h="1" x="905"/>
        <item h="1" x="795"/>
        <item h="1" x="341"/>
        <item h="1" x="847"/>
        <item x="934"/>
        <item h="1" x="400"/>
        <item h="1" x="131"/>
        <item h="1" x="321"/>
        <item h="1" x="299"/>
        <item h="1" x="93"/>
        <item h="1" x="927"/>
        <item h="1" x="801"/>
        <item h="1" x="679"/>
        <item h="1" x="353"/>
        <item h="1" x="65"/>
        <item h="1" x="384"/>
        <item h="1" x="973"/>
        <item h="1" x="127"/>
        <item h="1" x="565"/>
        <item h="1" x="276"/>
        <item h="1" x="64"/>
        <item h="1" x="237"/>
        <item h="1" x="781"/>
        <item h="1" x="894"/>
        <item h="1" x="587"/>
        <item h="1" x="325"/>
        <item h="1" x="972"/>
        <item h="1" x="503"/>
        <item h="1" x="482"/>
        <item h="1" x="91"/>
        <item h="1" x="759"/>
        <item h="1" x="320"/>
        <item h="1" x="872"/>
        <item h="1" x="348"/>
        <item h="1" x="822"/>
        <item h="1" x="271"/>
        <item h="1" x="807"/>
        <item h="1" x="770"/>
        <item h="1" x="563"/>
        <item h="1" x="789"/>
        <item h="1" x="153"/>
        <item h="1" x="999"/>
        <item h="1" x="740"/>
        <item h="1" x="800"/>
        <item x="112"/>
        <item h="1" x="868"/>
        <item h="1" x="883"/>
        <item h="1" x="570"/>
        <item h="1" x="329"/>
        <item h="1" x="410"/>
        <item h="1" x="674"/>
        <item h="1" x="706"/>
        <item h="1" x="497"/>
        <item h="1" x="495"/>
        <item h="1" x="145"/>
        <item h="1" x="336"/>
        <item h="1" x="791"/>
        <item h="1" x="622"/>
        <item h="1" x="363"/>
        <item h="1" x="10"/>
        <item h="1" x="159"/>
        <item h="1" x="880"/>
        <item h="1" x="520"/>
        <item h="1" x="860"/>
        <item h="1" x="385"/>
        <item h="1" x="125"/>
        <item h="1" x="478"/>
        <item h="1" x="747"/>
        <item h="1" x="864"/>
        <item h="1" x="119"/>
        <item h="1" x="993"/>
        <item h="1" x="944"/>
        <item h="1" x="430"/>
        <item h="1" x="97"/>
        <item h="1" x="160"/>
        <item h="1" x="585"/>
        <item h="1" x="44"/>
        <item h="1" x="992"/>
        <item h="1" x="381"/>
        <item h="1" x="633"/>
        <item h="1" x="463"/>
        <item h="1" x="840"/>
        <item h="1" x="649"/>
        <item h="1" x="949"/>
        <item h="1" x="931"/>
        <item h="1" x="557"/>
        <item h="1" x="162"/>
        <item h="1" x="725"/>
        <item h="1" x="597"/>
        <item h="1" x="787"/>
        <item h="1" x="247"/>
        <item h="1" x="732"/>
        <item h="1" x="653"/>
        <item h="1" x="249"/>
        <item h="1" x="190"/>
        <item h="1" x="764"/>
        <item h="1" x="861"/>
        <item h="1" x="403"/>
        <item h="1" x="378"/>
        <item h="1" x="773"/>
        <item h="1" x="364"/>
        <item h="1" x="274"/>
        <item h="1" x="415"/>
        <item h="1" x="832"/>
        <item h="1" x="786"/>
        <item h="1" x="654"/>
        <item h="1" x="577"/>
        <item h="1" x="471"/>
        <item h="1" x="380"/>
        <item h="1" x="737"/>
        <item h="1" x="473"/>
        <item h="1" x="792"/>
        <item h="1" x="186"/>
        <item h="1" x="221"/>
        <item h="1" x="542"/>
        <item h="1" x="730"/>
        <item h="1" x="453"/>
        <item h="1" x="610"/>
        <item h="1" x="76"/>
        <item h="1" x="498"/>
        <item h="1" x="87"/>
        <item h="1" x="29"/>
        <item h="1" x="121"/>
        <item h="1" x="243"/>
        <item h="1" x="798"/>
        <item h="1" x="809"/>
        <item h="1" x="533"/>
        <item h="1" x="102"/>
        <item h="1" x="240"/>
        <item h="1" x="147"/>
        <item h="1" x="553"/>
        <item h="1" x="796"/>
        <item h="1" x="407"/>
        <item h="1" x="306"/>
        <item h="1" x="966"/>
        <item h="1" x="778"/>
        <item h="1" x="124"/>
        <item h="1" x="51"/>
        <item h="1" x="489"/>
        <item h="1" x="523"/>
        <item h="1" x="183"/>
        <item h="1" x="59"/>
        <item h="1" x="377"/>
        <item h="1" x="108"/>
        <item h="1" x="908"/>
        <item h="1" x="262"/>
        <item h="1" x="72"/>
        <item h="1" x="83"/>
        <item h="1" x="337"/>
        <item h="1" x="659"/>
        <item h="1" x="918"/>
        <item h="1" x="236"/>
        <item h="1" x="836"/>
        <item h="1" x="555"/>
        <item h="1" x="99"/>
        <item h="1" x="63"/>
        <item h="1" x="309"/>
        <item h="1" x="911"/>
        <item h="1" x="413"/>
        <item h="1" x="191"/>
        <item h="1" x="24"/>
        <item h="1" x="609"/>
        <item h="1" x="22"/>
        <item h="1" x="26"/>
        <item h="1" x="816"/>
        <item h="1" x="234"/>
        <item h="1" x="876"/>
        <item h="1" x="136"/>
        <item h="1" x="491"/>
        <item h="1" x="284"/>
        <item h="1" x="52"/>
        <item h="1" x="895"/>
        <item h="1" x="826"/>
        <item h="1" x="360"/>
        <item h="1" x="387"/>
        <item h="1" x="808"/>
        <item h="1" x="423"/>
        <item h="1" x="615"/>
        <item h="1" x="933"/>
        <item h="1" x="670"/>
        <item h="1" x="545"/>
        <item h="1" x="164"/>
        <item h="1" x="701"/>
        <item h="1" x="428"/>
        <item h="1" x="628"/>
        <item h="1" x="436"/>
        <item h="1" x="367"/>
        <item h="1" x="437"/>
        <item h="1" x="812"/>
        <item h="1" x="77"/>
        <item h="1" x="132"/>
        <item h="1" x="813"/>
        <item h="1" x="825"/>
        <item h="1" x="930"/>
        <item h="1" x="607"/>
        <item h="1" x="875"/>
        <item h="1" x="485"/>
        <item h="1" x="819"/>
        <item h="1" x="351"/>
        <item h="1" x="300"/>
        <item h="1" x="818"/>
        <item h="1" x="254"/>
        <item h="1" x="978"/>
        <item h="1" x="763"/>
        <item h="1" x="705"/>
        <item h="1" x="464"/>
        <item h="1" x="745"/>
        <item h="1" x="295"/>
        <item h="1" x="518"/>
        <item h="1" x="361"/>
        <item h="1" x="697"/>
        <item h="1" x="675"/>
        <item h="1" x="315"/>
        <item h="1" x="519"/>
        <item h="1" x="711"/>
        <item h="1" x="624"/>
        <item h="1" x="690"/>
        <item h="1" x="537"/>
        <item h="1" x="4"/>
        <item h="1" x="109"/>
        <item h="1" x="527"/>
        <item h="1" x="926"/>
        <item h="1" x="9"/>
        <item h="1" x="80"/>
        <item h="1" x="546"/>
        <item h="1" x="996"/>
        <item h="1" x="303"/>
        <item h="1" x="772"/>
        <item h="1" x="742"/>
        <item h="1" x="689"/>
        <item h="1" x="292"/>
        <item h="1" x="35"/>
        <item h="1" x="405"/>
        <item h="1" x="661"/>
        <item h="1" x="718"/>
        <item h="1" x="208"/>
        <item h="1" x="477"/>
        <item h="1" x="910"/>
        <item h="1" x="215"/>
        <item h="1" x="866"/>
        <item h="1" x="264"/>
        <item h="1" x="870"/>
        <item h="1" x="28"/>
        <item h="1" x="42"/>
        <item h="1" x="551"/>
        <item h="1" x="614"/>
        <item h="1" x="684"/>
        <item h="1" x="891"/>
        <item h="1" x="550"/>
        <item h="1" x="642"/>
        <item h="1" x="95"/>
        <item h="1" x="580"/>
        <item h="1" x="635"/>
        <item h="1" x="566"/>
        <item h="1" x="209"/>
        <item h="1" x="771"/>
        <item h="1" x="289"/>
        <item h="1" x="683"/>
        <item h="1" x="214"/>
        <item h="1" x="273"/>
        <item h="1" x="25"/>
        <item h="1" x="454"/>
        <item h="1" x="39"/>
        <item h="1" x="723"/>
        <item h="1" x="286"/>
        <item h="1" x="746"/>
        <item h="1" x="948"/>
        <item h="1" x="475"/>
        <item h="1" x="203"/>
        <item h="1" x="830"/>
        <item h="1" x="961"/>
        <item h="1" x="510"/>
        <item h="1" x="314"/>
        <item h="1" x="532"/>
        <item h="1" x="7"/>
        <item h="1" x="34"/>
        <item h="1" x="230"/>
        <item h="1" x="456"/>
        <item h="1" x="687"/>
        <item h="1" x="62"/>
        <item h="1" x="200"/>
        <item h="1" x="619"/>
        <item h="1" x="604"/>
        <item h="1" x="805"/>
        <item h="1" x="902"/>
        <item h="1" x="194"/>
        <item h="1" x="232"/>
        <item h="1" x="184"/>
        <item h="1" x="283"/>
        <item h="1" x="571"/>
        <item h="1" x="515"/>
        <item h="1" x="588"/>
        <item h="1" x="411"/>
        <item h="1" x="402"/>
        <item h="1" x="590"/>
        <item h="1" x="521"/>
        <item h="1" x="445"/>
        <item h="1" x="824"/>
        <item h="1" x="206"/>
        <item h="1" x="748"/>
        <item h="1" x="776"/>
        <item h="1" x="504"/>
        <item h="1" x="158"/>
        <item h="1" x="734"/>
        <item h="1" x="937"/>
        <item h="1" x="27"/>
        <item h="1" x="278"/>
        <item h="1" x="269"/>
        <item h="1" x="667"/>
        <item h="1" x="443"/>
        <item h="1" x="632"/>
        <item h="1" x="335"/>
        <item h="1" x="117"/>
        <item h="1" x="611"/>
        <item h="1" x="347"/>
        <item h="1" x="317"/>
        <item h="1" x="877"/>
        <item h="1" x="18"/>
        <item h="1" x="753"/>
        <item h="1" x="865"/>
        <item h="1" x="680"/>
        <item h="1" x="211"/>
        <item h="1" x="974"/>
        <item h="1" x="459"/>
        <item h="1" x="442"/>
        <item h="1" x="957"/>
        <item h="1" x="441"/>
        <item h="1" x="420"/>
        <item h="1" x="612"/>
        <item h="1" x="867"/>
        <item h="1" x="38"/>
        <item h="1" x="290"/>
        <item h="1" x="963"/>
        <item h="1" x="328"/>
        <item h="1" x="639"/>
        <item h="1" x="288"/>
        <item h="1" x="514"/>
        <item h="1" x="702"/>
        <item h="1" x="638"/>
        <item h="1" x="98"/>
        <item h="1" x="729"/>
        <item h="1" x="180"/>
        <item h="1" x="444"/>
        <item h="1" x="250"/>
        <item h="1" x="703"/>
        <item h="1" x="178"/>
        <item h="1" x="647"/>
        <item h="1" x="202"/>
        <item h="1" x="339"/>
        <item h="1" x="369"/>
        <item h="1" x="104"/>
        <item h="1" x="277"/>
        <item h="1" x="599"/>
        <item h="1" x="572"/>
        <item h="1" x="395"/>
        <item h="1" x="671"/>
        <item h="1" x="466"/>
        <item h="1" x="524"/>
        <item h="1" x="45"/>
        <item h="1" x="750"/>
        <item h="1" x="448"/>
        <item h="1" x="958"/>
        <item h="1" x="767"/>
        <item h="1" x="552"/>
        <item h="1" x="156"/>
        <item h="1" x="330"/>
        <item h="1" x="842"/>
        <item h="1" x="915"/>
        <item h="1" x="58"/>
        <item h="1" x="457"/>
        <item h="1" x="340"/>
        <item h="1" x="940"/>
        <item h="1" x="799"/>
        <item h="1" x="802"/>
        <item h="1" x="517"/>
        <item h="1" x="359"/>
        <item h="1" x="726"/>
        <item h="1" x="331"/>
        <item h="1" x="811"/>
        <item h="1" x="692"/>
        <item h="1" x="820"/>
        <item h="1" x="899"/>
        <item h="1" x="984"/>
        <item h="1" x="912"/>
        <item h="1" x="434"/>
        <item h="1" x="665"/>
        <item h="1" x="922"/>
        <item h="1" x="175"/>
        <item h="1" x="810"/>
        <item h="1" x="115"/>
        <item h="1" x="777"/>
        <item h="1" x="17"/>
        <item h="1" x="512"/>
        <item h="1" x="648"/>
        <item h="1" x="483"/>
        <item h="1" x="114"/>
        <item h="1" x="834"/>
        <item h="1" x="373"/>
        <item h="1" x="118"/>
        <item h="1" x="414"/>
        <item h="1" x="323"/>
        <item h="1" x="496"/>
        <item h="1" x="854"/>
        <item h="1" x="439"/>
        <item h="1" x="988"/>
        <item h="1" x="699"/>
        <item h="1" x="582"/>
        <item h="1" x="694"/>
        <item h="1" x="310"/>
        <item h="1" x="146"/>
        <item h="1" x="30"/>
        <item h="1" x="235"/>
        <item h="1" x="731"/>
        <item h="1" x="627"/>
        <item h="1" x="981"/>
        <item h="1" x="617"/>
        <item h="1" x="990"/>
        <item h="1" x="74"/>
        <item h="1" x="857"/>
        <item h="1" x="727"/>
        <item h="1" x="106"/>
        <item h="1" x="835"/>
        <item h="1" x="879"/>
        <item h="1" x="657"/>
        <item h="1" x="782"/>
        <item h="1" x="40"/>
        <item h="1" x="56"/>
        <item h="1" x="8"/>
        <item h="1" x="707"/>
        <item h="1" x="955"/>
        <item h="1" x="804"/>
        <item h="1" x="167"/>
        <item h="1" x="358"/>
        <item h="1" x="715"/>
        <item h="1" x="631"/>
        <item h="1" x="977"/>
        <item h="1" x="196"/>
        <item h="1" x="688"/>
        <item h="1" x="224"/>
        <item h="1" x="197"/>
        <item h="1" x="134"/>
        <item h="1" x="408"/>
        <item h="1" x="561"/>
        <item h="1" x="36"/>
        <item h="1" x="251"/>
        <item h="1" x="170"/>
        <item h="1" x="893"/>
        <item h="1" x="673"/>
        <item h="1" x="600"/>
        <item h="1" x="722"/>
        <item h="1" x="754"/>
        <item h="1" x="416"/>
        <item h="1" x="75"/>
        <item h="1" x="741"/>
        <item h="1" x="133"/>
        <item h="1" x="668"/>
        <item h="1" x="122"/>
        <item h="1" x="16"/>
        <item h="1" x="593"/>
        <item h="1" x="50"/>
        <item h="1" x="82"/>
        <item h="1" x="641"/>
        <item h="1" x="401"/>
        <item h="1" x="280"/>
        <item h="1" x="573"/>
        <item h="1" x="821"/>
        <item h="1" x="513"/>
        <item h="1" x="110"/>
        <item h="1" x="305"/>
        <item h="1" x="733"/>
        <item h="1" x="255"/>
        <item h="1" x="616"/>
        <item h="1" x="92"/>
        <item h="1" x="838"/>
        <item h="1" x="762"/>
        <item h="1" x="231"/>
        <item h="1" x="297"/>
        <item h="1" x="919"/>
        <item h="1" x="991"/>
        <item h="1" x="852"/>
        <item h="1" x="833"/>
        <item h="1" x="779"/>
        <item h="1" x="712"/>
        <item h="1" x="554"/>
        <item h="1" x="20"/>
        <item h="1" x="898"/>
        <item h="1" x="57"/>
        <item h="1" x="149"/>
        <item h="1" x="187"/>
        <item h="1" x="965"/>
        <item h="1" x="267"/>
        <item h="1" x="806"/>
        <item h="1" x="846"/>
        <item h="1" x="970"/>
        <item h="1" x="365"/>
        <item h="1" x="220"/>
        <item h="1" x="765"/>
        <item h="1" x="579"/>
        <item h="1" x="241"/>
        <item h="1" x="650"/>
        <item h="1" x="141"/>
        <item h="1" x="88"/>
        <item h="1" x="855"/>
        <item h="1" x="440"/>
        <item h="1" x="859"/>
        <item h="1" x="418"/>
        <item h="1" x="938"/>
        <item h="1" x="154"/>
        <item h="1" x="113"/>
        <item h="1" x="896"/>
        <item h="1" x="346"/>
        <item h="1" x="228"/>
        <item h="1" x="383"/>
        <item h="1" x="916"/>
        <item h="1" x="559"/>
        <item h="1" x="987"/>
        <item h="1" x="23"/>
        <item h="1" x="921"/>
        <item h="1" x="41"/>
        <item h="1" x="686"/>
        <item h="1" x="461"/>
        <item h="1" x="874"/>
        <item h="1" x="756"/>
        <item h="1" x="350"/>
        <item h="1" x="268"/>
        <item h="1" x="708"/>
        <item h="1" x="344"/>
        <item h="1" x="704"/>
        <item h="1" x="68"/>
        <item h="1" x="601"/>
        <item h="1" x="882"/>
        <item h="1" x="195"/>
        <item h="1" x="261"/>
        <item h="1" x="768"/>
        <item h="1" x="54"/>
        <item h="1" x="226"/>
        <item h="1" x="884"/>
        <item h="1" x="6"/>
        <item h="1" x="481"/>
        <item h="1" x="256"/>
        <item h="1" x="470"/>
        <item h="1" x="851"/>
        <item h="1" x="526"/>
        <item h="1" x="643"/>
        <item h="1" x="594"/>
        <item h="1" x="287"/>
        <item h="1" x="174"/>
        <item h="1" x="316"/>
        <item h="1" x="326"/>
        <item h="1" x="318"/>
        <item h="1" x="844"/>
        <item h="1" x="11"/>
        <item h="1" x="589"/>
        <item h="1" x="204"/>
        <item h="1" x="462"/>
        <item h="1" x="49"/>
        <item h="1" x="177"/>
        <item h="1" x="406"/>
        <item h="1" x="449"/>
        <item h="1" x="995"/>
        <item h="1" x="945"/>
        <item h="1" x="248"/>
        <item h="1" x="928"/>
        <item h="1" x="32"/>
        <item h="1" x="216"/>
        <item h="1" x="713"/>
        <item h="1" x="422"/>
        <item h="1" x="998"/>
        <item h="1" x="897"/>
        <item h="1" x="201"/>
        <item h="1" x="651"/>
        <item h="1" x="193"/>
        <item h="1" x="666"/>
        <item h="1" x="324"/>
        <item h="1" x="179"/>
        <item h="1" x="547"/>
        <item h="1" x="319"/>
        <item h="1" x="827"/>
        <item h="1" x="664"/>
        <item h="1" x="258"/>
        <item h="1" x="544"/>
        <item h="1" x="541"/>
        <item h="1" x="645"/>
        <item h="1" x="322"/>
        <item h="1" x="144"/>
        <item h="1" x="362"/>
        <item h="1" x="506"/>
        <item h="1" x="738"/>
        <item h="1" x="313"/>
        <item h="1" x="952"/>
        <item h="1" x="244"/>
        <item h="1" x="157"/>
        <item h="1" x="586"/>
        <item h="1" x="710"/>
        <item h="1" x="397"/>
        <item h="1" x="717"/>
        <item h="1" x="140"/>
        <item h="1" x="399"/>
        <item h="1" x="493"/>
        <item h="1" x="239"/>
        <item h="1" x="564"/>
        <item h="1" x="881"/>
        <item h="1" x="487"/>
        <item h="1" x="275"/>
        <item h="1" x="382"/>
        <item h="1" x="644"/>
        <item h="1" x="492"/>
        <item h="1" x="511"/>
        <item h="1" x="426"/>
        <item h="1" x="265"/>
        <item h="1" x="620"/>
        <item h="1" x="468"/>
        <item h="1" x="574"/>
        <item h="1" x="994"/>
        <item h="1" x="296"/>
        <item h="1" x="79"/>
        <item h="1" x="946"/>
        <item h="1" x="96"/>
        <item h="1" x="669"/>
        <item h="1" x="751"/>
        <item h="1" x="13"/>
        <item h="1" x="425"/>
        <item h="1" x="591"/>
        <item h="1" x="907"/>
        <item h="1" x="291"/>
        <item h="1" x="621"/>
        <item h="1" x="1"/>
        <item h="1" x="60"/>
        <item h="1" x="48"/>
        <item h="1" x="222"/>
        <item h="1" x="920"/>
        <item h="1" x="12"/>
        <item h="1" x="379"/>
        <item h="1" x="43"/>
        <item h="1" x="761"/>
        <item h="1" x="37"/>
        <item h="1" x="525"/>
        <item h="1" x="629"/>
        <item h="1" x="388"/>
        <item h="1" x="954"/>
        <item h="1" x="964"/>
        <item h="1" x="709"/>
        <item h="1" x="421"/>
        <item h="1" x="307"/>
        <item h="1" x="55"/>
        <item h="1" x="913"/>
        <item h="1" x="873"/>
        <item h="1" x="374"/>
        <item h="1" x="394"/>
        <item h="1" x="797"/>
        <item h="1" x="488"/>
        <item h="1" x="71"/>
        <item h="1" x="338"/>
        <item h="1" x="655"/>
        <item h="1" x="424"/>
        <item h="1" x="749"/>
        <item h="1" x="14"/>
        <item h="1" x="583"/>
        <item h="1" x="598"/>
        <item h="1" x="354"/>
        <item h="1" x="917"/>
        <item h="1" x="419"/>
        <item h="1" x="941"/>
        <item h="1" x="396"/>
        <item h="1" x="837"/>
        <item h="1" x="345"/>
        <item h="1" x="192"/>
        <item h="1" x="3"/>
        <item h="1" x="409"/>
        <item h="1" x="567"/>
        <item h="1" x="939"/>
        <item h="1" x="311"/>
        <item h="1" x="856"/>
        <item h="1" x="528"/>
        <item h="1" x="983"/>
        <item h="1" x="502"/>
        <item h="1" x="432"/>
        <item h="1" x="592"/>
        <item h="1" x="951"/>
        <item h="1" x="81"/>
        <item h="1" x="975"/>
        <item h="1" x="728"/>
        <item h="1" x="150"/>
        <item h="1" x="2"/>
        <item h="1" x="370"/>
        <item h="1" x="516"/>
        <item h="1" x="294"/>
        <item h="1" x="886"/>
        <item h="1" x="769"/>
        <item h="1" x="266"/>
        <item h="1" x="575"/>
        <item h="1" x="500"/>
        <item h="1" x="839"/>
        <item h="1" x="889"/>
        <item h="1" x="529"/>
        <item h="1" x="752"/>
        <item h="1" x="89"/>
        <item h="1" x="548"/>
        <item h="1" x="111"/>
        <item h="1" x="392"/>
        <item h="1" x="814"/>
        <item h="1" x="862"/>
        <item h="1" x="427"/>
        <item h="1" x="720"/>
        <item h="1" x="696"/>
        <item h="1" x="446"/>
        <item h="1" x="227"/>
        <item h="1" x="233"/>
        <item h="1" x="788"/>
        <item h="1" x="829"/>
        <item h="1" x="959"/>
        <item h="1" x="755"/>
        <item h="1" x="107"/>
        <item h="1" x="279"/>
        <item h="1" x="596"/>
        <item h="1" x="61"/>
        <item h="1" x="349"/>
        <item h="1" x="53"/>
        <item h="1" x="46"/>
        <item h="1" x="85"/>
        <item h="1" x="568"/>
        <item h="1" x="914"/>
        <item h="1" x="452"/>
        <item h="1" x="853"/>
        <item h="1" x="979"/>
        <item h="1" x="982"/>
        <item h="1" x="161"/>
        <item h="1" x="332"/>
        <item h="1" x="171"/>
        <item h="1" x="935"/>
        <item h="1" x="888"/>
        <item h="1" x="123"/>
        <item h="1" x="943"/>
        <item h="1" x="980"/>
        <item h="1" x="393"/>
        <item h="1" x="736"/>
        <item h="1" x="484"/>
        <item h="1" x="375"/>
        <item h="1" x="152"/>
        <item h="1" x="942"/>
        <item h="1" x="640"/>
        <item h="1" x="581"/>
        <item h="1" x="398"/>
        <item h="1" x="623"/>
        <item h="1" x="997"/>
        <item h="1" x="885"/>
        <item h="1" x="207"/>
        <item h="1" x="472"/>
        <item h="1" x="165"/>
        <item h="1" x="282"/>
        <item h="1" x="476"/>
        <item h="1" x="693"/>
        <item h="1" x="225"/>
        <item h="1" x="605"/>
        <item h="1" x="137"/>
        <item h="1" x="100"/>
        <item h="1" x="69"/>
        <item h="1" x="700"/>
        <item h="1" x="126"/>
        <item h="1" x="780"/>
        <item h="1" x="293"/>
        <item h="1" x="129"/>
        <item h="1" x="101"/>
        <item h="1" x="584"/>
        <item h="1" x="389"/>
        <item h="1" x="168"/>
        <item h="1" x="892"/>
        <item h="1" x="312"/>
        <item h="1" x="714"/>
        <item h="1" x="603"/>
        <item h="1" x="758"/>
        <item h="1" x="189"/>
        <item h="1" x="536"/>
        <item h="1" x="260"/>
        <item h="1" x="904"/>
        <item h="1" x="956"/>
        <item h="1" x="257"/>
        <item h="1" x="479"/>
        <item h="1" x="78"/>
        <item h="1" x="967"/>
        <item h="1" x="903"/>
        <item h="1" x="469"/>
        <item h="1" x="73"/>
        <item h="1" x="790"/>
        <item h="1" x="950"/>
        <item h="1" x="929"/>
        <item h="1" x="576"/>
        <item h="1" x="962"/>
        <item h="1" x="672"/>
        <item h="1" x="70"/>
        <item h="1" x="976"/>
        <item h="1" x="435"/>
        <item h="1" x="467"/>
        <item h="1" x="308"/>
        <item h="1" x="298"/>
        <item h="1" x="139"/>
        <item h="1" x="530"/>
        <item h="1" x="105"/>
        <item h="1" x="333"/>
        <item h="1" x="634"/>
        <item h="1" x="549"/>
        <item h="1" x="19"/>
        <item h="1" x="116"/>
        <item h="1" x="878"/>
        <item h="1" x="155"/>
        <item h="1" x="969"/>
        <item h="1" x="304"/>
        <item h="1" x="947"/>
        <item h="1" x="342"/>
        <item h="1" x="538"/>
        <item h="1" x="783"/>
        <item h="1" x="618"/>
        <item h="1" x="646"/>
        <item h="1" x="663"/>
        <item h="1" x="971"/>
        <item h="1" x="698"/>
        <item h="1" x="302"/>
        <item h="1" x="986"/>
        <item h="1" x="238"/>
        <item h="1" x="490"/>
        <item h="1" x="637"/>
        <item h="1" x="33"/>
        <item h="1" x="803"/>
        <item h="1" x="120"/>
        <item h="1" x="242"/>
        <item h="1" x="90"/>
        <item h="1" x="739"/>
        <item h="1" x="901"/>
        <item h="1" x="595"/>
        <item h="1" x="281"/>
        <item h="1" x="505"/>
        <item h="1" x="871"/>
        <item h="1" x="775"/>
        <item h="1" x="817"/>
        <item h="1" x="301"/>
        <item h="1" x="900"/>
        <item h="1" x="67"/>
        <item h="1" x="356"/>
        <item h="1" x="658"/>
        <item h="1" x="143"/>
        <item h="1" x="185"/>
        <item h="1" x="151"/>
        <item h="1" x="606"/>
        <item h="1" x="784"/>
        <item h="1" x="531"/>
        <item h="1" x="210"/>
        <item h="1" x="744"/>
        <item h="1" x="925"/>
        <item h="1" x="685"/>
        <item h="1" x="223"/>
        <item h="1" x="630"/>
        <item h="1" x="135"/>
        <item h="1" x="172"/>
        <item h="1" x="735"/>
        <item h="1" x="602"/>
        <item h="1" x="199"/>
        <item h="1" x="695"/>
        <item h="1" x="169"/>
        <item h="1" x="391"/>
        <item h="1" x="716"/>
        <item h="1" x="794"/>
        <item h="1" x="218"/>
        <item h="1" x="890"/>
        <item h="1" x="263"/>
        <item h="1" x="968"/>
        <item h="1" x="253"/>
        <item h="1" x="766"/>
        <item h="1" x="863"/>
        <item h="1" x="355"/>
        <item h="1" x="923"/>
        <item h="1" x="509"/>
        <item h="1" x="366"/>
        <item h="1" x="721"/>
        <item h="1" x="682"/>
        <item h="1" x="450"/>
        <item h="1" x="534"/>
        <item h="1" x="386"/>
        <item h="1" x="47"/>
        <item h="1" x="774"/>
        <item h="1" x="327"/>
        <item h="1" x="719"/>
        <item h="1" x="465"/>
        <item h="1" x="352"/>
        <item h="1" x="691"/>
        <item h="1" x="823"/>
        <item h="1" x="625"/>
        <item h="1" x="404"/>
        <item h="1" x="21"/>
        <item h="1" x="181"/>
        <item h="1" x="5"/>
        <item h="1" x="128"/>
        <item h="1" x="543"/>
        <item h="1" x="166"/>
        <item h="1" x="849"/>
        <item h="1" x="858"/>
        <item h="1" x="569"/>
        <item h="1" x="246"/>
        <item h="1" x="130"/>
        <item h="1" x="31"/>
        <item h="1" x="936"/>
        <item h="1" x="499"/>
        <item h="1" x="371"/>
        <item h="1" x="458"/>
        <item h="1" x="562"/>
        <item h="1" x="494"/>
        <item h="1" x="831"/>
        <item h="1" x="142"/>
        <item h="1" x="743"/>
        <item h="1" x="376"/>
        <item h="1" x="522"/>
        <item h="1" x="213"/>
        <item h="1" x="205"/>
        <item h="1" x="841"/>
        <item h="1" x="173"/>
        <item h="1" x="343"/>
        <item h="1" x="486"/>
        <item h="1" x="66"/>
        <item h="1" x="843"/>
        <item h="1" x="652"/>
        <item h="1" x="848"/>
        <item h="1" x="508"/>
        <item h="1" x="676"/>
        <item h="1" x="272"/>
        <item h="1" x="760"/>
        <item h="1" x="372"/>
        <item h="1" x="906"/>
        <item h="1" x="285"/>
        <item h="1" x="390"/>
        <item h="1" x="507"/>
        <item h="1" x="163"/>
        <item h="1" x="924"/>
        <item h="1" x="953"/>
        <item h="1" x="480"/>
        <item h="1" x="932"/>
        <item h="1" x="138"/>
        <item h="1" x="429"/>
        <item h="1" x="447"/>
        <item h="1" x="270"/>
        <item h="1" x="681"/>
        <item h="1" x="357"/>
        <item h="1" x="334"/>
        <item h="1" x="793"/>
        <item h="1" x="678"/>
        <item h="1" x="985"/>
        <item h="1" x="148"/>
        <item h="1" x="451"/>
        <item h="1" x="86"/>
        <item h="1" x="909"/>
        <item h="1" x="724"/>
        <item h="1" x="656"/>
        <item h="1" x="636"/>
        <item h="1" x="15"/>
        <item h="1" x="850"/>
        <item h="1" x="198"/>
        <item h="1" x="558"/>
        <item h="1" x="229"/>
        <item h="1" x="535"/>
        <item h="1" x="960"/>
        <item h="1" x="560"/>
        <item h="1" x="540"/>
        <item h="1" x="677"/>
        <item h="1" x="460"/>
        <item h="1" x="989"/>
        <item h="1" x="474"/>
        <item h="1" x="176"/>
        <item h="1" x="869"/>
        <item h="1" x="431"/>
        <item h="1" x="828"/>
        <item h="1" x="433"/>
        <item h="1" x="188"/>
        <item h="1" x="660"/>
        <item h="1" x="94"/>
        <item h="1" x="217"/>
        <item h="1" x="252"/>
        <item h="1" x="182"/>
        <item h="1" x="245"/>
        <item h="1" x="626"/>
        <item h="1" x="608"/>
        <item h="1" x="212"/>
        <item h="1" x="539"/>
        <item h="1" x="556"/>
        <item h="1" x="219"/>
        <item h="1" x="662"/>
        <item h="1" x="757"/>
        <item h="1" x="501"/>
        <item h="1" x="438"/>
        <item h="1" x="785"/>
        <item h="1" x="455"/>
        <item h="1" x="815"/>
        <item h="1" x="412"/>
        <item h="1" x="417"/>
        <item h="1" x="613"/>
        <item h="1" x="578"/>
        <item h="1" x="368"/>
        <item h="1" x="0"/>
        <item h="1" x="845"/>
        <item h="1" x="259"/>
        <item h="1" x="887"/>
        <item t="default"/>
      </items>
    </pivotField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763">
        <item x="633"/>
        <item x="601"/>
        <item x="458"/>
        <item x="431"/>
        <item x="55"/>
        <item x="192"/>
        <item x="52"/>
        <item x="460"/>
        <item x="334"/>
        <item x="541"/>
        <item x="99"/>
        <item x="250"/>
        <item x="308"/>
        <item x="228"/>
        <item x="275"/>
        <item x="751"/>
        <item x="655"/>
        <item x="333"/>
        <item x="131"/>
        <item x="639"/>
        <item x="394"/>
        <item x="453"/>
        <item x="239"/>
        <item x="722"/>
        <item x="557"/>
        <item x="122"/>
        <item x="659"/>
        <item x="568"/>
        <item x="402"/>
        <item x="50"/>
        <item x="101"/>
        <item x="519"/>
        <item x="330"/>
        <item x="665"/>
        <item x="510"/>
        <item x="481"/>
        <item x="434"/>
        <item x="85"/>
        <item x="260"/>
        <item x="742"/>
        <item x="526"/>
        <item x="172"/>
        <item x="375"/>
        <item x="551"/>
        <item x="1"/>
        <item x="509"/>
        <item x="484"/>
        <item x="136"/>
        <item x="190"/>
        <item x="357"/>
        <item x="189"/>
        <item x="36"/>
        <item x="183"/>
        <item x="94"/>
        <item x="542"/>
        <item x="180"/>
        <item x="332"/>
        <item x="672"/>
        <item x="95"/>
        <item x="307"/>
        <item x="279"/>
        <item x="677"/>
        <item x="26"/>
        <item x="193"/>
        <item x="596"/>
        <item x="369"/>
        <item x="89"/>
        <item x="195"/>
        <item x="161"/>
        <item x="703"/>
        <item x="508"/>
        <item x="535"/>
        <item x="167"/>
        <item x="202"/>
        <item x="154"/>
        <item x="153"/>
        <item x="314"/>
        <item x="226"/>
        <item x="265"/>
        <item x="758"/>
        <item x="80"/>
        <item x="4"/>
        <item x="446"/>
        <item x="78"/>
        <item x="162"/>
        <item x="261"/>
        <item x="244"/>
        <item x="92"/>
        <item x="186"/>
        <item x="109"/>
        <item x="598"/>
        <item x="594"/>
        <item x="206"/>
        <item x="49"/>
        <item x="13"/>
        <item x="46"/>
        <item x="543"/>
        <item x="395"/>
        <item x="233"/>
        <item x="79"/>
        <item x="740"/>
        <item x="691"/>
        <item x="371"/>
        <item x="618"/>
        <item x="75"/>
        <item x="137"/>
        <item x="477"/>
        <item x="523"/>
        <item x="267"/>
        <item x="201"/>
        <item x="702"/>
        <item x="667"/>
        <item x="25"/>
        <item x="611"/>
        <item x="470"/>
        <item x="179"/>
        <item x="196"/>
        <item x="367"/>
        <item x="485"/>
        <item x="342"/>
        <item x="8"/>
        <item x="209"/>
        <item x="642"/>
        <item x="98"/>
        <item x="615"/>
        <item x="31"/>
        <item x="69"/>
        <item x="648"/>
        <item x="286"/>
        <item x="632"/>
        <item x="293"/>
        <item x="492"/>
        <item x="566"/>
        <item x="570"/>
        <item x="721"/>
        <item x="297"/>
        <item x="567"/>
        <item x="218"/>
        <item x="65"/>
        <item x="697"/>
        <item x="755"/>
        <item x="203"/>
        <item x="2"/>
        <item x="650"/>
        <item x="287"/>
        <item x="582"/>
        <item x="449"/>
        <item x="640"/>
        <item x="320"/>
        <item x="120"/>
        <item x="495"/>
        <item x="757"/>
        <item x="281"/>
        <item x="695"/>
        <item x="599"/>
        <item x="150"/>
        <item x="496"/>
        <item x="254"/>
        <item x="631"/>
        <item x="21"/>
        <item x="415"/>
        <item x="620"/>
        <item x="644"/>
        <item x="223"/>
        <item x="317"/>
        <item x="546"/>
        <item x="435"/>
        <item x="674"/>
        <item x="39"/>
        <item x="187"/>
        <item x="572"/>
        <item x="121"/>
        <item x="706"/>
        <item x="528"/>
        <item x="531"/>
        <item x="613"/>
        <item x="687"/>
        <item x="221"/>
        <item x="247"/>
        <item x="544"/>
        <item x="583"/>
        <item x="561"/>
        <item x="482"/>
        <item x="391"/>
        <item x="119"/>
        <item x="689"/>
        <item x="9"/>
        <item x="479"/>
        <item x="711"/>
        <item x="331"/>
        <item x="450"/>
        <item x="440"/>
        <item x="71"/>
        <item x="368"/>
        <item x="473"/>
        <item x="735"/>
        <item x="559"/>
        <item x="518"/>
        <item x="339"/>
        <item x="298"/>
        <item x="346"/>
        <item x="718"/>
        <item x="488"/>
        <item x="59"/>
        <item x="646"/>
        <item x="577"/>
        <item x="305"/>
        <item x="124"/>
        <item x="363"/>
        <item x="165"/>
        <item x="626"/>
        <item x="660"/>
        <item x="86"/>
        <item x="739"/>
        <item x="529"/>
        <item x="344"/>
        <item x="643"/>
        <item x="139"/>
        <item x="284"/>
        <item x="14"/>
        <item x="259"/>
        <item x="128"/>
        <item x="731"/>
        <item x="756"/>
        <item x="530"/>
        <item x="20"/>
        <item x="142"/>
        <item x="499"/>
        <item x="684"/>
        <item x="214"/>
        <item x="110"/>
        <item x="456"/>
        <item x="410"/>
        <item x="238"/>
        <item x="452"/>
        <item x="652"/>
        <item x="146"/>
        <item x="471"/>
        <item x="166"/>
        <item x="428"/>
        <item x="555"/>
        <item x="354"/>
        <item x="404"/>
        <item x="727"/>
        <item x="671"/>
        <item x="336"/>
        <item x="210"/>
        <item x="746"/>
        <item x="349"/>
        <item x="637"/>
        <item x="397"/>
        <item x="681"/>
        <item x="439"/>
        <item x="591"/>
        <item x="347"/>
        <item x="427"/>
        <item x="641"/>
        <item x="604"/>
        <item x="312"/>
        <item x="299"/>
        <item x="184"/>
        <item x="236"/>
        <item x="608"/>
        <item x="77"/>
        <item x="127"/>
        <item x="472"/>
        <item x="503"/>
        <item x="173"/>
        <item x="42"/>
        <item x="72"/>
        <item x="111"/>
        <item x="669"/>
        <item x="587"/>
        <item x="726"/>
        <item x="355"/>
        <item x="269"/>
        <item x="7"/>
        <item x="670"/>
        <item x="41"/>
        <item x="356"/>
        <item x="163"/>
        <item x="745"/>
        <item x="303"/>
        <item x="609"/>
        <item x="750"/>
        <item x="548"/>
        <item x="135"/>
        <item x="16"/>
        <item x="321"/>
        <item x="700"/>
        <item x="623"/>
        <item x="728"/>
        <item x="466"/>
        <item x="338"/>
        <item x="688"/>
        <item x="270"/>
        <item x="97"/>
        <item x="366"/>
        <item x="345"/>
        <item x="34"/>
        <item x="417"/>
        <item x="245"/>
        <item x="442"/>
        <item x="272"/>
        <item x="309"/>
        <item x="204"/>
        <item x="224"/>
        <item x="164"/>
        <item x="234"/>
        <item x="217"/>
        <item x="448"/>
        <item x="539"/>
        <item x="441"/>
        <item x="701"/>
        <item x="335"/>
        <item x="432"/>
        <item x="353"/>
        <item x="744"/>
        <item x="149"/>
        <item x="491"/>
        <item x="386"/>
        <item x="540"/>
        <item x="197"/>
        <item x="516"/>
        <item x="748"/>
        <item x="396"/>
        <item x="524"/>
        <item x="177"/>
        <item x="673"/>
        <item x="502"/>
        <item x="580"/>
        <item x="44"/>
        <item x="387"/>
        <item x="610"/>
        <item x="725"/>
        <item x="590"/>
        <item x="117"/>
        <item x="185"/>
        <item x="374"/>
        <item x="304"/>
        <item x="188"/>
        <item x="384"/>
        <item x="595"/>
        <item x="420"/>
        <item x="401"/>
        <item x="400"/>
        <item x="574"/>
        <item x="60"/>
        <item x="679"/>
        <item x="634"/>
        <item x="43"/>
        <item x="54"/>
        <item x="12"/>
        <item x="649"/>
        <item x="515"/>
        <item x="579"/>
        <item x="211"/>
        <item x="549"/>
        <item x="70"/>
        <item x="719"/>
        <item x="645"/>
        <item x="661"/>
        <item x="392"/>
        <item x="522"/>
        <item x="416"/>
        <item x="243"/>
        <item x="237"/>
        <item x="489"/>
        <item x="108"/>
        <item x="313"/>
        <item x="630"/>
        <item x="569"/>
        <item x="230"/>
        <item x="422"/>
        <item x="381"/>
        <item x="82"/>
        <item x="414"/>
        <item x="388"/>
        <item x="693"/>
        <item x="447"/>
        <item x="682"/>
        <item x="457"/>
        <item x="240"/>
        <item x="215"/>
        <item x="429"/>
        <item x="282"/>
        <item x="62"/>
        <item x="705"/>
        <item x="685"/>
        <item x="191"/>
        <item x="690"/>
        <item x="560"/>
        <item x="409"/>
        <item x="362"/>
        <item x="252"/>
        <item x="74"/>
        <item x="198"/>
        <item x="262"/>
        <item x="389"/>
        <item x="707"/>
        <item x="38"/>
        <item x="208"/>
        <item x="35"/>
        <item x="558"/>
        <item x="753"/>
        <item x="256"/>
        <item x="19"/>
        <item x="571"/>
        <item x="537"/>
        <item x="382"/>
        <item x="379"/>
        <item x="754"/>
        <item x="403"/>
        <item x="736"/>
        <item x="81"/>
        <item x="663"/>
        <item x="749"/>
        <item x="372"/>
        <item x="68"/>
        <item x="698"/>
        <item x="159"/>
        <item x="467"/>
        <item x="692"/>
        <item x="242"/>
        <item x="126"/>
        <item x="487"/>
        <item x="443"/>
        <item x="412"/>
        <item x="327"/>
        <item x="521"/>
        <item x="627"/>
        <item x="517"/>
        <item x="547"/>
        <item x="341"/>
        <item x="37"/>
        <item x="385"/>
        <item x="351"/>
        <item x="170"/>
        <item x="715"/>
        <item x="45"/>
        <item x="352"/>
        <item x="563"/>
        <item x="425"/>
        <item x="57"/>
        <item x="575"/>
        <item x="562"/>
        <item x="15"/>
        <item x="148"/>
        <item x="235"/>
        <item x="430"/>
        <item x="3"/>
        <item x="576"/>
        <item x="147"/>
        <item x="436"/>
        <item x="296"/>
        <item x="276"/>
        <item x="421"/>
        <item x="123"/>
        <item x="619"/>
        <item x="264"/>
        <item x="141"/>
        <item x="255"/>
        <item x="5"/>
        <item x="504"/>
        <item x="84"/>
        <item x="513"/>
        <item x="709"/>
        <item x="292"/>
        <item x="257"/>
        <item x="600"/>
        <item x="628"/>
        <item x="418"/>
        <item x="704"/>
        <item x="33"/>
        <item x="93"/>
        <item x="319"/>
        <item x="253"/>
        <item x="325"/>
        <item x="200"/>
        <item x="512"/>
        <item x="310"/>
        <item x="227"/>
        <item x="710"/>
        <item x="565"/>
        <item x="132"/>
        <item x="329"/>
        <item x="625"/>
        <item x="302"/>
        <item x="56"/>
        <item x="280"/>
        <item x="343"/>
        <item x="564"/>
        <item x="589"/>
        <item x="301"/>
        <item x="315"/>
        <item x="605"/>
        <item x="266"/>
        <item x="350"/>
        <item x="380"/>
        <item x="686"/>
        <item x="87"/>
        <item x="30"/>
        <item x="323"/>
        <item x="478"/>
        <item x="694"/>
        <item x="505"/>
        <item x="761"/>
        <item x="612"/>
        <item x="318"/>
        <item x="498"/>
        <item x="666"/>
        <item x="288"/>
        <item x="734"/>
        <item x="507"/>
        <item x="737"/>
        <item x="624"/>
        <item x="730"/>
        <item x="550"/>
        <item x="67"/>
        <item x="83"/>
        <item x="61"/>
        <item x="66"/>
        <item x="675"/>
        <item x="398"/>
        <item x="324"/>
        <item x="248"/>
        <item x="476"/>
        <item x="664"/>
        <item x="219"/>
        <item x="130"/>
        <item x="115"/>
        <item x="638"/>
        <item x="501"/>
        <item x="58"/>
        <item x="716"/>
        <item x="383"/>
        <item x="494"/>
        <item x="635"/>
        <item x="27"/>
        <item x="424"/>
        <item x="552"/>
        <item x="106"/>
        <item x="588"/>
        <item x="207"/>
        <item x="112"/>
        <item x="629"/>
        <item x="51"/>
        <item x="241"/>
        <item x="90"/>
        <item x="657"/>
        <item x="138"/>
        <item x="733"/>
        <item x="258"/>
        <item x="316"/>
        <item x="222"/>
        <item x="500"/>
        <item x="714"/>
        <item x="160"/>
        <item x="373"/>
        <item x="24"/>
        <item x="22"/>
        <item x="0"/>
        <item x="520"/>
        <item x="143"/>
        <item x="251"/>
        <item x="729"/>
        <item x="199"/>
        <item x="151"/>
        <item x="273"/>
        <item x="76"/>
        <item x="511"/>
        <item x="713"/>
        <item x="114"/>
        <item x="534"/>
        <item x="656"/>
        <item x="18"/>
        <item x="651"/>
        <item x="358"/>
        <item x="437"/>
        <item x="390"/>
        <item x="212"/>
        <item x="134"/>
        <item x="225"/>
        <item x="653"/>
        <item x="181"/>
        <item x="525"/>
        <item x="468"/>
        <item x="444"/>
        <item x="103"/>
        <item x="294"/>
        <item x="340"/>
        <item x="581"/>
        <item x="724"/>
        <item x="105"/>
        <item x="658"/>
        <item x="592"/>
        <item x="359"/>
        <item x="229"/>
        <item x="475"/>
        <item x="290"/>
        <item x="462"/>
        <item x="29"/>
        <item x="708"/>
        <item x="720"/>
        <item x="461"/>
        <item x="717"/>
        <item x="155"/>
        <item x="133"/>
        <item x="408"/>
        <item x="474"/>
        <item x="616"/>
        <item x="116"/>
        <item x="47"/>
        <item x="194"/>
        <item x="399"/>
        <item x="752"/>
        <item x="360"/>
        <item x="454"/>
        <item x="169"/>
        <item x="274"/>
        <item x="32"/>
        <item x="118"/>
        <item x="578"/>
        <item x="483"/>
        <item x="283"/>
        <item x="306"/>
        <item x="553"/>
        <item x="527"/>
        <item x="337"/>
        <item x="17"/>
        <item x="361"/>
        <item x="322"/>
        <item x="328"/>
        <item x="129"/>
        <item x="654"/>
        <item x="152"/>
        <item x="246"/>
        <item x="606"/>
        <item x="732"/>
        <item x="586"/>
        <item x="6"/>
        <item x="459"/>
        <item x="53"/>
        <item x="532"/>
        <item x="465"/>
        <item x="497"/>
        <item x="96"/>
        <item x="584"/>
        <item x="407"/>
        <item x="216"/>
        <item x="263"/>
        <item x="168"/>
        <item x="699"/>
        <item x="220"/>
        <item x="102"/>
        <item x="514"/>
        <item x="741"/>
        <item x="445"/>
        <item x="433"/>
        <item x="295"/>
        <item x="285"/>
        <item x="232"/>
        <item x="636"/>
        <item x="464"/>
        <item x="107"/>
        <item x="377"/>
        <item x="614"/>
        <item x="205"/>
        <item x="413"/>
        <item x="426"/>
        <item x="48"/>
        <item x="176"/>
        <item x="393"/>
        <item x="622"/>
        <item x="603"/>
        <item x="63"/>
        <item x="683"/>
        <item x="585"/>
        <item x="145"/>
        <item x="326"/>
        <item x="364"/>
        <item x="469"/>
        <item x="680"/>
        <item x="486"/>
        <item x="365"/>
        <item x="289"/>
        <item x="411"/>
        <item x="493"/>
        <item x="125"/>
        <item x="662"/>
        <item x="506"/>
        <item x="171"/>
        <item x="533"/>
        <item x="249"/>
        <item x="668"/>
        <item x="696"/>
        <item x="597"/>
        <item x="156"/>
        <item x="602"/>
        <item x="480"/>
        <item x="438"/>
        <item x="10"/>
        <item x="311"/>
        <item x="759"/>
        <item x="278"/>
        <item x="712"/>
        <item x="536"/>
        <item x="621"/>
        <item x="451"/>
        <item x="455"/>
        <item x="538"/>
        <item x="300"/>
        <item x="178"/>
        <item x="213"/>
        <item x="73"/>
        <item x="738"/>
        <item x="545"/>
        <item x="64"/>
        <item x="113"/>
        <item x="463"/>
        <item x="743"/>
        <item x="419"/>
        <item x="617"/>
        <item x="291"/>
        <item x="676"/>
        <item x="175"/>
        <item x="554"/>
        <item x="378"/>
        <item x="723"/>
        <item x="28"/>
        <item x="647"/>
        <item x="100"/>
        <item x="91"/>
        <item x="277"/>
        <item x="268"/>
        <item x="370"/>
        <item x="678"/>
        <item x="556"/>
        <item x="405"/>
        <item x="376"/>
        <item x="573"/>
        <item x="40"/>
        <item x="23"/>
        <item x="747"/>
        <item x="88"/>
        <item x="231"/>
        <item x="140"/>
        <item x="158"/>
        <item x="348"/>
        <item x="174"/>
        <item x="271"/>
        <item x="182"/>
        <item x="406"/>
        <item x="423"/>
        <item x="607"/>
        <item x="593"/>
        <item x="157"/>
        <item x="490"/>
        <item x="760"/>
        <item x="144"/>
        <item x="11"/>
        <item h="1" x="104"/>
        <item t="default"/>
      </items>
    </pivotField>
    <pivotField dataField="1" showAll="0"/>
    <pivotField dataField="1" showAll="0"/>
    <pivotField dataField="1" showAll="0"/>
    <pivotField multipleItemSelectionAllowed="1" showAll="0">
      <items count="15">
        <item h="1" x="4"/>
        <item h="1" x="6"/>
        <item h="1" x="10"/>
        <item h="1" x="3"/>
        <item h="1" x="2"/>
        <item x="8"/>
        <item h="1" x="12"/>
        <item h="1" x="11"/>
        <item h="1" x="1"/>
        <item h="1" x="5"/>
        <item h="1" x="0"/>
        <item h="1" x="9"/>
        <item h="1" x="7"/>
        <item h="1" x="13"/>
        <item t="default"/>
      </items>
    </pivotField>
    <pivotField multipleItemSelectionAllowed="1" showAll="0">
      <items count="40">
        <item h="1" x="30"/>
        <item h="1" x="5"/>
        <item h="1" x="21"/>
        <item h="1" x="0"/>
        <item h="1" x="10"/>
        <item h="1" x="7"/>
        <item h="1" x="31"/>
        <item h="1" x="22"/>
        <item h="1" x="8"/>
        <item h="1" x="26"/>
        <item h="1" x="20"/>
        <item h="1" x="29"/>
        <item h="1" x="1"/>
        <item x="19"/>
        <item h="1" x="9"/>
        <item h="1" x="18"/>
        <item h="1" x="34"/>
        <item h="1" x="38"/>
        <item h="1" x="11"/>
        <item h="1" x="17"/>
        <item h="1" x="35"/>
        <item h="1" x="15"/>
        <item h="1" x="24"/>
        <item h="1" x="33"/>
        <item h="1" x="14"/>
        <item h="1" x="13"/>
        <item h="1" x="36"/>
        <item h="1" x="12"/>
        <item h="1" x="27"/>
        <item h="1" x="6"/>
        <item h="1" x="2"/>
        <item h="1" x="4"/>
        <item h="1" x="28"/>
        <item h="1" x="3"/>
        <item h="1" x="16"/>
        <item h="1" x="37"/>
        <item h="1" x="23"/>
        <item h="1" x="25"/>
        <item h="1" x="32"/>
        <item t="default"/>
      </items>
    </pivotField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1" hier="-1"/>
  </pageFields>
  <dataFields count="4">
    <dataField name="Sum of injury_claim" fld="32" baseField="0" baseItem="0"/>
    <dataField name="Sum of property_claim" fld="33" baseField="0" baseItem="0"/>
    <dataField name="Sum of vehicle_claim" fld="34" baseField="0" baseItem="0"/>
    <dataField name="Sum of total_claim_amount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/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autoFilter ref="A1:AN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F2C8-6571-43D3-BB03-F3E5DE24806A}">
  <sheetPr>
    <outlinePr summaryBelow="0" summaryRight="0"/>
  </sheetPr>
  <dimension ref="A1:AP1008"/>
  <sheetViews>
    <sheetView topLeftCell="B1" workbookViewId="0">
      <pane ySplit="8" topLeftCell="A967" activePane="bottomLeft" state="frozen"/>
      <selection pane="bottomLeft" activeCell="J971" sqref="J971"/>
    </sheetView>
  </sheetViews>
  <sheetFormatPr defaultColWidth="12.77734375" defaultRowHeight="15.75" customHeight="1" x14ac:dyDescent="0.25"/>
  <cols>
    <col min="1" max="1" width="14.6640625" bestFit="1" customWidth="1"/>
    <col min="2" max="2" width="20.5546875" bestFit="1" customWidth="1"/>
    <col min="3" max="3" width="6.21875" bestFit="1" customWidth="1"/>
    <col min="4" max="4" width="15.109375" bestFit="1" customWidth="1"/>
    <col min="5" max="5" width="17" bestFit="1" customWidth="1"/>
    <col min="7" max="7" width="11.21875" bestFit="1" customWidth="1"/>
    <col min="8" max="8" width="17.88671875" bestFit="1" customWidth="1"/>
    <col min="9" max="9" width="22.5546875" bestFit="1" customWidth="1"/>
    <col min="10" max="10" width="14.109375" bestFit="1" customWidth="1"/>
    <col min="11" max="11" width="12.5546875" bestFit="1" customWidth="1"/>
    <col min="12" max="12" width="12.88671875" bestFit="1" customWidth="1"/>
    <col min="13" max="13" width="22.77734375" bestFit="1" customWidth="1"/>
    <col min="14" max="14" width="19.21875" bestFit="1" customWidth="1"/>
    <col min="15" max="15" width="16.6640625" bestFit="1" customWidth="1"/>
    <col min="16" max="16" width="19.6640625" bestFit="1" customWidth="1"/>
    <col min="17" max="17" width="13.44140625" bestFit="1" customWidth="1"/>
    <col min="18" max="18" width="12.21875" bestFit="1" customWidth="1"/>
    <col min="19" max="19" width="14" bestFit="1" customWidth="1"/>
    <col min="20" max="20" width="20.109375" bestFit="1" customWidth="1"/>
    <col min="21" max="21" width="14.109375" bestFit="1" customWidth="1"/>
    <col min="22" max="22" width="16.88671875" bestFit="1" customWidth="1"/>
    <col min="23" max="23" width="20.6640625" bestFit="1" customWidth="1"/>
    <col min="24" max="24" width="14.33203125" bestFit="1" customWidth="1"/>
    <col min="25" max="25" width="13.44140625" bestFit="1" customWidth="1"/>
    <col min="26" max="26" width="23.109375" bestFit="1" customWidth="1"/>
    <col min="27" max="27" width="24.5546875" bestFit="1" customWidth="1"/>
    <col min="28" max="28" width="27" bestFit="1" customWidth="1"/>
    <col min="29" max="29" width="17.5546875" bestFit="1" customWidth="1"/>
    <col min="30" max="30" width="14.77734375" bestFit="1" customWidth="1"/>
    <col min="31" max="31" width="11" bestFit="1" customWidth="1"/>
    <col min="32" max="32" width="21.88671875" bestFit="1" customWidth="1"/>
    <col min="33" max="33" width="18.6640625" bestFit="1" customWidth="1"/>
    <col min="34" max="34" width="12.88671875" bestFit="1" customWidth="1"/>
    <col min="35" max="35" width="15.33203125" bestFit="1" customWidth="1"/>
    <col min="36" max="36" width="14" bestFit="1" customWidth="1"/>
    <col min="37" max="37" width="12" bestFit="1" customWidth="1"/>
    <col min="38" max="38" width="14.5546875" bestFit="1" customWidth="1"/>
    <col min="39" max="39" width="11.33203125" bestFit="1" customWidth="1"/>
    <col min="40" max="40" width="15.33203125" bestFit="1" customWidth="1"/>
    <col min="41" max="41" width="13" bestFit="1" customWidth="1"/>
    <col min="42" max="42" width="14.21875" bestFit="1" customWidth="1"/>
  </cols>
  <sheetData>
    <row r="1" spans="1:42" ht="15.75" customHeight="1" x14ac:dyDescent="0.25">
      <c r="A1" t="s">
        <v>1184</v>
      </c>
      <c r="B1">
        <f>MIN(B9:B1008)</f>
        <v>0</v>
      </c>
      <c r="C1">
        <f t="shared" ref="C1:AN1" si="0">MIN(C9:C1008)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</row>
    <row r="2" spans="1:42" ht="15.75" customHeight="1" x14ac:dyDescent="0.25">
      <c r="A2" t="s">
        <v>1185</v>
      </c>
      <c r="B2">
        <f>MAX(B9:B1008)</f>
        <v>479</v>
      </c>
      <c r="C2">
        <f t="shared" ref="C2:AN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</row>
    <row r="3" spans="1:42" ht="15.75" customHeight="1" x14ac:dyDescent="0.25">
      <c r="A3" t="s">
        <v>1186</v>
      </c>
      <c r="B3" s="4">
        <f>MEDIAN(B9:B1008)</f>
        <v>199.5</v>
      </c>
      <c r="C3">
        <f t="shared" ref="C3:AN3" si="2">MEDIAN(C9:C1008)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1257.5949999999998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58055</v>
      </c>
      <c r="AH3">
        <f t="shared" si="2"/>
        <v>6775</v>
      </c>
      <c r="AI3">
        <f t="shared" si="2"/>
        <v>6750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</row>
    <row r="4" spans="1:42" ht="15.75" customHeight="1" x14ac:dyDescent="0.25">
      <c r="A4" t="s">
        <v>1187</v>
      </c>
      <c r="B4">
        <f>MODE(B9:B1008)</f>
        <v>194</v>
      </c>
      <c r="C4">
        <f t="shared" ref="C4:AN4" si="3">MODE(C9:C1008)</f>
        <v>43</v>
      </c>
      <c r="D4" t="e">
        <f t="shared" si="3"/>
        <v>#N/A</v>
      </c>
      <c r="E4">
        <f t="shared" si="3"/>
        <v>38718</v>
      </c>
      <c r="F4" t="e">
        <f t="shared" si="3"/>
        <v>#N/A</v>
      </c>
      <c r="G4" t="e">
        <f t="shared" si="3"/>
        <v>#N/A</v>
      </c>
      <c r="H4">
        <f t="shared" si="3"/>
        <v>1000</v>
      </c>
      <c r="I4">
        <f t="shared" si="3"/>
        <v>1215.3599999999999</v>
      </c>
      <c r="J4">
        <f t="shared" si="3"/>
        <v>0</v>
      </c>
      <c r="K4">
        <f t="shared" si="3"/>
        <v>446895</v>
      </c>
      <c r="L4" t="e">
        <f t="shared" si="3"/>
        <v>#N/A</v>
      </c>
      <c r="M4" t="e">
        <f t="shared" si="3"/>
        <v>#N/A</v>
      </c>
      <c r="N4" t="e">
        <f t="shared" si="3"/>
        <v>#N/A</v>
      </c>
      <c r="O4" t="e">
        <f t="shared" si="3"/>
        <v>#N/A</v>
      </c>
      <c r="P4" t="e">
        <f t="shared" si="3"/>
        <v>#N/A</v>
      </c>
      <c r="Q4">
        <f t="shared" si="3"/>
        <v>0</v>
      </c>
      <c r="R4">
        <f t="shared" si="3"/>
        <v>0</v>
      </c>
      <c r="S4">
        <f t="shared" si="3"/>
        <v>42037</v>
      </c>
      <c r="T4" t="e">
        <f t="shared" si="3"/>
        <v>#N/A</v>
      </c>
      <c r="U4" t="e">
        <f t="shared" si="3"/>
        <v>#N/A</v>
      </c>
      <c r="V4" t="e">
        <f t="shared" si="3"/>
        <v>#N/A</v>
      </c>
      <c r="W4" t="e">
        <f t="shared" si="3"/>
        <v>#N/A</v>
      </c>
      <c r="X4" t="e">
        <f t="shared" si="3"/>
        <v>#N/A</v>
      </c>
      <c r="Y4" t="e">
        <f t="shared" si="3"/>
        <v>#N/A</v>
      </c>
      <c r="Z4" t="e">
        <f t="shared" si="3"/>
        <v>#N/A</v>
      </c>
      <c r="AA4">
        <f t="shared" si="3"/>
        <v>17</v>
      </c>
      <c r="AB4">
        <f t="shared" si="3"/>
        <v>1</v>
      </c>
      <c r="AC4" t="e">
        <f t="shared" si="3"/>
        <v>#N/A</v>
      </c>
      <c r="AD4">
        <f t="shared" si="3"/>
        <v>0</v>
      </c>
      <c r="AE4">
        <f t="shared" si="3"/>
        <v>1</v>
      </c>
      <c r="AF4" t="e">
        <f t="shared" si="3"/>
        <v>#N/A</v>
      </c>
      <c r="AG4">
        <f t="shared" si="3"/>
        <v>59400</v>
      </c>
      <c r="AH4">
        <f t="shared" si="3"/>
        <v>0</v>
      </c>
      <c r="AI4">
        <f t="shared" si="3"/>
        <v>0</v>
      </c>
      <c r="AJ4">
        <f t="shared" si="3"/>
        <v>5040</v>
      </c>
      <c r="AK4" t="e">
        <f t="shared" si="3"/>
        <v>#N/A</v>
      </c>
      <c r="AL4">
        <f t="shared" si="3"/>
        <v>95</v>
      </c>
      <c r="AM4">
        <f t="shared" si="3"/>
        <v>1995</v>
      </c>
      <c r="AN4" t="e">
        <f t="shared" si="3"/>
        <v>#N/A</v>
      </c>
    </row>
    <row r="5" spans="1:42" ht="15.75" customHeight="1" x14ac:dyDescent="0.25">
      <c r="A5" t="s">
        <v>1188</v>
      </c>
      <c r="B5" s="4">
        <f>AVERAGE(B9:B1008)</f>
        <v>203.95400000000001</v>
      </c>
      <c r="C5" s="4">
        <f t="shared" ref="C5:AN5" si="4">AVERAGE(C9:C1008)</f>
        <v>38.960999999999999</v>
      </c>
      <c r="D5" s="4">
        <f t="shared" si="4"/>
        <v>546238.64800000004</v>
      </c>
      <c r="E5" s="4">
        <f t="shared" si="4"/>
        <v>37295.195</v>
      </c>
      <c r="F5" s="4" t="e">
        <f t="shared" si="4"/>
        <v>#DIV/0!</v>
      </c>
      <c r="G5" s="4" t="e">
        <f t="shared" si="4"/>
        <v>#DIV/0!</v>
      </c>
      <c r="H5" s="4">
        <f t="shared" si="4"/>
        <v>1134</v>
      </c>
      <c r="I5" s="4">
        <f t="shared" si="4"/>
        <v>1256.9671100000016</v>
      </c>
      <c r="J5" s="4">
        <f t="shared" si="4"/>
        <v>1101000</v>
      </c>
      <c r="K5" s="4">
        <f t="shared" si="4"/>
        <v>501214.48800000001</v>
      </c>
      <c r="L5" s="4" t="e">
        <f t="shared" si="4"/>
        <v>#DIV/0!</v>
      </c>
      <c r="M5" s="4" t="e">
        <f t="shared" si="4"/>
        <v>#DIV/0!</v>
      </c>
      <c r="N5" s="4" t="e">
        <f t="shared" si="4"/>
        <v>#DIV/0!</v>
      </c>
      <c r="O5" s="4" t="e">
        <f t="shared" si="4"/>
        <v>#DIV/0!</v>
      </c>
      <c r="P5" s="4" t="e">
        <f t="shared" si="4"/>
        <v>#DIV/0!</v>
      </c>
      <c r="Q5" s="4">
        <f t="shared" si="4"/>
        <v>25183.844000000001</v>
      </c>
      <c r="R5" s="4">
        <f t="shared" si="4"/>
        <v>-26793.7</v>
      </c>
      <c r="S5" s="4">
        <f t="shared" si="4"/>
        <v>42034.334999999999</v>
      </c>
      <c r="T5" s="4" t="e">
        <f t="shared" si="4"/>
        <v>#DIV/0!</v>
      </c>
      <c r="U5" s="4" t="e">
        <f t="shared" si="4"/>
        <v>#DIV/0!</v>
      </c>
      <c r="V5" s="4" t="e">
        <f t="shared" si="4"/>
        <v>#DIV/0!</v>
      </c>
      <c r="W5" s="4" t="e">
        <f t="shared" si="4"/>
        <v>#DIV/0!</v>
      </c>
      <c r="X5" s="4" t="e">
        <f t="shared" si="4"/>
        <v>#DIV/0!</v>
      </c>
      <c r="Y5" s="4" t="e">
        <f t="shared" si="4"/>
        <v>#DIV/0!</v>
      </c>
      <c r="Z5" s="4" t="e">
        <f t="shared" si="4"/>
        <v>#DIV/0!</v>
      </c>
      <c r="AA5" s="4">
        <f t="shared" si="4"/>
        <v>11.644</v>
      </c>
      <c r="AB5" s="4">
        <f t="shared" si="4"/>
        <v>1.839</v>
      </c>
      <c r="AC5" s="4" t="e">
        <f t="shared" si="4"/>
        <v>#DIV/0!</v>
      </c>
      <c r="AD5" s="4">
        <f t="shared" si="4"/>
        <v>0.99199999999999999</v>
      </c>
      <c r="AE5" s="4">
        <f t="shared" si="4"/>
        <v>1.4870000000000001</v>
      </c>
      <c r="AF5" s="4" t="e">
        <f t="shared" si="4"/>
        <v>#DIV/0!</v>
      </c>
      <c r="AG5" s="4">
        <f t="shared" si="4"/>
        <v>52761.94</v>
      </c>
      <c r="AH5" s="4">
        <f t="shared" si="4"/>
        <v>7433.42</v>
      </c>
      <c r="AI5" s="4">
        <f t="shared" si="4"/>
        <v>7399.57</v>
      </c>
      <c r="AJ5" s="4">
        <f t="shared" si="4"/>
        <v>37928.949999999997</v>
      </c>
      <c r="AK5" s="4" t="e">
        <f t="shared" si="4"/>
        <v>#DIV/0!</v>
      </c>
      <c r="AL5" s="4">
        <f t="shared" si="4"/>
        <v>94.038461538461533</v>
      </c>
      <c r="AM5" s="4">
        <f t="shared" si="4"/>
        <v>2005.1030000000001</v>
      </c>
      <c r="AN5" s="4" t="e">
        <f t="shared" si="4"/>
        <v>#DIV/0!</v>
      </c>
    </row>
    <row r="6" spans="1:42" ht="15.75" customHeight="1" x14ac:dyDescent="0.25">
      <c r="A6" t="s">
        <v>1193</v>
      </c>
      <c r="B6">
        <f>COUNTBLANK(B9:B1008)</f>
        <v>0</v>
      </c>
      <c r="C6">
        <f t="shared" ref="C6:AN6" si="5">COUNTBLANK(C9:C1008)</f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</row>
    <row r="8" spans="1:42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  <c r="AP8" s="1" t="s">
        <v>1208</v>
      </c>
    </row>
    <row r="9" spans="1:42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1">
        <f>COUNTBLANK(B9:AN9)</f>
        <v>0</v>
      </c>
      <c r="AP9">
        <f>SUM(AH9:AJ9)-AG9</f>
        <v>0</v>
      </c>
    </row>
    <row r="10" spans="1:42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1">
        <f t="shared" ref="AO10:AO73" si="6">COUNTBLANK(B10:AN10)</f>
        <v>0</v>
      </c>
      <c r="AP10">
        <f t="shared" ref="AP10:AP73" si="7">SUM(AH10:AJ10)-AG10</f>
        <v>0</v>
      </c>
    </row>
    <row r="11" spans="1:42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1">
        <f t="shared" si="6"/>
        <v>0</v>
      </c>
      <c r="AP11">
        <f t="shared" si="7"/>
        <v>0</v>
      </c>
    </row>
    <row r="12" spans="1:42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1198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1">
        <f t="shared" si="6"/>
        <v>0</v>
      </c>
      <c r="AP12">
        <f t="shared" si="7"/>
        <v>0</v>
      </c>
    </row>
    <row r="13" spans="1:42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1198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1">
        <f t="shared" si="6"/>
        <v>0</v>
      </c>
      <c r="AP13">
        <f t="shared" si="7"/>
        <v>0</v>
      </c>
    </row>
    <row r="14" spans="1:42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1">
        <f t="shared" si="6"/>
        <v>0</v>
      </c>
      <c r="AP14">
        <f t="shared" si="7"/>
        <v>0</v>
      </c>
    </row>
    <row r="15" spans="1:42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1">
        <f t="shared" si="6"/>
        <v>0</v>
      </c>
      <c r="AP15">
        <f t="shared" si="7"/>
        <v>0</v>
      </c>
    </row>
    <row r="16" spans="1:42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1">
        <f t="shared" si="6"/>
        <v>0</v>
      </c>
      <c r="AP16">
        <f t="shared" si="7"/>
        <v>0</v>
      </c>
    </row>
    <row r="17" spans="2:42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1">
        <f t="shared" si="6"/>
        <v>0</v>
      </c>
      <c r="AP17">
        <f t="shared" si="7"/>
        <v>0</v>
      </c>
    </row>
    <row r="18" spans="2:42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1">
        <f t="shared" si="6"/>
        <v>0</v>
      </c>
      <c r="AP18">
        <f t="shared" si="7"/>
        <v>0</v>
      </c>
    </row>
    <row r="19" spans="2:42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1">
        <f t="shared" si="6"/>
        <v>0</v>
      </c>
      <c r="AP19">
        <f t="shared" si="7"/>
        <v>0</v>
      </c>
    </row>
    <row r="20" spans="2:42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1250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122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1">
        <f t="shared" si="6"/>
        <v>0</v>
      </c>
      <c r="AP20">
        <f t="shared" si="7"/>
        <v>0</v>
      </c>
    </row>
    <row r="21" spans="2:42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1">
        <f t="shared" si="6"/>
        <v>0</v>
      </c>
      <c r="AP21">
        <f t="shared" si="7"/>
        <v>0</v>
      </c>
    </row>
    <row r="22" spans="2:42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1">
        <f t="shared" si="6"/>
        <v>0</v>
      </c>
      <c r="AP22">
        <f t="shared" si="7"/>
        <v>0</v>
      </c>
    </row>
    <row r="23" spans="2:42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1">
        <f t="shared" si="6"/>
        <v>0</v>
      </c>
      <c r="AP23">
        <f t="shared" si="7"/>
        <v>0</v>
      </c>
    </row>
    <row r="24" spans="2:42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1">
        <f t="shared" si="6"/>
        <v>0</v>
      </c>
      <c r="AP24">
        <f t="shared" si="7"/>
        <v>0</v>
      </c>
    </row>
    <row r="25" spans="2:42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1">
        <f t="shared" si="6"/>
        <v>0</v>
      </c>
      <c r="AP25">
        <f t="shared" si="7"/>
        <v>0</v>
      </c>
    </row>
    <row r="26" spans="2:42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1">
        <f t="shared" si="6"/>
        <v>0</v>
      </c>
      <c r="AP26">
        <f t="shared" si="7"/>
        <v>0</v>
      </c>
    </row>
    <row r="27" spans="2:42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1">
        <f t="shared" si="6"/>
        <v>0</v>
      </c>
      <c r="AP27">
        <f t="shared" si="7"/>
        <v>0</v>
      </c>
    </row>
    <row r="28" spans="2:42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1">
        <f t="shared" si="6"/>
        <v>0</v>
      </c>
      <c r="AP28">
        <f t="shared" si="7"/>
        <v>0</v>
      </c>
    </row>
    <row r="29" spans="2:42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1">
        <f t="shared" si="6"/>
        <v>0</v>
      </c>
      <c r="AP29">
        <f t="shared" si="7"/>
        <v>0</v>
      </c>
    </row>
    <row r="30" spans="2:42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1">
        <f t="shared" si="6"/>
        <v>0</v>
      </c>
      <c r="AP30">
        <f t="shared" si="7"/>
        <v>0</v>
      </c>
    </row>
    <row r="31" spans="2:42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1">
        <v>1288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1">
        <f t="shared" si="6"/>
        <v>0</v>
      </c>
      <c r="AP31">
        <f t="shared" si="7"/>
        <v>0</v>
      </c>
    </row>
    <row r="32" spans="2:42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1">
        <f t="shared" si="6"/>
        <v>0</v>
      </c>
      <c r="AP32">
        <f t="shared" si="7"/>
        <v>0</v>
      </c>
    </row>
    <row r="33" spans="2:42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28872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1">
        <f t="shared" si="6"/>
        <v>0</v>
      </c>
      <c r="AP33">
        <f t="shared" si="7"/>
        <v>0</v>
      </c>
    </row>
    <row r="34" spans="2:42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28872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 s="1">
        <f t="shared" si="6"/>
        <v>0</v>
      </c>
      <c r="AP34">
        <f t="shared" si="7"/>
        <v>0</v>
      </c>
    </row>
    <row r="35" spans="2:42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 s="1">
        <f t="shared" si="6"/>
        <v>0</v>
      </c>
      <c r="AP35">
        <f t="shared" si="7"/>
        <v>0</v>
      </c>
    </row>
    <row r="36" spans="2:42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 s="1">
        <f t="shared" si="6"/>
        <v>0</v>
      </c>
      <c r="AP36">
        <f t="shared" si="7"/>
        <v>0</v>
      </c>
    </row>
    <row r="37" spans="2:42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 s="1">
        <f t="shared" si="6"/>
        <v>0</v>
      </c>
      <c r="AP37">
        <f t="shared" si="7"/>
        <v>0</v>
      </c>
    </row>
    <row r="38" spans="2:42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 s="1">
        <f t="shared" si="6"/>
        <v>0</v>
      </c>
      <c r="AP38">
        <f t="shared" si="7"/>
        <v>0</v>
      </c>
    </row>
    <row r="39" spans="2:42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 s="1">
        <f t="shared" si="6"/>
        <v>0</v>
      </c>
      <c r="AP39">
        <f t="shared" si="7"/>
        <v>0</v>
      </c>
    </row>
    <row r="40" spans="2:42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 s="1">
        <f t="shared" si="6"/>
        <v>0</v>
      </c>
      <c r="AP40">
        <f t="shared" si="7"/>
        <v>0</v>
      </c>
    </row>
    <row r="41" spans="2:42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 s="1">
        <f t="shared" si="6"/>
        <v>0</v>
      </c>
      <c r="AP41">
        <f t="shared" si="7"/>
        <v>0</v>
      </c>
    </row>
    <row r="42" spans="2:42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 s="1">
        <f t="shared" si="6"/>
        <v>0</v>
      </c>
      <c r="AP42">
        <f t="shared" si="7"/>
        <v>0</v>
      </c>
    </row>
    <row r="43" spans="2:42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 s="1">
        <f t="shared" si="6"/>
        <v>0</v>
      </c>
      <c r="AP43">
        <f t="shared" si="7"/>
        <v>0</v>
      </c>
    </row>
    <row r="44" spans="2:42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 s="1">
        <f t="shared" si="6"/>
        <v>0</v>
      </c>
      <c r="AP44">
        <f t="shared" si="7"/>
        <v>0</v>
      </c>
    </row>
    <row r="45" spans="2:42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 s="1">
        <f t="shared" si="6"/>
        <v>0</v>
      </c>
      <c r="AP45">
        <f t="shared" si="7"/>
        <v>0</v>
      </c>
    </row>
    <row r="46" spans="2:42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 s="1">
        <f t="shared" si="6"/>
        <v>0</v>
      </c>
      <c r="AP46">
        <f t="shared" si="7"/>
        <v>0</v>
      </c>
    </row>
    <row r="47" spans="2:42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 s="1">
        <f t="shared" si="6"/>
        <v>0</v>
      </c>
      <c r="AP47">
        <f t="shared" si="7"/>
        <v>0</v>
      </c>
    </row>
    <row r="48" spans="2:42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 s="1">
        <f t="shared" si="6"/>
        <v>0</v>
      </c>
      <c r="AP48">
        <f t="shared" si="7"/>
        <v>0</v>
      </c>
    </row>
    <row r="49" spans="2:42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 s="1">
        <f t="shared" si="6"/>
        <v>0</v>
      </c>
      <c r="AP49">
        <f t="shared" si="7"/>
        <v>0</v>
      </c>
    </row>
    <row r="50" spans="2:42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 s="1">
        <f t="shared" si="6"/>
        <v>0</v>
      </c>
      <c r="AP50">
        <f t="shared" si="7"/>
        <v>0</v>
      </c>
    </row>
    <row r="51" spans="2:42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 s="1">
        <f t="shared" si="6"/>
        <v>0</v>
      </c>
      <c r="AP51">
        <f t="shared" si="7"/>
        <v>0</v>
      </c>
    </row>
    <row r="52" spans="2:42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 s="1">
        <f t="shared" si="6"/>
        <v>0</v>
      </c>
      <c r="AP52">
        <f t="shared" si="7"/>
        <v>0</v>
      </c>
    </row>
    <row r="53" spans="2:42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 s="1">
        <f t="shared" si="6"/>
        <v>0</v>
      </c>
      <c r="AP53">
        <f t="shared" si="7"/>
        <v>0</v>
      </c>
    </row>
    <row r="54" spans="2:42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 s="1">
        <f t="shared" si="6"/>
        <v>0</v>
      </c>
      <c r="AP54">
        <f t="shared" si="7"/>
        <v>0</v>
      </c>
    </row>
    <row r="55" spans="2:42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 s="1">
        <f t="shared" si="6"/>
        <v>0</v>
      </c>
      <c r="AP55">
        <f t="shared" si="7"/>
        <v>0</v>
      </c>
    </row>
    <row r="56" spans="2:42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 s="1">
        <f t="shared" si="6"/>
        <v>0</v>
      </c>
      <c r="AP56">
        <f t="shared" si="7"/>
        <v>0</v>
      </c>
    </row>
    <row r="57" spans="2:42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 s="1">
        <f t="shared" si="6"/>
        <v>0</v>
      </c>
      <c r="AP57">
        <f t="shared" si="7"/>
        <v>0</v>
      </c>
    </row>
    <row r="58" spans="2:42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 s="1">
        <f t="shared" si="6"/>
        <v>0</v>
      </c>
      <c r="AP58">
        <f t="shared" si="7"/>
        <v>0</v>
      </c>
    </row>
    <row r="59" spans="2:42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 s="1">
        <f t="shared" si="6"/>
        <v>0</v>
      </c>
      <c r="AP59">
        <f t="shared" si="7"/>
        <v>0</v>
      </c>
    </row>
    <row r="60" spans="2:42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 s="1">
        <f t="shared" si="6"/>
        <v>0</v>
      </c>
      <c r="AP60">
        <f t="shared" si="7"/>
        <v>0</v>
      </c>
    </row>
    <row r="61" spans="2:42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 s="1">
        <f t="shared" si="6"/>
        <v>0</v>
      </c>
      <c r="AP61">
        <f t="shared" si="7"/>
        <v>0</v>
      </c>
    </row>
    <row r="62" spans="2:42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 s="1">
        <f t="shared" si="6"/>
        <v>0</v>
      </c>
      <c r="AP62">
        <f t="shared" si="7"/>
        <v>0</v>
      </c>
    </row>
    <row r="63" spans="2:42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 s="1">
        <f t="shared" si="6"/>
        <v>0</v>
      </c>
      <c r="AP63">
        <f t="shared" si="7"/>
        <v>0</v>
      </c>
    </row>
    <row r="64" spans="2:42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 s="1">
        <f t="shared" si="6"/>
        <v>0</v>
      </c>
      <c r="AP64">
        <f t="shared" si="7"/>
        <v>0</v>
      </c>
    </row>
    <row r="65" spans="2:42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 s="1">
        <f t="shared" si="6"/>
        <v>0</v>
      </c>
      <c r="AP65">
        <f t="shared" si="7"/>
        <v>0</v>
      </c>
    </row>
    <row r="66" spans="2:42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 s="1">
        <f t="shared" si="6"/>
        <v>0</v>
      </c>
      <c r="AP66">
        <f t="shared" si="7"/>
        <v>0</v>
      </c>
    </row>
    <row r="67" spans="2:42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 s="1">
        <f t="shared" si="6"/>
        <v>0</v>
      </c>
      <c r="AP67">
        <f t="shared" si="7"/>
        <v>0</v>
      </c>
    </row>
    <row r="68" spans="2:42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 s="1">
        <f t="shared" si="6"/>
        <v>0</v>
      </c>
      <c r="AP68">
        <f t="shared" si="7"/>
        <v>0</v>
      </c>
    </row>
    <row r="69" spans="2:42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 s="1">
        <f t="shared" si="6"/>
        <v>0</v>
      </c>
      <c r="AP69">
        <f t="shared" si="7"/>
        <v>0</v>
      </c>
    </row>
    <row r="70" spans="2:42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 s="1">
        <f t="shared" si="6"/>
        <v>0</v>
      </c>
      <c r="AP70">
        <f t="shared" si="7"/>
        <v>0</v>
      </c>
    </row>
    <row r="71" spans="2:42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 s="1">
        <f t="shared" si="6"/>
        <v>0</v>
      </c>
      <c r="AP71">
        <f t="shared" si="7"/>
        <v>0</v>
      </c>
    </row>
    <row r="72" spans="2:42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 s="1">
        <f t="shared" si="6"/>
        <v>0</v>
      </c>
      <c r="AP72">
        <f t="shared" si="7"/>
        <v>0</v>
      </c>
    </row>
    <row r="73" spans="2:42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 s="1">
        <f t="shared" si="6"/>
        <v>0</v>
      </c>
      <c r="AP73">
        <f t="shared" si="7"/>
        <v>0</v>
      </c>
    </row>
    <row r="74" spans="2:42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 s="1">
        <f t="shared" ref="AO74:AO137" si="8">COUNTBLANK(B74:AN74)</f>
        <v>0</v>
      </c>
      <c r="AP74">
        <f t="shared" ref="AP74:AP137" si="9">SUM(AH74:AJ74)-AG74</f>
        <v>0</v>
      </c>
    </row>
    <row r="75" spans="2:42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 s="1">
        <f t="shared" si="8"/>
        <v>0</v>
      </c>
      <c r="AP75">
        <f t="shared" si="9"/>
        <v>0</v>
      </c>
    </row>
    <row r="76" spans="2:42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 s="1">
        <f t="shared" si="8"/>
        <v>0</v>
      </c>
      <c r="AP76">
        <f t="shared" si="9"/>
        <v>0</v>
      </c>
    </row>
    <row r="77" spans="2:42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 s="1">
        <f t="shared" si="8"/>
        <v>0</v>
      </c>
      <c r="AP77">
        <f t="shared" si="9"/>
        <v>0</v>
      </c>
    </row>
    <row r="78" spans="2:42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 s="1">
        <f t="shared" si="8"/>
        <v>0</v>
      </c>
      <c r="AP78">
        <f t="shared" si="9"/>
        <v>0</v>
      </c>
    </row>
    <row r="79" spans="2:42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 s="1">
        <f t="shared" si="8"/>
        <v>0</v>
      </c>
      <c r="AP79">
        <f t="shared" si="9"/>
        <v>0</v>
      </c>
    </row>
    <row r="80" spans="2:42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 s="1">
        <f t="shared" si="8"/>
        <v>0</v>
      </c>
      <c r="AP80">
        <f t="shared" si="9"/>
        <v>0</v>
      </c>
    </row>
    <row r="81" spans="2:42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 s="1">
        <f t="shared" si="8"/>
        <v>0</v>
      </c>
      <c r="AP81">
        <f t="shared" si="9"/>
        <v>0</v>
      </c>
    </row>
    <row r="82" spans="2:42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 s="1">
        <f t="shared" si="8"/>
        <v>0</v>
      </c>
      <c r="AP82">
        <f t="shared" si="9"/>
        <v>0</v>
      </c>
    </row>
    <row r="83" spans="2:42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 s="1">
        <f t="shared" si="8"/>
        <v>0</v>
      </c>
      <c r="AP83">
        <f t="shared" si="9"/>
        <v>0</v>
      </c>
    </row>
    <row r="84" spans="2:42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 s="1">
        <f t="shared" si="8"/>
        <v>0</v>
      </c>
      <c r="AP84">
        <f t="shared" si="9"/>
        <v>0</v>
      </c>
    </row>
    <row r="85" spans="2:42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 s="1">
        <f t="shared" si="8"/>
        <v>0</v>
      </c>
      <c r="AP85">
        <f t="shared" si="9"/>
        <v>0</v>
      </c>
    </row>
    <row r="86" spans="2:42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 s="1">
        <f t="shared" si="8"/>
        <v>0</v>
      </c>
      <c r="AP86">
        <f t="shared" si="9"/>
        <v>0</v>
      </c>
    </row>
    <row r="87" spans="2:42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 s="1">
        <f t="shared" si="8"/>
        <v>0</v>
      </c>
      <c r="AP87">
        <f t="shared" si="9"/>
        <v>0</v>
      </c>
    </row>
    <row r="88" spans="2:42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 s="1">
        <f t="shared" si="8"/>
        <v>0</v>
      </c>
      <c r="AP88">
        <f t="shared" si="9"/>
        <v>0</v>
      </c>
    </row>
    <row r="89" spans="2:42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 s="1">
        <f t="shared" si="8"/>
        <v>0</v>
      </c>
      <c r="AP89">
        <f t="shared" si="9"/>
        <v>0</v>
      </c>
    </row>
    <row r="90" spans="2:42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 s="1">
        <f t="shared" si="8"/>
        <v>0</v>
      </c>
      <c r="AP90">
        <f t="shared" si="9"/>
        <v>0</v>
      </c>
    </row>
    <row r="91" spans="2:42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 s="1">
        <f t="shared" si="8"/>
        <v>0</v>
      </c>
      <c r="AP91">
        <f t="shared" si="9"/>
        <v>0</v>
      </c>
    </row>
    <row r="92" spans="2:42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 s="1">
        <f t="shared" si="8"/>
        <v>0</v>
      </c>
      <c r="AP92">
        <f t="shared" si="9"/>
        <v>0</v>
      </c>
    </row>
    <row r="93" spans="2:42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 s="1">
        <f t="shared" si="8"/>
        <v>0</v>
      </c>
      <c r="AP93">
        <f t="shared" si="9"/>
        <v>0</v>
      </c>
    </row>
    <row r="94" spans="2:42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 s="1">
        <f t="shared" si="8"/>
        <v>0</v>
      </c>
      <c r="AP94">
        <f t="shared" si="9"/>
        <v>0</v>
      </c>
    </row>
    <row r="95" spans="2:42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 s="1">
        <f t="shared" si="8"/>
        <v>0</v>
      </c>
      <c r="AP95">
        <f t="shared" si="9"/>
        <v>0</v>
      </c>
    </row>
    <row r="96" spans="2:42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 s="1">
        <f t="shared" si="8"/>
        <v>0</v>
      </c>
      <c r="AP96">
        <f t="shared" si="9"/>
        <v>0</v>
      </c>
    </row>
    <row r="97" spans="2:42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 s="1">
        <f t="shared" si="8"/>
        <v>0</v>
      </c>
      <c r="AP97">
        <f t="shared" si="9"/>
        <v>0</v>
      </c>
    </row>
    <row r="98" spans="2:42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 s="1">
        <f t="shared" si="8"/>
        <v>0</v>
      </c>
      <c r="AP98">
        <f t="shared" si="9"/>
        <v>0</v>
      </c>
    </row>
    <row r="99" spans="2:42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 s="1">
        <f t="shared" si="8"/>
        <v>0</v>
      </c>
      <c r="AP99">
        <f t="shared" si="9"/>
        <v>0</v>
      </c>
    </row>
    <row r="100" spans="2:42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 s="1">
        <f t="shared" si="8"/>
        <v>0</v>
      </c>
      <c r="AP100">
        <f t="shared" si="9"/>
        <v>0</v>
      </c>
    </row>
    <row r="101" spans="2:42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 s="1">
        <f t="shared" si="8"/>
        <v>0</v>
      </c>
      <c r="AP101">
        <f t="shared" si="9"/>
        <v>0</v>
      </c>
    </row>
    <row r="102" spans="2:42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 s="1">
        <f t="shared" si="8"/>
        <v>0</v>
      </c>
      <c r="AP102">
        <f t="shared" si="9"/>
        <v>0</v>
      </c>
    </row>
    <row r="103" spans="2:42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 s="1">
        <f t="shared" si="8"/>
        <v>0</v>
      </c>
      <c r="AP103">
        <f t="shared" si="9"/>
        <v>0</v>
      </c>
    </row>
    <row r="104" spans="2:42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 s="1">
        <f t="shared" si="8"/>
        <v>0</v>
      </c>
      <c r="AP104">
        <f t="shared" si="9"/>
        <v>0</v>
      </c>
    </row>
    <row r="105" spans="2:42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 s="1">
        <f t="shared" si="8"/>
        <v>0</v>
      </c>
      <c r="AP105">
        <f t="shared" si="9"/>
        <v>0</v>
      </c>
    </row>
    <row r="106" spans="2:42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 s="1">
        <f t="shared" si="8"/>
        <v>0</v>
      </c>
      <c r="AP106">
        <f t="shared" si="9"/>
        <v>0</v>
      </c>
    </row>
    <row r="107" spans="2:42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 s="1">
        <f t="shared" si="8"/>
        <v>0</v>
      </c>
      <c r="AP107">
        <f t="shared" si="9"/>
        <v>0</v>
      </c>
    </row>
    <row r="108" spans="2:42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 s="1">
        <f t="shared" si="8"/>
        <v>0</v>
      </c>
      <c r="AP108">
        <f t="shared" si="9"/>
        <v>0</v>
      </c>
    </row>
    <row r="109" spans="2:42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 s="1">
        <f t="shared" si="8"/>
        <v>0</v>
      </c>
      <c r="AP109">
        <f t="shared" si="9"/>
        <v>0</v>
      </c>
    </row>
    <row r="110" spans="2:42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 s="1">
        <f t="shared" si="8"/>
        <v>0</v>
      </c>
      <c r="AP110">
        <f t="shared" si="9"/>
        <v>0</v>
      </c>
    </row>
    <row r="111" spans="2:42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 s="1">
        <f t="shared" si="8"/>
        <v>0</v>
      </c>
      <c r="AP111">
        <f t="shared" si="9"/>
        <v>0</v>
      </c>
    </row>
    <row r="112" spans="2:42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 s="1">
        <f t="shared" si="8"/>
        <v>0</v>
      </c>
      <c r="AP112">
        <f t="shared" si="9"/>
        <v>0</v>
      </c>
    </row>
    <row r="113" spans="2:42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 s="1">
        <f t="shared" si="8"/>
        <v>0</v>
      </c>
      <c r="AP113">
        <f t="shared" si="9"/>
        <v>0</v>
      </c>
    </row>
    <row r="114" spans="2:42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 s="1">
        <f t="shared" si="8"/>
        <v>0</v>
      </c>
      <c r="AP114">
        <f t="shared" si="9"/>
        <v>0</v>
      </c>
    </row>
    <row r="115" spans="2:42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 s="1">
        <f t="shared" si="8"/>
        <v>0</v>
      </c>
      <c r="AP115">
        <f t="shared" si="9"/>
        <v>0</v>
      </c>
    </row>
    <row r="116" spans="2:42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 s="1">
        <f t="shared" si="8"/>
        <v>0</v>
      </c>
      <c r="AP116">
        <f t="shared" si="9"/>
        <v>0</v>
      </c>
    </row>
    <row r="117" spans="2:42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70590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 s="1">
        <f t="shared" si="8"/>
        <v>0</v>
      </c>
      <c r="AP117" s="9">
        <v>70590</v>
      </c>
    </row>
    <row r="118" spans="2:42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 s="1">
        <f t="shared" si="8"/>
        <v>0</v>
      </c>
      <c r="AP118">
        <f t="shared" si="9"/>
        <v>0</v>
      </c>
    </row>
    <row r="119" spans="2:42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 s="1">
        <f t="shared" si="8"/>
        <v>0</v>
      </c>
      <c r="AP119">
        <f t="shared" si="9"/>
        <v>0</v>
      </c>
    </row>
    <row r="120" spans="2:42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 s="1">
        <f t="shared" si="8"/>
        <v>0</v>
      </c>
      <c r="AP120">
        <f t="shared" si="9"/>
        <v>0</v>
      </c>
    </row>
    <row r="121" spans="2:42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51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 s="1">
        <f t="shared" si="8"/>
        <v>0</v>
      </c>
      <c r="AP121">
        <f t="shared" si="9"/>
        <v>0</v>
      </c>
    </row>
    <row r="122" spans="2:42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 s="1">
        <f t="shared" si="8"/>
        <v>0</v>
      </c>
      <c r="AP122">
        <f t="shared" si="9"/>
        <v>0</v>
      </c>
    </row>
    <row r="123" spans="2:42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 s="1">
        <f t="shared" si="8"/>
        <v>0</v>
      </c>
      <c r="AP123">
        <f t="shared" si="9"/>
        <v>0</v>
      </c>
    </row>
    <row r="124" spans="2:42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 s="1">
        <f t="shared" si="8"/>
        <v>0</v>
      </c>
      <c r="AP124">
        <f t="shared" si="9"/>
        <v>0</v>
      </c>
    </row>
    <row r="125" spans="2:42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 s="1">
        <f t="shared" si="8"/>
        <v>0</v>
      </c>
      <c r="AP125">
        <f t="shared" si="9"/>
        <v>0</v>
      </c>
    </row>
    <row r="126" spans="2:42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 s="1">
        <f t="shared" si="8"/>
        <v>0</v>
      </c>
      <c r="AP126">
        <f t="shared" si="9"/>
        <v>0</v>
      </c>
    </row>
    <row r="127" spans="2:42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 s="1">
        <f t="shared" si="8"/>
        <v>0</v>
      </c>
      <c r="AP127">
        <f t="shared" si="9"/>
        <v>0</v>
      </c>
    </row>
    <row r="128" spans="2:42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 s="1">
        <f t="shared" si="8"/>
        <v>0</v>
      </c>
      <c r="AP128">
        <f t="shared" si="9"/>
        <v>0</v>
      </c>
    </row>
    <row r="129" spans="2:42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 s="1">
        <f t="shared" si="8"/>
        <v>0</v>
      </c>
      <c r="AP129">
        <f t="shared" si="9"/>
        <v>0</v>
      </c>
    </row>
    <row r="130" spans="2:42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50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 s="1">
        <f t="shared" si="8"/>
        <v>0</v>
      </c>
      <c r="AP130">
        <f t="shared" si="9"/>
        <v>0</v>
      </c>
    </row>
    <row r="131" spans="2:42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 s="1">
        <f t="shared" si="8"/>
        <v>0</v>
      </c>
      <c r="AP131">
        <f t="shared" si="9"/>
        <v>0</v>
      </c>
    </row>
    <row r="132" spans="2:42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 s="1">
        <f t="shared" si="8"/>
        <v>0</v>
      </c>
      <c r="AP132">
        <f t="shared" si="9"/>
        <v>0</v>
      </c>
    </row>
    <row r="133" spans="2:42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 s="1">
        <f t="shared" si="8"/>
        <v>0</v>
      </c>
      <c r="AP133">
        <f t="shared" si="9"/>
        <v>0</v>
      </c>
    </row>
    <row r="134" spans="2:42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 s="1">
        <f t="shared" si="8"/>
        <v>0</v>
      </c>
      <c r="AP134">
        <f t="shared" si="9"/>
        <v>0</v>
      </c>
    </row>
    <row r="135" spans="2:42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 s="1">
        <f t="shared" si="8"/>
        <v>0</v>
      </c>
      <c r="AP135">
        <f t="shared" si="9"/>
        <v>0</v>
      </c>
    </row>
    <row r="136" spans="2:42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 s="1">
        <f t="shared" si="8"/>
        <v>0</v>
      </c>
      <c r="AP136">
        <f t="shared" si="9"/>
        <v>0</v>
      </c>
    </row>
    <row r="137" spans="2:42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 s="1">
        <f t="shared" si="8"/>
        <v>0</v>
      </c>
      <c r="AP137">
        <f t="shared" si="9"/>
        <v>0</v>
      </c>
    </row>
    <row r="138" spans="2:42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 s="1">
        <f t="shared" ref="AO138:AO201" si="10">COUNTBLANK(B138:AN138)</f>
        <v>0</v>
      </c>
      <c r="AP138">
        <f t="shared" ref="AP138:AP201" si="11">SUM(AH138:AJ138)-AG138</f>
        <v>0</v>
      </c>
    </row>
    <row r="139" spans="2:42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 s="1">
        <f t="shared" si="10"/>
        <v>0</v>
      </c>
      <c r="AP139">
        <f t="shared" si="11"/>
        <v>0</v>
      </c>
    </row>
    <row r="140" spans="2:42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 s="1">
        <f t="shared" si="10"/>
        <v>0</v>
      </c>
      <c r="AP140">
        <f t="shared" si="11"/>
        <v>0</v>
      </c>
    </row>
    <row r="141" spans="2:42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 s="1">
        <f t="shared" si="10"/>
        <v>0</v>
      </c>
      <c r="AP141">
        <f t="shared" si="11"/>
        <v>0</v>
      </c>
    </row>
    <row r="142" spans="2:42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 s="1">
        <f t="shared" si="10"/>
        <v>0</v>
      </c>
      <c r="AP142">
        <f t="shared" si="11"/>
        <v>0</v>
      </c>
    </row>
    <row r="143" spans="2:42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 s="1">
        <f t="shared" si="10"/>
        <v>0</v>
      </c>
      <c r="AP143">
        <f t="shared" si="11"/>
        <v>0</v>
      </c>
    </row>
    <row r="144" spans="2:42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 s="1">
        <f t="shared" si="10"/>
        <v>0</v>
      </c>
      <c r="AP144">
        <f t="shared" si="11"/>
        <v>0</v>
      </c>
    </row>
    <row r="145" spans="2:42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 s="1">
        <f t="shared" si="10"/>
        <v>0</v>
      </c>
      <c r="AP145">
        <f t="shared" si="11"/>
        <v>0</v>
      </c>
    </row>
    <row r="146" spans="2:42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 s="1">
        <f t="shared" si="10"/>
        <v>0</v>
      </c>
      <c r="AP146">
        <f t="shared" si="11"/>
        <v>0</v>
      </c>
    </row>
    <row r="147" spans="2:42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 s="1">
        <f t="shared" si="10"/>
        <v>0</v>
      </c>
      <c r="AP147">
        <f t="shared" si="11"/>
        <v>0</v>
      </c>
    </row>
    <row r="148" spans="2:42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 s="1">
        <f t="shared" si="10"/>
        <v>0</v>
      </c>
      <c r="AP148">
        <f t="shared" si="11"/>
        <v>0</v>
      </c>
    </row>
    <row r="149" spans="2:42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 s="1">
        <f t="shared" si="10"/>
        <v>0</v>
      </c>
      <c r="AP149">
        <f t="shared" si="11"/>
        <v>0</v>
      </c>
    </row>
    <row r="150" spans="2:42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 s="1">
        <f t="shared" si="10"/>
        <v>0</v>
      </c>
      <c r="AP150">
        <f t="shared" si="11"/>
        <v>0</v>
      </c>
    </row>
    <row r="151" spans="2:42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 s="1">
        <f t="shared" si="10"/>
        <v>0</v>
      </c>
      <c r="AP151">
        <f t="shared" si="11"/>
        <v>0</v>
      </c>
    </row>
    <row r="152" spans="2:42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 s="1">
        <f t="shared" si="10"/>
        <v>0</v>
      </c>
      <c r="AP152">
        <f t="shared" si="11"/>
        <v>0</v>
      </c>
    </row>
    <row r="153" spans="2:42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 s="1">
        <f t="shared" si="10"/>
        <v>0</v>
      </c>
      <c r="AP153">
        <f t="shared" si="11"/>
        <v>0</v>
      </c>
    </row>
    <row r="154" spans="2:42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 s="1">
        <f t="shared" si="10"/>
        <v>0</v>
      </c>
      <c r="AP154">
        <f t="shared" si="11"/>
        <v>0</v>
      </c>
    </row>
    <row r="155" spans="2:42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 s="1">
        <f t="shared" si="10"/>
        <v>0</v>
      </c>
      <c r="AP155">
        <f t="shared" si="11"/>
        <v>0</v>
      </c>
    </row>
    <row r="156" spans="2:42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 s="1">
        <f t="shared" si="10"/>
        <v>0</v>
      </c>
      <c r="AP156">
        <f t="shared" si="11"/>
        <v>0</v>
      </c>
    </row>
    <row r="157" spans="2:42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 s="1">
        <f t="shared" si="10"/>
        <v>0</v>
      </c>
      <c r="AP157">
        <f t="shared" si="11"/>
        <v>0</v>
      </c>
    </row>
    <row r="158" spans="2:42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 s="1">
        <f t="shared" si="10"/>
        <v>0</v>
      </c>
      <c r="AP158">
        <f t="shared" si="11"/>
        <v>0</v>
      </c>
    </row>
    <row r="159" spans="2:42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 s="1">
        <f t="shared" si="10"/>
        <v>0</v>
      </c>
      <c r="AP159">
        <f t="shared" si="11"/>
        <v>0</v>
      </c>
    </row>
    <row r="160" spans="2:42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 s="1">
        <f t="shared" si="10"/>
        <v>0</v>
      </c>
      <c r="AP160">
        <f t="shared" si="11"/>
        <v>0</v>
      </c>
    </row>
    <row r="161" spans="2:42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 s="1">
        <f t="shared" si="10"/>
        <v>0</v>
      </c>
      <c r="AP161">
        <f t="shared" si="11"/>
        <v>0</v>
      </c>
    </row>
    <row r="162" spans="2:42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 s="1">
        <f t="shared" si="10"/>
        <v>0</v>
      </c>
      <c r="AP162">
        <f t="shared" si="11"/>
        <v>0</v>
      </c>
    </row>
    <row r="163" spans="2:42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 s="1">
        <f t="shared" si="10"/>
        <v>0</v>
      </c>
      <c r="AP163">
        <f t="shared" si="11"/>
        <v>0</v>
      </c>
    </row>
    <row r="164" spans="2:42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 s="1">
        <f t="shared" si="10"/>
        <v>0</v>
      </c>
      <c r="AP164">
        <f t="shared" si="11"/>
        <v>0</v>
      </c>
    </row>
    <row r="165" spans="2:42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 s="1">
        <f t="shared" si="10"/>
        <v>0</v>
      </c>
      <c r="AP165">
        <f t="shared" si="11"/>
        <v>0</v>
      </c>
    </row>
    <row r="166" spans="2:42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 s="1">
        <f t="shared" si="10"/>
        <v>0</v>
      </c>
      <c r="AP166">
        <f t="shared" si="11"/>
        <v>0</v>
      </c>
    </row>
    <row r="167" spans="2:42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 s="1">
        <f t="shared" si="10"/>
        <v>0</v>
      </c>
      <c r="AP167">
        <f t="shared" si="11"/>
        <v>0</v>
      </c>
    </row>
    <row r="168" spans="2:42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 s="1">
        <f t="shared" si="10"/>
        <v>0</v>
      </c>
      <c r="AP168">
        <f t="shared" si="11"/>
        <v>0</v>
      </c>
    </row>
    <row r="169" spans="2:42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 s="1">
        <f t="shared" si="10"/>
        <v>0</v>
      </c>
      <c r="AP169">
        <f t="shared" si="11"/>
        <v>0</v>
      </c>
    </row>
    <row r="170" spans="2:42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 s="1">
        <f t="shared" si="10"/>
        <v>0</v>
      </c>
      <c r="AP170">
        <f t="shared" si="11"/>
        <v>0</v>
      </c>
    </row>
    <row r="171" spans="2:42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 s="1">
        <f t="shared" si="10"/>
        <v>0</v>
      </c>
      <c r="AP171">
        <f t="shared" si="11"/>
        <v>0</v>
      </c>
    </row>
    <row r="172" spans="2:42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 s="1">
        <f t="shared" si="10"/>
        <v>0</v>
      </c>
      <c r="AP172">
        <f t="shared" si="11"/>
        <v>0</v>
      </c>
    </row>
    <row r="173" spans="2:42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 s="1">
        <f t="shared" si="10"/>
        <v>0</v>
      </c>
      <c r="AP173">
        <f t="shared" si="11"/>
        <v>0</v>
      </c>
    </row>
    <row r="174" spans="2:42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 s="1">
        <f t="shared" si="10"/>
        <v>0</v>
      </c>
      <c r="AP174">
        <f t="shared" si="11"/>
        <v>0</v>
      </c>
    </row>
    <row r="175" spans="2:42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 s="1">
        <f t="shared" si="10"/>
        <v>0</v>
      </c>
      <c r="AP175">
        <f t="shared" si="11"/>
        <v>0</v>
      </c>
    </row>
    <row r="176" spans="2:42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 s="1">
        <f t="shared" si="10"/>
        <v>0</v>
      </c>
      <c r="AP176">
        <f t="shared" si="11"/>
        <v>0</v>
      </c>
    </row>
    <row r="177" spans="2:42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 s="1">
        <f t="shared" si="10"/>
        <v>0</v>
      </c>
      <c r="AP177">
        <f t="shared" si="11"/>
        <v>0</v>
      </c>
    </row>
    <row r="178" spans="2:42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 s="1">
        <f t="shared" si="10"/>
        <v>0</v>
      </c>
      <c r="AP178">
        <f t="shared" si="11"/>
        <v>0</v>
      </c>
    </row>
    <row r="179" spans="2:42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 s="1">
        <f t="shared" si="10"/>
        <v>0</v>
      </c>
      <c r="AP179">
        <f t="shared" si="11"/>
        <v>0</v>
      </c>
    </row>
    <row r="180" spans="2:42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 s="1">
        <f t="shared" si="10"/>
        <v>0</v>
      </c>
      <c r="AP180">
        <f t="shared" si="11"/>
        <v>0</v>
      </c>
    </row>
    <row r="181" spans="2:42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 s="1">
        <f t="shared" si="10"/>
        <v>0</v>
      </c>
      <c r="AP181">
        <f t="shared" si="11"/>
        <v>0</v>
      </c>
    </row>
    <row r="182" spans="2:42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 s="1">
        <f t="shared" si="10"/>
        <v>0</v>
      </c>
      <c r="AP182">
        <f t="shared" si="11"/>
        <v>0</v>
      </c>
    </row>
    <row r="183" spans="2:42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 s="1">
        <f t="shared" si="10"/>
        <v>0</v>
      </c>
      <c r="AP183">
        <f t="shared" si="11"/>
        <v>0</v>
      </c>
    </row>
    <row r="184" spans="2:42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 s="1">
        <f t="shared" si="10"/>
        <v>0</v>
      </c>
      <c r="AP184">
        <f t="shared" si="11"/>
        <v>0</v>
      </c>
    </row>
    <row r="185" spans="2:42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 s="1">
        <f t="shared" si="10"/>
        <v>0</v>
      </c>
      <c r="AP185">
        <f t="shared" si="11"/>
        <v>0</v>
      </c>
    </row>
    <row r="186" spans="2:42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 s="1">
        <f t="shared" si="10"/>
        <v>0</v>
      </c>
      <c r="AP186">
        <f t="shared" si="11"/>
        <v>0</v>
      </c>
    </row>
    <row r="187" spans="2:42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 s="1">
        <f t="shared" si="10"/>
        <v>0</v>
      </c>
      <c r="AP187">
        <f t="shared" si="11"/>
        <v>0</v>
      </c>
    </row>
    <row r="188" spans="2:42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 s="1">
        <f t="shared" si="10"/>
        <v>0</v>
      </c>
      <c r="AP188">
        <f t="shared" si="11"/>
        <v>0</v>
      </c>
    </row>
    <row r="189" spans="2:42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 s="1">
        <f t="shared" si="10"/>
        <v>0</v>
      </c>
      <c r="AP189">
        <f t="shared" si="11"/>
        <v>0</v>
      </c>
    </row>
    <row r="190" spans="2:42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 s="1">
        <f t="shared" si="10"/>
        <v>0</v>
      </c>
      <c r="AP190">
        <f t="shared" si="11"/>
        <v>0</v>
      </c>
    </row>
    <row r="191" spans="2:42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 s="1">
        <f t="shared" si="10"/>
        <v>0</v>
      </c>
      <c r="AP191">
        <f t="shared" si="11"/>
        <v>0</v>
      </c>
    </row>
    <row r="192" spans="2:42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 s="1">
        <f t="shared" si="10"/>
        <v>0</v>
      </c>
      <c r="AP192">
        <f t="shared" si="11"/>
        <v>0</v>
      </c>
    </row>
    <row r="193" spans="2:42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 s="1">
        <f t="shared" si="10"/>
        <v>0</v>
      </c>
      <c r="AP193">
        <f t="shared" si="11"/>
        <v>0</v>
      </c>
    </row>
    <row r="194" spans="2:42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 s="1">
        <f t="shared" si="10"/>
        <v>0</v>
      </c>
      <c r="AP194">
        <f t="shared" si="11"/>
        <v>0</v>
      </c>
    </row>
    <row r="195" spans="2:42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 s="1">
        <f t="shared" si="10"/>
        <v>0</v>
      </c>
      <c r="AP195">
        <f t="shared" si="11"/>
        <v>0</v>
      </c>
    </row>
    <row r="196" spans="2:42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 s="1">
        <f t="shared" si="10"/>
        <v>0</v>
      </c>
      <c r="AP196">
        <f t="shared" si="11"/>
        <v>0</v>
      </c>
    </row>
    <row r="197" spans="2:42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 s="1">
        <f t="shared" si="10"/>
        <v>0</v>
      </c>
      <c r="AP197">
        <f t="shared" si="11"/>
        <v>0</v>
      </c>
    </row>
    <row r="198" spans="2:42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 s="1">
        <f t="shared" si="10"/>
        <v>0</v>
      </c>
      <c r="AP198">
        <f t="shared" si="11"/>
        <v>0</v>
      </c>
    </row>
    <row r="199" spans="2:42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 s="1">
        <f t="shared" si="10"/>
        <v>0</v>
      </c>
      <c r="AP199">
        <f t="shared" si="11"/>
        <v>0</v>
      </c>
    </row>
    <row r="200" spans="2:42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 s="1">
        <f t="shared" si="10"/>
        <v>0</v>
      </c>
      <c r="AP200">
        <f t="shared" si="11"/>
        <v>0</v>
      </c>
    </row>
    <row r="201" spans="2:42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 s="1">
        <f t="shared" si="10"/>
        <v>0</v>
      </c>
      <c r="AP201">
        <f t="shared" si="11"/>
        <v>0</v>
      </c>
    </row>
    <row r="202" spans="2:42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 s="1">
        <f t="shared" ref="AO202:AO265" si="12">COUNTBLANK(B202:AN202)</f>
        <v>0</v>
      </c>
      <c r="AP202">
        <f t="shared" ref="AP202:AP265" si="13">SUM(AH202:AJ202)-AG202</f>
        <v>0</v>
      </c>
    </row>
    <row r="203" spans="2:42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 s="1">
        <f t="shared" si="12"/>
        <v>0</v>
      </c>
      <c r="AP203">
        <f t="shared" si="13"/>
        <v>0</v>
      </c>
    </row>
    <row r="204" spans="2:42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 s="1">
        <f t="shared" si="12"/>
        <v>0</v>
      </c>
      <c r="AP204">
        <f t="shared" si="13"/>
        <v>0</v>
      </c>
    </row>
    <row r="205" spans="2:42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 s="1">
        <f t="shared" si="12"/>
        <v>0</v>
      </c>
      <c r="AP205">
        <f t="shared" si="13"/>
        <v>0</v>
      </c>
    </row>
    <row r="206" spans="2:42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 s="1">
        <f t="shared" si="12"/>
        <v>0</v>
      </c>
      <c r="AP206">
        <f t="shared" si="13"/>
        <v>0</v>
      </c>
    </row>
    <row r="207" spans="2:42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 s="1">
        <f t="shared" si="12"/>
        <v>0</v>
      </c>
      <c r="AP207">
        <f t="shared" si="13"/>
        <v>0</v>
      </c>
    </row>
    <row r="208" spans="2:42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 s="1">
        <f t="shared" si="12"/>
        <v>0</v>
      </c>
      <c r="AP208">
        <f t="shared" si="13"/>
        <v>0</v>
      </c>
    </row>
    <row r="209" spans="2:42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 s="1">
        <f t="shared" si="12"/>
        <v>0</v>
      </c>
      <c r="AP209">
        <f t="shared" si="13"/>
        <v>0</v>
      </c>
    </row>
    <row r="210" spans="2:42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 s="1">
        <f t="shared" si="12"/>
        <v>0</v>
      </c>
      <c r="AP210">
        <f t="shared" si="13"/>
        <v>0</v>
      </c>
    </row>
    <row r="211" spans="2:42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 s="1">
        <f t="shared" si="12"/>
        <v>0</v>
      </c>
      <c r="AP211">
        <f t="shared" si="13"/>
        <v>0</v>
      </c>
    </row>
    <row r="212" spans="2:42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64350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 s="1">
        <f t="shared" si="12"/>
        <v>0</v>
      </c>
      <c r="AP212" s="9">
        <v>64350</v>
      </c>
    </row>
    <row r="213" spans="2:42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 s="1">
        <f t="shared" si="12"/>
        <v>0</v>
      </c>
      <c r="AP213">
        <f t="shared" si="13"/>
        <v>0</v>
      </c>
    </row>
    <row r="214" spans="2:42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 s="1">
        <f t="shared" si="12"/>
        <v>0</v>
      </c>
      <c r="AP214">
        <f t="shared" si="13"/>
        <v>0</v>
      </c>
    </row>
    <row r="215" spans="2:42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 s="1">
        <f t="shared" si="12"/>
        <v>0</v>
      </c>
      <c r="AP215">
        <f t="shared" si="13"/>
        <v>0</v>
      </c>
    </row>
    <row r="216" spans="2:42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 s="1">
        <f t="shared" si="12"/>
        <v>0</v>
      </c>
      <c r="AP216">
        <f t="shared" si="13"/>
        <v>0</v>
      </c>
    </row>
    <row r="217" spans="2:42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 s="1">
        <f t="shared" si="12"/>
        <v>0</v>
      </c>
      <c r="AP217">
        <f t="shared" si="13"/>
        <v>0</v>
      </c>
    </row>
    <row r="218" spans="2:42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 s="1">
        <f t="shared" si="12"/>
        <v>0</v>
      </c>
      <c r="AP218">
        <f t="shared" si="13"/>
        <v>0</v>
      </c>
    </row>
    <row r="219" spans="2:42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 s="1">
        <f t="shared" si="12"/>
        <v>0</v>
      </c>
      <c r="AP219">
        <f t="shared" si="13"/>
        <v>0</v>
      </c>
    </row>
    <row r="220" spans="2:42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 s="1">
        <f t="shared" si="12"/>
        <v>0</v>
      </c>
      <c r="AP220">
        <f t="shared" si="13"/>
        <v>0</v>
      </c>
    </row>
    <row r="221" spans="2:42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 s="1">
        <f t="shared" si="12"/>
        <v>0</v>
      </c>
      <c r="AP221">
        <f t="shared" si="13"/>
        <v>0</v>
      </c>
    </row>
    <row r="222" spans="2:42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 s="1">
        <f t="shared" si="12"/>
        <v>0</v>
      </c>
      <c r="AP222">
        <f t="shared" si="13"/>
        <v>0</v>
      </c>
    </row>
    <row r="223" spans="2:42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 s="1">
        <f t="shared" si="12"/>
        <v>0</v>
      </c>
      <c r="AP223">
        <f t="shared" si="13"/>
        <v>0</v>
      </c>
    </row>
    <row r="224" spans="2:42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 s="1">
        <f t="shared" si="12"/>
        <v>0</v>
      </c>
      <c r="AP224">
        <f t="shared" si="13"/>
        <v>0</v>
      </c>
    </row>
    <row r="225" spans="2:42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 s="1">
        <f t="shared" si="12"/>
        <v>0</v>
      </c>
      <c r="AP225">
        <f t="shared" si="13"/>
        <v>0</v>
      </c>
    </row>
    <row r="226" spans="2:42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 s="1">
        <f t="shared" si="12"/>
        <v>0</v>
      </c>
      <c r="AP226">
        <f t="shared" si="13"/>
        <v>0</v>
      </c>
    </row>
    <row r="227" spans="2:42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 s="1">
        <f t="shared" si="12"/>
        <v>0</v>
      </c>
      <c r="AP227">
        <f t="shared" si="13"/>
        <v>0</v>
      </c>
    </row>
    <row r="228" spans="2:42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 s="1">
        <f t="shared" si="12"/>
        <v>0</v>
      </c>
      <c r="AP228">
        <f t="shared" si="13"/>
        <v>0</v>
      </c>
    </row>
    <row r="229" spans="2:42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 s="1">
        <f t="shared" si="12"/>
        <v>0</v>
      </c>
      <c r="AP229">
        <f t="shared" si="13"/>
        <v>0</v>
      </c>
    </row>
    <row r="230" spans="2:42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 s="1">
        <f t="shared" si="12"/>
        <v>0</v>
      </c>
      <c r="AP230">
        <f t="shared" si="13"/>
        <v>0</v>
      </c>
    </row>
    <row r="231" spans="2:42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 s="1">
        <f t="shared" si="12"/>
        <v>0</v>
      </c>
      <c r="AP231">
        <f t="shared" si="13"/>
        <v>0</v>
      </c>
    </row>
    <row r="232" spans="2:42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 s="1">
        <f t="shared" si="12"/>
        <v>0</v>
      </c>
      <c r="AP232">
        <f t="shared" si="13"/>
        <v>0</v>
      </c>
    </row>
    <row r="233" spans="2:42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 s="1">
        <f t="shared" si="12"/>
        <v>0</v>
      </c>
      <c r="AP233">
        <f t="shared" si="13"/>
        <v>0</v>
      </c>
    </row>
    <row r="234" spans="2:42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 s="1">
        <f t="shared" si="12"/>
        <v>0</v>
      </c>
      <c r="AP234">
        <f t="shared" si="13"/>
        <v>0</v>
      </c>
    </row>
    <row r="235" spans="2:42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 s="1">
        <f t="shared" si="12"/>
        <v>0</v>
      </c>
      <c r="AP235">
        <f t="shared" si="13"/>
        <v>0</v>
      </c>
    </row>
    <row r="236" spans="2:42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 s="1">
        <f t="shared" si="12"/>
        <v>0</v>
      </c>
      <c r="AP236">
        <f t="shared" si="13"/>
        <v>0</v>
      </c>
    </row>
    <row r="237" spans="2:42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 s="1">
        <f t="shared" si="12"/>
        <v>0</v>
      </c>
      <c r="AP237">
        <f t="shared" si="13"/>
        <v>0</v>
      </c>
    </row>
    <row r="238" spans="2:42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 s="1">
        <f t="shared" si="12"/>
        <v>0</v>
      </c>
      <c r="AP238">
        <f t="shared" si="13"/>
        <v>0</v>
      </c>
    </row>
    <row r="239" spans="2:42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 s="1">
        <f t="shared" si="12"/>
        <v>0</v>
      </c>
      <c r="AP239">
        <f t="shared" si="13"/>
        <v>0</v>
      </c>
    </row>
    <row r="240" spans="2:42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 s="1">
        <f t="shared" si="12"/>
        <v>0</v>
      </c>
      <c r="AP240">
        <f t="shared" si="13"/>
        <v>0</v>
      </c>
    </row>
    <row r="241" spans="2:42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 s="1">
        <f t="shared" si="12"/>
        <v>0</v>
      </c>
      <c r="AP241">
        <f t="shared" si="13"/>
        <v>0</v>
      </c>
    </row>
    <row r="242" spans="2:42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 s="1">
        <f t="shared" si="12"/>
        <v>0</v>
      </c>
      <c r="AP242">
        <f t="shared" si="13"/>
        <v>0</v>
      </c>
    </row>
    <row r="243" spans="2:42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 s="1">
        <f t="shared" si="12"/>
        <v>0</v>
      </c>
      <c r="AP243">
        <f t="shared" si="13"/>
        <v>0</v>
      </c>
    </row>
    <row r="244" spans="2:42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 s="1">
        <f t="shared" si="12"/>
        <v>0</v>
      </c>
      <c r="AP244">
        <f t="shared" si="13"/>
        <v>0</v>
      </c>
    </row>
    <row r="245" spans="2:42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 s="1">
        <f t="shared" si="12"/>
        <v>0</v>
      </c>
      <c r="AP245">
        <f t="shared" si="13"/>
        <v>0</v>
      </c>
    </row>
    <row r="246" spans="2:42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 s="1">
        <f t="shared" si="12"/>
        <v>0</v>
      </c>
      <c r="AP246">
        <f t="shared" si="13"/>
        <v>0</v>
      </c>
    </row>
    <row r="247" spans="2:42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 s="1">
        <f t="shared" si="12"/>
        <v>0</v>
      </c>
      <c r="AP247">
        <f t="shared" si="13"/>
        <v>0</v>
      </c>
    </row>
    <row r="248" spans="2:42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 s="1">
        <f t="shared" si="12"/>
        <v>0</v>
      </c>
      <c r="AP248">
        <f t="shared" si="13"/>
        <v>0</v>
      </c>
    </row>
    <row r="249" spans="2:42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 s="1">
        <f t="shared" si="12"/>
        <v>0</v>
      </c>
      <c r="AP249">
        <f t="shared" si="13"/>
        <v>0</v>
      </c>
    </row>
    <row r="250" spans="2:42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 s="1">
        <f t="shared" si="12"/>
        <v>0</v>
      </c>
      <c r="AP250">
        <f t="shared" si="13"/>
        <v>0</v>
      </c>
    </row>
    <row r="251" spans="2:42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 s="1">
        <f t="shared" si="12"/>
        <v>0</v>
      </c>
      <c r="AP251">
        <f t="shared" si="13"/>
        <v>0</v>
      </c>
    </row>
    <row r="252" spans="2:42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 s="1">
        <f t="shared" si="12"/>
        <v>0</v>
      </c>
      <c r="AP252">
        <f t="shared" si="13"/>
        <v>0</v>
      </c>
    </row>
    <row r="253" spans="2:42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 s="1">
        <f t="shared" si="12"/>
        <v>0</v>
      </c>
      <c r="AP253">
        <f t="shared" si="13"/>
        <v>0</v>
      </c>
    </row>
    <row r="254" spans="2:42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 s="1">
        <f t="shared" si="12"/>
        <v>0</v>
      </c>
      <c r="AP254">
        <f t="shared" si="13"/>
        <v>0</v>
      </c>
    </row>
    <row r="255" spans="2:42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 s="1">
        <f t="shared" si="12"/>
        <v>0</v>
      </c>
      <c r="AP255">
        <f t="shared" si="13"/>
        <v>0</v>
      </c>
    </row>
    <row r="256" spans="2:42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 s="1">
        <f t="shared" si="12"/>
        <v>0</v>
      </c>
      <c r="AP256">
        <f t="shared" si="13"/>
        <v>0</v>
      </c>
    </row>
    <row r="257" spans="2:42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 s="1">
        <f t="shared" si="12"/>
        <v>0</v>
      </c>
      <c r="AP257">
        <f t="shared" si="13"/>
        <v>0</v>
      </c>
    </row>
    <row r="258" spans="2:42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 s="1">
        <f t="shared" si="12"/>
        <v>0</v>
      </c>
      <c r="AP258">
        <f t="shared" si="13"/>
        <v>0</v>
      </c>
    </row>
    <row r="259" spans="2:42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 s="1">
        <f t="shared" si="12"/>
        <v>0</v>
      </c>
      <c r="AP259">
        <f t="shared" si="13"/>
        <v>0</v>
      </c>
    </row>
    <row r="260" spans="2:42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 s="1">
        <f t="shared" si="12"/>
        <v>0</v>
      </c>
      <c r="AP260">
        <f t="shared" si="13"/>
        <v>0</v>
      </c>
    </row>
    <row r="261" spans="2:42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 s="1">
        <f t="shared" si="12"/>
        <v>0</v>
      </c>
      <c r="AP261">
        <f t="shared" si="13"/>
        <v>0</v>
      </c>
    </row>
    <row r="262" spans="2:42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 s="1">
        <f t="shared" si="12"/>
        <v>0</v>
      </c>
      <c r="AP262">
        <f t="shared" si="13"/>
        <v>0</v>
      </c>
    </row>
    <row r="263" spans="2:42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 s="1">
        <f t="shared" si="12"/>
        <v>0</v>
      </c>
      <c r="AP263">
        <f t="shared" si="13"/>
        <v>0</v>
      </c>
    </row>
    <row r="264" spans="2:42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 s="1">
        <f t="shared" si="12"/>
        <v>0</v>
      </c>
      <c r="AP264">
        <f t="shared" si="13"/>
        <v>0</v>
      </c>
    </row>
    <row r="265" spans="2:42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 s="1">
        <f t="shared" si="12"/>
        <v>0</v>
      </c>
      <c r="AP265">
        <f t="shared" si="13"/>
        <v>0</v>
      </c>
    </row>
    <row r="266" spans="2:42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 s="1">
        <f t="shared" ref="AO266:AO329" si="14">COUNTBLANK(B266:AN266)</f>
        <v>0</v>
      </c>
      <c r="AP266">
        <f t="shared" ref="AP266:AP329" si="15">SUM(AH266:AJ266)-AG266</f>
        <v>0</v>
      </c>
    </row>
    <row r="267" spans="2:42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 s="1">
        <f t="shared" si="14"/>
        <v>0</v>
      </c>
      <c r="AP267">
        <f t="shared" si="15"/>
        <v>0</v>
      </c>
    </row>
    <row r="268" spans="2:42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 s="1">
        <f t="shared" si="14"/>
        <v>0</v>
      </c>
      <c r="AP268">
        <f t="shared" si="15"/>
        <v>0</v>
      </c>
    </row>
    <row r="269" spans="2:42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 s="1">
        <f t="shared" si="14"/>
        <v>0</v>
      </c>
      <c r="AP269">
        <f t="shared" si="15"/>
        <v>0</v>
      </c>
    </row>
    <row r="270" spans="2:42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 s="1">
        <f t="shared" si="14"/>
        <v>0</v>
      </c>
      <c r="AP270">
        <f t="shared" si="15"/>
        <v>0</v>
      </c>
    </row>
    <row r="271" spans="2:42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 s="1">
        <f t="shared" si="14"/>
        <v>0</v>
      </c>
      <c r="AP271">
        <f t="shared" si="15"/>
        <v>0</v>
      </c>
    </row>
    <row r="272" spans="2:42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 s="1">
        <f t="shared" si="14"/>
        <v>0</v>
      </c>
      <c r="AP272">
        <f t="shared" si="15"/>
        <v>0</v>
      </c>
    </row>
    <row r="273" spans="2:42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 s="1">
        <f t="shared" si="14"/>
        <v>0</v>
      </c>
      <c r="AP273">
        <f t="shared" si="15"/>
        <v>0</v>
      </c>
    </row>
    <row r="274" spans="2:42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 s="1">
        <f t="shared" si="14"/>
        <v>0</v>
      </c>
      <c r="AP274">
        <f t="shared" si="15"/>
        <v>0</v>
      </c>
    </row>
    <row r="275" spans="2:42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 s="1">
        <f t="shared" si="14"/>
        <v>0</v>
      </c>
      <c r="AP275">
        <f t="shared" si="15"/>
        <v>0</v>
      </c>
    </row>
    <row r="276" spans="2:42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 s="1">
        <f t="shared" si="14"/>
        <v>0</v>
      </c>
      <c r="AP276">
        <f t="shared" si="15"/>
        <v>0</v>
      </c>
    </row>
    <row r="277" spans="2:42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 s="1">
        <f t="shared" si="14"/>
        <v>0</v>
      </c>
      <c r="AP277">
        <f t="shared" si="15"/>
        <v>0</v>
      </c>
    </row>
    <row r="278" spans="2:42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 s="1">
        <f t="shared" si="14"/>
        <v>0</v>
      </c>
      <c r="AP278">
        <f t="shared" si="15"/>
        <v>0</v>
      </c>
    </row>
    <row r="279" spans="2:42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 s="1">
        <f t="shared" si="14"/>
        <v>0</v>
      </c>
      <c r="AP279">
        <f t="shared" si="15"/>
        <v>0</v>
      </c>
    </row>
    <row r="280" spans="2:42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 s="1">
        <f t="shared" si="14"/>
        <v>0</v>
      </c>
      <c r="AP280">
        <f t="shared" si="15"/>
        <v>0</v>
      </c>
    </row>
    <row r="281" spans="2:42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 s="1">
        <f t="shared" si="14"/>
        <v>0</v>
      </c>
      <c r="AP281">
        <f t="shared" si="15"/>
        <v>0</v>
      </c>
    </row>
    <row r="282" spans="2:42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 s="1">
        <f t="shared" si="14"/>
        <v>0</v>
      </c>
      <c r="AP282">
        <f t="shared" si="15"/>
        <v>0</v>
      </c>
    </row>
    <row r="283" spans="2:42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 s="1">
        <f t="shared" si="14"/>
        <v>0</v>
      </c>
      <c r="AP283">
        <f t="shared" si="15"/>
        <v>0</v>
      </c>
    </row>
    <row r="284" spans="2:42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 s="1">
        <f t="shared" si="14"/>
        <v>0</v>
      </c>
      <c r="AP284">
        <f t="shared" si="15"/>
        <v>0</v>
      </c>
    </row>
    <row r="285" spans="2:42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 s="1">
        <f t="shared" si="14"/>
        <v>0</v>
      </c>
      <c r="AP285">
        <f t="shared" si="15"/>
        <v>0</v>
      </c>
    </row>
    <row r="286" spans="2:42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 s="1">
        <f t="shared" si="14"/>
        <v>0</v>
      </c>
      <c r="AP286">
        <f t="shared" si="15"/>
        <v>0</v>
      </c>
    </row>
    <row r="287" spans="2:42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 s="1">
        <f t="shared" si="14"/>
        <v>0</v>
      </c>
      <c r="AP287">
        <f t="shared" si="15"/>
        <v>0</v>
      </c>
    </row>
    <row r="288" spans="2:42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 s="1">
        <f t="shared" si="14"/>
        <v>0</v>
      </c>
      <c r="AP288">
        <f t="shared" si="15"/>
        <v>0</v>
      </c>
    </row>
    <row r="289" spans="2:42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 s="1">
        <f t="shared" si="14"/>
        <v>0</v>
      </c>
      <c r="AP289">
        <f t="shared" si="15"/>
        <v>0</v>
      </c>
    </row>
    <row r="290" spans="2:42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 s="1">
        <f t="shared" si="14"/>
        <v>0</v>
      </c>
      <c r="AP290">
        <f t="shared" si="15"/>
        <v>0</v>
      </c>
    </row>
    <row r="291" spans="2:42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 s="1">
        <f t="shared" si="14"/>
        <v>0</v>
      </c>
      <c r="AP291">
        <f t="shared" si="15"/>
        <v>0</v>
      </c>
    </row>
    <row r="292" spans="2:42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 s="1">
        <f t="shared" si="14"/>
        <v>0</v>
      </c>
      <c r="AP292">
        <f t="shared" si="15"/>
        <v>0</v>
      </c>
    </row>
    <row r="293" spans="2:42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 s="1">
        <f t="shared" si="14"/>
        <v>0</v>
      </c>
      <c r="AP293">
        <f t="shared" si="15"/>
        <v>0</v>
      </c>
    </row>
    <row r="294" spans="2:42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 s="1">
        <f t="shared" si="14"/>
        <v>0</v>
      </c>
      <c r="AP294">
        <f t="shared" si="15"/>
        <v>0</v>
      </c>
    </row>
    <row r="295" spans="2:42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 s="1">
        <f t="shared" si="14"/>
        <v>0</v>
      </c>
      <c r="AP295">
        <f t="shared" si="15"/>
        <v>0</v>
      </c>
    </row>
    <row r="296" spans="2:42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 s="1">
        <f t="shared" si="14"/>
        <v>0</v>
      </c>
      <c r="AP296">
        <f t="shared" si="15"/>
        <v>0</v>
      </c>
    </row>
    <row r="297" spans="2:42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 s="1">
        <f t="shared" si="14"/>
        <v>0</v>
      </c>
      <c r="AP297">
        <f t="shared" si="15"/>
        <v>0</v>
      </c>
    </row>
    <row r="298" spans="2:42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 s="1">
        <f t="shared" si="14"/>
        <v>0</v>
      </c>
      <c r="AP298">
        <f t="shared" si="15"/>
        <v>0</v>
      </c>
    </row>
    <row r="299" spans="2:42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 s="1">
        <f t="shared" si="14"/>
        <v>0</v>
      </c>
      <c r="AP299">
        <f t="shared" si="15"/>
        <v>0</v>
      </c>
    </row>
    <row r="300" spans="2:42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 s="1">
        <f t="shared" si="14"/>
        <v>0</v>
      </c>
      <c r="AP300">
        <f t="shared" si="15"/>
        <v>0</v>
      </c>
    </row>
    <row r="301" spans="2:42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 s="1">
        <f t="shared" si="14"/>
        <v>0</v>
      </c>
      <c r="AP301">
        <f t="shared" si="15"/>
        <v>0</v>
      </c>
    </row>
    <row r="302" spans="2:42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 s="1">
        <f t="shared" si="14"/>
        <v>0</v>
      </c>
      <c r="AP302">
        <f t="shared" si="15"/>
        <v>0</v>
      </c>
    </row>
    <row r="303" spans="2:42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 s="1">
        <f t="shared" si="14"/>
        <v>0</v>
      </c>
      <c r="AP303">
        <f t="shared" si="15"/>
        <v>0</v>
      </c>
    </row>
    <row r="304" spans="2:42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 s="1">
        <f t="shared" si="14"/>
        <v>0</v>
      </c>
      <c r="AP304">
        <f t="shared" si="15"/>
        <v>0</v>
      </c>
    </row>
    <row r="305" spans="2:42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 s="1">
        <f t="shared" si="14"/>
        <v>0</v>
      </c>
      <c r="AP305">
        <f t="shared" si="15"/>
        <v>0</v>
      </c>
    </row>
    <row r="306" spans="2:42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 s="1">
        <f t="shared" si="14"/>
        <v>0</v>
      </c>
      <c r="AP306">
        <f t="shared" si="15"/>
        <v>0</v>
      </c>
    </row>
    <row r="307" spans="2:42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 s="1">
        <f t="shared" si="14"/>
        <v>0</v>
      </c>
      <c r="AP307">
        <f t="shared" si="15"/>
        <v>0</v>
      </c>
    </row>
    <row r="308" spans="2:42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 s="1">
        <f t="shared" si="14"/>
        <v>0</v>
      </c>
      <c r="AP308">
        <f t="shared" si="15"/>
        <v>0</v>
      </c>
    </row>
    <row r="309" spans="2:42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7680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 s="1">
        <f t="shared" si="14"/>
        <v>0</v>
      </c>
      <c r="AP309" s="9">
        <v>7680</v>
      </c>
    </row>
    <row r="310" spans="2:42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 s="1">
        <f t="shared" si="14"/>
        <v>0</v>
      </c>
      <c r="AP310">
        <f t="shared" si="15"/>
        <v>0</v>
      </c>
    </row>
    <row r="311" spans="2:42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 s="1">
        <f t="shared" si="14"/>
        <v>0</v>
      </c>
      <c r="AP311">
        <f t="shared" si="15"/>
        <v>0</v>
      </c>
    </row>
    <row r="312" spans="2:42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 s="1">
        <f t="shared" si="14"/>
        <v>0</v>
      </c>
      <c r="AP312">
        <f t="shared" si="15"/>
        <v>0</v>
      </c>
    </row>
    <row r="313" spans="2:42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 s="1">
        <f t="shared" si="14"/>
        <v>0</v>
      </c>
      <c r="AP313">
        <f t="shared" si="15"/>
        <v>0</v>
      </c>
    </row>
    <row r="314" spans="2:42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 s="1">
        <f t="shared" si="14"/>
        <v>0</v>
      </c>
      <c r="AP314">
        <f t="shared" si="15"/>
        <v>0</v>
      </c>
    </row>
    <row r="315" spans="2:42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 s="1">
        <f t="shared" si="14"/>
        <v>0</v>
      </c>
      <c r="AP315">
        <f t="shared" si="15"/>
        <v>0</v>
      </c>
    </row>
    <row r="316" spans="2:42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 s="1">
        <f t="shared" si="14"/>
        <v>0</v>
      </c>
      <c r="AP316">
        <f t="shared" si="15"/>
        <v>0</v>
      </c>
    </row>
    <row r="317" spans="2:42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 s="1">
        <f t="shared" si="14"/>
        <v>0</v>
      </c>
      <c r="AP317">
        <f t="shared" si="15"/>
        <v>0</v>
      </c>
    </row>
    <row r="318" spans="2:42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 s="1">
        <f t="shared" si="14"/>
        <v>0</v>
      </c>
      <c r="AP318">
        <f t="shared" si="15"/>
        <v>0</v>
      </c>
    </row>
    <row r="319" spans="2:42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 s="1">
        <f t="shared" si="14"/>
        <v>0</v>
      </c>
      <c r="AP319">
        <f t="shared" si="15"/>
        <v>0</v>
      </c>
    </row>
    <row r="320" spans="2:42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 s="1">
        <f t="shared" si="14"/>
        <v>0</v>
      </c>
      <c r="AP320">
        <f t="shared" si="15"/>
        <v>0</v>
      </c>
    </row>
    <row r="321" spans="2:42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 s="1">
        <f t="shared" si="14"/>
        <v>0</v>
      </c>
      <c r="AP321">
        <f t="shared" si="15"/>
        <v>0</v>
      </c>
    </row>
    <row r="322" spans="2:42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 s="1">
        <f t="shared" si="14"/>
        <v>0</v>
      </c>
      <c r="AP322">
        <f t="shared" si="15"/>
        <v>0</v>
      </c>
    </row>
    <row r="323" spans="2:42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 s="1">
        <f t="shared" si="14"/>
        <v>0</v>
      </c>
      <c r="AP323">
        <f t="shared" si="15"/>
        <v>0</v>
      </c>
    </row>
    <row r="324" spans="2:42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 s="1">
        <f t="shared" si="14"/>
        <v>0</v>
      </c>
      <c r="AP324">
        <f t="shared" si="15"/>
        <v>0</v>
      </c>
    </row>
    <row r="325" spans="2:42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 s="1">
        <f t="shared" si="14"/>
        <v>0</v>
      </c>
      <c r="AP325">
        <f t="shared" si="15"/>
        <v>0</v>
      </c>
    </row>
    <row r="326" spans="2:42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 s="1">
        <f t="shared" si="14"/>
        <v>0</v>
      </c>
      <c r="AP326">
        <f t="shared" si="15"/>
        <v>0</v>
      </c>
    </row>
    <row r="327" spans="2:42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 s="1">
        <f t="shared" si="14"/>
        <v>0</v>
      </c>
      <c r="AP327">
        <f t="shared" si="15"/>
        <v>0</v>
      </c>
    </row>
    <row r="328" spans="2:42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 s="1">
        <f t="shared" si="14"/>
        <v>0</v>
      </c>
      <c r="AP328">
        <f t="shared" si="15"/>
        <v>0</v>
      </c>
    </row>
    <row r="329" spans="2:42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 s="1">
        <f t="shared" si="14"/>
        <v>0</v>
      </c>
      <c r="AP329">
        <f t="shared" si="15"/>
        <v>0</v>
      </c>
    </row>
    <row r="330" spans="2:42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 s="1">
        <f t="shared" ref="AO330:AO393" si="16">COUNTBLANK(B330:AN330)</f>
        <v>0</v>
      </c>
      <c r="AP330">
        <f t="shared" ref="AP330:AP393" si="17">SUM(AH330:AJ330)-AG330</f>
        <v>0</v>
      </c>
    </row>
    <row r="331" spans="2:42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 s="1">
        <f t="shared" si="16"/>
        <v>0</v>
      </c>
      <c r="AP331">
        <f t="shared" si="17"/>
        <v>0</v>
      </c>
    </row>
    <row r="332" spans="2:42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 s="1">
        <f t="shared" si="16"/>
        <v>0</v>
      </c>
      <c r="AP332">
        <f t="shared" si="17"/>
        <v>0</v>
      </c>
    </row>
    <row r="333" spans="2:42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 s="1">
        <f t="shared" si="16"/>
        <v>0</v>
      </c>
      <c r="AP333">
        <f t="shared" si="17"/>
        <v>0</v>
      </c>
    </row>
    <row r="334" spans="2:42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 s="1">
        <f t="shared" si="16"/>
        <v>0</v>
      </c>
      <c r="AP334">
        <f t="shared" si="17"/>
        <v>0</v>
      </c>
    </row>
    <row r="335" spans="2:42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 s="1">
        <f t="shared" si="16"/>
        <v>0</v>
      </c>
      <c r="AP335">
        <f t="shared" si="17"/>
        <v>0</v>
      </c>
    </row>
    <row r="336" spans="2:42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 s="1">
        <f t="shared" si="16"/>
        <v>0</v>
      </c>
      <c r="AP336">
        <f t="shared" si="17"/>
        <v>0</v>
      </c>
    </row>
    <row r="337" spans="2:42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 s="1">
        <f t="shared" si="16"/>
        <v>0</v>
      </c>
      <c r="AP337">
        <f t="shared" si="17"/>
        <v>0</v>
      </c>
    </row>
    <row r="338" spans="2:42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 s="1">
        <f t="shared" si="16"/>
        <v>0</v>
      </c>
      <c r="AP338">
        <f t="shared" si="17"/>
        <v>0</v>
      </c>
    </row>
    <row r="339" spans="2:42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 s="1">
        <f t="shared" si="16"/>
        <v>0</v>
      </c>
      <c r="AP339">
        <f t="shared" si="17"/>
        <v>0</v>
      </c>
    </row>
    <row r="340" spans="2:42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 s="1">
        <f t="shared" si="16"/>
        <v>0</v>
      </c>
      <c r="AP340">
        <f t="shared" si="17"/>
        <v>0</v>
      </c>
    </row>
    <row r="341" spans="2:42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 s="1">
        <f t="shared" si="16"/>
        <v>0</v>
      </c>
      <c r="AP341">
        <f t="shared" si="17"/>
        <v>0</v>
      </c>
    </row>
    <row r="342" spans="2:42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 s="1">
        <f t="shared" si="16"/>
        <v>0</v>
      </c>
      <c r="AP342">
        <f t="shared" si="17"/>
        <v>0</v>
      </c>
    </row>
    <row r="343" spans="2:42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 s="1">
        <f t="shared" si="16"/>
        <v>0</v>
      </c>
      <c r="AP343">
        <f t="shared" si="17"/>
        <v>0</v>
      </c>
    </row>
    <row r="344" spans="2:42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 s="1">
        <f t="shared" si="16"/>
        <v>0</v>
      </c>
      <c r="AP344">
        <f t="shared" si="17"/>
        <v>0</v>
      </c>
    </row>
    <row r="345" spans="2:42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 s="1">
        <f t="shared" si="16"/>
        <v>0</v>
      </c>
      <c r="AP345">
        <f t="shared" si="17"/>
        <v>0</v>
      </c>
    </row>
    <row r="346" spans="2:42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 s="1">
        <f t="shared" si="16"/>
        <v>0</v>
      </c>
      <c r="AP346">
        <f t="shared" si="17"/>
        <v>0</v>
      </c>
    </row>
    <row r="347" spans="2:42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 s="1">
        <f t="shared" si="16"/>
        <v>0</v>
      </c>
      <c r="AP347">
        <f t="shared" si="17"/>
        <v>0</v>
      </c>
    </row>
    <row r="348" spans="2:42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 s="1">
        <f t="shared" si="16"/>
        <v>0</v>
      </c>
      <c r="AP348">
        <f t="shared" si="17"/>
        <v>0</v>
      </c>
    </row>
    <row r="349" spans="2:42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 s="1">
        <f t="shared" si="16"/>
        <v>0</v>
      </c>
      <c r="AP349">
        <f t="shared" si="17"/>
        <v>0</v>
      </c>
    </row>
    <row r="350" spans="2:42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 s="1">
        <f t="shared" si="16"/>
        <v>0</v>
      </c>
      <c r="AP350">
        <f t="shared" si="17"/>
        <v>0</v>
      </c>
    </row>
    <row r="351" spans="2:42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 s="1">
        <f t="shared" si="16"/>
        <v>0</v>
      </c>
      <c r="AP351">
        <f t="shared" si="17"/>
        <v>0</v>
      </c>
    </row>
    <row r="352" spans="2:42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 s="1">
        <f t="shared" si="16"/>
        <v>0</v>
      </c>
      <c r="AP352">
        <f t="shared" si="17"/>
        <v>0</v>
      </c>
    </row>
    <row r="353" spans="2:42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 s="1">
        <f t="shared" si="16"/>
        <v>0</v>
      </c>
      <c r="AP353">
        <f t="shared" si="17"/>
        <v>0</v>
      </c>
    </row>
    <row r="354" spans="2:42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 s="1">
        <f t="shared" si="16"/>
        <v>0</v>
      </c>
      <c r="AP354">
        <f t="shared" si="17"/>
        <v>0</v>
      </c>
    </row>
    <row r="355" spans="2:42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 s="1">
        <f t="shared" si="16"/>
        <v>0</v>
      </c>
      <c r="AP355">
        <f t="shared" si="17"/>
        <v>0</v>
      </c>
    </row>
    <row r="356" spans="2:42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 s="1">
        <f t="shared" si="16"/>
        <v>0</v>
      </c>
      <c r="AP356">
        <f t="shared" si="17"/>
        <v>0</v>
      </c>
    </row>
    <row r="357" spans="2:42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 s="1">
        <f t="shared" si="16"/>
        <v>0</v>
      </c>
      <c r="AP357">
        <f t="shared" si="17"/>
        <v>0</v>
      </c>
    </row>
    <row r="358" spans="2:42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 s="1">
        <f t="shared" si="16"/>
        <v>0</v>
      </c>
      <c r="AP358">
        <f t="shared" si="17"/>
        <v>0</v>
      </c>
    </row>
    <row r="359" spans="2:42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 s="1">
        <f t="shared" si="16"/>
        <v>0</v>
      </c>
      <c r="AP359">
        <f t="shared" si="17"/>
        <v>0</v>
      </c>
    </row>
    <row r="360" spans="2:42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 s="1">
        <f t="shared" si="16"/>
        <v>0</v>
      </c>
      <c r="AP360">
        <f t="shared" si="17"/>
        <v>0</v>
      </c>
    </row>
    <row r="361" spans="2:42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 s="1">
        <f t="shared" si="16"/>
        <v>0</v>
      </c>
      <c r="AP361">
        <f t="shared" si="17"/>
        <v>0</v>
      </c>
    </row>
    <row r="362" spans="2:42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 s="1">
        <f t="shared" si="16"/>
        <v>0</v>
      </c>
      <c r="AP362">
        <f t="shared" si="17"/>
        <v>0</v>
      </c>
    </row>
    <row r="363" spans="2:42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 s="1">
        <f t="shared" si="16"/>
        <v>0</v>
      </c>
      <c r="AP363">
        <f t="shared" si="17"/>
        <v>0</v>
      </c>
    </row>
    <row r="364" spans="2:42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 s="1">
        <f t="shared" si="16"/>
        <v>0</v>
      </c>
      <c r="AP364">
        <f t="shared" si="17"/>
        <v>0</v>
      </c>
    </row>
    <row r="365" spans="2:42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 s="1">
        <f t="shared" si="16"/>
        <v>0</v>
      </c>
      <c r="AP365">
        <f t="shared" si="17"/>
        <v>0</v>
      </c>
    </row>
    <row r="366" spans="2:42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 s="1">
        <f t="shared" si="16"/>
        <v>0</v>
      </c>
      <c r="AP366">
        <f t="shared" si="17"/>
        <v>0</v>
      </c>
    </row>
    <row r="367" spans="2:42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 s="1">
        <f t="shared" si="16"/>
        <v>0</v>
      </c>
      <c r="AP367">
        <f t="shared" si="17"/>
        <v>0</v>
      </c>
    </row>
    <row r="368" spans="2:42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 s="1">
        <f t="shared" si="16"/>
        <v>0</v>
      </c>
      <c r="AP368">
        <f t="shared" si="17"/>
        <v>0</v>
      </c>
    </row>
    <row r="369" spans="2:42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 s="1">
        <f t="shared" si="16"/>
        <v>0</v>
      </c>
      <c r="AP369">
        <f t="shared" si="17"/>
        <v>0</v>
      </c>
    </row>
    <row r="370" spans="2:42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 s="1">
        <f t="shared" si="16"/>
        <v>0</v>
      </c>
      <c r="AP370">
        <f t="shared" si="17"/>
        <v>0</v>
      </c>
    </row>
    <row r="371" spans="2:42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 s="1">
        <f t="shared" si="16"/>
        <v>0</v>
      </c>
      <c r="AP371">
        <f t="shared" si="17"/>
        <v>0</v>
      </c>
    </row>
    <row r="372" spans="2:42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 s="1">
        <f t="shared" si="16"/>
        <v>0</v>
      </c>
      <c r="AP372">
        <f t="shared" si="17"/>
        <v>0</v>
      </c>
    </row>
    <row r="373" spans="2:42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 s="1">
        <f t="shared" si="16"/>
        <v>0</v>
      </c>
      <c r="AP373">
        <f t="shared" si="17"/>
        <v>0</v>
      </c>
    </row>
    <row r="374" spans="2:42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 s="1">
        <f t="shared" si="16"/>
        <v>0</v>
      </c>
      <c r="AP374">
        <f t="shared" si="17"/>
        <v>0</v>
      </c>
    </row>
    <row r="375" spans="2:42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 s="1">
        <f t="shared" si="16"/>
        <v>0</v>
      </c>
      <c r="AP375">
        <f t="shared" si="17"/>
        <v>0</v>
      </c>
    </row>
    <row r="376" spans="2:42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 s="1">
        <f t="shared" si="16"/>
        <v>0</v>
      </c>
      <c r="AP376">
        <f t="shared" si="17"/>
        <v>0</v>
      </c>
    </row>
    <row r="377" spans="2:42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 s="1">
        <f t="shared" si="16"/>
        <v>0</v>
      </c>
      <c r="AP377">
        <f t="shared" si="17"/>
        <v>0</v>
      </c>
    </row>
    <row r="378" spans="2:42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 s="1">
        <f t="shared" si="16"/>
        <v>0</v>
      </c>
      <c r="AP378">
        <f t="shared" si="17"/>
        <v>0</v>
      </c>
    </row>
    <row r="379" spans="2:42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 s="1">
        <f t="shared" si="16"/>
        <v>0</v>
      </c>
      <c r="AP379">
        <f t="shared" si="17"/>
        <v>0</v>
      </c>
    </row>
    <row r="380" spans="2:42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 s="1">
        <f t="shared" si="16"/>
        <v>0</v>
      </c>
      <c r="AP380">
        <f t="shared" si="17"/>
        <v>0</v>
      </c>
    </row>
    <row r="381" spans="2:42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 s="1">
        <f t="shared" si="16"/>
        <v>0</v>
      </c>
      <c r="AP381">
        <f t="shared" si="17"/>
        <v>0</v>
      </c>
    </row>
    <row r="382" spans="2:42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 s="1">
        <f t="shared" si="16"/>
        <v>0</v>
      </c>
      <c r="AP382">
        <f t="shared" si="17"/>
        <v>0</v>
      </c>
    </row>
    <row r="383" spans="2:42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 s="1">
        <f t="shared" si="16"/>
        <v>0</v>
      </c>
      <c r="AP383">
        <f t="shared" si="17"/>
        <v>0</v>
      </c>
    </row>
    <row r="384" spans="2:42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 s="1">
        <f t="shared" si="16"/>
        <v>0</v>
      </c>
      <c r="AP384">
        <f t="shared" si="17"/>
        <v>0</v>
      </c>
    </row>
    <row r="385" spans="2:42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 s="1">
        <f t="shared" si="16"/>
        <v>0</v>
      </c>
      <c r="AP385">
        <f t="shared" si="17"/>
        <v>0</v>
      </c>
    </row>
    <row r="386" spans="2:42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 s="1">
        <f t="shared" si="16"/>
        <v>0</v>
      </c>
      <c r="AP386">
        <f t="shared" si="17"/>
        <v>0</v>
      </c>
    </row>
    <row r="387" spans="2:42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 s="1">
        <f t="shared" si="16"/>
        <v>0</v>
      </c>
      <c r="AP387">
        <f t="shared" si="17"/>
        <v>0</v>
      </c>
    </row>
    <row r="388" spans="2:42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 s="1">
        <f t="shared" si="16"/>
        <v>0</v>
      </c>
      <c r="AP388">
        <f t="shared" si="17"/>
        <v>0</v>
      </c>
    </row>
    <row r="389" spans="2:42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 s="1">
        <f t="shared" si="16"/>
        <v>0</v>
      </c>
      <c r="AP389">
        <f t="shared" si="17"/>
        <v>0</v>
      </c>
    </row>
    <row r="390" spans="2:42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62920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 s="1">
        <f t="shared" si="16"/>
        <v>0</v>
      </c>
      <c r="AP390" s="9">
        <v>62920</v>
      </c>
    </row>
    <row r="391" spans="2:42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 s="1">
        <f t="shared" si="16"/>
        <v>0</v>
      </c>
      <c r="AP391">
        <f t="shared" si="17"/>
        <v>0</v>
      </c>
    </row>
    <row r="392" spans="2:42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 s="1">
        <f t="shared" si="16"/>
        <v>0</v>
      </c>
      <c r="AP392">
        <f t="shared" si="17"/>
        <v>0</v>
      </c>
    </row>
    <row r="393" spans="2:42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 s="1">
        <f t="shared" si="16"/>
        <v>0</v>
      </c>
      <c r="AP393">
        <f t="shared" si="17"/>
        <v>0</v>
      </c>
    </row>
    <row r="394" spans="2:42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 s="1">
        <f t="shared" ref="AO394:AO457" si="18">COUNTBLANK(B394:AN394)</f>
        <v>0</v>
      </c>
      <c r="AP394">
        <f t="shared" ref="AP394:AP457" si="19">SUM(AH394:AJ394)-AG394</f>
        <v>0</v>
      </c>
    </row>
    <row r="395" spans="2:42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 s="1">
        <f t="shared" si="18"/>
        <v>0</v>
      </c>
      <c r="AP395">
        <f t="shared" si="19"/>
        <v>0</v>
      </c>
    </row>
    <row r="396" spans="2:42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 s="1">
        <f t="shared" si="18"/>
        <v>0</v>
      </c>
      <c r="AP396">
        <f t="shared" si="19"/>
        <v>0</v>
      </c>
    </row>
    <row r="397" spans="2:42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 s="1">
        <f t="shared" si="18"/>
        <v>0</v>
      </c>
      <c r="AP397">
        <f t="shared" si="19"/>
        <v>0</v>
      </c>
    </row>
    <row r="398" spans="2:42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 s="1">
        <f t="shared" si="18"/>
        <v>0</v>
      </c>
      <c r="AP398">
        <f t="shared" si="19"/>
        <v>0</v>
      </c>
    </row>
    <row r="399" spans="2:42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 s="1">
        <f t="shared" si="18"/>
        <v>0</v>
      </c>
      <c r="AP399">
        <f t="shared" si="19"/>
        <v>0</v>
      </c>
    </row>
    <row r="400" spans="2:42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 s="1">
        <f t="shared" si="18"/>
        <v>0</v>
      </c>
      <c r="AP400">
        <f t="shared" si="19"/>
        <v>0</v>
      </c>
    </row>
    <row r="401" spans="2:42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 s="1">
        <f t="shared" si="18"/>
        <v>0</v>
      </c>
      <c r="AP401">
        <f t="shared" si="19"/>
        <v>0</v>
      </c>
    </row>
    <row r="402" spans="2:42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 s="1">
        <f t="shared" si="18"/>
        <v>0</v>
      </c>
      <c r="AP402">
        <f t="shared" si="19"/>
        <v>0</v>
      </c>
    </row>
    <row r="403" spans="2:42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 s="1">
        <f t="shared" si="18"/>
        <v>0</v>
      </c>
      <c r="AP403">
        <f t="shared" si="19"/>
        <v>0</v>
      </c>
    </row>
    <row r="404" spans="2:42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 s="1">
        <f t="shared" si="18"/>
        <v>0</v>
      </c>
      <c r="AP404">
        <f t="shared" si="19"/>
        <v>0</v>
      </c>
    </row>
    <row r="405" spans="2:42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 s="1">
        <f t="shared" si="18"/>
        <v>0</v>
      </c>
      <c r="AP405">
        <f t="shared" si="19"/>
        <v>0</v>
      </c>
    </row>
    <row r="406" spans="2:42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 s="1">
        <f t="shared" si="18"/>
        <v>0</v>
      </c>
      <c r="AP406">
        <f t="shared" si="19"/>
        <v>0</v>
      </c>
    </row>
    <row r="407" spans="2:42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 s="1">
        <f t="shared" si="18"/>
        <v>0</v>
      </c>
      <c r="AP407">
        <f t="shared" si="19"/>
        <v>0</v>
      </c>
    </row>
    <row r="408" spans="2:42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 s="1">
        <f t="shared" si="18"/>
        <v>0</v>
      </c>
      <c r="AP408">
        <f t="shared" si="19"/>
        <v>0</v>
      </c>
    </row>
    <row r="409" spans="2:42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 s="1">
        <f t="shared" si="18"/>
        <v>0</v>
      </c>
      <c r="AP409">
        <f t="shared" si="19"/>
        <v>0</v>
      </c>
    </row>
    <row r="410" spans="2:42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 s="1">
        <f t="shared" si="18"/>
        <v>0</v>
      </c>
      <c r="AP410">
        <f t="shared" si="19"/>
        <v>0</v>
      </c>
    </row>
    <row r="411" spans="2:42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 s="1">
        <f t="shared" si="18"/>
        <v>0</v>
      </c>
      <c r="AP411">
        <f t="shared" si="19"/>
        <v>0</v>
      </c>
    </row>
    <row r="412" spans="2:42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 s="1">
        <f t="shared" si="18"/>
        <v>0</v>
      </c>
      <c r="AP412">
        <f t="shared" si="19"/>
        <v>0</v>
      </c>
    </row>
    <row r="413" spans="2:42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 s="1">
        <f t="shared" si="18"/>
        <v>0</v>
      </c>
      <c r="AP413">
        <f t="shared" si="19"/>
        <v>0</v>
      </c>
    </row>
    <row r="414" spans="2:42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 s="1">
        <f t="shared" si="18"/>
        <v>0</v>
      </c>
      <c r="AP414">
        <f t="shared" si="19"/>
        <v>0</v>
      </c>
    </row>
    <row r="415" spans="2:42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 s="1">
        <f t="shared" si="18"/>
        <v>0</v>
      </c>
      <c r="AP415">
        <f t="shared" si="19"/>
        <v>0</v>
      </c>
    </row>
    <row r="416" spans="2:42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 s="1">
        <f t="shared" si="18"/>
        <v>0</v>
      </c>
      <c r="AP416">
        <f t="shared" si="19"/>
        <v>0</v>
      </c>
    </row>
    <row r="417" spans="2:42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 s="1">
        <f t="shared" si="18"/>
        <v>0</v>
      </c>
      <c r="AP417">
        <f t="shared" si="19"/>
        <v>0</v>
      </c>
    </row>
    <row r="418" spans="2:42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 s="1">
        <f t="shared" si="18"/>
        <v>0</v>
      </c>
      <c r="AP418">
        <f t="shared" si="19"/>
        <v>0</v>
      </c>
    </row>
    <row r="419" spans="2:42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 s="1">
        <f t="shared" si="18"/>
        <v>0</v>
      </c>
      <c r="AP419">
        <f t="shared" si="19"/>
        <v>0</v>
      </c>
    </row>
    <row r="420" spans="2:42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 s="1">
        <f t="shared" si="18"/>
        <v>0</v>
      </c>
      <c r="AP420">
        <f t="shared" si="19"/>
        <v>0</v>
      </c>
    </row>
    <row r="421" spans="2:42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 s="1">
        <f t="shared" si="18"/>
        <v>0</v>
      </c>
      <c r="AP421">
        <f t="shared" si="19"/>
        <v>0</v>
      </c>
    </row>
    <row r="422" spans="2:42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 s="1">
        <f t="shared" si="18"/>
        <v>0</v>
      </c>
      <c r="AP422">
        <f t="shared" si="19"/>
        <v>0</v>
      </c>
    </row>
    <row r="423" spans="2:42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 s="1">
        <f t="shared" si="18"/>
        <v>0</v>
      </c>
      <c r="AP423">
        <f t="shared" si="19"/>
        <v>0</v>
      </c>
    </row>
    <row r="424" spans="2:42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 s="1">
        <f t="shared" si="18"/>
        <v>0</v>
      </c>
      <c r="AP424">
        <f t="shared" si="19"/>
        <v>0</v>
      </c>
    </row>
    <row r="425" spans="2:42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 s="1">
        <f t="shared" si="18"/>
        <v>0</v>
      </c>
      <c r="AP425">
        <f t="shared" si="19"/>
        <v>0</v>
      </c>
    </row>
    <row r="426" spans="2:42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 s="1">
        <f t="shared" si="18"/>
        <v>0</v>
      </c>
      <c r="AP426">
        <f t="shared" si="19"/>
        <v>0</v>
      </c>
    </row>
    <row r="427" spans="2:42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 s="1">
        <f t="shared" si="18"/>
        <v>0</v>
      </c>
      <c r="AP427">
        <f t="shared" si="19"/>
        <v>0</v>
      </c>
    </row>
    <row r="428" spans="2:42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 s="1">
        <f t="shared" si="18"/>
        <v>0</v>
      </c>
      <c r="AP428">
        <f t="shared" si="19"/>
        <v>0</v>
      </c>
    </row>
    <row r="429" spans="2:42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 s="1">
        <f t="shared" si="18"/>
        <v>0</v>
      </c>
      <c r="AP429">
        <f t="shared" si="19"/>
        <v>0</v>
      </c>
    </row>
    <row r="430" spans="2:42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 s="1">
        <f t="shared" si="18"/>
        <v>0</v>
      </c>
      <c r="AP430">
        <f t="shared" si="19"/>
        <v>0</v>
      </c>
    </row>
    <row r="431" spans="2:42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 s="1">
        <f t="shared" si="18"/>
        <v>0</v>
      </c>
      <c r="AP431">
        <f t="shared" si="19"/>
        <v>0</v>
      </c>
    </row>
    <row r="432" spans="2:42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 s="1">
        <f t="shared" si="18"/>
        <v>0</v>
      </c>
      <c r="AP432">
        <f t="shared" si="19"/>
        <v>0</v>
      </c>
    </row>
    <row r="433" spans="2:42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 s="1">
        <f t="shared" si="18"/>
        <v>0</v>
      </c>
      <c r="AP433">
        <f t="shared" si="19"/>
        <v>0</v>
      </c>
    </row>
    <row r="434" spans="2:42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 s="1">
        <f t="shared" si="18"/>
        <v>0</v>
      </c>
      <c r="AP434">
        <f t="shared" si="19"/>
        <v>0</v>
      </c>
    </row>
    <row r="435" spans="2:42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 s="1">
        <f t="shared" si="18"/>
        <v>0</v>
      </c>
      <c r="AP435">
        <f t="shared" si="19"/>
        <v>0</v>
      </c>
    </row>
    <row r="436" spans="2:42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 s="1">
        <f t="shared" si="18"/>
        <v>0</v>
      </c>
      <c r="AP436">
        <f t="shared" si="19"/>
        <v>0</v>
      </c>
    </row>
    <row r="437" spans="2:42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 s="1">
        <f t="shared" si="18"/>
        <v>0</v>
      </c>
      <c r="AP437">
        <f t="shared" si="19"/>
        <v>0</v>
      </c>
    </row>
    <row r="438" spans="2:42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 s="1">
        <f t="shared" si="18"/>
        <v>0</v>
      </c>
      <c r="AP438">
        <f t="shared" si="19"/>
        <v>0</v>
      </c>
    </row>
    <row r="439" spans="2:42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 s="1">
        <f t="shared" si="18"/>
        <v>0</v>
      </c>
      <c r="AP439">
        <f t="shared" si="19"/>
        <v>0</v>
      </c>
    </row>
    <row r="440" spans="2:42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 s="1">
        <f t="shared" si="18"/>
        <v>0</v>
      </c>
      <c r="AP440">
        <f t="shared" si="19"/>
        <v>0</v>
      </c>
    </row>
    <row r="441" spans="2:42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 s="1">
        <f t="shared" si="18"/>
        <v>0</v>
      </c>
      <c r="AP441">
        <f t="shared" si="19"/>
        <v>0</v>
      </c>
    </row>
    <row r="442" spans="2:42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 s="1">
        <f t="shared" si="18"/>
        <v>0</v>
      </c>
      <c r="AP442">
        <f t="shared" si="19"/>
        <v>0</v>
      </c>
    </row>
    <row r="443" spans="2:42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 s="1">
        <f t="shared" si="18"/>
        <v>0</v>
      </c>
      <c r="AP443">
        <f t="shared" si="19"/>
        <v>0</v>
      </c>
    </row>
    <row r="444" spans="2:42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 s="1">
        <f t="shared" si="18"/>
        <v>0</v>
      </c>
      <c r="AP444">
        <f t="shared" si="19"/>
        <v>0</v>
      </c>
    </row>
    <row r="445" spans="2:42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 s="1">
        <f t="shared" si="18"/>
        <v>0</v>
      </c>
      <c r="AP445">
        <f t="shared" si="19"/>
        <v>0</v>
      </c>
    </row>
    <row r="446" spans="2:42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 s="1">
        <f t="shared" si="18"/>
        <v>0</v>
      </c>
      <c r="AP446">
        <f t="shared" si="19"/>
        <v>0</v>
      </c>
    </row>
    <row r="447" spans="2:42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 s="1">
        <f t="shared" si="18"/>
        <v>0</v>
      </c>
      <c r="AP447">
        <f t="shared" si="19"/>
        <v>0</v>
      </c>
    </row>
    <row r="448" spans="2:42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 s="1">
        <f t="shared" si="18"/>
        <v>0</v>
      </c>
      <c r="AP448">
        <f t="shared" si="19"/>
        <v>0</v>
      </c>
    </row>
    <row r="449" spans="2:42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 s="1">
        <f t="shared" si="18"/>
        <v>0</v>
      </c>
      <c r="AP449">
        <f t="shared" si="19"/>
        <v>0</v>
      </c>
    </row>
    <row r="450" spans="2:42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 s="1">
        <f t="shared" si="18"/>
        <v>0</v>
      </c>
      <c r="AP450">
        <f t="shared" si="19"/>
        <v>0</v>
      </c>
    </row>
    <row r="451" spans="2:42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 s="1">
        <f t="shared" si="18"/>
        <v>0</v>
      </c>
      <c r="AP451">
        <f t="shared" si="19"/>
        <v>0</v>
      </c>
    </row>
    <row r="452" spans="2:42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 s="1">
        <f t="shared" si="18"/>
        <v>0</v>
      </c>
      <c r="AP452">
        <f t="shared" si="19"/>
        <v>0</v>
      </c>
    </row>
    <row r="453" spans="2:42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 s="1">
        <f t="shared" si="18"/>
        <v>0</v>
      </c>
      <c r="AP453">
        <f t="shared" si="19"/>
        <v>0</v>
      </c>
    </row>
    <row r="454" spans="2:42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 s="1">
        <f t="shared" si="18"/>
        <v>0</v>
      </c>
      <c r="AP454">
        <f t="shared" si="19"/>
        <v>0</v>
      </c>
    </row>
    <row r="455" spans="2:42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 s="1">
        <f t="shared" si="18"/>
        <v>0</v>
      </c>
      <c r="AP455">
        <f t="shared" si="19"/>
        <v>0</v>
      </c>
    </row>
    <row r="456" spans="2:42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 s="1">
        <f t="shared" si="18"/>
        <v>0</v>
      </c>
      <c r="AP456">
        <f t="shared" si="19"/>
        <v>0</v>
      </c>
    </row>
    <row r="457" spans="2:42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 s="1">
        <f t="shared" si="18"/>
        <v>0</v>
      </c>
      <c r="AP457">
        <f t="shared" si="19"/>
        <v>0</v>
      </c>
    </row>
    <row r="458" spans="2:42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 s="1">
        <f t="shared" ref="AO458:AO521" si="20">COUNTBLANK(B458:AN458)</f>
        <v>0</v>
      </c>
      <c r="AP458">
        <f t="shared" ref="AP458:AP521" si="21">SUM(AH458:AJ458)-AG458</f>
        <v>0</v>
      </c>
    </row>
    <row r="459" spans="2:42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 s="1">
        <f t="shared" si="20"/>
        <v>0</v>
      </c>
      <c r="AP459">
        <f t="shared" si="21"/>
        <v>0</v>
      </c>
    </row>
    <row r="460" spans="2:42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 s="1">
        <f t="shared" si="20"/>
        <v>0</v>
      </c>
      <c r="AP460">
        <f t="shared" si="21"/>
        <v>0</v>
      </c>
    </row>
    <row r="461" spans="2:42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 s="1">
        <f t="shared" si="20"/>
        <v>0</v>
      </c>
      <c r="AP461">
        <f t="shared" si="21"/>
        <v>0</v>
      </c>
    </row>
    <row r="462" spans="2:42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 s="1">
        <f t="shared" si="20"/>
        <v>0</v>
      </c>
      <c r="AP462">
        <f t="shared" si="21"/>
        <v>0</v>
      </c>
    </row>
    <row r="463" spans="2:42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 s="1">
        <f t="shared" si="20"/>
        <v>0</v>
      </c>
      <c r="AP463">
        <f t="shared" si="21"/>
        <v>0</v>
      </c>
    </row>
    <row r="464" spans="2:42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 s="1">
        <f t="shared" si="20"/>
        <v>0</v>
      </c>
      <c r="AP464">
        <f t="shared" si="21"/>
        <v>0</v>
      </c>
    </row>
    <row r="465" spans="2:42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 s="1">
        <f t="shared" si="20"/>
        <v>0</v>
      </c>
      <c r="AP465">
        <f t="shared" si="21"/>
        <v>0</v>
      </c>
    </row>
    <row r="466" spans="2:42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 s="1">
        <f t="shared" si="20"/>
        <v>0</v>
      </c>
      <c r="AP466">
        <f t="shared" si="21"/>
        <v>0</v>
      </c>
    </row>
    <row r="467" spans="2:42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 s="1">
        <f t="shared" si="20"/>
        <v>0</v>
      </c>
      <c r="AP467">
        <f t="shared" si="21"/>
        <v>0</v>
      </c>
    </row>
    <row r="468" spans="2:42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 s="1">
        <f t="shared" si="20"/>
        <v>0</v>
      </c>
      <c r="AP468">
        <f t="shared" si="21"/>
        <v>0</v>
      </c>
    </row>
    <row r="469" spans="2:42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 s="1">
        <f t="shared" si="20"/>
        <v>0</v>
      </c>
      <c r="AP469">
        <f t="shared" si="21"/>
        <v>0</v>
      </c>
    </row>
    <row r="470" spans="2:42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 s="1">
        <f t="shared" si="20"/>
        <v>0</v>
      </c>
      <c r="AP470">
        <f t="shared" si="21"/>
        <v>0</v>
      </c>
    </row>
    <row r="471" spans="2:42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 s="1">
        <f t="shared" si="20"/>
        <v>0</v>
      </c>
      <c r="AP471">
        <f t="shared" si="21"/>
        <v>0</v>
      </c>
    </row>
    <row r="472" spans="2:42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 s="1">
        <f t="shared" si="20"/>
        <v>0</v>
      </c>
      <c r="AP472">
        <f t="shared" si="21"/>
        <v>0</v>
      </c>
    </row>
    <row r="473" spans="2:42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 s="1">
        <f t="shared" si="20"/>
        <v>0</v>
      </c>
      <c r="AP473">
        <f t="shared" si="21"/>
        <v>0</v>
      </c>
    </row>
    <row r="474" spans="2:42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 s="1">
        <f t="shared" si="20"/>
        <v>0</v>
      </c>
      <c r="AP474">
        <f t="shared" si="21"/>
        <v>0</v>
      </c>
    </row>
    <row r="475" spans="2:42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 s="1">
        <f t="shared" si="20"/>
        <v>0</v>
      </c>
      <c r="AP475">
        <f t="shared" si="21"/>
        <v>0</v>
      </c>
    </row>
    <row r="476" spans="2:42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 s="1">
        <f t="shared" si="20"/>
        <v>0</v>
      </c>
      <c r="AP476">
        <f t="shared" si="21"/>
        <v>0</v>
      </c>
    </row>
    <row r="477" spans="2:42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 s="1">
        <f t="shared" si="20"/>
        <v>0</v>
      </c>
      <c r="AP477">
        <f t="shared" si="21"/>
        <v>0</v>
      </c>
    </row>
    <row r="478" spans="2:42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>
        <f>AG478-AI478-AJ478</f>
        <v>5910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 s="1">
        <f t="shared" si="20"/>
        <v>0</v>
      </c>
      <c r="AP478">
        <v>-5910</v>
      </c>
    </row>
    <row r="479" spans="2:42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 s="1">
        <f t="shared" si="20"/>
        <v>0</v>
      </c>
      <c r="AP479">
        <f t="shared" si="21"/>
        <v>0</v>
      </c>
    </row>
    <row r="480" spans="2:42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 s="1">
        <f t="shared" si="20"/>
        <v>0</v>
      </c>
      <c r="AP480">
        <f t="shared" si="21"/>
        <v>0</v>
      </c>
    </row>
    <row r="481" spans="2:42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 s="1">
        <f t="shared" si="20"/>
        <v>0</v>
      </c>
      <c r="AP481">
        <f t="shared" si="21"/>
        <v>0</v>
      </c>
    </row>
    <row r="482" spans="2:42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 s="1">
        <f t="shared" si="20"/>
        <v>0</v>
      </c>
      <c r="AP482">
        <f t="shared" si="21"/>
        <v>0</v>
      </c>
    </row>
    <row r="483" spans="2:42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 s="1">
        <f t="shared" si="20"/>
        <v>0</v>
      </c>
      <c r="AP483">
        <f t="shared" si="21"/>
        <v>0</v>
      </c>
    </row>
    <row r="484" spans="2:42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 s="1">
        <f t="shared" si="20"/>
        <v>0</v>
      </c>
      <c r="AP484">
        <f t="shared" si="21"/>
        <v>0</v>
      </c>
    </row>
    <row r="485" spans="2:42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 s="1">
        <f t="shared" si="20"/>
        <v>0</v>
      </c>
      <c r="AP485">
        <f t="shared" si="21"/>
        <v>0</v>
      </c>
    </row>
    <row r="486" spans="2:42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 s="1">
        <f t="shared" si="20"/>
        <v>0</v>
      </c>
      <c r="AP486">
        <f t="shared" si="21"/>
        <v>0</v>
      </c>
    </row>
    <row r="487" spans="2:42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 s="1">
        <f t="shared" si="20"/>
        <v>0</v>
      </c>
      <c r="AP487">
        <f t="shared" si="21"/>
        <v>0</v>
      </c>
    </row>
    <row r="488" spans="2:42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 s="1">
        <f t="shared" si="20"/>
        <v>0</v>
      </c>
      <c r="AP488">
        <f t="shared" si="21"/>
        <v>0</v>
      </c>
    </row>
    <row r="489" spans="2:42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 s="1">
        <f t="shared" si="20"/>
        <v>0</v>
      </c>
      <c r="AP489">
        <f t="shared" si="21"/>
        <v>0</v>
      </c>
    </row>
    <row r="490" spans="2:42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 s="1">
        <f t="shared" si="20"/>
        <v>0</v>
      </c>
      <c r="AP490">
        <f t="shared" si="21"/>
        <v>0</v>
      </c>
    </row>
    <row r="491" spans="2:42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 s="1">
        <f t="shared" si="20"/>
        <v>0</v>
      </c>
      <c r="AP491">
        <f t="shared" si="21"/>
        <v>0</v>
      </c>
    </row>
    <row r="492" spans="2:42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 s="1">
        <f t="shared" si="20"/>
        <v>0</v>
      </c>
      <c r="AP492">
        <f t="shared" si="21"/>
        <v>0</v>
      </c>
    </row>
    <row r="493" spans="2:42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 s="1">
        <f t="shared" si="20"/>
        <v>0</v>
      </c>
      <c r="AP493">
        <f t="shared" si="21"/>
        <v>0</v>
      </c>
    </row>
    <row r="494" spans="2:42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 s="1">
        <f t="shared" si="20"/>
        <v>0</v>
      </c>
      <c r="AP494">
        <f t="shared" si="21"/>
        <v>0</v>
      </c>
    </row>
    <row r="495" spans="2:42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 s="1">
        <f t="shared" si="20"/>
        <v>0</v>
      </c>
      <c r="AP495">
        <f t="shared" si="21"/>
        <v>0</v>
      </c>
    </row>
    <row r="496" spans="2:42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 s="1">
        <f t="shared" si="20"/>
        <v>0</v>
      </c>
      <c r="AP496">
        <f t="shared" si="21"/>
        <v>0</v>
      </c>
    </row>
    <row r="497" spans="2:42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 s="1">
        <f t="shared" si="20"/>
        <v>0</v>
      </c>
      <c r="AP497">
        <f t="shared" si="21"/>
        <v>0</v>
      </c>
    </row>
    <row r="498" spans="2:42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 s="1">
        <f t="shared" si="20"/>
        <v>0</v>
      </c>
      <c r="AP498">
        <f t="shared" si="21"/>
        <v>0</v>
      </c>
    </row>
    <row r="499" spans="2:42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 s="1">
        <f t="shared" si="20"/>
        <v>0</v>
      </c>
      <c r="AP499">
        <f t="shared" si="21"/>
        <v>0</v>
      </c>
    </row>
    <row r="500" spans="2:42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 s="1">
        <f t="shared" si="20"/>
        <v>0</v>
      </c>
      <c r="AP500">
        <f t="shared" si="21"/>
        <v>0</v>
      </c>
    </row>
    <row r="501" spans="2:42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 s="1">
        <f t="shared" si="20"/>
        <v>0</v>
      </c>
      <c r="AP501">
        <f t="shared" si="21"/>
        <v>0</v>
      </c>
    </row>
    <row r="502" spans="2:42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 s="1">
        <f t="shared" si="20"/>
        <v>0</v>
      </c>
      <c r="AP502">
        <f t="shared" si="21"/>
        <v>0</v>
      </c>
    </row>
    <row r="503" spans="2:42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 s="1">
        <f t="shared" si="20"/>
        <v>0</v>
      </c>
      <c r="AP503">
        <f t="shared" si="21"/>
        <v>0</v>
      </c>
    </row>
    <row r="504" spans="2:42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 s="1">
        <f t="shared" si="20"/>
        <v>0</v>
      </c>
      <c r="AP504">
        <f t="shared" si="21"/>
        <v>0</v>
      </c>
    </row>
    <row r="505" spans="2:42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 s="1">
        <f t="shared" si="20"/>
        <v>0</v>
      </c>
      <c r="AP505">
        <f t="shared" si="21"/>
        <v>0</v>
      </c>
    </row>
    <row r="506" spans="2:42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 s="1">
        <f t="shared" si="20"/>
        <v>0</v>
      </c>
      <c r="AP506">
        <f t="shared" si="21"/>
        <v>0</v>
      </c>
    </row>
    <row r="507" spans="2:42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 s="1">
        <f t="shared" si="20"/>
        <v>0</v>
      </c>
      <c r="AP507">
        <f t="shared" si="21"/>
        <v>0</v>
      </c>
    </row>
    <row r="508" spans="2:42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 s="1">
        <f t="shared" si="20"/>
        <v>0</v>
      </c>
      <c r="AP508">
        <f t="shared" si="21"/>
        <v>0</v>
      </c>
    </row>
    <row r="509" spans="2:42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 s="1">
        <f t="shared" si="20"/>
        <v>0</v>
      </c>
      <c r="AP509">
        <f t="shared" si="21"/>
        <v>0</v>
      </c>
    </row>
    <row r="510" spans="2:42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 s="1">
        <f t="shared" si="20"/>
        <v>0</v>
      </c>
      <c r="AP510">
        <f t="shared" si="21"/>
        <v>0</v>
      </c>
    </row>
    <row r="511" spans="2:42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 s="1">
        <f t="shared" si="20"/>
        <v>0</v>
      </c>
      <c r="AP511">
        <f t="shared" si="21"/>
        <v>0</v>
      </c>
    </row>
    <row r="512" spans="2:42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 s="1">
        <f t="shared" si="20"/>
        <v>0</v>
      </c>
      <c r="AP512">
        <f t="shared" si="21"/>
        <v>0</v>
      </c>
    </row>
    <row r="513" spans="2:42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 s="1">
        <f t="shared" si="20"/>
        <v>0</v>
      </c>
      <c r="AP513">
        <f t="shared" si="21"/>
        <v>0</v>
      </c>
    </row>
    <row r="514" spans="2:42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 s="1">
        <f t="shared" si="20"/>
        <v>0</v>
      </c>
      <c r="AP514">
        <f t="shared" si="21"/>
        <v>0</v>
      </c>
    </row>
    <row r="515" spans="2:42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 s="1">
        <f t="shared" si="20"/>
        <v>0</v>
      </c>
      <c r="AP515">
        <f t="shared" si="21"/>
        <v>0</v>
      </c>
    </row>
    <row r="516" spans="2:42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 s="1">
        <f t="shared" si="20"/>
        <v>0</v>
      </c>
      <c r="AP516">
        <f t="shared" si="21"/>
        <v>0</v>
      </c>
    </row>
    <row r="517" spans="2:42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 s="1">
        <f t="shared" si="20"/>
        <v>0</v>
      </c>
      <c r="AP517">
        <f t="shared" si="21"/>
        <v>0</v>
      </c>
    </row>
    <row r="518" spans="2:42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 s="1">
        <f t="shared" si="20"/>
        <v>0</v>
      </c>
      <c r="AP518">
        <f t="shared" si="21"/>
        <v>0</v>
      </c>
    </row>
    <row r="519" spans="2:42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 s="1">
        <f t="shared" si="20"/>
        <v>0</v>
      </c>
      <c r="AP519">
        <f t="shared" si="21"/>
        <v>0</v>
      </c>
    </row>
    <row r="520" spans="2:42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 s="1">
        <f t="shared" si="20"/>
        <v>0</v>
      </c>
      <c r="AP520">
        <f t="shared" si="21"/>
        <v>0</v>
      </c>
    </row>
    <row r="521" spans="2:42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 s="1">
        <f t="shared" si="20"/>
        <v>0</v>
      </c>
      <c r="AP521">
        <f t="shared" si="21"/>
        <v>0</v>
      </c>
    </row>
    <row r="522" spans="2:42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 s="1">
        <f t="shared" ref="AO522:AO585" si="22">COUNTBLANK(B522:AN522)</f>
        <v>0</v>
      </c>
      <c r="AP522">
        <f t="shared" ref="AP522:AP585" si="23">SUM(AH522:AJ522)-AG522</f>
        <v>0</v>
      </c>
    </row>
    <row r="523" spans="2:42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 s="1">
        <f t="shared" si="22"/>
        <v>0</v>
      </c>
      <c r="AP523">
        <f t="shared" si="23"/>
        <v>0</v>
      </c>
    </row>
    <row r="524" spans="2:42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 s="1">
        <f t="shared" si="22"/>
        <v>0</v>
      </c>
      <c r="AP524">
        <f t="shared" si="23"/>
        <v>0</v>
      </c>
    </row>
    <row r="525" spans="2:42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 s="1">
        <f t="shared" si="22"/>
        <v>0</v>
      </c>
      <c r="AP525">
        <f t="shared" si="23"/>
        <v>0</v>
      </c>
    </row>
    <row r="526" spans="2:42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 s="1">
        <f t="shared" si="22"/>
        <v>0</v>
      </c>
      <c r="AP526">
        <f t="shared" si="23"/>
        <v>0</v>
      </c>
    </row>
    <row r="527" spans="2:42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 s="1">
        <f t="shared" si="22"/>
        <v>0</v>
      </c>
      <c r="AP527">
        <f t="shared" si="23"/>
        <v>0</v>
      </c>
    </row>
    <row r="528" spans="2:42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 s="1">
        <f t="shared" si="22"/>
        <v>0</v>
      </c>
      <c r="AP528">
        <f t="shared" si="23"/>
        <v>0</v>
      </c>
    </row>
    <row r="529" spans="2:42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 s="1">
        <f t="shared" si="22"/>
        <v>0</v>
      </c>
      <c r="AP529">
        <f t="shared" si="23"/>
        <v>0</v>
      </c>
    </row>
    <row r="530" spans="2:42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 s="1">
        <f t="shared" si="22"/>
        <v>0</v>
      </c>
      <c r="AP530">
        <f t="shared" si="23"/>
        <v>0</v>
      </c>
    </row>
    <row r="531" spans="2:42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 s="1">
        <f t="shared" si="22"/>
        <v>0</v>
      </c>
      <c r="AP531">
        <f t="shared" si="23"/>
        <v>0</v>
      </c>
    </row>
    <row r="532" spans="2:42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 s="1">
        <f t="shared" si="22"/>
        <v>0</v>
      </c>
      <c r="AP532">
        <f t="shared" si="23"/>
        <v>0</v>
      </c>
    </row>
    <row r="533" spans="2:42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 s="1">
        <f t="shared" si="22"/>
        <v>0</v>
      </c>
      <c r="AP533">
        <f t="shared" si="23"/>
        <v>0</v>
      </c>
    </row>
    <row r="534" spans="2:42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 s="1">
        <f t="shared" si="22"/>
        <v>0</v>
      </c>
      <c r="AP534">
        <f t="shared" si="23"/>
        <v>0</v>
      </c>
    </row>
    <row r="535" spans="2:42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 s="1">
        <f t="shared" si="22"/>
        <v>0</v>
      </c>
      <c r="AP535">
        <f t="shared" si="23"/>
        <v>0</v>
      </c>
    </row>
    <row r="536" spans="2:42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 s="1">
        <f t="shared" si="22"/>
        <v>0</v>
      </c>
      <c r="AP536">
        <f t="shared" si="23"/>
        <v>0</v>
      </c>
    </row>
    <row r="537" spans="2:42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 s="1">
        <f t="shared" si="22"/>
        <v>0</v>
      </c>
      <c r="AP537">
        <f t="shared" si="23"/>
        <v>0</v>
      </c>
    </row>
    <row r="538" spans="2:42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 s="1">
        <f t="shared" si="22"/>
        <v>0</v>
      </c>
      <c r="AP538">
        <f t="shared" si="23"/>
        <v>0</v>
      </c>
    </row>
    <row r="539" spans="2:42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 s="1">
        <f t="shared" si="22"/>
        <v>0</v>
      </c>
      <c r="AP539">
        <f t="shared" si="23"/>
        <v>0</v>
      </c>
    </row>
    <row r="540" spans="2:42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 s="1">
        <f t="shared" si="22"/>
        <v>0</v>
      </c>
      <c r="AP540">
        <f t="shared" si="23"/>
        <v>0</v>
      </c>
    </row>
    <row r="541" spans="2:42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 s="1">
        <f t="shared" si="22"/>
        <v>0</v>
      </c>
      <c r="AP541">
        <f t="shared" si="23"/>
        <v>0</v>
      </c>
    </row>
    <row r="542" spans="2:42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 s="1">
        <f t="shared" si="22"/>
        <v>0</v>
      </c>
      <c r="AP542">
        <f t="shared" si="23"/>
        <v>0</v>
      </c>
    </row>
    <row r="543" spans="2:42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 s="1">
        <f t="shared" si="22"/>
        <v>0</v>
      </c>
      <c r="AP543">
        <f t="shared" si="23"/>
        <v>0</v>
      </c>
    </row>
    <row r="544" spans="2:42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 s="1">
        <f t="shared" si="22"/>
        <v>0</v>
      </c>
      <c r="AP544">
        <f t="shared" si="23"/>
        <v>0</v>
      </c>
    </row>
    <row r="545" spans="2:42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 s="1">
        <f t="shared" si="22"/>
        <v>0</v>
      </c>
      <c r="AP545">
        <f t="shared" si="23"/>
        <v>0</v>
      </c>
    </row>
    <row r="546" spans="2:42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 s="1">
        <f t="shared" si="22"/>
        <v>0</v>
      </c>
      <c r="AP546">
        <f t="shared" si="23"/>
        <v>0</v>
      </c>
    </row>
    <row r="547" spans="2:42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 s="1">
        <f t="shared" si="22"/>
        <v>0</v>
      </c>
      <c r="AP547">
        <f t="shared" si="23"/>
        <v>0</v>
      </c>
    </row>
    <row r="548" spans="2:42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 s="1">
        <f t="shared" si="22"/>
        <v>0</v>
      </c>
      <c r="AP548">
        <f t="shared" si="23"/>
        <v>0</v>
      </c>
    </row>
    <row r="549" spans="2:42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 s="1">
        <f t="shared" si="22"/>
        <v>0</v>
      </c>
      <c r="AP549">
        <f t="shared" si="23"/>
        <v>0</v>
      </c>
    </row>
    <row r="550" spans="2:42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 s="1">
        <f t="shared" si="22"/>
        <v>0</v>
      </c>
      <c r="AP550">
        <f t="shared" si="23"/>
        <v>0</v>
      </c>
    </row>
    <row r="551" spans="2:42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 s="1">
        <f t="shared" si="22"/>
        <v>0</v>
      </c>
      <c r="AP551">
        <f t="shared" si="23"/>
        <v>0</v>
      </c>
    </row>
    <row r="552" spans="2:42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 s="1">
        <f t="shared" si="22"/>
        <v>0</v>
      </c>
      <c r="AP552">
        <f t="shared" si="23"/>
        <v>0</v>
      </c>
    </row>
    <row r="553" spans="2:42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 s="1">
        <f t="shared" si="22"/>
        <v>0</v>
      </c>
      <c r="AP553">
        <f t="shared" si="23"/>
        <v>0</v>
      </c>
    </row>
    <row r="554" spans="2:42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 s="1">
        <f t="shared" si="22"/>
        <v>0</v>
      </c>
      <c r="AP554">
        <f t="shared" si="23"/>
        <v>0</v>
      </c>
    </row>
    <row r="555" spans="2:42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 s="1">
        <f t="shared" si="22"/>
        <v>0</v>
      </c>
      <c r="AP555">
        <f t="shared" si="23"/>
        <v>0</v>
      </c>
    </row>
    <row r="556" spans="2:42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 s="1">
        <f t="shared" si="22"/>
        <v>0</v>
      </c>
      <c r="AP556">
        <f t="shared" si="23"/>
        <v>0</v>
      </c>
    </row>
    <row r="557" spans="2:42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 s="1">
        <f t="shared" si="22"/>
        <v>0</v>
      </c>
      <c r="AP557">
        <f t="shared" si="23"/>
        <v>0</v>
      </c>
    </row>
    <row r="558" spans="2:42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 s="1">
        <f t="shared" si="22"/>
        <v>0</v>
      </c>
      <c r="AP558">
        <f t="shared" si="23"/>
        <v>0</v>
      </c>
    </row>
    <row r="559" spans="2:42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 s="1">
        <f t="shared" si="22"/>
        <v>0</v>
      </c>
      <c r="AP559">
        <f t="shared" si="23"/>
        <v>0</v>
      </c>
    </row>
    <row r="560" spans="2:42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 s="1">
        <f t="shared" si="22"/>
        <v>0</v>
      </c>
      <c r="AP560">
        <f t="shared" si="23"/>
        <v>0</v>
      </c>
    </row>
    <row r="561" spans="2:42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 s="1">
        <f t="shared" si="22"/>
        <v>0</v>
      </c>
      <c r="AP561">
        <f t="shared" si="23"/>
        <v>0</v>
      </c>
    </row>
    <row r="562" spans="2:42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 s="1">
        <f t="shared" si="22"/>
        <v>0</v>
      </c>
      <c r="AP562">
        <f t="shared" si="23"/>
        <v>0</v>
      </c>
    </row>
    <row r="563" spans="2:42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8340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 s="1">
        <f t="shared" si="22"/>
        <v>0</v>
      </c>
      <c r="AP563">
        <v>-8340</v>
      </c>
    </row>
    <row r="564" spans="2:42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 s="1">
        <f t="shared" si="22"/>
        <v>0</v>
      </c>
      <c r="AP564">
        <f t="shared" si="23"/>
        <v>0</v>
      </c>
    </row>
    <row r="565" spans="2:42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 s="1">
        <f t="shared" si="22"/>
        <v>0</v>
      </c>
      <c r="AP565">
        <f t="shared" si="23"/>
        <v>0</v>
      </c>
    </row>
    <row r="566" spans="2:42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 s="1">
        <f t="shared" si="22"/>
        <v>0</v>
      </c>
      <c r="AP566">
        <f t="shared" si="23"/>
        <v>0</v>
      </c>
    </row>
    <row r="567" spans="2:42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 s="1">
        <f t="shared" si="22"/>
        <v>0</v>
      </c>
      <c r="AP567">
        <f t="shared" si="23"/>
        <v>0</v>
      </c>
    </row>
    <row r="568" spans="2:42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 s="1">
        <f t="shared" si="22"/>
        <v>0</v>
      </c>
      <c r="AP568">
        <f t="shared" si="23"/>
        <v>0</v>
      </c>
    </row>
    <row r="569" spans="2:42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 s="1">
        <f t="shared" si="22"/>
        <v>0</v>
      </c>
      <c r="AP569">
        <f t="shared" si="23"/>
        <v>0</v>
      </c>
    </row>
    <row r="570" spans="2:42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 s="1">
        <f t="shared" si="22"/>
        <v>0</v>
      </c>
      <c r="AP570">
        <f t="shared" si="23"/>
        <v>0</v>
      </c>
    </row>
    <row r="571" spans="2:42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 s="1">
        <f t="shared" si="22"/>
        <v>0</v>
      </c>
      <c r="AP571">
        <f t="shared" si="23"/>
        <v>0</v>
      </c>
    </row>
    <row r="572" spans="2:42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 s="1">
        <f t="shared" si="22"/>
        <v>0</v>
      </c>
      <c r="AP572">
        <f t="shared" si="23"/>
        <v>0</v>
      </c>
    </row>
    <row r="573" spans="2:42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 s="1">
        <f t="shared" si="22"/>
        <v>0</v>
      </c>
      <c r="AP573">
        <f t="shared" si="23"/>
        <v>0</v>
      </c>
    </row>
    <row r="574" spans="2:42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 s="1">
        <f t="shared" si="22"/>
        <v>0</v>
      </c>
      <c r="AP574">
        <f t="shared" si="23"/>
        <v>0</v>
      </c>
    </row>
    <row r="575" spans="2:42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 s="1">
        <f t="shared" si="22"/>
        <v>0</v>
      </c>
      <c r="AP575">
        <f t="shared" si="23"/>
        <v>0</v>
      </c>
    </row>
    <row r="576" spans="2:42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 s="1">
        <f t="shared" si="22"/>
        <v>0</v>
      </c>
      <c r="AP576">
        <f t="shared" si="23"/>
        <v>0</v>
      </c>
    </row>
    <row r="577" spans="2:42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 s="1">
        <f t="shared" si="22"/>
        <v>0</v>
      </c>
      <c r="AP577">
        <f t="shared" si="23"/>
        <v>0</v>
      </c>
    </row>
    <row r="578" spans="2:42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 s="1">
        <f t="shared" si="22"/>
        <v>0</v>
      </c>
      <c r="AP578">
        <f t="shared" si="23"/>
        <v>0</v>
      </c>
    </row>
    <row r="579" spans="2:42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 s="1">
        <f t="shared" si="22"/>
        <v>0</v>
      </c>
      <c r="AP579">
        <f t="shared" si="23"/>
        <v>0</v>
      </c>
    </row>
    <row r="580" spans="2:42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 s="1">
        <f t="shared" si="22"/>
        <v>0</v>
      </c>
      <c r="AP580">
        <f t="shared" si="23"/>
        <v>0</v>
      </c>
    </row>
    <row r="581" spans="2:42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 s="1">
        <f t="shared" si="22"/>
        <v>0</v>
      </c>
      <c r="AP581">
        <f t="shared" si="23"/>
        <v>0</v>
      </c>
    </row>
    <row r="582" spans="2:42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 s="1">
        <f t="shared" si="22"/>
        <v>0</v>
      </c>
      <c r="AP582">
        <f t="shared" si="23"/>
        <v>0</v>
      </c>
    </row>
    <row r="583" spans="2:42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 s="1">
        <f t="shared" si="22"/>
        <v>0</v>
      </c>
      <c r="AP583">
        <f t="shared" si="23"/>
        <v>0</v>
      </c>
    </row>
    <row r="584" spans="2:42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 s="1">
        <f t="shared" si="22"/>
        <v>0</v>
      </c>
      <c r="AP584">
        <f t="shared" si="23"/>
        <v>0</v>
      </c>
    </row>
    <row r="585" spans="2:42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 s="1">
        <f t="shared" si="22"/>
        <v>0</v>
      </c>
      <c r="AP585">
        <f t="shared" si="23"/>
        <v>0</v>
      </c>
    </row>
    <row r="586" spans="2:42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 s="1">
        <f t="shared" ref="AO586:AO649" si="24">COUNTBLANK(B586:AN586)</f>
        <v>0</v>
      </c>
      <c r="AP586">
        <f t="shared" ref="AP586:AP649" si="25">SUM(AH586:AJ586)-AG586</f>
        <v>0</v>
      </c>
    </row>
    <row r="587" spans="2:42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 s="1">
        <f t="shared" si="24"/>
        <v>0</v>
      </c>
      <c r="AP587">
        <f t="shared" si="25"/>
        <v>0</v>
      </c>
    </row>
    <row r="588" spans="2:42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 s="1">
        <f t="shared" si="24"/>
        <v>0</v>
      </c>
      <c r="AP588">
        <f t="shared" si="25"/>
        <v>0</v>
      </c>
    </row>
    <row r="589" spans="2:42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 s="1">
        <f t="shared" si="24"/>
        <v>0</v>
      </c>
      <c r="AP589">
        <f t="shared" si="25"/>
        <v>0</v>
      </c>
    </row>
    <row r="590" spans="2:42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 s="1">
        <f t="shared" si="24"/>
        <v>0</v>
      </c>
      <c r="AP590">
        <f t="shared" si="25"/>
        <v>0</v>
      </c>
    </row>
    <row r="591" spans="2:42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 s="1">
        <f t="shared" si="24"/>
        <v>0</v>
      </c>
      <c r="AP591">
        <f t="shared" si="25"/>
        <v>0</v>
      </c>
    </row>
    <row r="592" spans="2:42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 s="1">
        <f t="shared" si="24"/>
        <v>0</v>
      </c>
      <c r="AP592">
        <f t="shared" si="25"/>
        <v>0</v>
      </c>
    </row>
    <row r="593" spans="2:42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 s="1">
        <f t="shared" si="24"/>
        <v>0</v>
      </c>
      <c r="AP593">
        <f t="shared" si="25"/>
        <v>0</v>
      </c>
    </row>
    <row r="594" spans="2:42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 s="1">
        <f t="shared" si="24"/>
        <v>0</v>
      </c>
      <c r="AP594">
        <f t="shared" si="25"/>
        <v>0</v>
      </c>
    </row>
    <row r="595" spans="2:42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 s="1">
        <f t="shared" si="24"/>
        <v>0</v>
      </c>
      <c r="AP595">
        <f t="shared" si="25"/>
        <v>0</v>
      </c>
    </row>
    <row r="596" spans="2:42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 s="1">
        <f t="shared" si="24"/>
        <v>0</v>
      </c>
      <c r="AP596">
        <f t="shared" si="25"/>
        <v>0</v>
      </c>
    </row>
    <row r="597" spans="2:42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 s="1">
        <f t="shared" si="24"/>
        <v>0</v>
      </c>
      <c r="AP597">
        <f t="shared" si="25"/>
        <v>0</v>
      </c>
    </row>
    <row r="598" spans="2:42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 s="1">
        <f t="shared" si="24"/>
        <v>0</v>
      </c>
      <c r="AP598">
        <f t="shared" si="25"/>
        <v>0</v>
      </c>
    </row>
    <row r="599" spans="2:42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 s="1">
        <f t="shared" si="24"/>
        <v>0</v>
      </c>
      <c r="AP599">
        <f t="shared" si="25"/>
        <v>0</v>
      </c>
    </row>
    <row r="600" spans="2:42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 s="1">
        <f t="shared" si="24"/>
        <v>0</v>
      </c>
      <c r="AP600">
        <f t="shared" si="25"/>
        <v>0</v>
      </c>
    </row>
    <row r="601" spans="2:42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 s="1">
        <f t="shared" si="24"/>
        <v>0</v>
      </c>
      <c r="AP601">
        <f t="shared" si="25"/>
        <v>0</v>
      </c>
    </row>
    <row r="602" spans="2:42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 s="1">
        <f t="shared" si="24"/>
        <v>0</v>
      </c>
      <c r="AP602">
        <f t="shared" si="25"/>
        <v>0</v>
      </c>
    </row>
    <row r="603" spans="2:42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 s="1">
        <f t="shared" si="24"/>
        <v>0</v>
      </c>
      <c r="AP603">
        <f t="shared" si="25"/>
        <v>0</v>
      </c>
    </row>
    <row r="604" spans="2:42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 s="1">
        <f t="shared" si="24"/>
        <v>0</v>
      </c>
      <c r="AP604">
        <f t="shared" si="25"/>
        <v>0</v>
      </c>
    </row>
    <row r="605" spans="2:42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 s="1">
        <f t="shared" si="24"/>
        <v>0</v>
      </c>
      <c r="AP605">
        <f t="shared" si="25"/>
        <v>0</v>
      </c>
    </row>
    <row r="606" spans="2:42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 s="1">
        <f t="shared" si="24"/>
        <v>0</v>
      </c>
      <c r="AP606">
        <f t="shared" si="25"/>
        <v>0</v>
      </c>
    </row>
    <row r="607" spans="2:42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 s="1">
        <f t="shared" si="24"/>
        <v>0</v>
      </c>
      <c r="AP607">
        <f t="shared" si="25"/>
        <v>0</v>
      </c>
    </row>
    <row r="608" spans="2:42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 s="1">
        <f t="shared" si="24"/>
        <v>0</v>
      </c>
      <c r="AP608">
        <f t="shared" si="25"/>
        <v>0</v>
      </c>
    </row>
    <row r="609" spans="2:42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 s="1">
        <f t="shared" si="24"/>
        <v>0</v>
      </c>
      <c r="AP609">
        <f t="shared" si="25"/>
        <v>0</v>
      </c>
    </row>
    <row r="610" spans="2:42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 s="1">
        <f t="shared" si="24"/>
        <v>0</v>
      </c>
      <c r="AP610">
        <f t="shared" si="25"/>
        <v>0</v>
      </c>
    </row>
    <row r="611" spans="2:42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 s="1">
        <f t="shared" si="24"/>
        <v>0</v>
      </c>
      <c r="AP611">
        <f t="shared" si="25"/>
        <v>0</v>
      </c>
    </row>
    <row r="612" spans="2:42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 s="1">
        <f t="shared" si="24"/>
        <v>0</v>
      </c>
      <c r="AP612">
        <f t="shared" si="25"/>
        <v>0</v>
      </c>
    </row>
    <row r="613" spans="2:42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 s="1">
        <f t="shared" si="24"/>
        <v>0</v>
      </c>
      <c r="AP613">
        <f t="shared" si="25"/>
        <v>0</v>
      </c>
    </row>
    <row r="614" spans="2:42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 s="1">
        <f t="shared" si="24"/>
        <v>0</v>
      </c>
      <c r="AP614">
        <f t="shared" si="25"/>
        <v>0</v>
      </c>
    </row>
    <row r="615" spans="2:42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 s="1">
        <f t="shared" si="24"/>
        <v>0</v>
      </c>
      <c r="AP615">
        <f t="shared" si="25"/>
        <v>0</v>
      </c>
    </row>
    <row r="616" spans="2:42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 s="1">
        <f t="shared" si="24"/>
        <v>0</v>
      </c>
      <c r="AP616">
        <f t="shared" si="25"/>
        <v>0</v>
      </c>
    </row>
    <row r="617" spans="2:42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 s="1">
        <f t="shared" si="24"/>
        <v>0</v>
      </c>
      <c r="AP617">
        <f t="shared" si="25"/>
        <v>0</v>
      </c>
    </row>
    <row r="618" spans="2:42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 s="1">
        <f t="shared" si="24"/>
        <v>0</v>
      </c>
      <c r="AP618">
        <f t="shared" si="25"/>
        <v>0</v>
      </c>
    </row>
    <row r="619" spans="2:42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 s="1">
        <f t="shared" si="24"/>
        <v>0</v>
      </c>
      <c r="AP619">
        <f t="shared" si="25"/>
        <v>0</v>
      </c>
    </row>
    <row r="620" spans="2:42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 s="1">
        <f t="shared" si="24"/>
        <v>0</v>
      </c>
      <c r="AP620">
        <f t="shared" si="25"/>
        <v>0</v>
      </c>
    </row>
    <row r="621" spans="2:42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 s="1">
        <f t="shared" si="24"/>
        <v>0</v>
      </c>
      <c r="AP621">
        <f t="shared" si="25"/>
        <v>0</v>
      </c>
    </row>
    <row r="622" spans="2:42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 s="1">
        <f t="shared" si="24"/>
        <v>0</v>
      </c>
      <c r="AP622">
        <f t="shared" si="25"/>
        <v>0</v>
      </c>
    </row>
    <row r="623" spans="2:42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 s="1">
        <f t="shared" si="24"/>
        <v>0</v>
      </c>
      <c r="AP623">
        <f t="shared" si="25"/>
        <v>0</v>
      </c>
    </row>
    <row r="624" spans="2:42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 s="1">
        <f t="shared" si="24"/>
        <v>0</v>
      </c>
      <c r="AP624">
        <f t="shared" si="25"/>
        <v>0</v>
      </c>
    </row>
    <row r="625" spans="2:42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 s="1">
        <f t="shared" si="24"/>
        <v>0</v>
      </c>
      <c r="AP625">
        <f t="shared" si="25"/>
        <v>0</v>
      </c>
    </row>
    <row r="626" spans="2:42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 s="1">
        <f t="shared" si="24"/>
        <v>0</v>
      </c>
      <c r="AP626">
        <f t="shared" si="25"/>
        <v>0</v>
      </c>
    </row>
    <row r="627" spans="2:42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 s="1">
        <f t="shared" si="24"/>
        <v>0</v>
      </c>
      <c r="AP627">
        <f t="shared" si="25"/>
        <v>0</v>
      </c>
    </row>
    <row r="628" spans="2:42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 s="1">
        <f t="shared" si="24"/>
        <v>0</v>
      </c>
      <c r="AP628">
        <f t="shared" si="25"/>
        <v>0</v>
      </c>
    </row>
    <row r="629" spans="2:42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 s="1">
        <f t="shared" si="24"/>
        <v>0</v>
      </c>
      <c r="AP629">
        <f t="shared" si="25"/>
        <v>0</v>
      </c>
    </row>
    <row r="630" spans="2:42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 s="1">
        <f t="shared" si="24"/>
        <v>0</v>
      </c>
      <c r="AP630">
        <f t="shared" si="25"/>
        <v>0</v>
      </c>
    </row>
    <row r="631" spans="2:42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 s="1">
        <f t="shared" si="24"/>
        <v>0</v>
      </c>
      <c r="AP631">
        <f t="shared" si="25"/>
        <v>0</v>
      </c>
    </row>
    <row r="632" spans="2:42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 s="1">
        <f t="shared" si="24"/>
        <v>0</v>
      </c>
      <c r="AP632">
        <f t="shared" si="25"/>
        <v>0</v>
      </c>
    </row>
    <row r="633" spans="2:42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 s="1">
        <f t="shared" si="24"/>
        <v>0</v>
      </c>
      <c r="AP633">
        <f t="shared" si="25"/>
        <v>0</v>
      </c>
    </row>
    <row r="634" spans="2:42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 s="1">
        <f t="shared" si="24"/>
        <v>0</v>
      </c>
      <c r="AP634">
        <f t="shared" si="25"/>
        <v>0</v>
      </c>
    </row>
    <row r="635" spans="2:42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 s="1">
        <f t="shared" si="24"/>
        <v>0</v>
      </c>
      <c r="AP635">
        <f t="shared" si="25"/>
        <v>0</v>
      </c>
    </row>
    <row r="636" spans="2:42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 s="1">
        <f t="shared" si="24"/>
        <v>0</v>
      </c>
      <c r="AP636">
        <f t="shared" si="25"/>
        <v>0</v>
      </c>
    </row>
    <row r="637" spans="2:42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 s="1">
        <f t="shared" si="24"/>
        <v>0</v>
      </c>
      <c r="AP637">
        <f t="shared" si="25"/>
        <v>0</v>
      </c>
    </row>
    <row r="638" spans="2:42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 s="1">
        <f t="shared" si="24"/>
        <v>0</v>
      </c>
      <c r="AP638">
        <f t="shared" si="25"/>
        <v>0</v>
      </c>
    </row>
    <row r="639" spans="2:42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 s="1">
        <f t="shared" si="24"/>
        <v>0</v>
      </c>
      <c r="AP639">
        <f t="shared" si="25"/>
        <v>0</v>
      </c>
    </row>
    <row r="640" spans="2:42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 s="1">
        <f t="shared" si="24"/>
        <v>0</v>
      </c>
      <c r="AP640">
        <f t="shared" si="25"/>
        <v>0</v>
      </c>
    </row>
    <row r="641" spans="2:42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 s="1">
        <f t="shared" si="24"/>
        <v>0</v>
      </c>
      <c r="AP641">
        <f t="shared" si="25"/>
        <v>0</v>
      </c>
    </row>
    <row r="642" spans="2:42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 s="1">
        <f t="shared" si="24"/>
        <v>0</v>
      </c>
      <c r="AP642">
        <f t="shared" si="25"/>
        <v>0</v>
      </c>
    </row>
    <row r="643" spans="2:42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 s="1">
        <f t="shared" si="24"/>
        <v>0</v>
      </c>
      <c r="AP643">
        <f t="shared" si="25"/>
        <v>0</v>
      </c>
    </row>
    <row r="644" spans="2:42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 s="1">
        <f t="shared" si="24"/>
        <v>0</v>
      </c>
      <c r="AP644">
        <f t="shared" si="25"/>
        <v>0</v>
      </c>
    </row>
    <row r="645" spans="2:42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 s="1">
        <f t="shared" si="24"/>
        <v>0</v>
      </c>
      <c r="AP645">
        <f t="shared" si="25"/>
        <v>0</v>
      </c>
    </row>
    <row r="646" spans="2:42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 s="1">
        <f t="shared" si="24"/>
        <v>0</v>
      </c>
      <c r="AP646">
        <f t="shared" si="25"/>
        <v>0</v>
      </c>
    </row>
    <row r="647" spans="2:42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 s="1">
        <f t="shared" si="24"/>
        <v>0</v>
      </c>
      <c r="AP647">
        <f t="shared" si="25"/>
        <v>0</v>
      </c>
    </row>
    <row r="648" spans="2:42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 s="1">
        <f t="shared" si="24"/>
        <v>0</v>
      </c>
      <c r="AP648">
        <f t="shared" si="25"/>
        <v>0</v>
      </c>
    </row>
    <row r="649" spans="2:42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 s="1">
        <f t="shared" si="24"/>
        <v>0</v>
      </c>
      <c r="AP649">
        <f t="shared" si="25"/>
        <v>0</v>
      </c>
    </row>
    <row r="650" spans="2:42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 s="1">
        <f t="shared" ref="AO650:AO713" si="26">COUNTBLANK(B650:AN650)</f>
        <v>0</v>
      </c>
      <c r="AP650">
        <f t="shared" ref="AP650:AP713" si="27">SUM(AH650:AJ650)-AG650</f>
        <v>0</v>
      </c>
    </row>
    <row r="651" spans="2:42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 s="1">
        <f t="shared" si="26"/>
        <v>0</v>
      </c>
      <c r="AP651">
        <f t="shared" si="27"/>
        <v>0</v>
      </c>
    </row>
    <row r="652" spans="2:42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 s="1">
        <f t="shared" si="26"/>
        <v>0</v>
      </c>
      <c r="AP652">
        <f t="shared" si="27"/>
        <v>0</v>
      </c>
    </row>
    <row r="653" spans="2:42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 s="1">
        <f t="shared" si="26"/>
        <v>0</v>
      </c>
      <c r="AP653">
        <f t="shared" si="27"/>
        <v>0</v>
      </c>
    </row>
    <row r="654" spans="2:42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 s="1">
        <f t="shared" si="26"/>
        <v>0</v>
      </c>
      <c r="AP654">
        <f t="shared" si="27"/>
        <v>0</v>
      </c>
    </row>
    <row r="655" spans="2:42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 s="1">
        <f t="shared" si="26"/>
        <v>0</v>
      </c>
      <c r="AP655">
        <f t="shared" si="27"/>
        <v>0</v>
      </c>
    </row>
    <row r="656" spans="2:42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 s="1">
        <f t="shared" si="26"/>
        <v>0</v>
      </c>
      <c r="AP656">
        <f t="shared" si="27"/>
        <v>0</v>
      </c>
    </row>
    <row r="657" spans="2:42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 s="1">
        <f t="shared" si="26"/>
        <v>0</v>
      </c>
      <c r="AP657">
        <f t="shared" si="27"/>
        <v>0</v>
      </c>
    </row>
    <row r="658" spans="2:42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 s="1">
        <f t="shared" si="26"/>
        <v>0</v>
      </c>
      <c r="AP658">
        <f t="shared" si="27"/>
        <v>0</v>
      </c>
    </row>
    <row r="659" spans="2:42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 s="1">
        <f t="shared" si="26"/>
        <v>0</v>
      </c>
      <c r="AP659">
        <f t="shared" si="27"/>
        <v>0</v>
      </c>
    </row>
    <row r="660" spans="2:42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 s="1">
        <f t="shared" si="26"/>
        <v>0</v>
      </c>
      <c r="AP660">
        <f t="shared" si="27"/>
        <v>0</v>
      </c>
    </row>
    <row r="661" spans="2:42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 s="1">
        <f t="shared" si="26"/>
        <v>0</v>
      </c>
      <c r="AP661">
        <f t="shared" si="27"/>
        <v>0</v>
      </c>
    </row>
    <row r="662" spans="2:42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 s="1">
        <f t="shared" si="26"/>
        <v>0</v>
      </c>
      <c r="AP662">
        <f t="shared" si="27"/>
        <v>0</v>
      </c>
    </row>
    <row r="663" spans="2:42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 s="1">
        <f t="shared" si="26"/>
        <v>0</v>
      </c>
      <c r="AP663">
        <f t="shared" si="27"/>
        <v>0</v>
      </c>
    </row>
    <row r="664" spans="2:42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 s="1">
        <f t="shared" si="26"/>
        <v>0</v>
      </c>
      <c r="AP664">
        <f t="shared" si="27"/>
        <v>0</v>
      </c>
    </row>
    <row r="665" spans="2:42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 s="1">
        <f t="shared" si="26"/>
        <v>0</v>
      </c>
      <c r="AP665">
        <f t="shared" si="27"/>
        <v>0</v>
      </c>
    </row>
    <row r="666" spans="2:42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 s="1">
        <f t="shared" si="26"/>
        <v>0</v>
      </c>
      <c r="AP666">
        <f t="shared" si="27"/>
        <v>0</v>
      </c>
    </row>
    <row r="667" spans="2:42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 s="1">
        <f t="shared" si="26"/>
        <v>0</v>
      </c>
      <c r="AP667">
        <f t="shared" si="27"/>
        <v>0</v>
      </c>
    </row>
    <row r="668" spans="2:42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 s="1">
        <f t="shared" si="26"/>
        <v>0</v>
      </c>
      <c r="AP668">
        <f t="shared" si="27"/>
        <v>0</v>
      </c>
    </row>
    <row r="669" spans="2:42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 s="1">
        <f t="shared" si="26"/>
        <v>0</v>
      </c>
      <c r="AP669">
        <f t="shared" si="27"/>
        <v>0</v>
      </c>
    </row>
    <row r="670" spans="2:42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 s="1">
        <f t="shared" si="26"/>
        <v>0</v>
      </c>
      <c r="AP670">
        <f t="shared" si="27"/>
        <v>0</v>
      </c>
    </row>
    <row r="671" spans="2:42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 s="1">
        <f t="shared" si="26"/>
        <v>0</v>
      </c>
      <c r="AP671">
        <f t="shared" si="27"/>
        <v>0</v>
      </c>
    </row>
    <row r="672" spans="2:42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 s="1">
        <f t="shared" si="26"/>
        <v>0</v>
      </c>
      <c r="AP672">
        <f t="shared" si="27"/>
        <v>0</v>
      </c>
    </row>
    <row r="673" spans="2:42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 s="1">
        <f t="shared" si="26"/>
        <v>0</v>
      </c>
      <c r="AP673">
        <f t="shared" si="27"/>
        <v>0</v>
      </c>
    </row>
    <row r="674" spans="2:42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 s="1">
        <f t="shared" si="26"/>
        <v>0</v>
      </c>
      <c r="AP674">
        <f t="shared" si="27"/>
        <v>0</v>
      </c>
    </row>
    <row r="675" spans="2:42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 s="1">
        <f t="shared" si="26"/>
        <v>0</v>
      </c>
      <c r="AP675">
        <f t="shared" si="27"/>
        <v>0</v>
      </c>
    </row>
    <row r="676" spans="2:42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 s="1">
        <f t="shared" si="26"/>
        <v>0</v>
      </c>
      <c r="AP676">
        <f t="shared" si="27"/>
        <v>0</v>
      </c>
    </row>
    <row r="677" spans="2:42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 s="1">
        <f t="shared" si="26"/>
        <v>0</v>
      </c>
      <c r="AP677">
        <f t="shared" si="27"/>
        <v>0</v>
      </c>
    </row>
    <row r="678" spans="2:42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 s="1">
        <f t="shared" si="26"/>
        <v>0</v>
      </c>
      <c r="AP678">
        <f t="shared" si="27"/>
        <v>0</v>
      </c>
    </row>
    <row r="679" spans="2:42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 s="1">
        <f t="shared" si="26"/>
        <v>0</v>
      </c>
      <c r="AP679">
        <f t="shared" si="27"/>
        <v>0</v>
      </c>
    </row>
    <row r="680" spans="2:42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 s="1">
        <f t="shared" si="26"/>
        <v>0</v>
      </c>
      <c r="AP680">
        <f t="shared" si="27"/>
        <v>0</v>
      </c>
    </row>
    <row r="681" spans="2:42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 s="1">
        <f t="shared" si="26"/>
        <v>0</v>
      </c>
      <c r="AP681">
        <f t="shared" si="27"/>
        <v>0</v>
      </c>
    </row>
    <row r="682" spans="2:42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 s="1">
        <f t="shared" si="26"/>
        <v>0</v>
      </c>
      <c r="AP682">
        <f t="shared" si="27"/>
        <v>0</v>
      </c>
    </row>
    <row r="683" spans="2:42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 s="1">
        <f t="shared" si="26"/>
        <v>0</v>
      </c>
      <c r="AP683">
        <f t="shared" si="27"/>
        <v>0</v>
      </c>
    </row>
    <row r="684" spans="2:42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 s="1">
        <f t="shared" si="26"/>
        <v>0</v>
      </c>
      <c r="AP684">
        <f t="shared" si="27"/>
        <v>0</v>
      </c>
    </row>
    <row r="685" spans="2:42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 s="1">
        <f t="shared" si="26"/>
        <v>0</v>
      </c>
      <c r="AP685">
        <f t="shared" si="27"/>
        <v>0</v>
      </c>
    </row>
    <row r="686" spans="2:42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 s="1">
        <f t="shared" si="26"/>
        <v>0</v>
      </c>
      <c r="AP686">
        <f t="shared" si="27"/>
        <v>0</v>
      </c>
    </row>
    <row r="687" spans="2:42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 s="1">
        <f t="shared" si="26"/>
        <v>0</v>
      </c>
      <c r="AP687">
        <f t="shared" si="27"/>
        <v>0</v>
      </c>
    </row>
    <row r="688" spans="2:42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 s="1">
        <f t="shared" si="26"/>
        <v>0</v>
      </c>
      <c r="AP688">
        <f t="shared" si="27"/>
        <v>0</v>
      </c>
    </row>
    <row r="689" spans="2:42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 s="1">
        <f t="shared" si="26"/>
        <v>0</v>
      </c>
      <c r="AP689">
        <f t="shared" si="27"/>
        <v>0</v>
      </c>
    </row>
    <row r="690" spans="2:42" ht="14.4" customHeight="1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 s="1">
        <f t="shared" si="26"/>
        <v>0</v>
      </c>
      <c r="AP690">
        <f t="shared" si="27"/>
        <v>0</v>
      </c>
    </row>
    <row r="691" spans="2:42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 s="1">
        <f t="shared" si="26"/>
        <v>0</v>
      </c>
      <c r="AP691">
        <f t="shared" si="27"/>
        <v>0</v>
      </c>
    </row>
    <row r="692" spans="2:42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 s="1">
        <f t="shared" si="26"/>
        <v>0</v>
      </c>
      <c r="AP692">
        <f t="shared" si="27"/>
        <v>0</v>
      </c>
    </row>
    <row r="693" spans="2:42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 s="1">
        <f t="shared" si="26"/>
        <v>0</v>
      </c>
      <c r="AP693">
        <f t="shared" si="27"/>
        <v>0</v>
      </c>
    </row>
    <row r="694" spans="2:42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 s="1">
        <f t="shared" si="26"/>
        <v>0</v>
      </c>
      <c r="AP694">
        <f t="shared" si="27"/>
        <v>0</v>
      </c>
    </row>
    <row r="695" spans="2:42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 s="1">
        <f t="shared" si="26"/>
        <v>0</v>
      </c>
      <c r="AP695">
        <f t="shared" si="27"/>
        <v>0</v>
      </c>
    </row>
    <row r="696" spans="2:42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 s="1">
        <f t="shared" si="26"/>
        <v>0</v>
      </c>
      <c r="AP696">
        <f t="shared" si="27"/>
        <v>0</v>
      </c>
    </row>
    <row r="697" spans="2:42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 s="1">
        <f t="shared" si="26"/>
        <v>0</v>
      </c>
      <c r="AP697">
        <f t="shared" si="27"/>
        <v>0</v>
      </c>
    </row>
    <row r="698" spans="2:42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 s="1">
        <f t="shared" si="26"/>
        <v>0</v>
      </c>
      <c r="AP698">
        <f t="shared" si="27"/>
        <v>0</v>
      </c>
    </row>
    <row r="699" spans="2:42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 s="1">
        <f t="shared" si="26"/>
        <v>0</v>
      </c>
      <c r="AP699">
        <f t="shared" si="27"/>
        <v>0</v>
      </c>
    </row>
    <row r="700" spans="2:42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 s="1">
        <f t="shared" si="26"/>
        <v>0</v>
      </c>
      <c r="AP700">
        <f t="shared" si="27"/>
        <v>0</v>
      </c>
    </row>
    <row r="701" spans="2:42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 s="1">
        <f t="shared" si="26"/>
        <v>0</v>
      </c>
      <c r="AP701">
        <f t="shared" si="27"/>
        <v>0</v>
      </c>
    </row>
    <row r="702" spans="2:42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 s="1">
        <f t="shared" si="26"/>
        <v>0</v>
      </c>
      <c r="AP702">
        <f t="shared" si="27"/>
        <v>0</v>
      </c>
    </row>
    <row r="703" spans="2:42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 s="1">
        <f t="shared" si="26"/>
        <v>0</v>
      </c>
      <c r="AP703">
        <f t="shared" si="27"/>
        <v>0</v>
      </c>
    </row>
    <row r="704" spans="2:42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 s="1">
        <f t="shared" si="26"/>
        <v>0</v>
      </c>
      <c r="AP704">
        <f t="shared" si="27"/>
        <v>0</v>
      </c>
    </row>
    <row r="705" spans="2:42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 s="1">
        <f t="shared" si="26"/>
        <v>0</v>
      </c>
      <c r="AP705">
        <f t="shared" si="27"/>
        <v>0</v>
      </c>
    </row>
    <row r="706" spans="2:42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 s="1">
        <f t="shared" si="26"/>
        <v>0</v>
      </c>
      <c r="AP706">
        <f t="shared" si="27"/>
        <v>0</v>
      </c>
    </row>
    <row r="707" spans="2:42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 s="1">
        <f t="shared" si="26"/>
        <v>0</v>
      </c>
      <c r="AP707">
        <f t="shared" si="27"/>
        <v>0</v>
      </c>
    </row>
    <row r="708" spans="2:42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 s="1">
        <f t="shared" si="26"/>
        <v>0</v>
      </c>
      <c r="AP708">
        <f t="shared" si="27"/>
        <v>0</v>
      </c>
    </row>
    <row r="709" spans="2:42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 s="1">
        <f t="shared" si="26"/>
        <v>0</v>
      </c>
      <c r="AP709">
        <f t="shared" si="27"/>
        <v>0</v>
      </c>
    </row>
    <row r="710" spans="2:42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 s="1">
        <f t="shared" si="26"/>
        <v>0</v>
      </c>
      <c r="AP710">
        <f t="shared" si="27"/>
        <v>0</v>
      </c>
    </row>
    <row r="711" spans="2:42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 s="1">
        <f t="shared" si="26"/>
        <v>0</v>
      </c>
      <c r="AP711">
        <f t="shared" si="27"/>
        <v>0</v>
      </c>
    </row>
    <row r="712" spans="2:42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 s="1">
        <f t="shared" si="26"/>
        <v>0</v>
      </c>
      <c r="AP712">
        <f t="shared" si="27"/>
        <v>0</v>
      </c>
    </row>
    <row r="713" spans="2:42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 s="1">
        <f t="shared" si="26"/>
        <v>0</v>
      </c>
      <c r="AP713">
        <f t="shared" si="27"/>
        <v>0</v>
      </c>
    </row>
    <row r="714" spans="2:42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 s="1">
        <f t="shared" ref="AO714:AO777" si="28">COUNTBLANK(B714:AN714)</f>
        <v>0</v>
      </c>
      <c r="AP714">
        <f t="shared" ref="AP714:AP777" si="29">SUM(AH714:AJ714)-AG714</f>
        <v>0</v>
      </c>
    </row>
    <row r="715" spans="2:42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 s="1">
        <f t="shared" si="28"/>
        <v>0</v>
      </c>
      <c r="AP715">
        <f t="shared" si="29"/>
        <v>0</v>
      </c>
    </row>
    <row r="716" spans="2:42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 s="1">
        <f t="shared" si="28"/>
        <v>0</v>
      </c>
      <c r="AP716">
        <f t="shared" si="29"/>
        <v>0</v>
      </c>
    </row>
    <row r="717" spans="2:42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 s="1">
        <f t="shared" si="28"/>
        <v>0</v>
      </c>
      <c r="AP717">
        <f t="shared" si="29"/>
        <v>0</v>
      </c>
    </row>
    <row r="718" spans="2:42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 s="1">
        <f t="shared" si="28"/>
        <v>0</v>
      </c>
      <c r="AP718">
        <f t="shared" si="29"/>
        <v>0</v>
      </c>
    </row>
    <row r="719" spans="2:42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 s="1">
        <f t="shared" si="28"/>
        <v>0</v>
      </c>
      <c r="AP719">
        <f t="shared" si="29"/>
        <v>0</v>
      </c>
    </row>
    <row r="720" spans="2:42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 s="1">
        <f t="shared" si="28"/>
        <v>0</v>
      </c>
      <c r="AP720">
        <f t="shared" si="29"/>
        <v>0</v>
      </c>
    </row>
    <row r="721" spans="2:42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 s="1">
        <f t="shared" si="28"/>
        <v>0</v>
      </c>
      <c r="AP721">
        <f t="shared" si="29"/>
        <v>0</v>
      </c>
    </row>
    <row r="722" spans="2:42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 s="1">
        <f t="shared" si="28"/>
        <v>0</v>
      </c>
      <c r="AP722">
        <f t="shared" si="29"/>
        <v>0</v>
      </c>
    </row>
    <row r="723" spans="2:42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 s="1">
        <f t="shared" si="28"/>
        <v>0</v>
      </c>
      <c r="AP723">
        <f t="shared" si="29"/>
        <v>0</v>
      </c>
    </row>
    <row r="724" spans="2:42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 s="1">
        <f t="shared" si="28"/>
        <v>0</v>
      </c>
      <c r="AP724">
        <f t="shared" si="29"/>
        <v>0</v>
      </c>
    </row>
    <row r="725" spans="2:42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 s="1">
        <f t="shared" si="28"/>
        <v>0</v>
      </c>
      <c r="AP725">
        <f t="shared" si="29"/>
        <v>0</v>
      </c>
    </row>
    <row r="726" spans="2:42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 s="1">
        <f t="shared" si="28"/>
        <v>0</v>
      </c>
      <c r="AP726">
        <f t="shared" si="29"/>
        <v>0</v>
      </c>
    </row>
    <row r="727" spans="2:42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 s="1">
        <f t="shared" si="28"/>
        <v>0</v>
      </c>
      <c r="AP727">
        <f t="shared" si="29"/>
        <v>0</v>
      </c>
    </row>
    <row r="728" spans="2:42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 s="1">
        <f t="shared" si="28"/>
        <v>0</v>
      </c>
      <c r="AP728">
        <f t="shared" si="29"/>
        <v>0</v>
      </c>
    </row>
    <row r="729" spans="2:42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 s="1">
        <f t="shared" si="28"/>
        <v>0</v>
      </c>
      <c r="AP729">
        <f t="shared" si="29"/>
        <v>0</v>
      </c>
    </row>
    <row r="730" spans="2:42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 s="1">
        <f t="shared" si="28"/>
        <v>0</v>
      </c>
      <c r="AP730">
        <f t="shared" si="29"/>
        <v>0</v>
      </c>
    </row>
    <row r="731" spans="2:42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 s="1">
        <f t="shared" si="28"/>
        <v>0</v>
      </c>
      <c r="AP731">
        <f t="shared" si="29"/>
        <v>0</v>
      </c>
    </row>
    <row r="732" spans="2:42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 s="1">
        <f t="shared" si="28"/>
        <v>0</v>
      </c>
      <c r="AP732">
        <f t="shared" si="29"/>
        <v>0</v>
      </c>
    </row>
    <row r="733" spans="2:42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 s="1">
        <f t="shared" si="28"/>
        <v>0</v>
      </c>
      <c r="AP733">
        <f t="shared" si="29"/>
        <v>0</v>
      </c>
    </row>
    <row r="734" spans="2:42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 s="1">
        <f t="shared" si="28"/>
        <v>0</v>
      </c>
      <c r="AP734">
        <f t="shared" si="29"/>
        <v>0</v>
      </c>
    </row>
    <row r="735" spans="2:42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 s="1">
        <f t="shared" si="28"/>
        <v>0</v>
      </c>
      <c r="AP735">
        <f t="shared" si="29"/>
        <v>0</v>
      </c>
    </row>
    <row r="736" spans="2:42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 s="1">
        <f t="shared" si="28"/>
        <v>0</v>
      </c>
      <c r="AP736">
        <f t="shared" si="29"/>
        <v>0</v>
      </c>
    </row>
    <row r="737" spans="2:42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 s="1">
        <f t="shared" si="28"/>
        <v>0</v>
      </c>
      <c r="AP737">
        <f t="shared" si="29"/>
        <v>0</v>
      </c>
    </row>
    <row r="738" spans="2:42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 s="1">
        <f t="shared" si="28"/>
        <v>0</v>
      </c>
      <c r="AP738">
        <f t="shared" si="29"/>
        <v>0</v>
      </c>
    </row>
    <row r="739" spans="2:42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 s="1">
        <f t="shared" si="28"/>
        <v>0</v>
      </c>
      <c r="AP739">
        <f t="shared" si="29"/>
        <v>0</v>
      </c>
    </row>
    <row r="740" spans="2:42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 s="1">
        <f t="shared" si="28"/>
        <v>0</v>
      </c>
      <c r="AP740">
        <f t="shared" si="29"/>
        <v>0</v>
      </c>
    </row>
    <row r="741" spans="2:42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 s="1">
        <f t="shared" si="28"/>
        <v>0</v>
      </c>
      <c r="AP741">
        <f t="shared" si="29"/>
        <v>0</v>
      </c>
    </row>
    <row r="742" spans="2:42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 s="1">
        <f t="shared" si="28"/>
        <v>0</v>
      </c>
      <c r="AP742">
        <f t="shared" si="29"/>
        <v>0</v>
      </c>
    </row>
    <row r="743" spans="2:42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 s="1">
        <f t="shared" si="28"/>
        <v>0</v>
      </c>
      <c r="AP743">
        <f t="shared" si="29"/>
        <v>0</v>
      </c>
    </row>
    <row r="744" spans="2:42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 s="1">
        <f t="shared" si="28"/>
        <v>0</v>
      </c>
      <c r="AP744">
        <f t="shared" si="29"/>
        <v>0</v>
      </c>
    </row>
    <row r="745" spans="2:42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 s="1">
        <f t="shared" si="28"/>
        <v>0</v>
      </c>
      <c r="AP745">
        <f t="shared" si="29"/>
        <v>0</v>
      </c>
    </row>
    <row r="746" spans="2:42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 s="1">
        <f t="shared" si="28"/>
        <v>0</v>
      </c>
      <c r="AP746">
        <f t="shared" si="29"/>
        <v>0</v>
      </c>
    </row>
    <row r="747" spans="2:42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 s="1">
        <f t="shared" si="28"/>
        <v>0</v>
      </c>
      <c r="AP747">
        <f t="shared" si="29"/>
        <v>0</v>
      </c>
    </row>
    <row r="748" spans="2:42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 s="1">
        <f t="shared" si="28"/>
        <v>0</v>
      </c>
      <c r="AP748">
        <f t="shared" si="29"/>
        <v>0</v>
      </c>
    </row>
    <row r="749" spans="2:42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 s="1">
        <f t="shared" si="28"/>
        <v>0</v>
      </c>
      <c r="AP749">
        <f t="shared" si="29"/>
        <v>0</v>
      </c>
    </row>
    <row r="750" spans="2:42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 s="1">
        <f t="shared" si="28"/>
        <v>0</v>
      </c>
      <c r="AP750">
        <f t="shared" si="29"/>
        <v>0</v>
      </c>
    </row>
    <row r="751" spans="2:42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 s="1">
        <f t="shared" si="28"/>
        <v>0</v>
      </c>
      <c r="AP751">
        <f t="shared" si="29"/>
        <v>0</v>
      </c>
    </row>
    <row r="752" spans="2:42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 s="1">
        <f t="shared" si="28"/>
        <v>0</v>
      </c>
      <c r="AP752">
        <f t="shared" si="29"/>
        <v>0</v>
      </c>
    </row>
    <row r="753" spans="2:42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 s="1">
        <f t="shared" si="28"/>
        <v>0</v>
      </c>
      <c r="AP753">
        <f t="shared" si="29"/>
        <v>0</v>
      </c>
    </row>
    <row r="754" spans="2:42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 s="1">
        <f t="shared" si="28"/>
        <v>0</v>
      </c>
      <c r="AP754">
        <f t="shared" si="29"/>
        <v>0</v>
      </c>
    </row>
    <row r="755" spans="2:42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 s="1">
        <f t="shared" si="28"/>
        <v>0</v>
      </c>
      <c r="AP755">
        <f t="shared" si="29"/>
        <v>0</v>
      </c>
    </row>
    <row r="756" spans="2:42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 s="1">
        <f t="shared" si="28"/>
        <v>0</v>
      </c>
      <c r="AP756">
        <f t="shared" si="29"/>
        <v>0</v>
      </c>
    </row>
    <row r="757" spans="2:42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 s="1">
        <f t="shared" si="28"/>
        <v>0</v>
      </c>
      <c r="AP757">
        <f t="shared" si="29"/>
        <v>0</v>
      </c>
    </row>
    <row r="758" spans="2:42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 s="1">
        <f t="shared" si="28"/>
        <v>0</v>
      </c>
      <c r="AP758">
        <f t="shared" si="29"/>
        <v>0</v>
      </c>
    </row>
    <row r="759" spans="2:42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 s="1">
        <f t="shared" si="28"/>
        <v>0</v>
      </c>
      <c r="AP759">
        <f t="shared" si="29"/>
        <v>0</v>
      </c>
    </row>
    <row r="760" spans="2:42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 s="1">
        <f t="shared" si="28"/>
        <v>0</v>
      </c>
      <c r="AP760">
        <f t="shared" si="29"/>
        <v>0</v>
      </c>
    </row>
    <row r="761" spans="2:42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 s="1">
        <f t="shared" si="28"/>
        <v>0</v>
      </c>
      <c r="AP761">
        <f t="shared" si="29"/>
        <v>0</v>
      </c>
    </row>
    <row r="762" spans="2:42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 s="1">
        <f t="shared" si="28"/>
        <v>0</v>
      </c>
      <c r="AP762">
        <f t="shared" si="29"/>
        <v>0</v>
      </c>
    </row>
    <row r="763" spans="2:42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 s="1">
        <f t="shared" si="28"/>
        <v>0</v>
      </c>
      <c r="AP763">
        <f t="shared" si="29"/>
        <v>0</v>
      </c>
    </row>
    <row r="764" spans="2:42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 s="1">
        <f t="shared" si="28"/>
        <v>0</v>
      </c>
      <c r="AP764">
        <f t="shared" si="29"/>
        <v>0</v>
      </c>
    </row>
    <row r="765" spans="2:42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 s="1">
        <f t="shared" si="28"/>
        <v>0</v>
      </c>
      <c r="AP765">
        <f t="shared" si="29"/>
        <v>0</v>
      </c>
    </row>
    <row r="766" spans="2:42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 s="1">
        <f t="shared" si="28"/>
        <v>0</v>
      </c>
      <c r="AP766">
        <f t="shared" si="29"/>
        <v>0</v>
      </c>
    </row>
    <row r="767" spans="2:42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 s="1">
        <f t="shared" si="28"/>
        <v>0</v>
      </c>
      <c r="AP767">
        <f t="shared" si="29"/>
        <v>0</v>
      </c>
    </row>
    <row r="768" spans="2:42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1">
        <f t="shared" si="28"/>
        <v>0</v>
      </c>
      <c r="AP768">
        <f t="shared" si="29"/>
        <v>0</v>
      </c>
    </row>
    <row r="769" spans="2:42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1">
        <f t="shared" si="28"/>
        <v>0</v>
      </c>
      <c r="AP769">
        <f t="shared" si="29"/>
        <v>0</v>
      </c>
    </row>
    <row r="770" spans="2:42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 s="1">
        <f t="shared" si="28"/>
        <v>0</v>
      </c>
      <c r="AP770">
        <f t="shared" si="29"/>
        <v>0</v>
      </c>
    </row>
    <row r="771" spans="2:42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 s="1">
        <f t="shared" si="28"/>
        <v>0</v>
      </c>
      <c r="AP771">
        <f t="shared" si="29"/>
        <v>0</v>
      </c>
    </row>
    <row r="772" spans="2:42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 s="1">
        <f t="shared" si="28"/>
        <v>0</v>
      </c>
      <c r="AP772">
        <f t="shared" si="29"/>
        <v>0</v>
      </c>
    </row>
    <row r="773" spans="2:42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 s="1">
        <f t="shared" si="28"/>
        <v>0</v>
      </c>
      <c r="AP773">
        <f t="shared" si="29"/>
        <v>0</v>
      </c>
    </row>
    <row r="774" spans="2:42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 s="1">
        <f t="shared" si="28"/>
        <v>0</v>
      </c>
      <c r="AP774">
        <f t="shared" si="29"/>
        <v>0</v>
      </c>
    </row>
    <row r="775" spans="2:42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 s="1">
        <f t="shared" si="28"/>
        <v>0</v>
      </c>
      <c r="AP775">
        <f t="shared" si="29"/>
        <v>0</v>
      </c>
    </row>
    <row r="776" spans="2:42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 s="1">
        <f t="shared" si="28"/>
        <v>0</v>
      </c>
      <c r="AP776">
        <f t="shared" si="29"/>
        <v>0</v>
      </c>
    </row>
    <row r="777" spans="2:42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 s="1">
        <f t="shared" si="28"/>
        <v>0</v>
      </c>
      <c r="AP777">
        <f t="shared" si="29"/>
        <v>0</v>
      </c>
    </row>
    <row r="778" spans="2:42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 s="1">
        <f t="shared" ref="AO778:AO841" si="30">COUNTBLANK(B778:AN778)</f>
        <v>0</v>
      </c>
      <c r="AP778">
        <f t="shared" ref="AP778:AP841" si="31">SUM(AH778:AJ778)-AG778</f>
        <v>0</v>
      </c>
    </row>
    <row r="779" spans="2:42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 s="1">
        <f t="shared" si="30"/>
        <v>0</v>
      </c>
      <c r="AP779">
        <f t="shared" si="31"/>
        <v>0</v>
      </c>
    </row>
    <row r="780" spans="2:42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 s="1">
        <f t="shared" si="30"/>
        <v>0</v>
      </c>
      <c r="AP780">
        <f t="shared" si="31"/>
        <v>0</v>
      </c>
    </row>
    <row r="781" spans="2:42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 s="1">
        <f t="shared" si="30"/>
        <v>0</v>
      </c>
      <c r="AP781">
        <f t="shared" si="31"/>
        <v>0</v>
      </c>
    </row>
    <row r="782" spans="2:42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 s="1">
        <f t="shared" si="30"/>
        <v>0</v>
      </c>
      <c r="AP782">
        <f t="shared" si="31"/>
        <v>0</v>
      </c>
    </row>
    <row r="783" spans="2:42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 s="1">
        <f t="shared" si="30"/>
        <v>0</v>
      </c>
      <c r="AP783">
        <f t="shared" si="31"/>
        <v>0</v>
      </c>
    </row>
    <row r="784" spans="2:42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 s="1">
        <f t="shared" si="30"/>
        <v>0</v>
      </c>
      <c r="AP784">
        <f t="shared" si="31"/>
        <v>0</v>
      </c>
    </row>
    <row r="785" spans="2:42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 s="1">
        <f t="shared" si="30"/>
        <v>0</v>
      </c>
      <c r="AP785">
        <f t="shared" si="31"/>
        <v>0</v>
      </c>
    </row>
    <row r="786" spans="2:42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 s="1">
        <f t="shared" si="30"/>
        <v>0</v>
      </c>
      <c r="AP786">
        <f t="shared" si="31"/>
        <v>0</v>
      </c>
    </row>
    <row r="787" spans="2:42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 s="1">
        <f t="shared" si="30"/>
        <v>0</v>
      </c>
      <c r="AP787">
        <f t="shared" si="31"/>
        <v>0</v>
      </c>
    </row>
    <row r="788" spans="2:42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 s="1">
        <f t="shared" si="30"/>
        <v>0</v>
      </c>
      <c r="AP788">
        <f t="shared" si="31"/>
        <v>0</v>
      </c>
    </row>
    <row r="789" spans="2:42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 s="1">
        <f t="shared" si="30"/>
        <v>0</v>
      </c>
      <c r="AP789">
        <f t="shared" si="31"/>
        <v>0</v>
      </c>
    </row>
    <row r="790" spans="2:42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 s="1">
        <f t="shared" si="30"/>
        <v>0</v>
      </c>
      <c r="AP790">
        <f t="shared" si="31"/>
        <v>0</v>
      </c>
    </row>
    <row r="791" spans="2:42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 s="1">
        <f t="shared" si="30"/>
        <v>0</v>
      </c>
      <c r="AP791">
        <f t="shared" si="31"/>
        <v>0</v>
      </c>
    </row>
    <row r="792" spans="2:42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 s="1">
        <f t="shared" si="30"/>
        <v>0</v>
      </c>
      <c r="AP792">
        <f t="shared" si="31"/>
        <v>0</v>
      </c>
    </row>
    <row r="793" spans="2:42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 s="1">
        <f t="shared" si="30"/>
        <v>0</v>
      </c>
      <c r="AP793">
        <f t="shared" si="31"/>
        <v>0</v>
      </c>
    </row>
    <row r="794" spans="2:42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 s="1">
        <f t="shared" si="30"/>
        <v>0</v>
      </c>
      <c r="AP794">
        <f t="shared" si="31"/>
        <v>0</v>
      </c>
    </row>
    <row r="795" spans="2:42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 s="1">
        <f t="shared" si="30"/>
        <v>0</v>
      </c>
      <c r="AP795">
        <f t="shared" si="31"/>
        <v>0</v>
      </c>
    </row>
    <row r="796" spans="2:42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 s="1">
        <f t="shared" si="30"/>
        <v>0</v>
      </c>
      <c r="AP796">
        <f t="shared" si="31"/>
        <v>0</v>
      </c>
    </row>
    <row r="797" spans="2:42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 s="1">
        <f t="shared" si="30"/>
        <v>0</v>
      </c>
      <c r="AP797">
        <f t="shared" si="31"/>
        <v>0</v>
      </c>
    </row>
    <row r="798" spans="2:42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 s="1">
        <f t="shared" si="30"/>
        <v>0</v>
      </c>
      <c r="AP798">
        <f t="shared" si="31"/>
        <v>0</v>
      </c>
    </row>
    <row r="799" spans="2:42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 s="1">
        <f t="shared" si="30"/>
        <v>0</v>
      </c>
      <c r="AP799">
        <f t="shared" si="31"/>
        <v>0</v>
      </c>
    </row>
    <row r="800" spans="2:42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 s="1">
        <f t="shared" si="30"/>
        <v>0</v>
      </c>
      <c r="AP800">
        <f t="shared" si="31"/>
        <v>0</v>
      </c>
    </row>
    <row r="801" spans="2:42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 s="1">
        <f t="shared" si="30"/>
        <v>0</v>
      </c>
      <c r="AP801">
        <f t="shared" si="31"/>
        <v>0</v>
      </c>
    </row>
    <row r="802" spans="2:42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 s="1">
        <f t="shared" si="30"/>
        <v>0</v>
      </c>
      <c r="AP802">
        <f t="shared" si="31"/>
        <v>0</v>
      </c>
    </row>
    <row r="803" spans="2:42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 s="1">
        <f t="shared" si="30"/>
        <v>0</v>
      </c>
      <c r="AP803">
        <f t="shared" si="31"/>
        <v>0</v>
      </c>
    </row>
    <row r="804" spans="2:42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 s="1">
        <f t="shared" si="30"/>
        <v>0</v>
      </c>
      <c r="AP804">
        <f t="shared" si="31"/>
        <v>0</v>
      </c>
    </row>
    <row r="805" spans="2:42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 s="1">
        <f t="shared" si="30"/>
        <v>0</v>
      </c>
      <c r="AP805">
        <f t="shared" si="31"/>
        <v>0</v>
      </c>
    </row>
    <row r="806" spans="2:42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 s="1">
        <f t="shared" si="30"/>
        <v>0</v>
      </c>
      <c r="AP806">
        <f t="shared" si="31"/>
        <v>0</v>
      </c>
    </row>
    <row r="807" spans="2:42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 s="1">
        <f t="shared" si="30"/>
        <v>0</v>
      </c>
      <c r="AP807">
        <f t="shared" si="31"/>
        <v>0</v>
      </c>
    </row>
    <row r="808" spans="2:42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 s="1">
        <f t="shared" si="30"/>
        <v>0</v>
      </c>
      <c r="AP808">
        <f t="shared" si="31"/>
        <v>0</v>
      </c>
    </row>
    <row r="809" spans="2:42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 s="1">
        <f t="shared" si="30"/>
        <v>0</v>
      </c>
      <c r="AP809">
        <f t="shared" si="31"/>
        <v>0</v>
      </c>
    </row>
    <row r="810" spans="2:42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 s="1">
        <f t="shared" si="30"/>
        <v>0</v>
      </c>
      <c r="AP810">
        <f t="shared" si="31"/>
        <v>0</v>
      </c>
    </row>
    <row r="811" spans="2:42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 s="1">
        <f t="shared" si="30"/>
        <v>0</v>
      </c>
      <c r="AP811">
        <f t="shared" si="31"/>
        <v>0</v>
      </c>
    </row>
    <row r="812" spans="2:42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 s="1">
        <f t="shared" si="30"/>
        <v>0</v>
      </c>
      <c r="AP812">
        <f t="shared" si="31"/>
        <v>0</v>
      </c>
    </row>
    <row r="813" spans="2:42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 s="1">
        <f t="shared" si="30"/>
        <v>0</v>
      </c>
      <c r="AP813">
        <f t="shared" si="31"/>
        <v>0</v>
      </c>
    </row>
    <row r="814" spans="2:42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 s="1">
        <f t="shared" si="30"/>
        <v>0</v>
      </c>
      <c r="AP814">
        <f t="shared" si="31"/>
        <v>0</v>
      </c>
    </row>
    <row r="815" spans="2:42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 s="1">
        <f t="shared" si="30"/>
        <v>0</v>
      </c>
      <c r="AP815">
        <f t="shared" si="31"/>
        <v>0</v>
      </c>
    </row>
    <row r="816" spans="2:42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 s="1">
        <f t="shared" si="30"/>
        <v>0</v>
      </c>
      <c r="AP816">
        <f t="shared" si="31"/>
        <v>0</v>
      </c>
    </row>
    <row r="817" spans="2:42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 s="1">
        <f t="shared" si="30"/>
        <v>0</v>
      </c>
      <c r="AP817">
        <f t="shared" si="31"/>
        <v>0</v>
      </c>
    </row>
    <row r="818" spans="2:42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 s="1">
        <f t="shared" si="30"/>
        <v>0</v>
      </c>
      <c r="AP818">
        <f t="shared" si="31"/>
        <v>0</v>
      </c>
    </row>
    <row r="819" spans="2:42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 s="1">
        <f t="shared" si="30"/>
        <v>0</v>
      </c>
      <c r="AP819">
        <f t="shared" si="31"/>
        <v>0</v>
      </c>
    </row>
    <row r="820" spans="2:42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 s="1">
        <f t="shared" si="30"/>
        <v>0</v>
      </c>
      <c r="AP820">
        <f t="shared" si="31"/>
        <v>0</v>
      </c>
    </row>
    <row r="821" spans="2:42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 s="1">
        <f t="shared" si="30"/>
        <v>0</v>
      </c>
      <c r="AP821">
        <f t="shared" si="31"/>
        <v>0</v>
      </c>
    </row>
    <row r="822" spans="2:42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 s="1">
        <f t="shared" si="30"/>
        <v>0</v>
      </c>
      <c r="AP822">
        <f t="shared" si="31"/>
        <v>0</v>
      </c>
    </row>
    <row r="823" spans="2:42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 s="1">
        <f t="shared" si="30"/>
        <v>0</v>
      </c>
      <c r="AP823">
        <f t="shared" si="31"/>
        <v>0</v>
      </c>
    </row>
    <row r="824" spans="2:42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 s="1">
        <f t="shared" si="30"/>
        <v>0</v>
      </c>
      <c r="AP824">
        <f t="shared" si="31"/>
        <v>0</v>
      </c>
    </row>
    <row r="825" spans="2:42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 s="1">
        <f t="shared" si="30"/>
        <v>0</v>
      </c>
      <c r="AP825">
        <f t="shared" si="31"/>
        <v>0</v>
      </c>
    </row>
    <row r="826" spans="2:42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 s="1">
        <f t="shared" si="30"/>
        <v>0</v>
      </c>
      <c r="AP826">
        <f t="shared" si="31"/>
        <v>0</v>
      </c>
    </row>
    <row r="827" spans="2:42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 s="1">
        <f t="shared" si="30"/>
        <v>0</v>
      </c>
      <c r="AP827">
        <f t="shared" si="31"/>
        <v>0</v>
      </c>
    </row>
    <row r="828" spans="2:42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 s="1">
        <f t="shared" si="30"/>
        <v>0</v>
      </c>
      <c r="AP828">
        <f t="shared" si="31"/>
        <v>0</v>
      </c>
    </row>
    <row r="829" spans="2:42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 s="1">
        <f t="shared" si="30"/>
        <v>0</v>
      </c>
      <c r="AP829">
        <f t="shared" si="31"/>
        <v>0</v>
      </c>
    </row>
    <row r="830" spans="2:42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 s="1">
        <f t="shared" si="30"/>
        <v>0</v>
      </c>
      <c r="AP830">
        <f t="shared" si="31"/>
        <v>0</v>
      </c>
    </row>
    <row r="831" spans="2:42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 s="1">
        <f t="shared" si="30"/>
        <v>0</v>
      </c>
      <c r="AP831">
        <f t="shared" si="31"/>
        <v>0</v>
      </c>
    </row>
    <row r="832" spans="2:42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 s="1">
        <f t="shared" si="30"/>
        <v>0</v>
      </c>
      <c r="AP832">
        <f t="shared" si="31"/>
        <v>0</v>
      </c>
    </row>
    <row r="833" spans="2:42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 s="1">
        <f t="shared" si="30"/>
        <v>0</v>
      </c>
      <c r="AP833">
        <f t="shared" si="31"/>
        <v>0</v>
      </c>
    </row>
    <row r="834" spans="2:42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 s="1">
        <f t="shared" si="30"/>
        <v>0</v>
      </c>
      <c r="AP834">
        <f t="shared" si="31"/>
        <v>0</v>
      </c>
    </row>
    <row r="835" spans="2:42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 s="1">
        <f t="shared" si="30"/>
        <v>0</v>
      </c>
      <c r="AP835">
        <f t="shared" si="31"/>
        <v>0</v>
      </c>
    </row>
    <row r="836" spans="2:42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 s="1">
        <f t="shared" si="30"/>
        <v>0</v>
      </c>
      <c r="AP836">
        <f t="shared" si="31"/>
        <v>0</v>
      </c>
    </row>
    <row r="837" spans="2:42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 s="1">
        <f t="shared" si="30"/>
        <v>0</v>
      </c>
      <c r="AP837">
        <f t="shared" si="31"/>
        <v>0</v>
      </c>
    </row>
    <row r="838" spans="2:42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 s="1">
        <f t="shared" si="30"/>
        <v>0</v>
      </c>
      <c r="AP838">
        <f t="shared" si="31"/>
        <v>0</v>
      </c>
    </row>
    <row r="839" spans="2:42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 s="1">
        <f t="shared" si="30"/>
        <v>0</v>
      </c>
      <c r="AP839">
        <f t="shared" si="31"/>
        <v>0</v>
      </c>
    </row>
    <row r="840" spans="2:42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 s="1">
        <f t="shared" si="30"/>
        <v>0</v>
      </c>
      <c r="AP840">
        <f t="shared" si="31"/>
        <v>0</v>
      </c>
    </row>
    <row r="841" spans="2:42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 s="1">
        <f t="shared" si="30"/>
        <v>0</v>
      </c>
      <c r="AP841">
        <f t="shared" si="31"/>
        <v>0</v>
      </c>
    </row>
    <row r="842" spans="2:42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 s="1">
        <f t="shared" ref="AO842:AO905" si="32">COUNTBLANK(B842:AN842)</f>
        <v>0</v>
      </c>
      <c r="AP842">
        <f t="shared" ref="AP842:AP905" si="33">SUM(AH842:AJ842)-AG842</f>
        <v>0</v>
      </c>
    </row>
    <row r="843" spans="2:42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 s="1">
        <f t="shared" si="32"/>
        <v>0</v>
      </c>
      <c r="AP843">
        <f t="shared" si="33"/>
        <v>0</v>
      </c>
    </row>
    <row r="844" spans="2:42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 s="1">
        <f t="shared" si="32"/>
        <v>0</v>
      </c>
      <c r="AP844">
        <f t="shared" si="33"/>
        <v>0</v>
      </c>
    </row>
    <row r="845" spans="2:42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 s="1">
        <f t="shared" si="32"/>
        <v>0</v>
      </c>
      <c r="AP845">
        <f t="shared" si="33"/>
        <v>0</v>
      </c>
    </row>
    <row r="846" spans="2:42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 s="1">
        <f t="shared" si="32"/>
        <v>0</v>
      </c>
      <c r="AP846">
        <f t="shared" si="33"/>
        <v>0</v>
      </c>
    </row>
    <row r="847" spans="2:42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 s="1">
        <f t="shared" si="32"/>
        <v>0</v>
      </c>
      <c r="AP847">
        <f t="shared" si="33"/>
        <v>0</v>
      </c>
    </row>
    <row r="848" spans="2:42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 s="1">
        <f t="shared" si="32"/>
        <v>0</v>
      </c>
      <c r="AP848">
        <f t="shared" si="33"/>
        <v>0</v>
      </c>
    </row>
    <row r="849" spans="2:42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 s="1">
        <f t="shared" si="32"/>
        <v>0</v>
      </c>
      <c r="AP849">
        <f t="shared" si="33"/>
        <v>0</v>
      </c>
    </row>
    <row r="850" spans="2:42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 s="1">
        <f t="shared" si="32"/>
        <v>0</v>
      </c>
      <c r="AP850">
        <f t="shared" si="33"/>
        <v>0</v>
      </c>
    </row>
    <row r="851" spans="2:42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 s="1">
        <f t="shared" si="32"/>
        <v>0</v>
      </c>
      <c r="AP851">
        <f t="shared" si="33"/>
        <v>0</v>
      </c>
    </row>
    <row r="852" spans="2:42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 s="1">
        <f t="shared" si="32"/>
        <v>0</v>
      </c>
      <c r="AP852">
        <f t="shared" si="33"/>
        <v>0</v>
      </c>
    </row>
    <row r="853" spans="2:42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 s="1">
        <f t="shared" si="32"/>
        <v>0</v>
      </c>
      <c r="AP853">
        <f t="shared" si="33"/>
        <v>0</v>
      </c>
    </row>
    <row r="854" spans="2:42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 s="1">
        <f t="shared" si="32"/>
        <v>0</v>
      </c>
      <c r="AP854">
        <f t="shared" si="33"/>
        <v>0</v>
      </c>
    </row>
    <row r="855" spans="2:42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 s="1">
        <f t="shared" si="32"/>
        <v>0</v>
      </c>
      <c r="AP855">
        <f t="shared" si="33"/>
        <v>0</v>
      </c>
    </row>
    <row r="856" spans="2:42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 s="1">
        <f t="shared" si="32"/>
        <v>0</v>
      </c>
      <c r="AP856">
        <f t="shared" si="33"/>
        <v>0</v>
      </c>
    </row>
    <row r="857" spans="2:42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 s="1">
        <f t="shared" si="32"/>
        <v>0</v>
      </c>
      <c r="AP857">
        <f t="shared" si="33"/>
        <v>0</v>
      </c>
    </row>
    <row r="858" spans="2:42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 s="1">
        <f t="shared" si="32"/>
        <v>0</v>
      </c>
      <c r="AP858">
        <f t="shared" si="33"/>
        <v>0</v>
      </c>
    </row>
    <row r="859" spans="2:42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 s="1">
        <f t="shared" si="32"/>
        <v>0</v>
      </c>
      <c r="AP859">
        <f t="shared" si="33"/>
        <v>0</v>
      </c>
    </row>
    <row r="860" spans="2:42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 s="1">
        <f t="shared" si="32"/>
        <v>0</v>
      </c>
      <c r="AP860">
        <f t="shared" si="33"/>
        <v>0</v>
      </c>
    </row>
    <row r="861" spans="2:42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 s="1">
        <f t="shared" si="32"/>
        <v>0</v>
      </c>
      <c r="AP861">
        <f t="shared" si="33"/>
        <v>0</v>
      </c>
    </row>
    <row r="862" spans="2:42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 s="1">
        <f t="shared" si="32"/>
        <v>0</v>
      </c>
      <c r="AP862">
        <f t="shared" si="33"/>
        <v>0</v>
      </c>
    </row>
    <row r="863" spans="2:42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 s="1">
        <f t="shared" si="32"/>
        <v>0</v>
      </c>
      <c r="AP863">
        <f t="shared" si="33"/>
        <v>0</v>
      </c>
    </row>
    <row r="864" spans="2:42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 s="1">
        <f t="shared" si="32"/>
        <v>0</v>
      </c>
      <c r="AP864">
        <f t="shared" si="33"/>
        <v>0</v>
      </c>
    </row>
    <row r="865" spans="2:42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 s="1">
        <f t="shared" si="32"/>
        <v>0</v>
      </c>
      <c r="AP865">
        <f t="shared" si="33"/>
        <v>0</v>
      </c>
    </row>
    <row r="866" spans="2:42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 s="1">
        <f t="shared" si="32"/>
        <v>0</v>
      </c>
      <c r="AP866">
        <f t="shared" si="33"/>
        <v>0</v>
      </c>
    </row>
    <row r="867" spans="2:42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 s="1">
        <f t="shared" si="32"/>
        <v>0</v>
      </c>
      <c r="AP867">
        <f t="shared" si="33"/>
        <v>0</v>
      </c>
    </row>
    <row r="868" spans="2:42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 s="1">
        <f t="shared" si="32"/>
        <v>0</v>
      </c>
      <c r="AP868">
        <f t="shared" si="33"/>
        <v>0</v>
      </c>
    </row>
    <row r="869" spans="2:42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 s="1">
        <f t="shared" si="32"/>
        <v>0</v>
      </c>
      <c r="AP869">
        <f t="shared" si="33"/>
        <v>0</v>
      </c>
    </row>
    <row r="870" spans="2:42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 s="1">
        <f t="shared" si="32"/>
        <v>0</v>
      </c>
      <c r="AP870">
        <f t="shared" si="33"/>
        <v>0</v>
      </c>
    </row>
    <row r="871" spans="2:42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 s="1">
        <f t="shared" si="32"/>
        <v>0</v>
      </c>
      <c r="AP871">
        <f t="shared" si="33"/>
        <v>0</v>
      </c>
    </row>
    <row r="872" spans="2:42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 s="1">
        <f t="shared" si="32"/>
        <v>0</v>
      </c>
      <c r="AP872">
        <f t="shared" si="33"/>
        <v>0</v>
      </c>
    </row>
    <row r="873" spans="2:42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 s="1">
        <f t="shared" si="32"/>
        <v>0</v>
      </c>
      <c r="AP873">
        <f t="shared" si="33"/>
        <v>0</v>
      </c>
    </row>
    <row r="874" spans="2:42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 s="1">
        <f t="shared" si="32"/>
        <v>0</v>
      </c>
      <c r="AP874">
        <f t="shared" si="33"/>
        <v>0</v>
      </c>
    </row>
    <row r="875" spans="2:42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 s="1">
        <f t="shared" si="32"/>
        <v>0</v>
      </c>
      <c r="AP875">
        <f t="shared" si="33"/>
        <v>0</v>
      </c>
    </row>
    <row r="876" spans="2:42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 s="1">
        <f t="shared" si="32"/>
        <v>0</v>
      </c>
      <c r="AP876">
        <f t="shared" si="33"/>
        <v>0</v>
      </c>
    </row>
    <row r="877" spans="2:42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 s="1">
        <f t="shared" si="32"/>
        <v>0</v>
      </c>
      <c r="AP877">
        <f t="shared" si="33"/>
        <v>0</v>
      </c>
    </row>
    <row r="878" spans="2:42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 s="1">
        <f t="shared" si="32"/>
        <v>0</v>
      </c>
      <c r="AP878">
        <f t="shared" si="33"/>
        <v>0</v>
      </c>
    </row>
    <row r="879" spans="2:42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 s="1">
        <f t="shared" si="32"/>
        <v>0</v>
      </c>
      <c r="AP879">
        <f t="shared" si="33"/>
        <v>0</v>
      </c>
    </row>
    <row r="880" spans="2:42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 s="1">
        <f t="shared" si="32"/>
        <v>0</v>
      </c>
      <c r="AP880">
        <f t="shared" si="33"/>
        <v>0</v>
      </c>
    </row>
    <row r="881" spans="2:42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 s="1">
        <f t="shared" si="32"/>
        <v>0</v>
      </c>
      <c r="AP881">
        <f t="shared" si="33"/>
        <v>0</v>
      </c>
    </row>
    <row r="882" spans="2:42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 s="1">
        <f t="shared" si="32"/>
        <v>0</v>
      </c>
      <c r="AP882">
        <f t="shared" si="33"/>
        <v>0</v>
      </c>
    </row>
    <row r="883" spans="2:42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 s="1">
        <f t="shared" si="32"/>
        <v>0</v>
      </c>
      <c r="AP883">
        <f t="shared" si="33"/>
        <v>0</v>
      </c>
    </row>
    <row r="884" spans="2:42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 s="1">
        <f t="shared" si="32"/>
        <v>0</v>
      </c>
      <c r="AP884">
        <f t="shared" si="33"/>
        <v>0</v>
      </c>
    </row>
    <row r="885" spans="2:42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 s="1">
        <f t="shared" si="32"/>
        <v>0</v>
      </c>
      <c r="AP885">
        <f t="shared" si="33"/>
        <v>0</v>
      </c>
    </row>
    <row r="886" spans="2:42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 s="1">
        <f t="shared" si="32"/>
        <v>0</v>
      </c>
      <c r="AP886">
        <f t="shared" si="33"/>
        <v>0</v>
      </c>
    </row>
    <row r="887" spans="2:42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 s="1">
        <f t="shared" si="32"/>
        <v>0</v>
      </c>
      <c r="AP887">
        <f t="shared" si="33"/>
        <v>0</v>
      </c>
    </row>
    <row r="888" spans="2:42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 s="1">
        <f t="shared" si="32"/>
        <v>0</v>
      </c>
      <c r="AP888">
        <f t="shared" si="33"/>
        <v>0</v>
      </c>
    </row>
    <row r="889" spans="2:42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 s="1">
        <f t="shared" si="32"/>
        <v>0</v>
      </c>
      <c r="AP889">
        <f t="shared" si="33"/>
        <v>0</v>
      </c>
    </row>
    <row r="890" spans="2:42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 s="1">
        <f t="shared" si="32"/>
        <v>0</v>
      </c>
      <c r="AP890">
        <f t="shared" si="33"/>
        <v>0</v>
      </c>
    </row>
    <row r="891" spans="2:42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 s="1">
        <f t="shared" si="32"/>
        <v>0</v>
      </c>
      <c r="AP891">
        <f t="shared" si="33"/>
        <v>0</v>
      </c>
    </row>
    <row r="892" spans="2:42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 s="1">
        <f t="shared" si="32"/>
        <v>0</v>
      </c>
      <c r="AP892">
        <f t="shared" si="33"/>
        <v>0</v>
      </c>
    </row>
    <row r="893" spans="2:42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 s="1">
        <f t="shared" si="32"/>
        <v>0</v>
      </c>
      <c r="AP893">
        <f t="shared" si="33"/>
        <v>0</v>
      </c>
    </row>
    <row r="894" spans="2:42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 s="1">
        <f t="shared" si="32"/>
        <v>0</v>
      </c>
      <c r="AP894">
        <f t="shared" si="33"/>
        <v>0</v>
      </c>
    </row>
    <row r="895" spans="2:42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 s="1">
        <f t="shared" si="32"/>
        <v>0</v>
      </c>
      <c r="AP895">
        <f t="shared" si="33"/>
        <v>0</v>
      </c>
    </row>
    <row r="896" spans="2:42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 s="1">
        <f t="shared" si="32"/>
        <v>0</v>
      </c>
      <c r="AP896">
        <f t="shared" si="33"/>
        <v>0</v>
      </c>
    </row>
    <row r="897" spans="2:42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 s="1">
        <f t="shared" si="32"/>
        <v>0</v>
      </c>
      <c r="AP897">
        <f t="shared" si="33"/>
        <v>0</v>
      </c>
    </row>
    <row r="898" spans="2:42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 s="1">
        <f t="shared" si="32"/>
        <v>0</v>
      </c>
      <c r="AP898">
        <f t="shared" si="33"/>
        <v>0</v>
      </c>
    </row>
    <row r="899" spans="2:42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 s="1">
        <f t="shared" si="32"/>
        <v>0</v>
      </c>
      <c r="AP899">
        <f t="shared" si="33"/>
        <v>0</v>
      </c>
    </row>
    <row r="900" spans="2:42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 s="1">
        <f t="shared" si="32"/>
        <v>0</v>
      </c>
      <c r="AP900">
        <f t="shared" si="33"/>
        <v>0</v>
      </c>
    </row>
    <row r="901" spans="2:42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 s="1">
        <f t="shared" si="32"/>
        <v>0</v>
      </c>
      <c r="AP901">
        <f t="shared" si="33"/>
        <v>0</v>
      </c>
    </row>
    <row r="902" spans="2:42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 s="1">
        <f t="shared" si="32"/>
        <v>0</v>
      </c>
      <c r="AP902">
        <f t="shared" si="33"/>
        <v>0</v>
      </c>
    </row>
    <row r="903" spans="2:42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 s="1">
        <f t="shared" si="32"/>
        <v>0</v>
      </c>
      <c r="AP903">
        <f t="shared" si="33"/>
        <v>0</v>
      </c>
    </row>
    <row r="904" spans="2:42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 s="1">
        <f t="shared" si="32"/>
        <v>0</v>
      </c>
      <c r="AP904">
        <f t="shared" si="33"/>
        <v>0</v>
      </c>
    </row>
    <row r="905" spans="2:42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 s="1">
        <f t="shared" si="32"/>
        <v>0</v>
      </c>
      <c r="AP905">
        <f t="shared" si="33"/>
        <v>0</v>
      </c>
    </row>
    <row r="906" spans="2:42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 s="1">
        <f t="shared" ref="AO906:AO969" si="34">COUNTBLANK(B906:AN906)</f>
        <v>0</v>
      </c>
      <c r="AP906">
        <f t="shared" ref="AP906:AP969" si="35">SUM(AH906:AJ906)-AG906</f>
        <v>0</v>
      </c>
    </row>
    <row r="907" spans="2:42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 s="1">
        <f t="shared" si="34"/>
        <v>0</v>
      </c>
      <c r="AP907">
        <f t="shared" si="35"/>
        <v>0</v>
      </c>
    </row>
    <row r="908" spans="2:42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 s="1">
        <f t="shared" si="34"/>
        <v>0</v>
      </c>
      <c r="AP908">
        <f t="shared" si="35"/>
        <v>0</v>
      </c>
    </row>
    <row r="909" spans="2:42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 s="1">
        <f t="shared" si="34"/>
        <v>0</v>
      </c>
      <c r="AP909">
        <f t="shared" si="35"/>
        <v>0</v>
      </c>
    </row>
    <row r="910" spans="2:42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 s="1">
        <f t="shared" si="34"/>
        <v>0</v>
      </c>
      <c r="AP910">
        <f t="shared" si="35"/>
        <v>0</v>
      </c>
    </row>
    <row r="911" spans="2:42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 s="1">
        <f t="shared" si="34"/>
        <v>0</v>
      </c>
      <c r="AP911">
        <f t="shared" si="35"/>
        <v>0</v>
      </c>
    </row>
    <row r="912" spans="2:42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 s="1">
        <f t="shared" si="34"/>
        <v>0</v>
      </c>
      <c r="AP912">
        <f t="shared" si="35"/>
        <v>0</v>
      </c>
    </row>
    <row r="913" spans="2:42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 s="1">
        <f t="shared" si="34"/>
        <v>0</v>
      </c>
      <c r="AP913">
        <f t="shared" si="35"/>
        <v>0</v>
      </c>
    </row>
    <row r="914" spans="2:42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 s="1">
        <f t="shared" si="34"/>
        <v>0</v>
      </c>
      <c r="AP914">
        <f t="shared" si="35"/>
        <v>0</v>
      </c>
    </row>
    <row r="915" spans="2:42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 s="1">
        <f t="shared" si="34"/>
        <v>0</v>
      </c>
      <c r="AP915">
        <f t="shared" si="35"/>
        <v>0</v>
      </c>
    </row>
    <row r="916" spans="2:42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 s="1">
        <f t="shared" si="34"/>
        <v>0</v>
      </c>
      <c r="AP916">
        <f t="shared" si="35"/>
        <v>0</v>
      </c>
    </row>
    <row r="917" spans="2:42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 s="1">
        <f t="shared" si="34"/>
        <v>0</v>
      </c>
      <c r="AP917">
        <f t="shared" si="35"/>
        <v>0</v>
      </c>
    </row>
    <row r="918" spans="2:42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 s="1">
        <f t="shared" si="34"/>
        <v>0</v>
      </c>
      <c r="AP918">
        <f t="shared" si="35"/>
        <v>0</v>
      </c>
    </row>
    <row r="919" spans="2:42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 s="1">
        <f t="shared" si="34"/>
        <v>0</v>
      </c>
      <c r="AP919">
        <f t="shared" si="35"/>
        <v>0</v>
      </c>
    </row>
    <row r="920" spans="2:42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 s="1">
        <f t="shared" si="34"/>
        <v>0</v>
      </c>
      <c r="AP920">
        <f t="shared" si="35"/>
        <v>0</v>
      </c>
    </row>
    <row r="921" spans="2:42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 s="1">
        <f t="shared" si="34"/>
        <v>0</v>
      </c>
      <c r="AP921">
        <f t="shared" si="35"/>
        <v>0</v>
      </c>
    </row>
    <row r="922" spans="2:42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 s="1">
        <f t="shared" si="34"/>
        <v>0</v>
      </c>
      <c r="AP922">
        <f t="shared" si="35"/>
        <v>0</v>
      </c>
    </row>
    <row r="923" spans="2:42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 s="1">
        <f t="shared" si="34"/>
        <v>0</v>
      </c>
      <c r="AP923">
        <f t="shared" si="35"/>
        <v>0</v>
      </c>
    </row>
    <row r="924" spans="2:42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 s="1">
        <f t="shared" si="34"/>
        <v>0</v>
      </c>
      <c r="AP924">
        <f t="shared" si="35"/>
        <v>0</v>
      </c>
    </row>
    <row r="925" spans="2:42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 s="1">
        <f t="shared" si="34"/>
        <v>0</v>
      </c>
      <c r="AP925">
        <f t="shared" si="35"/>
        <v>0</v>
      </c>
    </row>
    <row r="926" spans="2:42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 s="1">
        <f t="shared" si="34"/>
        <v>0</v>
      </c>
      <c r="AP926">
        <f t="shared" si="35"/>
        <v>0</v>
      </c>
    </row>
    <row r="927" spans="2:42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 s="1">
        <f t="shared" si="34"/>
        <v>0</v>
      </c>
      <c r="AP927">
        <f t="shared" si="35"/>
        <v>0</v>
      </c>
    </row>
    <row r="928" spans="2:42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 s="1">
        <f t="shared" si="34"/>
        <v>0</v>
      </c>
      <c r="AP928">
        <f t="shared" si="35"/>
        <v>0</v>
      </c>
    </row>
    <row r="929" spans="2:42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 s="1">
        <f t="shared" si="34"/>
        <v>0</v>
      </c>
      <c r="AP929">
        <f t="shared" si="35"/>
        <v>0</v>
      </c>
    </row>
    <row r="930" spans="2:42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 s="1">
        <f t="shared" si="34"/>
        <v>0</v>
      </c>
      <c r="AP930">
        <f t="shared" si="35"/>
        <v>0</v>
      </c>
    </row>
    <row r="931" spans="2:42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 s="1">
        <f t="shared" si="34"/>
        <v>0</v>
      </c>
      <c r="AP931">
        <f t="shared" si="35"/>
        <v>0</v>
      </c>
    </row>
    <row r="932" spans="2:42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 s="1">
        <f t="shared" si="34"/>
        <v>0</v>
      </c>
      <c r="AP932">
        <f t="shared" si="35"/>
        <v>0</v>
      </c>
    </row>
    <row r="933" spans="2:42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 s="1">
        <f t="shared" si="34"/>
        <v>0</v>
      </c>
      <c r="AP933">
        <f t="shared" si="35"/>
        <v>0</v>
      </c>
    </row>
    <row r="934" spans="2:42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 s="1">
        <f t="shared" si="34"/>
        <v>0</v>
      </c>
      <c r="AP934">
        <f t="shared" si="35"/>
        <v>0</v>
      </c>
    </row>
    <row r="935" spans="2:42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 s="1">
        <f t="shared" si="34"/>
        <v>0</v>
      </c>
      <c r="AP935">
        <f t="shared" si="35"/>
        <v>0</v>
      </c>
    </row>
    <row r="936" spans="2:42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 s="1">
        <f t="shared" si="34"/>
        <v>0</v>
      </c>
      <c r="AP936">
        <f t="shared" si="35"/>
        <v>0</v>
      </c>
    </row>
    <row r="937" spans="2:42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 s="1">
        <f t="shared" si="34"/>
        <v>0</v>
      </c>
      <c r="AP937">
        <f t="shared" si="35"/>
        <v>0</v>
      </c>
    </row>
    <row r="938" spans="2:42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 s="1">
        <f t="shared" si="34"/>
        <v>0</v>
      </c>
      <c r="AP938">
        <f t="shared" si="35"/>
        <v>0</v>
      </c>
    </row>
    <row r="939" spans="2:42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 s="1">
        <f t="shared" si="34"/>
        <v>0</v>
      </c>
      <c r="AP939">
        <f t="shared" si="35"/>
        <v>0</v>
      </c>
    </row>
    <row r="940" spans="2:42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 s="1">
        <f t="shared" si="34"/>
        <v>0</v>
      </c>
      <c r="AP940">
        <f t="shared" si="35"/>
        <v>0</v>
      </c>
    </row>
    <row r="941" spans="2:42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 s="1">
        <f t="shared" si="34"/>
        <v>0</v>
      </c>
      <c r="AP941">
        <f t="shared" si="35"/>
        <v>0</v>
      </c>
    </row>
    <row r="942" spans="2:42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 s="1">
        <f t="shared" si="34"/>
        <v>0</v>
      </c>
      <c r="AP942">
        <f t="shared" si="35"/>
        <v>0</v>
      </c>
    </row>
    <row r="943" spans="2:42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 s="1">
        <f t="shared" si="34"/>
        <v>0</v>
      </c>
      <c r="AP943">
        <f t="shared" si="35"/>
        <v>0</v>
      </c>
    </row>
    <row r="944" spans="2:42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 s="1">
        <f t="shared" si="34"/>
        <v>0</v>
      </c>
      <c r="AP944">
        <f t="shared" si="35"/>
        <v>0</v>
      </c>
    </row>
    <row r="945" spans="2:42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 s="1">
        <f t="shared" si="34"/>
        <v>0</v>
      </c>
      <c r="AP945">
        <f t="shared" si="35"/>
        <v>0</v>
      </c>
    </row>
    <row r="946" spans="2:42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 s="1">
        <f t="shared" si="34"/>
        <v>0</v>
      </c>
      <c r="AP946">
        <f t="shared" si="35"/>
        <v>0</v>
      </c>
    </row>
    <row r="947" spans="2:42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 s="1">
        <f t="shared" si="34"/>
        <v>0</v>
      </c>
      <c r="AP947">
        <f t="shared" si="35"/>
        <v>0</v>
      </c>
    </row>
    <row r="948" spans="2:42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 s="1">
        <f t="shared" si="34"/>
        <v>0</v>
      </c>
      <c r="AP948">
        <f t="shared" si="35"/>
        <v>0</v>
      </c>
    </row>
    <row r="949" spans="2:42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 s="1">
        <f t="shared" si="34"/>
        <v>0</v>
      </c>
      <c r="AP949">
        <f t="shared" si="35"/>
        <v>0</v>
      </c>
    </row>
    <row r="950" spans="2:42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1">
        <f t="shared" si="34"/>
        <v>0</v>
      </c>
      <c r="AP950">
        <f t="shared" si="35"/>
        <v>0</v>
      </c>
    </row>
    <row r="951" spans="2:42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1">
        <f t="shared" si="34"/>
        <v>0</v>
      </c>
      <c r="AP951">
        <f t="shared" si="35"/>
        <v>0</v>
      </c>
    </row>
    <row r="952" spans="2:42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 s="1">
        <f t="shared" si="34"/>
        <v>0</v>
      </c>
      <c r="AP952">
        <f t="shared" si="35"/>
        <v>0</v>
      </c>
    </row>
    <row r="953" spans="2:42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 s="1">
        <f t="shared" si="34"/>
        <v>0</v>
      </c>
      <c r="AP953">
        <f t="shared" si="35"/>
        <v>0</v>
      </c>
    </row>
    <row r="954" spans="2:42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 s="1">
        <f t="shared" si="34"/>
        <v>0</v>
      </c>
      <c r="AP954">
        <f t="shared" si="35"/>
        <v>0</v>
      </c>
    </row>
    <row r="955" spans="2:42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 s="1">
        <f t="shared" si="34"/>
        <v>0</v>
      </c>
      <c r="AP955">
        <f t="shared" si="35"/>
        <v>0</v>
      </c>
    </row>
    <row r="956" spans="2:42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 s="1">
        <f t="shared" si="34"/>
        <v>0</v>
      </c>
      <c r="AP956">
        <f t="shared" si="35"/>
        <v>0</v>
      </c>
    </row>
    <row r="957" spans="2:42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 s="1">
        <f t="shared" si="34"/>
        <v>0</v>
      </c>
      <c r="AP957">
        <f t="shared" si="35"/>
        <v>0</v>
      </c>
    </row>
    <row r="958" spans="2:42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 s="1">
        <f t="shared" si="34"/>
        <v>0</v>
      </c>
      <c r="AP958">
        <f t="shared" si="35"/>
        <v>0</v>
      </c>
    </row>
    <row r="959" spans="2:42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 s="1">
        <f t="shared" si="34"/>
        <v>0</v>
      </c>
      <c r="AP959">
        <f t="shared" si="35"/>
        <v>0</v>
      </c>
    </row>
    <row r="960" spans="2:42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 s="1">
        <f t="shared" si="34"/>
        <v>0</v>
      </c>
      <c r="AP960">
        <f t="shared" si="35"/>
        <v>0</v>
      </c>
    </row>
    <row r="961" spans="2:42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 s="1">
        <v>1199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 s="1">
        <f t="shared" si="34"/>
        <v>0</v>
      </c>
      <c r="AP961">
        <f t="shared" si="35"/>
        <v>0</v>
      </c>
    </row>
    <row r="962" spans="2:42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 s="1">
        <f t="shared" si="34"/>
        <v>0</v>
      </c>
      <c r="AP962">
        <f t="shared" si="35"/>
        <v>0</v>
      </c>
    </row>
    <row r="963" spans="2:42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 s="1">
        <f t="shared" si="34"/>
        <v>0</v>
      </c>
      <c r="AP963">
        <f t="shared" si="35"/>
        <v>0</v>
      </c>
    </row>
    <row r="964" spans="2:42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 s="1">
        <f t="shared" si="34"/>
        <v>0</v>
      </c>
      <c r="AP964">
        <f t="shared" si="35"/>
        <v>0</v>
      </c>
    </row>
    <row r="965" spans="2:42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 s="1">
        <f t="shared" si="34"/>
        <v>0</v>
      </c>
      <c r="AP965">
        <f t="shared" si="35"/>
        <v>0</v>
      </c>
    </row>
    <row r="966" spans="2:42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 s="1">
        <f t="shared" si="34"/>
        <v>0</v>
      </c>
      <c r="AP966">
        <f t="shared" si="35"/>
        <v>0</v>
      </c>
    </row>
    <row r="967" spans="2:42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 s="1">
        <f t="shared" si="34"/>
        <v>0</v>
      </c>
      <c r="AP967">
        <f t="shared" si="35"/>
        <v>0</v>
      </c>
    </row>
    <row r="968" spans="2:42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 s="1">
        <f t="shared" si="34"/>
        <v>0</v>
      </c>
      <c r="AP968">
        <f t="shared" si="35"/>
        <v>0</v>
      </c>
    </row>
    <row r="969" spans="2:42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 s="1">
        <f t="shared" si="34"/>
        <v>0</v>
      </c>
      <c r="AP969">
        <f t="shared" si="35"/>
        <v>0</v>
      </c>
    </row>
    <row r="970" spans="2:42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 s="1">
        <f t="shared" ref="AO970:AO1008" si="36">COUNTBLANK(B970:AN970)</f>
        <v>0</v>
      </c>
      <c r="AP970">
        <f t="shared" ref="AP970:AP1008" si="37">SUM(AH970:AJ970)-AG970</f>
        <v>0</v>
      </c>
    </row>
    <row r="971" spans="2:42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 s="1">
        <f t="shared" si="36"/>
        <v>0</v>
      </c>
      <c r="AP971">
        <f t="shared" si="37"/>
        <v>0</v>
      </c>
    </row>
    <row r="972" spans="2:42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 s="1">
        <f t="shared" si="36"/>
        <v>0</v>
      </c>
      <c r="AP972">
        <f t="shared" si="37"/>
        <v>0</v>
      </c>
    </row>
    <row r="973" spans="2:42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 s="1">
        <f t="shared" si="36"/>
        <v>0</v>
      </c>
      <c r="AP973">
        <f t="shared" si="37"/>
        <v>0</v>
      </c>
    </row>
    <row r="974" spans="2:42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 s="1">
        <f t="shared" si="36"/>
        <v>0</v>
      </c>
      <c r="AP974">
        <f t="shared" si="37"/>
        <v>0</v>
      </c>
    </row>
    <row r="975" spans="2:42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 s="1">
        <f t="shared" si="36"/>
        <v>0</v>
      </c>
      <c r="AP975">
        <f t="shared" si="37"/>
        <v>0</v>
      </c>
    </row>
    <row r="976" spans="2:42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 s="1">
        <f t="shared" si="36"/>
        <v>0</v>
      </c>
      <c r="AP976">
        <f t="shared" si="37"/>
        <v>0</v>
      </c>
    </row>
    <row r="977" spans="2:42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 s="1">
        <f t="shared" si="36"/>
        <v>0</v>
      </c>
      <c r="AP977">
        <f t="shared" si="37"/>
        <v>0</v>
      </c>
    </row>
    <row r="978" spans="2:42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 s="1">
        <f t="shared" si="36"/>
        <v>0</v>
      </c>
      <c r="AP978">
        <f t="shared" si="37"/>
        <v>0</v>
      </c>
    </row>
    <row r="979" spans="2:42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 s="1">
        <f t="shared" si="36"/>
        <v>0</v>
      </c>
      <c r="AP979">
        <f t="shared" si="37"/>
        <v>0</v>
      </c>
    </row>
    <row r="980" spans="2:42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 s="1">
        <f t="shared" si="36"/>
        <v>0</v>
      </c>
      <c r="AP980">
        <f t="shared" si="37"/>
        <v>0</v>
      </c>
    </row>
    <row r="981" spans="2:42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 s="1">
        <f t="shared" si="36"/>
        <v>0</v>
      </c>
      <c r="AP981">
        <f t="shared" si="37"/>
        <v>0</v>
      </c>
    </row>
    <row r="982" spans="2:42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 s="1">
        <f t="shared" si="36"/>
        <v>0</v>
      </c>
      <c r="AP982">
        <f t="shared" si="37"/>
        <v>0</v>
      </c>
    </row>
    <row r="983" spans="2:42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 s="1">
        <f t="shared" si="36"/>
        <v>0</v>
      </c>
      <c r="AP983">
        <f t="shared" si="37"/>
        <v>0</v>
      </c>
    </row>
    <row r="984" spans="2:42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 s="1">
        <f t="shared" si="36"/>
        <v>0</v>
      </c>
      <c r="AP984">
        <f t="shared" si="37"/>
        <v>0</v>
      </c>
    </row>
    <row r="985" spans="2:42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 s="1">
        <f t="shared" si="36"/>
        <v>0</v>
      </c>
      <c r="AP985">
        <f t="shared" si="37"/>
        <v>0</v>
      </c>
    </row>
    <row r="986" spans="2:42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 s="1">
        <f t="shared" si="36"/>
        <v>0</v>
      </c>
      <c r="AP986">
        <f t="shared" si="37"/>
        <v>0</v>
      </c>
    </row>
    <row r="987" spans="2:42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 s="1">
        <f t="shared" si="36"/>
        <v>0</v>
      </c>
      <c r="AP987">
        <f t="shared" si="37"/>
        <v>0</v>
      </c>
    </row>
    <row r="988" spans="2:42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 s="1">
        <f t="shared" si="36"/>
        <v>0</v>
      </c>
      <c r="AP988">
        <f t="shared" si="37"/>
        <v>0</v>
      </c>
    </row>
    <row r="989" spans="2:42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 s="1">
        <f t="shared" si="36"/>
        <v>0</v>
      </c>
      <c r="AP989">
        <f t="shared" si="37"/>
        <v>0</v>
      </c>
    </row>
    <row r="990" spans="2:42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 s="1">
        <f t="shared" si="36"/>
        <v>0</v>
      </c>
      <c r="AP990">
        <f t="shared" si="37"/>
        <v>0</v>
      </c>
    </row>
    <row r="991" spans="2:42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 s="1">
        <f t="shared" si="36"/>
        <v>0</v>
      </c>
      <c r="AP991">
        <f t="shared" si="37"/>
        <v>0</v>
      </c>
    </row>
    <row r="992" spans="2:42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 s="1">
        <f t="shared" si="36"/>
        <v>0</v>
      </c>
      <c r="AP992">
        <f t="shared" si="37"/>
        <v>0</v>
      </c>
    </row>
    <row r="993" spans="2:42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 s="1">
        <f t="shared" si="36"/>
        <v>0</v>
      </c>
      <c r="AP993">
        <f t="shared" si="37"/>
        <v>0</v>
      </c>
    </row>
    <row r="994" spans="2:42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 s="1">
        <f t="shared" si="36"/>
        <v>0</v>
      </c>
      <c r="AP994">
        <f t="shared" si="37"/>
        <v>0</v>
      </c>
    </row>
    <row r="995" spans="2:42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 s="1">
        <f t="shared" si="36"/>
        <v>0</v>
      </c>
      <c r="AP995">
        <f t="shared" si="37"/>
        <v>0</v>
      </c>
    </row>
    <row r="996" spans="2:42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 s="1">
        <f t="shared" si="36"/>
        <v>0</v>
      </c>
      <c r="AP996">
        <f t="shared" si="37"/>
        <v>0</v>
      </c>
    </row>
    <row r="997" spans="2:42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 s="1">
        <f t="shared" si="36"/>
        <v>0</v>
      </c>
      <c r="AP997">
        <f t="shared" si="37"/>
        <v>0</v>
      </c>
    </row>
    <row r="998" spans="2:42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 s="1">
        <f t="shared" si="36"/>
        <v>0</v>
      </c>
      <c r="AP998">
        <f t="shared" si="37"/>
        <v>0</v>
      </c>
    </row>
    <row r="999" spans="2:42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 s="1">
        <f t="shared" si="36"/>
        <v>0</v>
      </c>
      <c r="AP999">
        <f t="shared" si="37"/>
        <v>0</v>
      </c>
    </row>
    <row r="1000" spans="2:42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 s="1">
        <f t="shared" si="36"/>
        <v>0</v>
      </c>
      <c r="AP1000">
        <f t="shared" si="37"/>
        <v>0</v>
      </c>
    </row>
    <row r="1001" spans="2:42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 s="1">
        <f t="shared" si="36"/>
        <v>0</v>
      </c>
      <c r="AP1001">
        <f t="shared" si="37"/>
        <v>0</v>
      </c>
    </row>
    <row r="1002" spans="2:42" ht="13.2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 s="1">
        <f t="shared" si="36"/>
        <v>0</v>
      </c>
      <c r="AP1002">
        <f t="shared" si="37"/>
        <v>0</v>
      </c>
    </row>
    <row r="1003" spans="2:42" ht="13.2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 s="1">
        <f t="shared" si="36"/>
        <v>0</v>
      </c>
      <c r="AP1003">
        <f t="shared" si="37"/>
        <v>0</v>
      </c>
    </row>
    <row r="1004" spans="2:42" ht="13.2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 s="1">
        <f t="shared" si="36"/>
        <v>0</v>
      </c>
      <c r="AP1004">
        <f t="shared" si="37"/>
        <v>0</v>
      </c>
    </row>
    <row r="1005" spans="2:42" ht="13.2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 s="1">
        <f t="shared" si="36"/>
        <v>0</v>
      </c>
      <c r="AP1005">
        <f t="shared" si="37"/>
        <v>0</v>
      </c>
    </row>
    <row r="1006" spans="2:42" ht="13.2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 s="1">
        <f t="shared" si="36"/>
        <v>0</v>
      </c>
      <c r="AP1006">
        <f t="shared" si="37"/>
        <v>0</v>
      </c>
    </row>
    <row r="1007" spans="2:42" ht="13.2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 s="1">
        <f t="shared" si="36"/>
        <v>0</v>
      </c>
      <c r="AP1007">
        <f t="shared" si="37"/>
        <v>0</v>
      </c>
    </row>
    <row r="1008" spans="2:42" ht="13.2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 s="1">
        <f t="shared" si="36"/>
        <v>0</v>
      </c>
      <c r="AP1008">
        <f t="shared" si="37"/>
        <v>0</v>
      </c>
    </row>
  </sheetData>
  <autoFilter ref="B8:AP1008" xr:uid="{E55FF2C8-6571-43D3-BB03-F3E5DE24806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D609-E074-4B94-B6F1-2CEBC710B173}">
  <dimension ref="A1:AM1001"/>
  <sheetViews>
    <sheetView tabSelected="1" workbookViewId="0">
      <selection activeCell="O7" sqref="O7"/>
    </sheetView>
  </sheetViews>
  <sheetFormatPr defaultRowHeight="13.2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328</v>
      </c>
      <c r="B2">
        <v>48</v>
      </c>
      <c r="C2">
        <v>521585</v>
      </c>
      <c r="D2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39" x14ac:dyDescent="0.25">
      <c r="A3">
        <v>228</v>
      </c>
      <c r="B3">
        <v>42</v>
      </c>
      <c r="C3">
        <v>342868</v>
      </c>
      <c r="D3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39" x14ac:dyDescent="0.25">
      <c r="A4">
        <v>134</v>
      </c>
      <c r="B4">
        <v>29</v>
      </c>
      <c r="C4">
        <v>687698</v>
      </c>
      <c r="D4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>
        <v>42057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39" x14ac:dyDescent="0.25">
      <c r="A5">
        <v>256</v>
      </c>
      <c r="B5">
        <v>41</v>
      </c>
      <c r="C5">
        <v>227811</v>
      </c>
      <c r="D5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1198</v>
      </c>
      <c r="O5" t="s">
        <v>86</v>
      </c>
      <c r="P5">
        <v>48900</v>
      </c>
      <c r="Q5">
        <v>-62400</v>
      </c>
      <c r="R5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57</v>
      </c>
    </row>
    <row r="6" spans="1:39" x14ac:dyDescent="0.25">
      <c r="A6">
        <v>228</v>
      </c>
      <c r="B6">
        <v>44</v>
      </c>
      <c r="C6">
        <v>367455</v>
      </c>
      <c r="D6">
        <v>41796</v>
      </c>
      <c r="E6" t="s">
        <v>84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93</v>
      </c>
      <c r="M6" t="s">
        <v>73</v>
      </c>
      <c r="N6" t="s">
        <v>1198</v>
      </c>
      <c r="O6" t="s">
        <v>86</v>
      </c>
      <c r="P6">
        <v>66000</v>
      </c>
      <c r="Q6">
        <v>-46000</v>
      </c>
      <c r="R6">
        <v>42052</v>
      </c>
      <c r="S6" t="s">
        <v>62</v>
      </c>
      <c r="T6" t="s">
        <v>63</v>
      </c>
      <c r="U6" t="s">
        <v>64</v>
      </c>
      <c r="V6" t="s">
        <v>94</v>
      </c>
      <c r="W6" t="s">
        <v>78</v>
      </c>
      <c r="X6" t="s">
        <v>88</v>
      </c>
      <c r="Y6" t="s">
        <v>95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83</v>
      </c>
    </row>
    <row r="7" spans="1:39" x14ac:dyDescent="0.25">
      <c r="A7">
        <v>256</v>
      </c>
      <c r="B7">
        <v>39</v>
      </c>
      <c r="C7">
        <v>104594</v>
      </c>
      <c r="D7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98</v>
      </c>
      <c r="N7" t="s">
        <v>99</v>
      </c>
      <c r="O7" t="s">
        <v>86</v>
      </c>
      <c r="P7">
        <v>0</v>
      </c>
      <c r="Q7">
        <v>0</v>
      </c>
      <c r="R7">
        <v>42006</v>
      </c>
      <c r="S7" t="s">
        <v>76</v>
      </c>
      <c r="T7" t="s">
        <v>77</v>
      </c>
      <c r="U7" t="s">
        <v>49</v>
      </c>
      <c r="V7" t="s">
        <v>100</v>
      </c>
      <c r="W7" t="s">
        <v>51</v>
      </c>
      <c r="X7" t="s">
        <v>88</v>
      </c>
      <c r="Y7" t="s">
        <v>101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39" x14ac:dyDescent="0.25">
      <c r="A8">
        <v>137</v>
      </c>
      <c r="B8">
        <v>34</v>
      </c>
      <c r="C8">
        <v>413978</v>
      </c>
      <c r="D8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142</v>
      </c>
      <c r="M8" t="s">
        <v>102</v>
      </c>
      <c r="N8" t="s">
        <v>74</v>
      </c>
      <c r="O8" t="s">
        <v>46</v>
      </c>
      <c r="P8">
        <v>0</v>
      </c>
      <c r="Q8">
        <v>-77000</v>
      </c>
      <c r="R8">
        <v>42017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103</v>
      </c>
      <c r="Y8" t="s">
        <v>104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105</v>
      </c>
      <c r="AK8" t="s">
        <v>106</v>
      </c>
      <c r="AL8">
        <v>2012</v>
      </c>
      <c r="AM8" t="s">
        <v>83</v>
      </c>
    </row>
    <row r="9" spans="1:39" x14ac:dyDescent="0.25">
      <c r="A9">
        <v>165</v>
      </c>
      <c r="B9">
        <v>37</v>
      </c>
      <c r="C9">
        <v>429027</v>
      </c>
      <c r="D9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93</v>
      </c>
      <c r="M9" t="s">
        <v>98</v>
      </c>
      <c r="N9" t="s">
        <v>107</v>
      </c>
      <c r="O9" t="s">
        <v>86</v>
      </c>
      <c r="P9">
        <v>0</v>
      </c>
      <c r="Q9">
        <v>0</v>
      </c>
      <c r="R9">
        <v>42062</v>
      </c>
      <c r="S9" t="s">
        <v>76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110</v>
      </c>
      <c r="AK9" t="s">
        <v>111</v>
      </c>
      <c r="AL9">
        <v>2015</v>
      </c>
      <c r="AM9" t="s">
        <v>83</v>
      </c>
    </row>
    <row r="10" spans="1:39" x14ac:dyDescent="0.25">
      <c r="A10">
        <v>27</v>
      </c>
      <c r="B10">
        <v>33</v>
      </c>
      <c r="C10">
        <v>485665</v>
      </c>
      <c r="D10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112</v>
      </c>
      <c r="N10" t="s">
        <v>113</v>
      </c>
      <c r="O10" t="s">
        <v>75</v>
      </c>
      <c r="P10">
        <v>0</v>
      </c>
      <c r="Q10">
        <v>0</v>
      </c>
      <c r="R10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116</v>
      </c>
      <c r="AK10" t="s">
        <v>117</v>
      </c>
      <c r="AL10">
        <v>2012</v>
      </c>
      <c r="AM10" t="s">
        <v>83</v>
      </c>
    </row>
    <row r="11" spans="1:39" x14ac:dyDescent="0.25">
      <c r="A11">
        <v>212</v>
      </c>
      <c r="B11">
        <v>42</v>
      </c>
      <c r="C11">
        <v>636550</v>
      </c>
      <c r="D1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118</v>
      </c>
      <c r="N11" t="s">
        <v>119</v>
      </c>
      <c r="O11" t="s">
        <v>120</v>
      </c>
      <c r="P11">
        <v>0</v>
      </c>
      <c r="Q11">
        <v>-39300</v>
      </c>
      <c r="R11">
        <v>42009</v>
      </c>
      <c r="S11" t="s">
        <v>47</v>
      </c>
      <c r="T11" t="s">
        <v>77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39" x14ac:dyDescent="0.25">
      <c r="A12">
        <v>235</v>
      </c>
      <c r="B12">
        <v>42</v>
      </c>
      <c r="C12">
        <v>543610</v>
      </c>
      <c r="D12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125</v>
      </c>
      <c r="M12" t="s">
        <v>126</v>
      </c>
      <c r="N12" t="s">
        <v>127</v>
      </c>
      <c r="O12" t="s">
        <v>61</v>
      </c>
      <c r="P12">
        <v>38400</v>
      </c>
      <c r="Q12">
        <v>0</v>
      </c>
      <c r="R12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78</v>
      </c>
      <c r="X12" t="s">
        <v>128</v>
      </c>
      <c r="Y12" t="s">
        <v>129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130</v>
      </c>
      <c r="AK12" t="s">
        <v>131</v>
      </c>
      <c r="AL12">
        <v>2002</v>
      </c>
      <c r="AM12" t="s">
        <v>83</v>
      </c>
    </row>
    <row r="13" spans="1:39" x14ac:dyDescent="0.25">
      <c r="A13">
        <v>447</v>
      </c>
      <c r="B13">
        <v>61</v>
      </c>
      <c r="C13">
        <v>214618</v>
      </c>
      <c r="D13">
        <v>36309</v>
      </c>
      <c r="E13" t="s">
        <v>40</v>
      </c>
      <c r="F13" t="s">
        <v>70</v>
      </c>
      <c r="G13">
        <v>2000</v>
      </c>
      <c r="H13">
        <v>1250</v>
      </c>
      <c r="I13">
        <v>0</v>
      </c>
      <c r="J13">
        <v>615561</v>
      </c>
      <c r="K13" t="s">
        <v>71</v>
      </c>
      <c r="L13" t="s">
        <v>132</v>
      </c>
      <c r="M13" t="s">
        <v>126</v>
      </c>
      <c r="N13" t="s">
        <v>133</v>
      </c>
      <c r="O13" t="s">
        <v>61</v>
      </c>
      <c r="P13">
        <v>0</v>
      </c>
      <c r="Q13">
        <v>-51000</v>
      </c>
      <c r="R13">
        <v>42050</v>
      </c>
      <c r="S13" t="s">
        <v>76</v>
      </c>
      <c r="T13" t="s">
        <v>87</v>
      </c>
      <c r="U13" t="s">
        <v>49</v>
      </c>
      <c r="V13" t="s">
        <v>100</v>
      </c>
      <c r="W13" t="s">
        <v>122</v>
      </c>
      <c r="X13" t="s">
        <v>103</v>
      </c>
      <c r="Y13" t="s">
        <v>134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110</v>
      </c>
      <c r="AK13" t="s">
        <v>135</v>
      </c>
      <c r="AL13">
        <v>2006</v>
      </c>
      <c r="AM13" t="s">
        <v>83</v>
      </c>
    </row>
    <row r="14" spans="1:39" x14ac:dyDescent="0.25">
      <c r="A14">
        <v>60</v>
      </c>
      <c r="B14">
        <v>23</v>
      </c>
      <c r="C14">
        <v>842643</v>
      </c>
      <c r="D14">
        <v>35754</v>
      </c>
      <c r="E14" t="s">
        <v>40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>
        <v>0</v>
      </c>
      <c r="Q14">
        <v>0</v>
      </c>
      <c r="R14">
        <v>42026</v>
      </c>
      <c r="S14" t="s">
        <v>47</v>
      </c>
      <c r="T14" t="s">
        <v>77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39" x14ac:dyDescent="0.25">
      <c r="A15">
        <v>121</v>
      </c>
      <c r="B15">
        <v>34</v>
      </c>
      <c r="C15">
        <v>626808</v>
      </c>
      <c r="D15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99</v>
      </c>
      <c r="O15" t="s">
        <v>120</v>
      </c>
      <c r="P15">
        <v>52800</v>
      </c>
      <c r="Q15">
        <v>-32800</v>
      </c>
      <c r="R15">
        <v>42012</v>
      </c>
      <c r="S15" t="s">
        <v>139</v>
      </c>
      <c r="T15" t="s">
        <v>63</v>
      </c>
      <c r="U15" t="s">
        <v>64</v>
      </c>
      <c r="V15" t="s">
        <v>94</v>
      </c>
      <c r="W15" t="s">
        <v>51</v>
      </c>
      <c r="X15" t="s">
        <v>103</v>
      </c>
      <c r="Y15" t="s">
        <v>140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116</v>
      </c>
      <c r="AK15" t="s">
        <v>141</v>
      </c>
      <c r="AL15">
        <v>2010</v>
      </c>
      <c r="AM15" t="s">
        <v>83</v>
      </c>
    </row>
    <row r="16" spans="1:39" x14ac:dyDescent="0.25">
      <c r="A16">
        <v>180</v>
      </c>
      <c r="B16">
        <v>38</v>
      </c>
      <c r="C16">
        <v>644081</v>
      </c>
      <c r="D16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142</v>
      </c>
      <c r="M16" t="s">
        <v>59</v>
      </c>
      <c r="N16" t="s">
        <v>74</v>
      </c>
      <c r="O16" t="s">
        <v>143</v>
      </c>
      <c r="P16">
        <v>41300</v>
      </c>
      <c r="Q16">
        <v>-55500</v>
      </c>
      <c r="R16">
        <v>42019</v>
      </c>
      <c r="S16" t="s">
        <v>47</v>
      </c>
      <c r="T16" t="s">
        <v>77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145</v>
      </c>
      <c r="AL16">
        <v>2003</v>
      </c>
      <c r="AM16" t="s">
        <v>57</v>
      </c>
    </row>
    <row r="17" spans="1:39" x14ac:dyDescent="0.25">
      <c r="A17">
        <v>473</v>
      </c>
      <c r="B17">
        <v>58</v>
      </c>
      <c r="C17">
        <v>892874</v>
      </c>
      <c r="D17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146</v>
      </c>
      <c r="N17" t="s">
        <v>147</v>
      </c>
      <c r="O17" t="s">
        <v>61</v>
      </c>
      <c r="P17">
        <v>55700</v>
      </c>
      <c r="Q17">
        <v>0</v>
      </c>
      <c r="R17">
        <v>42033</v>
      </c>
      <c r="S17" t="s">
        <v>76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57</v>
      </c>
    </row>
    <row r="18" spans="1:39" x14ac:dyDescent="0.25">
      <c r="A18">
        <v>70</v>
      </c>
      <c r="B18">
        <v>26</v>
      </c>
      <c r="C18">
        <v>558938</v>
      </c>
      <c r="D18">
        <v>38511</v>
      </c>
      <c r="E18" t="s">
        <v>40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75</v>
      </c>
      <c r="P18">
        <v>63600</v>
      </c>
      <c r="Q18">
        <v>0</v>
      </c>
      <c r="R18">
        <v>42057</v>
      </c>
      <c r="S18" t="s">
        <v>76</v>
      </c>
      <c r="T18" t="s">
        <v>77</v>
      </c>
      <c r="U18" t="s">
        <v>49</v>
      </c>
      <c r="V18" t="s">
        <v>121</v>
      </c>
      <c r="W18" t="s">
        <v>78</v>
      </c>
      <c r="X18" t="s">
        <v>66</v>
      </c>
      <c r="Y18" t="s">
        <v>151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105</v>
      </c>
      <c r="AK18" t="s">
        <v>152</v>
      </c>
      <c r="AL18">
        <v>2012</v>
      </c>
      <c r="AM18" t="s">
        <v>83</v>
      </c>
    </row>
    <row r="19" spans="1:39" x14ac:dyDescent="0.25">
      <c r="A19">
        <v>140</v>
      </c>
      <c r="B19">
        <v>31</v>
      </c>
      <c r="C19">
        <v>275265</v>
      </c>
      <c r="D19">
        <v>38306</v>
      </c>
      <c r="E19" t="s">
        <v>58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83</v>
      </c>
    </row>
    <row r="20" spans="1:39" x14ac:dyDescent="0.25">
      <c r="A20">
        <v>160</v>
      </c>
      <c r="B20">
        <v>37</v>
      </c>
      <c r="C20">
        <v>921202</v>
      </c>
      <c r="D20">
        <v>42001</v>
      </c>
      <c r="E20" t="s">
        <v>40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156</v>
      </c>
      <c r="O20" t="s">
        <v>61</v>
      </c>
      <c r="P20">
        <v>45500</v>
      </c>
      <c r="Q20">
        <v>-37800</v>
      </c>
      <c r="R20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78</v>
      </c>
      <c r="X20" t="s">
        <v>157</v>
      </c>
      <c r="Y20" t="s">
        <v>158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83</v>
      </c>
    </row>
    <row r="21" spans="1:39" x14ac:dyDescent="0.25">
      <c r="A21">
        <v>196</v>
      </c>
      <c r="B21">
        <v>39</v>
      </c>
      <c r="C21">
        <v>143972</v>
      </c>
      <c r="D21">
        <v>33818</v>
      </c>
      <c r="E21" t="s">
        <v>58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132</v>
      </c>
      <c r="M21" t="s">
        <v>160</v>
      </c>
      <c r="N21" t="s">
        <v>119</v>
      </c>
      <c r="O21" t="s">
        <v>75</v>
      </c>
      <c r="P21">
        <v>57000</v>
      </c>
      <c r="Q21">
        <v>-27300</v>
      </c>
      <c r="R21">
        <v>42057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105</v>
      </c>
      <c r="AK21" t="s">
        <v>106</v>
      </c>
      <c r="AL21">
        <v>2014</v>
      </c>
      <c r="AM21" t="s">
        <v>83</v>
      </c>
    </row>
    <row r="22" spans="1:39" x14ac:dyDescent="0.25">
      <c r="A22">
        <v>460</v>
      </c>
      <c r="B22">
        <v>62</v>
      </c>
      <c r="C22">
        <v>183430</v>
      </c>
      <c r="D22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162</v>
      </c>
      <c r="M22" t="s">
        <v>112</v>
      </c>
      <c r="N22" t="s">
        <v>99</v>
      </c>
      <c r="O22" t="s">
        <v>75</v>
      </c>
      <c r="P22">
        <v>0</v>
      </c>
      <c r="Q22">
        <v>0</v>
      </c>
      <c r="R22">
        <v>42005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163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83</v>
      </c>
    </row>
    <row r="23" spans="1:39" x14ac:dyDescent="0.25">
      <c r="A23">
        <v>217</v>
      </c>
      <c r="B23">
        <v>41</v>
      </c>
      <c r="C23">
        <v>431876</v>
      </c>
      <c r="D23">
        <v>38683</v>
      </c>
      <c r="E23" t="s">
        <v>84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93</v>
      </c>
      <c r="M23" t="s">
        <v>59</v>
      </c>
      <c r="N23" t="s">
        <v>133</v>
      </c>
      <c r="O23" t="s">
        <v>75</v>
      </c>
      <c r="P23">
        <v>46700</v>
      </c>
      <c r="Q23">
        <v>0</v>
      </c>
      <c r="R23">
        <v>42045</v>
      </c>
      <c r="S23" t="s">
        <v>76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165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83</v>
      </c>
    </row>
    <row r="24" spans="1:39" x14ac:dyDescent="0.25">
      <c r="A24">
        <v>370</v>
      </c>
      <c r="B24">
        <v>55</v>
      </c>
      <c r="C24">
        <v>285496</v>
      </c>
      <c r="D24">
        <v>34481</v>
      </c>
      <c r="E24" t="s">
        <v>84</v>
      </c>
      <c r="F24" t="s">
        <v>70</v>
      </c>
      <c r="G24">
        <v>2000</v>
      </c>
      <c r="H24">
        <v>1288</v>
      </c>
      <c r="I24">
        <v>0</v>
      </c>
      <c r="J24">
        <v>443920</v>
      </c>
      <c r="K24" t="s">
        <v>42</v>
      </c>
      <c r="L24" t="s">
        <v>132</v>
      </c>
      <c r="M24" t="s">
        <v>102</v>
      </c>
      <c r="N24" t="s">
        <v>166</v>
      </c>
      <c r="O24" t="s">
        <v>61</v>
      </c>
      <c r="P24">
        <v>72700</v>
      </c>
      <c r="Q24">
        <v>-68200</v>
      </c>
      <c r="R24">
        <v>42015</v>
      </c>
      <c r="S24" t="s">
        <v>76</v>
      </c>
      <c r="T24" t="s">
        <v>77</v>
      </c>
      <c r="U24" t="s">
        <v>49</v>
      </c>
      <c r="V24" t="s">
        <v>137</v>
      </c>
      <c r="W24" t="s">
        <v>51</v>
      </c>
      <c r="X24" t="s">
        <v>123</v>
      </c>
      <c r="Y24" t="s">
        <v>167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57</v>
      </c>
    </row>
    <row r="25" spans="1:39" x14ac:dyDescent="0.25">
      <c r="A25">
        <v>413</v>
      </c>
      <c r="B25">
        <v>55</v>
      </c>
      <c r="C25">
        <v>115399</v>
      </c>
      <c r="D25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118</v>
      </c>
      <c r="N25" t="s">
        <v>169</v>
      </c>
      <c r="O25" t="s">
        <v>75</v>
      </c>
      <c r="P25">
        <v>0</v>
      </c>
      <c r="Q25">
        <v>-31000</v>
      </c>
      <c r="R25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170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25">
      <c r="A26">
        <v>237</v>
      </c>
      <c r="B26">
        <v>40</v>
      </c>
      <c r="C26">
        <v>736882</v>
      </c>
      <c r="D26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142</v>
      </c>
      <c r="M26" t="s">
        <v>44</v>
      </c>
      <c r="N26" t="s">
        <v>171</v>
      </c>
      <c r="O26" t="s">
        <v>46</v>
      </c>
      <c r="P26">
        <v>28872</v>
      </c>
      <c r="Q26">
        <v>-53500</v>
      </c>
      <c r="R26">
        <v>42059</v>
      </c>
      <c r="S26" t="s">
        <v>47</v>
      </c>
      <c r="T26" t="s">
        <v>77</v>
      </c>
      <c r="U26" t="s">
        <v>64</v>
      </c>
      <c r="V26" t="s">
        <v>121</v>
      </c>
      <c r="W26" t="s">
        <v>65</v>
      </c>
      <c r="X26" t="s">
        <v>66</v>
      </c>
      <c r="Y26" t="s">
        <v>172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130</v>
      </c>
      <c r="AK26" t="s">
        <v>173</v>
      </c>
      <c r="AL26">
        <v>2005</v>
      </c>
      <c r="AM26" t="s">
        <v>83</v>
      </c>
    </row>
    <row r="27" spans="1:39" x14ac:dyDescent="0.25">
      <c r="A27">
        <v>8</v>
      </c>
      <c r="B27">
        <v>35</v>
      </c>
      <c r="C27">
        <v>699044</v>
      </c>
      <c r="D27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125</v>
      </c>
      <c r="M27" t="s">
        <v>73</v>
      </c>
      <c r="N27" t="s">
        <v>174</v>
      </c>
      <c r="O27" t="s">
        <v>75</v>
      </c>
      <c r="P27">
        <v>28872</v>
      </c>
      <c r="Q27">
        <v>0</v>
      </c>
      <c r="R27">
        <v>42013</v>
      </c>
      <c r="S27" t="s">
        <v>76</v>
      </c>
      <c r="T27" t="s">
        <v>77</v>
      </c>
      <c r="U27" t="s">
        <v>49</v>
      </c>
      <c r="V27" t="s">
        <v>121</v>
      </c>
      <c r="W27" t="s">
        <v>40</v>
      </c>
      <c r="X27" t="s">
        <v>88</v>
      </c>
      <c r="Y27" t="s">
        <v>175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130</v>
      </c>
      <c r="AK27" t="s">
        <v>173</v>
      </c>
      <c r="AL27">
        <v>2006</v>
      </c>
      <c r="AM27" t="s">
        <v>57</v>
      </c>
    </row>
    <row r="28" spans="1:39" x14ac:dyDescent="0.25">
      <c r="A28">
        <v>257</v>
      </c>
      <c r="B28">
        <v>43</v>
      </c>
      <c r="C28">
        <v>863236</v>
      </c>
      <c r="D28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75</v>
      </c>
      <c r="P28">
        <v>0</v>
      </c>
      <c r="Q28">
        <v>-29200</v>
      </c>
      <c r="R28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116</v>
      </c>
      <c r="AK28" t="s">
        <v>117</v>
      </c>
      <c r="AL28">
        <v>2005</v>
      </c>
      <c r="AM28" t="s">
        <v>83</v>
      </c>
    </row>
    <row r="29" spans="1:39" x14ac:dyDescent="0.25">
      <c r="A29">
        <v>202</v>
      </c>
      <c r="B29">
        <v>34</v>
      </c>
      <c r="C29">
        <v>608513</v>
      </c>
      <c r="D29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162</v>
      </c>
      <c r="M29" t="s">
        <v>126</v>
      </c>
      <c r="N29" t="s">
        <v>169</v>
      </c>
      <c r="O29" t="s">
        <v>143</v>
      </c>
      <c r="P29">
        <v>31000</v>
      </c>
      <c r="Q29">
        <v>-30200</v>
      </c>
      <c r="R29">
        <v>42011</v>
      </c>
      <c r="S29" t="s">
        <v>62</v>
      </c>
      <c r="T29" t="s">
        <v>63</v>
      </c>
      <c r="U29" t="s">
        <v>64</v>
      </c>
      <c r="V29" t="s">
        <v>94</v>
      </c>
      <c r="W29" t="s">
        <v>65</v>
      </c>
      <c r="X29" t="s">
        <v>157</v>
      </c>
      <c r="Y29" t="s">
        <v>178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57</v>
      </c>
    </row>
    <row r="30" spans="1:39" x14ac:dyDescent="0.25">
      <c r="A30">
        <v>224</v>
      </c>
      <c r="B30">
        <v>40</v>
      </c>
      <c r="C30">
        <v>914088</v>
      </c>
      <c r="D30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162</v>
      </c>
      <c r="M30" t="s">
        <v>73</v>
      </c>
      <c r="N30" t="s">
        <v>171</v>
      </c>
      <c r="O30" t="s">
        <v>143</v>
      </c>
      <c r="P30">
        <v>0</v>
      </c>
      <c r="Q30">
        <v>-55600</v>
      </c>
      <c r="R30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179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145</v>
      </c>
      <c r="AL30">
        <v>2009</v>
      </c>
      <c r="AM30" t="s">
        <v>83</v>
      </c>
    </row>
    <row r="31" spans="1:39" x14ac:dyDescent="0.25">
      <c r="A31">
        <v>241</v>
      </c>
      <c r="B31">
        <v>45</v>
      </c>
      <c r="C31">
        <v>596785</v>
      </c>
      <c r="D31">
        <v>41702</v>
      </c>
      <c r="E31" t="s">
        <v>84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180</v>
      </c>
      <c r="O31" t="s">
        <v>86</v>
      </c>
      <c r="P31">
        <v>0</v>
      </c>
      <c r="Q31">
        <v>0</v>
      </c>
      <c r="R31">
        <v>42050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157</v>
      </c>
      <c r="Y31" t="s">
        <v>181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83</v>
      </c>
    </row>
    <row r="32" spans="1:39" x14ac:dyDescent="0.25">
      <c r="A32">
        <v>64</v>
      </c>
      <c r="B32">
        <v>25</v>
      </c>
      <c r="C32">
        <v>908616</v>
      </c>
      <c r="D32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125</v>
      </c>
      <c r="M32" t="s">
        <v>102</v>
      </c>
      <c r="N32" t="s">
        <v>182</v>
      </c>
      <c r="O32" t="s">
        <v>46</v>
      </c>
      <c r="P32">
        <v>53200</v>
      </c>
      <c r="Q32">
        <v>0</v>
      </c>
      <c r="R32">
        <v>42022</v>
      </c>
      <c r="S32" t="s">
        <v>76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183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116</v>
      </c>
      <c r="AK32" t="s">
        <v>184</v>
      </c>
      <c r="AL32">
        <v>2005</v>
      </c>
      <c r="AM32" t="s">
        <v>83</v>
      </c>
    </row>
    <row r="33" spans="1:39" x14ac:dyDescent="0.25">
      <c r="A33">
        <v>166</v>
      </c>
      <c r="B33">
        <v>37</v>
      </c>
      <c r="C33">
        <v>666333</v>
      </c>
      <c r="D33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162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>
        <v>42063</v>
      </c>
      <c r="S33" t="s">
        <v>76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185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130</v>
      </c>
      <c r="AK33" t="s">
        <v>131</v>
      </c>
      <c r="AL33">
        <v>2006</v>
      </c>
      <c r="AM33" t="s">
        <v>57</v>
      </c>
    </row>
    <row r="34" spans="1:39" x14ac:dyDescent="0.25">
      <c r="A34">
        <v>155</v>
      </c>
      <c r="B34">
        <v>35</v>
      </c>
      <c r="C34">
        <v>336614</v>
      </c>
      <c r="D34">
        <v>37834</v>
      </c>
      <c r="E34" t="s">
        <v>84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93</v>
      </c>
      <c r="M34" t="s">
        <v>186</v>
      </c>
      <c r="N34" t="s">
        <v>156</v>
      </c>
      <c r="O34" t="s">
        <v>61</v>
      </c>
      <c r="P34">
        <v>81100</v>
      </c>
      <c r="Q34">
        <v>0</v>
      </c>
      <c r="R34">
        <v>42059</v>
      </c>
      <c r="S34" t="s">
        <v>76</v>
      </c>
      <c r="T34" t="s">
        <v>87</v>
      </c>
      <c r="U34" t="s">
        <v>108</v>
      </c>
      <c r="V34" t="s">
        <v>50</v>
      </c>
      <c r="W34" t="s">
        <v>78</v>
      </c>
      <c r="X34" t="s">
        <v>88</v>
      </c>
      <c r="Y34" t="s">
        <v>187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83</v>
      </c>
    </row>
    <row r="35" spans="1:39" x14ac:dyDescent="0.25">
      <c r="A35">
        <v>114</v>
      </c>
      <c r="B35">
        <v>30</v>
      </c>
      <c r="C35">
        <v>584859</v>
      </c>
      <c r="D35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132</v>
      </c>
      <c r="M35" t="s">
        <v>190</v>
      </c>
      <c r="N35" t="s">
        <v>182</v>
      </c>
      <c r="O35" t="s">
        <v>120</v>
      </c>
      <c r="P35">
        <v>51400</v>
      </c>
      <c r="Q35">
        <v>-64000</v>
      </c>
      <c r="R35">
        <v>42013</v>
      </c>
      <c r="S35" t="s">
        <v>76</v>
      </c>
      <c r="T35" t="s">
        <v>87</v>
      </c>
      <c r="U35" t="s">
        <v>49</v>
      </c>
      <c r="V35" t="s">
        <v>137</v>
      </c>
      <c r="W35" t="s">
        <v>78</v>
      </c>
      <c r="X35" t="s">
        <v>123</v>
      </c>
      <c r="Y35" t="s">
        <v>191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83</v>
      </c>
    </row>
    <row r="36" spans="1:39" x14ac:dyDescent="0.25">
      <c r="A36">
        <v>149</v>
      </c>
      <c r="B36">
        <v>37</v>
      </c>
      <c r="C36">
        <v>990493</v>
      </c>
      <c r="D36">
        <v>33251</v>
      </c>
      <c r="E36" t="s">
        <v>84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102</v>
      </c>
      <c r="N36" t="s">
        <v>156</v>
      </c>
      <c r="O36" t="s">
        <v>75</v>
      </c>
      <c r="P36">
        <v>0</v>
      </c>
      <c r="Q36">
        <v>0</v>
      </c>
      <c r="R36">
        <v>42047</v>
      </c>
      <c r="S36" t="s">
        <v>47</v>
      </c>
      <c r="T36" t="s">
        <v>48</v>
      </c>
      <c r="U36" t="s">
        <v>108</v>
      </c>
      <c r="V36" t="s">
        <v>100</v>
      </c>
      <c r="W36" t="s">
        <v>114</v>
      </c>
      <c r="X36" t="s">
        <v>123</v>
      </c>
      <c r="Y36" t="s">
        <v>192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110</v>
      </c>
      <c r="AK36" t="s">
        <v>135</v>
      </c>
      <c r="AL36">
        <v>1999</v>
      </c>
      <c r="AM36" t="s">
        <v>83</v>
      </c>
    </row>
    <row r="37" spans="1:39" x14ac:dyDescent="0.25">
      <c r="A37">
        <v>147</v>
      </c>
      <c r="B37">
        <v>33</v>
      </c>
      <c r="C37">
        <v>129872</v>
      </c>
      <c r="D37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>
        <v>53300</v>
      </c>
      <c r="Q37">
        <v>-49200</v>
      </c>
      <c r="R37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193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194</v>
      </c>
      <c r="AL37">
        <v>1995</v>
      </c>
      <c r="AM37" t="s">
        <v>57</v>
      </c>
    </row>
    <row r="38" spans="1:39" x14ac:dyDescent="0.25">
      <c r="A38">
        <v>62</v>
      </c>
      <c r="B38">
        <v>28</v>
      </c>
      <c r="C38">
        <v>200152</v>
      </c>
      <c r="D38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125</v>
      </c>
      <c r="M38" t="s">
        <v>136</v>
      </c>
      <c r="N38" t="s">
        <v>119</v>
      </c>
      <c r="O38" t="s">
        <v>86</v>
      </c>
      <c r="P38">
        <v>0</v>
      </c>
      <c r="Q38">
        <v>0</v>
      </c>
      <c r="R38">
        <v>42013</v>
      </c>
      <c r="S38" t="s">
        <v>47</v>
      </c>
      <c r="T38" t="s">
        <v>77</v>
      </c>
      <c r="U38" t="s">
        <v>108</v>
      </c>
      <c r="V38" t="s">
        <v>50</v>
      </c>
      <c r="W38" t="s">
        <v>78</v>
      </c>
      <c r="X38" t="s">
        <v>157</v>
      </c>
      <c r="Y38" t="s">
        <v>195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57</v>
      </c>
    </row>
    <row r="39" spans="1:39" x14ac:dyDescent="0.25">
      <c r="A39">
        <v>289</v>
      </c>
      <c r="B39">
        <v>49</v>
      </c>
      <c r="C39">
        <v>933293</v>
      </c>
      <c r="D39">
        <v>34003</v>
      </c>
      <c r="E39" t="s">
        <v>84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162</v>
      </c>
      <c r="M39" t="s">
        <v>118</v>
      </c>
      <c r="N39" t="s">
        <v>113</v>
      </c>
      <c r="O39" t="s">
        <v>86</v>
      </c>
      <c r="P39">
        <v>0</v>
      </c>
      <c r="Q39">
        <v>0</v>
      </c>
      <c r="R39">
        <v>42022</v>
      </c>
      <c r="S39" t="s">
        <v>139</v>
      </c>
      <c r="T39" t="s">
        <v>63</v>
      </c>
      <c r="U39" t="s">
        <v>64</v>
      </c>
      <c r="V39" t="s">
        <v>94</v>
      </c>
      <c r="W39" t="s">
        <v>114</v>
      </c>
      <c r="X39" t="s">
        <v>88</v>
      </c>
      <c r="Y39" t="s">
        <v>196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83</v>
      </c>
    </row>
    <row r="40" spans="1:39" x14ac:dyDescent="0.25">
      <c r="A40">
        <v>431</v>
      </c>
      <c r="B40">
        <v>54</v>
      </c>
      <c r="C40">
        <v>485664</v>
      </c>
      <c r="D40">
        <v>37585</v>
      </c>
      <c r="E40" t="s">
        <v>58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99</v>
      </c>
      <c r="O40" t="s">
        <v>86</v>
      </c>
      <c r="P40">
        <v>65700</v>
      </c>
      <c r="Q40">
        <v>0</v>
      </c>
      <c r="R40">
        <v>42025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123</v>
      </c>
      <c r="Y40" t="s">
        <v>197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83</v>
      </c>
    </row>
    <row r="41" spans="1:39" x14ac:dyDescent="0.25">
      <c r="A41">
        <v>199</v>
      </c>
      <c r="B41">
        <v>37</v>
      </c>
      <c r="C41">
        <v>982871</v>
      </c>
      <c r="D4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162</v>
      </c>
      <c r="M41" t="s">
        <v>98</v>
      </c>
      <c r="N41" t="s">
        <v>182</v>
      </c>
      <c r="O41" t="s">
        <v>120</v>
      </c>
      <c r="P41">
        <v>48500</v>
      </c>
      <c r="Q41">
        <v>0</v>
      </c>
      <c r="R41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200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105</v>
      </c>
      <c r="AK41" t="s">
        <v>106</v>
      </c>
      <c r="AL41">
        <v>2011</v>
      </c>
      <c r="AM41" t="s">
        <v>57</v>
      </c>
    </row>
    <row r="42" spans="1:39" x14ac:dyDescent="0.25">
      <c r="A42">
        <v>79</v>
      </c>
      <c r="B42">
        <v>26</v>
      </c>
      <c r="C42">
        <v>206213</v>
      </c>
      <c r="D42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>
        <v>42007</v>
      </c>
      <c r="S42" t="s">
        <v>47</v>
      </c>
      <c r="T42" t="s">
        <v>77</v>
      </c>
      <c r="U42" t="s">
        <v>64</v>
      </c>
      <c r="V42" t="s">
        <v>137</v>
      </c>
      <c r="W42" t="s">
        <v>114</v>
      </c>
      <c r="X42" t="s">
        <v>52</v>
      </c>
      <c r="Y42" t="s">
        <v>201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83</v>
      </c>
    </row>
    <row r="43" spans="1:39" x14ac:dyDescent="0.25">
      <c r="A43">
        <v>116</v>
      </c>
      <c r="B43">
        <v>34</v>
      </c>
      <c r="C43">
        <v>616337</v>
      </c>
      <c r="D43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203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57</v>
      </c>
    </row>
    <row r="44" spans="1:39" x14ac:dyDescent="0.25">
      <c r="A44">
        <v>37</v>
      </c>
      <c r="B44">
        <v>38</v>
      </c>
      <c r="C44">
        <v>448961</v>
      </c>
      <c r="D44">
        <v>38837</v>
      </c>
      <c r="E44" t="s">
        <v>84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142</v>
      </c>
      <c r="M44" t="s">
        <v>102</v>
      </c>
      <c r="N44" t="s">
        <v>150</v>
      </c>
      <c r="O44" t="s">
        <v>46</v>
      </c>
      <c r="P44">
        <v>0</v>
      </c>
      <c r="Q44">
        <v>-67400</v>
      </c>
      <c r="R44">
        <v>42020</v>
      </c>
      <c r="S44" t="s">
        <v>76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205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25">
      <c r="A45">
        <v>106</v>
      </c>
      <c r="B45">
        <v>30</v>
      </c>
      <c r="C45">
        <v>790442</v>
      </c>
      <c r="D45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146</v>
      </c>
      <c r="N45" t="s">
        <v>60</v>
      </c>
      <c r="O45" t="s">
        <v>75</v>
      </c>
      <c r="P45">
        <v>49700</v>
      </c>
      <c r="Q45">
        <v>-60200</v>
      </c>
      <c r="R45">
        <v>42045</v>
      </c>
      <c r="S45" t="s">
        <v>47</v>
      </c>
      <c r="T45" t="s">
        <v>77</v>
      </c>
      <c r="U45" t="s">
        <v>108</v>
      </c>
      <c r="V45" t="s">
        <v>121</v>
      </c>
      <c r="W45" t="s">
        <v>122</v>
      </c>
      <c r="X45" t="s">
        <v>88</v>
      </c>
      <c r="Y45" t="s">
        <v>206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25">
      <c r="A46">
        <v>269</v>
      </c>
      <c r="B46">
        <v>44</v>
      </c>
      <c r="C46">
        <v>108844</v>
      </c>
      <c r="D46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162</v>
      </c>
      <c r="M46" t="s">
        <v>118</v>
      </c>
      <c r="N46" t="s">
        <v>60</v>
      </c>
      <c r="O46" t="s">
        <v>86</v>
      </c>
      <c r="P46">
        <v>36400</v>
      </c>
      <c r="Q46">
        <v>-28700</v>
      </c>
      <c r="R46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207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116</v>
      </c>
      <c r="AK46" t="s">
        <v>141</v>
      </c>
      <c r="AL46">
        <v>2014</v>
      </c>
      <c r="AM46" t="s">
        <v>83</v>
      </c>
    </row>
    <row r="47" spans="1:39" x14ac:dyDescent="0.25">
      <c r="A47">
        <v>265</v>
      </c>
      <c r="B47">
        <v>40</v>
      </c>
      <c r="C47">
        <v>430029</v>
      </c>
      <c r="D47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136</v>
      </c>
      <c r="N47" t="s">
        <v>156</v>
      </c>
      <c r="O47" t="s">
        <v>46</v>
      </c>
      <c r="P47">
        <v>0</v>
      </c>
      <c r="Q47">
        <v>0</v>
      </c>
      <c r="R47">
        <v>42056</v>
      </c>
      <c r="S47" t="s">
        <v>76</v>
      </c>
      <c r="T47" t="s">
        <v>77</v>
      </c>
      <c r="U47" t="s">
        <v>108</v>
      </c>
      <c r="V47" t="s">
        <v>121</v>
      </c>
      <c r="W47" t="s">
        <v>78</v>
      </c>
      <c r="X47" t="s">
        <v>88</v>
      </c>
      <c r="Y47" t="s">
        <v>208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83</v>
      </c>
    </row>
    <row r="48" spans="1:39" x14ac:dyDescent="0.25">
      <c r="A48">
        <v>163</v>
      </c>
      <c r="B48">
        <v>33</v>
      </c>
      <c r="C48">
        <v>529112</v>
      </c>
      <c r="D48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93</v>
      </c>
      <c r="M48" t="s">
        <v>112</v>
      </c>
      <c r="N48" t="s">
        <v>174</v>
      </c>
      <c r="O48" t="s">
        <v>46</v>
      </c>
      <c r="P48">
        <v>35300</v>
      </c>
      <c r="Q48">
        <v>0</v>
      </c>
      <c r="R48">
        <v>42053</v>
      </c>
      <c r="S48" t="s">
        <v>76</v>
      </c>
      <c r="T48" t="s">
        <v>77</v>
      </c>
      <c r="U48" t="s">
        <v>108</v>
      </c>
      <c r="V48" t="s">
        <v>100</v>
      </c>
      <c r="W48" t="s">
        <v>122</v>
      </c>
      <c r="X48" t="s">
        <v>128</v>
      </c>
      <c r="Y48" t="s">
        <v>209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83</v>
      </c>
    </row>
    <row r="49" spans="1:39" x14ac:dyDescent="0.25">
      <c r="A49">
        <v>355</v>
      </c>
      <c r="B49">
        <v>47</v>
      </c>
      <c r="C49">
        <v>939631</v>
      </c>
      <c r="D49">
        <v>32950</v>
      </c>
      <c r="E49" t="s">
        <v>40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142</v>
      </c>
      <c r="M49" t="s">
        <v>112</v>
      </c>
      <c r="N49" t="s">
        <v>171</v>
      </c>
      <c r="O49" t="s">
        <v>46</v>
      </c>
      <c r="P49">
        <v>0</v>
      </c>
      <c r="Q49">
        <v>0</v>
      </c>
      <c r="R49">
        <v>42014</v>
      </c>
      <c r="S49" t="s">
        <v>76</v>
      </c>
      <c r="T49" t="s">
        <v>87</v>
      </c>
      <c r="U49" t="s">
        <v>49</v>
      </c>
      <c r="V49" t="s">
        <v>100</v>
      </c>
      <c r="W49" t="s">
        <v>114</v>
      </c>
      <c r="X49" t="s">
        <v>88</v>
      </c>
      <c r="Y49" t="s">
        <v>212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110</v>
      </c>
      <c r="AK49" t="s">
        <v>135</v>
      </c>
      <c r="AL49">
        <v>2003</v>
      </c>
      <c r="AM49" t="s">
        <v>57</v>
      </c>
    </row>
    <row r="50" spans="1:39" x14ac:dyDescent="0.25">
      <c r="A50">
        <v>175</v>
      </c>
      <c r="B50">
        <v>34</v>
      </c>
      <c r="C50">
        <v>866931</v>
      </c>
      <c r="D50">
        <v>39454</v>
      </c>
      <c r="E50" t="s">
        <v>58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136</v>
      </c>
      <c r="N50" t="s">
        <v>127</v>
      </c>
      <c r="O50" t="s">
        <v>61</v>
      </c>
      <c r="P50">
        <v>0</v>
      </c>
      <c r="Q50">
        <v>0</v>
      </c>
      <c r="R50">
        <v>42061</v>
      </c>
      <c r="S50" t="s">
        <v>62</v>
      </c>
      <c r="T50" t="s">
        <v>63</v>
      </c>
      <c r="U50" t="s">
        <v>213</v>
      </c>
      <c r="V50" t="s">
        <v>50</v>
      </c>
      <c r="W50" t="s">
        <v>78</v>
      </c>
      <c r="X50" t="s">
        <v>88</v>
      </c>
      <c r="Y50" t="s">
        <v>214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83</v>
      </c>
    </row>
    <row r="51" spans="1:39" x14ac:dyDescent="0.25">
      <c r="A51">
        <v>192</v>
      </c>
      <c r="B51">
        <v>35</v>
      </c>
      <c r="C51">
        <v>582011</v>
      </c>
      <c r="D5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125</v>
      </c>
      <c r="M51" t="s">
        <v>126</v>
      </c>
      <c r="N51" t="s">
        <v>147</v>
      </c>
      <c r="O51" t="s">
        <v>120</v>
      </c>
      <c r="P51">
        <v>0</v>
      </c>
      <c r="Q51">
        <v>-40300</v>
      </c>
      <c r="R51">
        <v>42005</v>
      </c>
      <c r="S51" t="s">
        <v>47</v>
      </c>
      <c r="T51" t="s">
        <v>77</v>
      </c>
      <c r="U51" t="s">
        <v>108</v>
      </c>
      <c r="V51" t="s">
        <v>121</v>
      </c>
      <c r="W51" t="s">
        <v>114</v>
      </c>
      <c r="X51" t="s">
        <v>103</v>
      </c>
      <c r="Y51" t="s">
        <v>217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194</v>
      </c>
      <c r="AL51">
        <v>2000</v>
      </c>
      <c r="AM51" t="s">
        <v>83</v>
      </c>
    </row>
    <row r="52" spans="1:39" x14ac:dyDescent="0.25">
      <c r="A52">
        <v>430</v>
      </c>
      <c r="B52">
        <v>59</v>
      </c>
      <c r="C52">
        <v>691189</v>
      </c>
      <c r="D52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112</v>
      </c>
      <c r="N52" t="s">
        <v>99</v>
      </c>
      <c r="O52" t="s">
        <v>75</v>
      </c>
      <c r="P52">
        <v>0</v>
      </c>
      <c r="Q52">
        <v>0</v>
      </c>
      <c r="R52">
        <v>42007</v>
      </c>
      <c r="S52" t="s">
        <v>76</v>
      </c>
      <c r="T52" t="s">
        <v>87</v>
      </c>
      <c r="U52" t="s">
        <v>64</v>
      </c>
      <c r="V52" t="s">
        <v>100</v>
      </c>
      <c r="W52" t="s">
        <v>78</v>
      </c>
      <c r="X52" t="s">
        <v>66</v>
      </c>
      <c r="Y52" t="s">
        <v>218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105</v>
      </c>
      <c r="AK52" t="s">
        <v>106</v>
      </c>
      <c r="AL52">
        <v>1998</v>
      </c>
      <c r="AM52" t="s">
        <v>83</v>
      </c>
    </row>
    <row r="53" spans="1:39" x14ac:dyDescent="0.25">
      <c r="A53">
        <v>91</v>
      </c>
      <c r="B53">
        <v>27</v>
      </c>
      <c r="C53">
        <v>537546</v>
      </c>
      <c r="D53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162</v>
      </c>
      <c r="M53" t="s">
        <v>190</v>
      </c>
      <c r="N53" t="s">
        <v>174</v>
      </c>
      <c r="O53" t="s">
        <v>46</v>
      </c>
      <c r="P53">
        <v>0</v>
      </c>
      <c r="Q53">
        <v>0</v>
      </c>
      <c r="R53">
        <v>42021</v>
      </c>
      <c r="S53" t="s">
        <v>62</v>
      </c>
      <c r="T53" t="s">
        <v>63</v>
      </c>
      <c r="U53" t="s">
        <v>213</v>
      </c>
      <c r="V53" t="s">
        <v>94</v>
      </c>
      <c r="W53" t="s">
        <v>78</v>
      </c>
      <c r="X53" t="s">
        <v>88</v>
      </c>
      <c r="Y53" t="s">
        <v>219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83</v>
      </c>
    </row>
    <row r="54" spans="1:39" x14ac:dyDescent="0.25">
      <c r="A54">
        <v>217</v>
      </c>
      <c r="B54">
        <v>39</v>
      </c>
      <c r="C54">
        <v>394975</v>
      </c>
      <c r="D54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142</v>
      </c>
      <c r="M54" t="s">
        <v>85</v>
      </c>
      <c r="N54" t="s">
        <v>180</v>
      </c>
      <c r="O54" t="s">
        <v>143</v>
      </c>
      <c r="P54">
        <v>0</v>
      </c>
      <c r="Q54">
        <v>0</v>
      </c>
      <c r="R54">
        <v>42057</v>
      </c>
      <c r="S54" t="s">
        <v>62</v>
      </c>
      <c r="T54" t="s">
        <v>63</v>
      </c>
      <c r="U54" t="s">
        <v>64</v>
      </c>
      <c r="V54" t="s">
        <v>94</v>
      </c>
      <c r="W54" t="s">
        <v>114</v>
      </c>
      <c r="X54" t="s">
        <v>128</v>
      </c>
      <c r="Y54" t="s">
        <v>220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116</v>
      </c>
      <c r="AK54" t="s">
        <v>184</v>
      </c>
      <c r="AL54">
        <v>2000</v>
      </c>
      <c r="AM54" t="s">
        <v>83</v>
      </c>
    </row>
    <row r="55" spans="1:39" x14ac:dyDescent="0.25">
      <c r="A55">
        <v>223</v>
      </c>
      <c r="B55">
        <v>40</v>
      </c>
      <c r="C55">
        <v>729634</v>
      </c>
      <c r="D55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162</v>
      </c>
      <c r="M55" t="s">
        <v>118</v>
      </c>
      <c r="N55" t="s">
        <v>147</v>
      </c>
      <c r="O55" t="s">
        <v>46</v>
      </c>
      <c r="P55">
        <v>88400</v>
      </c>
      <c r="Q55">
        <v>-46500</v>
      </c>
      <c r="R55">
        <v>42031</v>
      </c>
      <c r="S55" t="s">
        <v>76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221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83</v>
      </c>
    </row>
    <row r="56" spans="1:39" x14ac:dyDescent="0.25">
      <c r="A56">
        <v>195</v>
      </c>
      <c r="B56">
        <v>39</v>
      </c>
      <c r="C56">
        <v>282195</v>
      </c>
      <c r="D56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147</v>
      </c>
      <c r="O56" t="s">
        <v>143</v>
      </c>
      <c r="P56">
        <v>47600</v>
      </c>
      <c r="Q56">
        <v>-39600</v>
      </c>
      <c r="R56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222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130</v>
      </c>
      <c r="AK56" t="s">
        <v>131</v>
      </c>
      <c r="AL56">
        <v>2009</v>
      </c>
      <c r="AM56" t="s">
        <v>83</v>
      </c>
    </row>
    <row r="57" spans="1:39" x14ac:dyDescent="0.25">
      <c r="A57">
        <v>22</v>
      </c>
      <c r="B57">
        <v>26</v>
      </c>
      <c r="C57">
        <v>420810</v>
      </c>
      <c r="D57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133</v>
      </c>
      <c r="O57" t="s">
        <v>143</v>
      </c>
      <c r="P57">
        <v>71500</v>
      </c>
      <c r="Q57">
        <v>0</v>
      </c>
      <c r="R57">
        <v>42010</v>
      </c>
      <c r="S57" t="s">
        <v>47</v>
      </c>
      <c r="T57" t="s">
        <v>77</v>
      </c>
      <c r="U57" t="s">
        <v>64</v>
      </c>
      <c r="V57" t="s">
        <v>100</v>
      </c>
      <c r="W57" t="s">
        <v>78</v>
      </c>
      <c r="X57" t="s">
        <v>88</v>
      </c>
      <c r="Y57" t="s">
        <v>223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83</v>
      </c>
    </row>
    <row r="58" spans="1:39" x14ac:dyDescent="0.25">
      <c r="A58">
        <v>439</v>
      </c>
      <c r="B58">
        <v>56</v>
      </c>
      <c r="C58">
        <v>524836</v>
      </c>
      <c r="D58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102</v>
      </c>
      <c r="N58" t="s">
        <v>169</v>
      </c>
      <c r="O58" t="s">
        <v>86</v>
      </c>
      <c r="P58">
        <v>36100</v>
      </c>
      <c r="Q58">
        <v>-55000</v>
      </c>
      <c r="R58">
        <v>42063</v>
      </c>
      <c r="S58" t="s">
        <v>76</v>
      </c>
      <c r="T58" t="s">
        <v>87</v>
      </c>
      <c r="U58" t="s">
        <v>49</v>
      </c>
      <c r="V58" t="s">
        <v>100</v>
      </c>
      <c r="W58" t="s">
        <v>51</v>
      </c>
      <c r="X58" t="s">
        <v>52</v>
      </c>
      <c r="Y58" t="s">
        <v>225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83</v>
      </c>
    </row>
    <row r="59" spans="1:39" x14ac:dyDescent="0.25">
      <c r="A59">
        <v>94</v>
      </c>
      <c r="B59">
        <v>32</v>
      </c>
      <c r="C59">
        <v>307195</v>
      </c>
      <c r="D59">
        <v>34990</v>
      </c>
      <c r="E59" t="s">
        <v>58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125</v>
      </c>
      <c r="M59" t="s">
        <v>186</v>
      </c>
      <c r="N59" t="s">
        <v>150</v>
      </c>
      <c r="O59" t="s">
        <v>75</v>
      </c>
      <c r="P59">
        <v>0</v>
      </c>
      <c r="Q59">
        <v>0</v>
      </c>
      <c r="R59">
        <v>42057</v>
      </c>
      <c r="S59" t="s">
        <v>139</v>
      </c>
      <c r="T59" t="s">
        <v>63</v>
      </c>
      <c r="U59" t="s">
        <v>64</v>
      </c>
      <c r="V59" t="s">
        <v>94</v>
      </c>
      <c r="W59" t="s">
        <v>65</v>
      </c>
      <c r="X59" t="s">
        <v>66</v>
      </c>
      <c r="Y59" t="s">
        <v>227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83</v>
      </c>
    </row>
    <row r="60" spans="1:39" x14ac:dyDescent="0.25">
      <c r="A60">
        <v>11</v>
      </c>
      <c r="B60">
        <v>39</v>
      </c>
      <c r="C60">
        <v>623648</v>
      </c>
      <c r="D60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112</v>
      </c>
      <c r="N60" t="s">
        <v>156</v>
      </c>
      <c r="O60" t="s">
        <v>46</v>
      </c>
      <c r="P60">
        <v>56600</v>
      </c>
      <c r="Q60">
        <v>-45800</v>
      </c>
      <c r="R60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228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25">
      <c r="A61">
        <v>151</v>
      </c>
      <c r="B61">
        <v>36</v>
      </c>
      <c r="C61">
        <v>485372</v>
      </c>
      <c r="D6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186</v>
      </c>
      <c r="N61" t="s">
        <v>171</v>
      </c>
      <c r="O61" t="s">
        <v>75</v>
      </c>
      <c r="P61">
        <v>94800</v>
      </c>
      <c r="Q61">
        <v>-58500</v>
      </c>
      <c r="R61">
        <v>42010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229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130</v>
      </c>
      <c r="AK61" t="s">
        <v>173</v>
      </c>
      <c r="AL61">
        <v>2000</v>
      </c>
      <c r="AM61" t="s">
        <v>83</v>
      </c>
    </row>
    <row r="62" spans="1:39" x14ac:dyDescent="0.25">
      <c r="A62">
        <v>154</v>
      </c>
      <c r="B62">
        <v>34</v>
      </c>
      <c r="C62">
        <v>598554</v>
      </c>
      <c r="D62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107</v>
      </c>
      <c r="O62" t="s">
        <v>61</v>
      </c>
      <c r="P62">
        <v>36900</v>
      </c>
      <c r="Q62">
        <v>0</v>
      </c>
      <c r="R62">
        <v>42014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103</v>
      </c>
      <c r="Y62" t="s">
        <v>230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105</v>
      </c>
      <c r="AK62" t="s">
        <v>152</v>
      </c>
      <c r="AL62">
        <v>2014</v>
      </c>
      <c r="AM62" t="s">
        <v>57</v>
      </c>
    </row>
    <row r="63" spans="1:39" x14ac:dyDescent="0.25">
      <c r="A63">
        <v>245</v>
      </c>
      <c r="B63">
        <v>44</v>
      </c>
      <c r="C63">
        <v>303987</v>
      </c>
      <c r="D63">
        <v>34242</v>
      </c>
      <c r="E63" t="s">
        <v>84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162</v>
      </c>
      <c r="M63" t="s">
        <v>160</v>
      </c>
      <c r="N63" t="s">
        <v>180</v>
      </c>
      <c r="O63" t="s">
        <v>46</v>
      </c>
      <c r="P63">
        <v>69100</v>
      </c>
      <c r="Q63">
        <v>0</v>
      </c>
      <c r="R63">
        <v>42046</v>
      </c>
      <c r="S63" t="s">
        <v>76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231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83</v>
      </c>
    </row>
    <row r="64" spans="1:39" x14ac:dyDescent="0.25">
      <c r="A64">
        <v>119</v>
      </c>
      <c r="B64">
        <v>32</v>
      </c>
      <c r="C64">
        <v>343161</v>
      </c>
      <c r="D64">
        <v>41800</v>
      </c>
      <c r="E64" t="s">
        <v>84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132</v>
      </c>
      <c r="M64" t="s">
        <v>85</v>
      </c>
      <c r="N64" t="s">
        <v>99</v>
      </c>
      <c r="O64" t="s">
        <v>86</v>
      </c>
      <c r="P64">
        <v>0</v>
      </c>
      <c r="Q64">
        <v>-49500</v>
      </c>
      <c r="R64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233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83</v>
      </c>
    </row>
    <row r="65" spans="1:39" x14ac:dyDescent="0.25">
      <c r="A65">
        <v>215</v>
      </c>
      <c r="B65">
        <v>42</v>
      </c>
      <c r="C65">
        <v>519312</v>
      </c>
      <c r="D65">
        <v>39749</v>
      </c>
      <c r="E65" t="s">
        <v>40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162</v>
      </c>
      <c r="M65" t="s">
        <v>146</v>
      </c>
      <c r="N65" t="s">
        <v>182</v>
      </c>
      <c r="O65" t="s">
        <v>75</v>
      </c>
      <c r="P65">
        <v>0</v>
      </c>
      <c r="Q65">
        <v>-49000</v>
      </c>
      <c r="R65">
        <v>42041</v>
      </c>
      <c r="S65" t="s">
        <v>76</v>
      </c>
      <c r="T65" t="s">
        <v>87</v>
      </c>
      <c r="U65" t="s">
        <v>49</v>
      </c>
      <c r="V65" t="s">
        <v>100</v>
      </c>
      <c r="W65" t="s">
        <v>114</v>
      </c>
      <c r="X65" t="s">
        <v>128</v>
      </c>
      <c r="Y65" t="s">
        <v>234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57</v>
      </c>
    </row>
    <row r="66" spans="1:39" x14ac:dyDescent="0.25">
      <c r="A66">
        <v>295</v>
      </c>
      <c r="B66">
        <v>42</v>
      </c>
      <c r="C66">
        <v>132902</v>
      </c>
      <c r="D66">
        <v>39196</v>
      </c>
      <c r="E66" t="s">
        <v>40</v>
      </c>
      <c r="F66" t="s">
        <v>41</v>
      </c>
      <c r="G66">
        <v>1000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169</v>
      </c>
      <c r="O66" t="s">
        <v>143</v>
      </c>
      <c r="P66">
        <v>62400</v>
      </c>
      <c r="Q66">
        <v>0</v>
      </c>
      <c r="R66">
        <v>42024</v>
      </c>
      <c r="S66" t="s">
        <v>76</v>
      </c>
      <c r="T66" t="s">
        <v>77</v>
      </c>
      <c r="U66" t="s">
        <v>108</v>
      </c>
      <c r="V66" t="s">
        <v>100</v>
      </c>
      <c r="W66" t="s">
        <v>65</v>
      </c>
      <c r="X66" t="s">
        <v>66</v>
      </c>
      <c r="Y66" t="s">
        <v>235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130</v>
      </c>
      <c r="AK66" t="s">
        <v>173</v>
      </c>
      <c r="AL66">
        <v>2006</v>
      </c>
      <c r="AM66" t="s">
        <v>57</v>
      </c>
    </row>
    <row r="67" spans="1:39" x14ac:dyDescent="0.25">
      <c r="A67">
        <v>254</v>
      </c>
      <c r="B67">
        <v>39</v>
      </c>
      <c r="C67">
        <v>332867</v>
      </c>
      <c r="D67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126</v>
      </c>
      <c r="N67" t="s">
        <v>169</v>
      </c>
      <c r="O67" t="s">
        <v>61</v>
      </c>
      <c r="P67">
        <v>35700</v>
      </c>
      <c r="Q67">
        <v>0</v>
      </c>
      <c r="R67">
        <v>42057</v>
      </c>
      <c r="S67" t="s">
        <v>76</v>
      </c>
      <c r="T67" t="s">
        <v>87</v>
      </c>
      <c r="U67" t="s">
        <v>64</v>
      </c>
      <c r="V67" t="s">
        <v>137</v>
      </c>
      <c r="W67" t="s">
        <v>78</v>
      </c>
      <c r="X67" t="s">
        <v>88</v>
      </c>
      <c r="Y67" t="s">
        <v>236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145</v>
      </c>
      <c r="AL67">
        <v>1995</v>
      </c>
      <c r="AM67" t="s">
        <v>57</v>
      </c>
    </row>
    <row r="68" spans="1:39" x14ac:dyDescent="0.25">
      <c r="A68">
        <v>107</v>
      </c>
      <c r="B68">
        <v>31</v>
      </c>
      <c r="C68">
        <v>356590</v>
      </c>
      <c r="D68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132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>
        <v>42034</v>
      </c>
      <c r="S68" t="s">
        <v>47</v>
      </c>
      <c r="T68" t="s">
        <v>48</v>
      </c>
      <c r="U68" t="s">
        <v>64</v>
      </c>
      <c r="V68" t="s">
        <v>100</v>
      </c>
      <c r="W68" t="s">
        <v>51</v>
      </c>
      <c r="X68" t="s">
        <v>103</v>
      </c>
      <c r="Y68" t="s">
        <v>237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110</v>
      </c>
      <c r="AK68" t="s">
        <v>111</v>
      </c>
      <c r="AL68">
        <v>2009</v>
      </c>
      <c r="AM68" t="s">
        <v>57</v>
      </c>
    </row>
    <row r="69" spans="1:39" x14ac:dyDescent="0.25">
      <c r="A69">
        <v>478</v>
      </c>
      <c r="B69">
        <v>64</v>
      </c>
      <c r="C69">
        <v>346002</v>
      </c>
      <c r="D69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93</v>
      </c>
      <c r="M69" t="s">
        <v>186</v>
      </c>
      <c r="N69" t="s">
        <v>60</v>
      </c>
      <c r="O69" t="s">
        <v>86</v>
      </c>
      <c r="P69">
        <v>59600</v>
      </c>
      <c r="Q69">
        <v>0</v>
      </c>
      <c r="R69">
        <v>42037</v>
      </c>
      <c r="S69" t="s">
        <v>76</v>
      </c>
      <c r="T69" t="s">
        <v>48</v>
      </c>
      <c r="U69" t="s">
        <v>64</v>
      </c>
      <c r="V69" t="s">
        <v>100</v>
      </c>
      <c r="W69" t="s">
        <v>114</v>
      </c>
      <c r="X69" t="s">
        <v>123</v>
      </c>
      <c r="Y69" t="s">
        <v>238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83</v>
      </c>
    </row>
    <row r="70" spans="1:39" x14ac:dyDescent="0.25">
      <c r="A70">
        <v>128</v>
      </c>
      <c r="B70">
        <v>30</v>
      </c>
      <c r="C70">
        <v>500533</v>
      </c>
      <c r="D70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75</v>
      </c>
      <c r="P70">
        <v>43300</v>
      </c>
      <c r="Q70">
        <v>-66200</v>
      </c>
      <c r="R70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240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110</v>
      </c>
      <c r="AK70" t="s">
        <v>111</v>
      </c>
      <c r="AL70">
        <v>1997</v>
      </c>
      <c r="AM70" t="s">
        <v>83</v>
      </c>
    </row>
    <row r="71" spans="1:39" x14ac:dyDescent="0.25">
      <c r="A71">
        <v>338</v>
      </c>
      <c r="B71">
        <v>49</v>
      </c>
      <c r="C71">
        <v>348209</v>
      </c>
      <c r="D71">
        <v>34387</v>
      </c>
      <c r="E71" t="s">
        <v>58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112</v>
      </c>
      <c r="N71" t="s">
        <v>171</v>
      </c>
      <c r="O71" t="s">
        <v>75</v>
      </c>
      <c r="P71">
        <v>0</v>
      </c>
      <c r="Q71">
        <v>-51500</v>
      </c>
      <c r="R71">
        <v>42062</v>
      </c>
      <c r="S71" t="s">
        <v>139</v>
      </c>
      <c r="T71" t="s">
        <v>63</v>
      </c>
      <c r="U71" t="s">
        <v>64</v>
      </c>
      <c r="V71" t="s">
        <v>94</v>
      </c>
      <c r="W71" t="s">
        <v>122</v>
      </c>
      <c r="X71" t="s">
        <v>66</v>
      </c>
      <c r="Y71" t="s">
        <v>241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130</v>
      </c>
      <c r="AK71" t="s">
        <v>131</v>
      </c>
      <c r="AL71">
        <v>2004</v>
      </c>
      <c r="AM71" t="s">
        <v>83</v>
      </c>
    </row>
    <row r="72" spans="1:39" x14ac:dyDescent="0.25">
      <c r="A72">
        <v>271</v>
      </c>
      <c r="B72">
        <v>42</v>
      </c>
      <c r="C72">
        <v>486676</v>
      </c>
      <c r="D72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93</v>
      </c>
      <c r="M72" t="s">
        <v>102</v>
      </c>
      <c r="N72" t="s">
        <v>45</v>
      </c>
      <c r="O72" t="s">
        <v>75</v>
      </c>
      <c r="P72">
        <v>56200</v>
      </c>
      <c r="Q72">
        <v>-50000</v>
      </c>
      <c r="R72">
        <v>42055</v>
      </c>
      <c r="S72" t="s">
        <v>76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242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110</v>
      </c>
      <c r="AK72" t="s">
        <v>135</v>
      </c>
      <c r="AL72">
        <v>2003</v>
      </c>
      <c r="AM72" t="s">
        <v>57</v>
      </c>
    </row>
    <row r="73" spans="1:39" x14ac:dyDescent="0.25">
      <c r="A73">
        <v>222</v>
      </c>
      <c r="B73">
        <v>41</v>
      </c>
      <c r="C73">
        <v>260845</v>
      </c>
      <c r="D73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243</v>
      </c>
      <c r="O73" t="s">
        <v>143</v>
      </c>
      <c r="P73">
        <v>37800</v>
      </c>
      <c r="Q73">
        <v>-50300</v>
      </c>
      <c r="R73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244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57</v>
      </c>
    </row>
    <row r="74" spans="1:39" x14ac:dyDescent="0.25">
      <c r="A74">
        <v>199</v>
      </c>
      <c r="B74">
        <v>41</v>
      </c>
      <c r="C74">
        <v>657045</v>
      </c>
      <c r="D74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93</v>
      </c>
      <c r="M74" t="s">
        <v>73</v>
      </c>
      <c r="N74" t="s">
        <v>166</v>
      </c>
      <c r="O74" t="s">
        <v>46</v>
      </c>
      <c r="P74">
        <v>0</v>
      </c>
      <c r="Q74">
        <v>0</v>
      </c>
      <c r="R74">
        <v>42046</v>
      </c>
      <c r="S74" t="s">
        <v>47</v>
      </c>
      <c r="T74" t="s">
        <v>77</v>
      </c>
      <c r="U74" t="s">
        <v>64</v>
      </c>
      <c r="V74" t="s">
        <v>137</v>
      </c>
      <c r="W74" t="s">
        <v>122</v>
      </c>
      <c r="X74" t="s">
        <v>88</v>
      </c>
      <c r="Y74" t="s">
        <v>245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83</v>
      </c>
    </row>
    <row r="75" spans="1:39" x14ac:dyDescent="0.25">
      <c r="A75">
        <v>215</v>
      </c>
      <c r="B75">
        <v>37</v>
      </c>
      <c r="C75">
        <v>761189</v>
      </c>
      <c r="D75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142</v>
      </c>
      <c r="M75" t="s">
        <v>146</v>
      </c>
      <c r="N75" t="s">
        <v>113</v>
      </c>
      <c r="O75" t="s">
        <v>143</v>
      </c>
      <c r="P75">
        <v>0</v>
      </c>
      <c r="Q75">
        <v>-42900</v>
      </c>
      <c r="R75">
        <v>42058</v>
      </c>
      <c r="S75" t="s">
        <v>76</v>
      </c>
      <c r="T75" t="s">
        <v>77</v>
      </c>
      <c r="U75" t="s">
        <v>64</v>
      </c>
      <c r="V75" t="s">
        <v>100</v>
      </c>
      <c r="W75" t="s">
        <v>51</v>
      </c>
      <c r="X75" t="s">
        <v>66</v>
      </c>
      <c r="Y75" t="s">
        <v>247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194</v>
      </c>
      <c r="AL75">
        <v>2002</v>
      </c>
      <c r="AM75" t="s">
        <v>83</v>
      </c>
    </row>
    <row r="76" spans="1:39" x14ac:dyDescent="0.25">
      <c r="A76">
        <v>192</v>
      </c>
      <c r="B76">
        <v>40</v>
      </c>
      <c r="C76">
        <v>175177</v>
      </c>
      <c r="D76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93</v>
      </c>
      <c r="M76" t="s">
        <v>73</v>
      </c>
      <c r="N76" t="s">
        <v>156</v>
      </c>
      <c r="O76" t="s">
        <v>120</v>
      </c>
      <c r="P76">
        <v>0</v>
      </c>
      <c r="Q76">
        <v>0</v>
      </c>
      <c r="R76">
        <v>42064</v>
      </c>
      <c r="S76" t="s">
        <v>76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248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83</v>
      </c>
    </row>
    <row r="77" spans="1:39" x14ac:dyDescent="0.25">
      <c r="A77">
        <v>120</v>
      </c>
      <c r="B77">
        <v>35</v>
      </c>
      <c r="C77">
        <v>116700</v>
      </c>
      <c r="D77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132</v>
      </c>
      <c r="M77" t="s">
        <v>146</v>
      </c>
      <c r="N77" t="s">
        <v>99</v>
      </c>
      <c r="O77" t="s">
        <v>61</v>
      </c>
      <c r="P77">
        <v>78300</v>
      </c>
      <c r="Q77">
        <v>0</v>
      </c>
      <c r="R77">
        <v>42019</v>
      </c>
      <c r="S77" t="s">
        <v>76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249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130</v>
      </c>
      <c r="AK77" t="s">
        <v>250</v>
      </c>
      <c r="AL77">
        <v>2010</v>
      </c>
      <c r="AM77" t="s">
        <v>83</v>
      </c>
    </row>
    <row r="78" spans="1:39" x14ac:dyDescent="0.25">
      <c r="A78">
        <v>270</v>
      </c>
      <c r="B78">
        <v>45</v>
      </c>
      <c r="C78">
        <v>166264</v>
      </c>
      <c r="D78">
        <v>40190</v>
      </c>
      <c r="E78" t="s">
        <v>40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142</v>
      </c>
      <c r="M78" t="s">
        <v>160</v>
      </c>
      <c r="N78" t="s">
        <v>113</v>
      </c>
      <c r="O78" t="s">
        <v>46</v>
      </c>
      <c r="P78">
        <v>0</v>
      </c>
      <c r="Q78">
        <v>-19700</v>
      </c>
      <c r="R78">
        <v>42018</v>
      </c>
      <c r="S78" t="s">
        <v>76</v>
      </c>
      <c r="T78" t="s">
        <v>87</v>
      </c>
      <c r="U78" t="s">
        <v>64</v>
      </c>
      <c r="V78" t="s">
        <v>100</v>
      </c>
      <c r="W78" t="s">
        <v>78</v>
      </c>
      <c r="X78" t="s">
        <v>103</v>
      </c>
      <c r="Y78" t="s">
        <v>251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83</v>
      </c>
    </row>
    <row r="79" spans="1:39" x14ac:dyDescent="0.25">
      <c r="A79">
        <v>319</v>
      </c>
      <c r="B79">
        <v>47</v>
      </c>
      <c r="C79">
        <v>527945</v>
      </c>
      <c r="D79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>
        <v>0</v>
      </c>
      <c r="Q79">
        <v>0</v>
      </c>
      <c r="R79">
        <v>42052</v>
      </c>
      <c r="S79" t="s">
        <v>76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252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110</v>
      </c>
      <c r="AK79" t="s">
        <v>135</v>
      </c>
      <c r="AL79">
        <v>2005</v>
      </c>
      <c r="AM79" t="s">
        <v>83</v>
      </c>
    </row>
    <row r="80" spans="1:39" x14ac:dyDescent="0.25">
      <c r="A80">
        <v>194</v>
      </c>
      <c r="B80">
        <v>39</v>
      </c>
      <c r="C80">
        <v>627540</v>
      </c>
      <c r="D80">
        <v>40319</v>
      </c>
      <c r="E80" t="s">
        <v>40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162</v>
      </c>
      <c r="M80" t="s">
        <v>112</v>
      </c>
      <c r="N80" t="s">
        <v>171</v>
      </c>
      <c r="O80" t="s">
        <v>120</v>
      </c>
      <c r="P80">
        <v>0</v>
      </c>
      <c r="Q80">
        <v>-45000</v>
      </c>
      <c r="R80">
        <v>42028</v>
      </c>
      <c r="S80" t="s">
        <v>62</v>
      </c>
      <c r="T80" t="s">
        <v>63</v>
      </c>
      <c r="U80" t="s">
        <v>64</v>
      </c>
      <c r="V80" t="s">
        <v>94</v>
      </c>
      <c r="W80" t="s">
        <v>51</v>
      </c>
      <c r="X80" t="s">
        <v>103</v>
      </c>
      <c r="Y80" t="s">
        <v>253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25">
      <c r="A81">
        <v>227</v>
      </c>
      <c r="B81">
        <v>38</v>
      </c>
      <c r="C81">
        <v>279422</v>
      </c>
      <c r="D81">
        <v>41574</v>
      </c>
      <c r="E81" t="s">
        <v>40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>
        <v>42025</v>
      </c>
      <c r="S81" t="s">
        <v>47</v>
      </c>
      <c r="T81" t="s">
        <v>77</v>
      </c>
      <c r="U81" t="s">
        <v>49</v>
      </c>
      <c r="V81" t="s">
        <v>100</v>
      </c>
      <c r="W81" t="s">
        <v>51</v>
      </c>
      <c r="X81" t="s">
        <v>157</v>
      </c>
      <c r="Y81" t="s">
        <v>254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57</v>
      </c>
    </row>
    <row r="82" spans="1:39" x14ac:dyDescent="0.25">
      <c r="A82">
        <v>137</v>
      </c>
      <c r="B82">
        <v>31</v>
      </c>
      <c r="C82">
        <v>484200</v>
      </c>
      <c r="D82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132</v>
      </c>
      <c r="M82" t="s">
        <v>126</v>
      </c>
      <c r="N82" t="s">
        <v>166</v>
      </c>
      <c r="O82" t="s">
        <v>46</v>
      </c>
      <c r="P82">
        <v>52700</v>
      </c>
      <c r="Q82">
        <v>-40600</v>
      </c>
      <c r="R82">
        <v>42054</v>
      </c>
      <c r="S82" t="s">
        <v>76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255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83</v>
      </c>
    </row>
    <row r="83" spans="1:39" x14ac:dyDescent="0.25">
      <c r="A83">
        <v>244</v>
      </c>
      <c r="B83">
        <v>38</v>
      </c>
      <c r="C83">
        <v>645258</v>
      </c>
      <c r="D83">
        <v>35615</v>
      </c>
      <c r="E83" t="s">
        <v>40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125</v>
      </c>
      <c r="M83" t="s">
        <v>126</v>
      </c>
      <c r="N83" t="s">
        <v>182</v>
      </c>
      <c r="O83" t="s">
        <v>120</v>
      </c>
      <c r="P83">
        <v>0</v>
      </c>
      <c r="Q83">
        <v>0</v>
      </c>
      <c r="R83">
        <v>42007</v>
      </c>
      <c r="S83" t="s">
        <v>62</v>
      </c>
      <c r="T83" t="s">
        <v>63</v>
      </c>
      <c r="U83" t="s">
        <v>213</v>
      </c>
      <c r="V83" t="s">
        <v>94</v>
      </c>
      <c r="W83" t="s">
        <v>122</v>
      </c>
      <c r="X83" t="s">
        <v>157</v>
      </c>
      <c r="Y83" t="s">
        <v>256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83</v>
      </c>
    </row>
    <row r="84" spans="1:39" x14ac:dyDescent="0.25">
      <c r="A84">
        <v>78</v>
      </c>
      <c r="B84">
        <v>29</v>
      </c>
      <c r="C84">
        <v>694662</v>
      </c>
      <c r="D84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125</v>
      </c>
      <c r="M84" t="s">
        <v>112</v>
      </c>
      <c r="N84" t="s">
        <v>99</v>
      </c>
      <c r="O84" t="s">
        <v>61</v>
      </c>
      <c r="P84">
        <v>0</v>
      </c>
      <c r="Q84">
        <v>0</v>
      </c>
      <c r="R84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157</v>
      </c>
      <c r="Y84" t="s">
        <v>257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105</v>
      </c>
      <c r="AK84" t="s">
        <v>152</v>
      </c>
      <c r="AL84">
        <v>2002</v>
      </c>
      <c r="AM84" t="s">
        <v>83</v>
      </c>
    </row>
    <row r="85" spans="1:39" x14ac:dyDescent="0.25">
      <c r="A85">
        <v>200</v>
      </c>
      <c r="B85">
        <v>35</v>
      </c>
      <c r="C85">
        <v>960680</v>
      </c>
      <c r="D85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132</v>
      </c>
      <c r="M85" t="s">
        <v>126</v>
      </c>
      <c r="N85" t="s">
        <v>182</v>
      </c>
      <c r="O85" t="s">
        <v>120</v>
      </c>
      <c r="P85">
        <v>57300</v>
      </c>
      <c r="Q85">
        <v>-80600</v>
      </c>
      <c r="R85">
        <v>42023</v>
      </c>
      <c r="S85" t="s">
        <v>62</v>
      </c>
      <c r="T85" t="s">
        <v>63</v>
      </c>
      <c r="U85" t="s">
        <v>213</v>
      </c>
      <c r="V85" t="s">
        <v>94</v>
      </c>
      <c r="W85" t="s">
        <v>65</v>
      </c>
      <c r="X85" t="s">
        <v>123</v>
      </c>
      <c r="Y85" t="s">
        <v>258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83</v>
      </c>
    </row>
    <row r="86" spans="1:39" x14ac:dyDescent="0.25">
      <c r="A86">
        <v>284</v>
      </c>
      <c r="B86">
        <v>48</v>
      </c>
      <c r="C86">
        <v>498140</v>
      </c>
      <c r="D86">
        <v>35565</v>
      </c>
      <c r="E86" t="s">
        <v>58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>
        <v>0</v>
      </c>
      <c r="Q86">
        <v>-44200</v>
      </c>
      <c r="R86">
        <v>42023</v>
      </c>
      <c r="S86" t="s">
        <v>76</v>
      </c>
      <c r="T86" t="s">
        <v>48</v>
      </c>
      <c r="U86" t="s">
        <v>49</v>
      </c>
      <c r="V86" t="s">
        <v>137</v>
      </c>
      <c r="W86" t="s">
        <v>78</v>
      </c>
      <c r="X86" t="s">
        <v>123</v>
      </c>
      <c r="Y86" t="s">
        <v>260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110</v>
      </c>
      <c r="AK86" t="s">
        <v>135</v>
      </c>
      <c r="AL86">
        <v>2013</v>
      </c>
      <c r="AM86" t="s">
        <v>57</v>
      </c>
    </row>
    <row r="87" spans="1:39" x14ac:dyDescent="0.25">
      <c r="A87">
        <v>275</v>
      </c>
      <c r="B87">
        <v>41</v>
      </c>
      <c r="C87">
        <v>498875</v>
      </c>
      <c r="D87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132</v>
      </c>
      <c r="M87" t="s">
        <v>146</v>
      </c>
      <c r="N87" t="s">
        <v>74</v>
      </c>
      <c r="O87" t="s">
        <v>75</v>
      </c>
      <c r="P87">
        <v>35700</v>
      </c>
      <c r="Q87">
        <v>0</v>
      </c>
      <c r="R87">
        <v>42037</v>
      </c>
      <c r="S87" t="s">
        <v>76</v>
      </c>
      <c r="T87" t="s">
        <v>87</v>
      </c>
      <c r="U87" t="s">
        <v>49</v>
      </c>
      <c r="V87" t="s">
        <v>100</v>
      </c>
      <c r="W87" t="s">
        <v>78</v>
      </c>
      <c r="X87" t="s">
        <v>157</v>
      </c>
      <c r="Y87" t="s">
        <v>261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83</v>
      </c>
    </row>
    <row r="88" spans="1:39" x14ac:dyDescent="0.25">
      <c r="A88">
        <v>153</v>
      </c>
      <c r="B88">
        <v>34</v>
      </c>
      <c r="C88">
        <v>798177</v>
      </c>
      <c r="D88">
        <v>38780</v>
      </c>
      <c r="E88" t="s">
        <v>84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93</v>
      </c>
      <c r="M88" t="s">
        <v>118</v>
      </c>
      <c r="N88" t="s">
        <v>156</v>
      </c>
      <c r="O88" t="s">
        <v>46</v>
      </c>
      <c r="P88">
        <v>800</v>
      </c>
      <c r="Q88">
        <v>0</v>
      </c>
      <c r="R88">
        <v>42034</v>
      </c>
      <c r="S88" t="s">
        <v>76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262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130</v>
      </c>
      <c r="AK88" t="s">
        <v>131</v>
      </c>
      <c r="AL88">
        <v>2007</v>
      </c>
      <c r="AM88" t="s">
        <v>83</v>
      </c>
    </row>
    <row r="89" spans="1:39" x14ac:dyDescent="0.25">
      <c r="A89">
        <v>134</v>
      </c>
      <c r="B89">
        <v>32</v>
      </c>
      <c r="C89">
        <v>614763</v>
      </c>
      <c r="D89">
        <v>33240</v>
      </c>
      <c r="E89" t="s">
        <v>84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112</v>
      </c>
      <c r="N89" t="s">
        <v>156</v>
      </c>
      <c r="O89" t="s">
        <v>75</v>
      </c>
      <c r="P89">
        <v>36400</v>
      </c>
      <c r="Q89">
        <v>0</v>
      </c>
      <c r="R89">
        <v>42012</v>
      </c>
      <c r="S89" t="s">
        <v>47</v>
      </c>
      <c r="T89" t="s">
        <v>48</v>
      </c>
      <c r="U89" t="s">
        <v>108</v>
      </c>
      <c r="V89" t="s">
        <v>100</v>
      </c>
      <c r="W89" t="s">
        <v>65</v>
      </c>
      <c r="X89" t="s">
        <v>103</v>
      </c>
      <c r="Y89" t="s">
        <v>263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83</v>
      </c>
    </row>
    <row r="90" spans="1:39" x14ac:dyDescent="0.25">
      <c r="A90">
        <v>31</v>
      </c>
      <c r="B90">
        <v>36</v>
      </c>
      <c r="C90">
        <v>679370</v>
      </c>
      <c r="D90">
        <v>36387</v>
      </c>
      <c r="E90" t="s">
        <v>84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142</v>
      </c>
      <c r="M90" t="s">
        <v>102</v>
      </c>
      <c r="N90" t="s">
        <v>171</v>
      </c>
      <c r="O90" t="s">
        <v>143</v>
      </c>
      <c r="P90">
        <v>0</v>
      </c>
      <c r="Q90">
        <v>-78600</v>
      </c>
      <c r="R90">
        <v>42034</v>
      </c>
      <c r="S90" t="s">
        <v>139</v>
      </c>
      <c r="T90" t="s">
        <v>63</v>
      </c>
      <c r="U90" t="s">
        <v>213</v>
      </c>
      <c r="V90" t="s">
        <v>94</v>
      </c>
      <c r="W90" t="s">
        <v>114</v>
      </c>
      <c r="X90" t="s">
        <v>88</v>
      </c>
      <c r="Y90" t="s">
        <v>264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145</v>
      </c>
      <c r="AL90">
        <v>2002</v>
      </c>
      <c r="AM90" t="s">
        <v>83</v>
      </c>
    </row>
    <row r="91" spans="1:39" x14ac:dyDescent="0.25">
      <c r="A91">
        <v>41</v>
      </c>
      <c r="B91">
        <v>25</v>
      </c>
      <c r="C91">
        <v>958857</v>
      </c>
      <c r="D9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142</v>
      </c>
      <c r="M91" t="s">
        <v>126</v>
      </c>
      <c r="N91" t="s">
        <v>265</v>
      </c>
      <c r="O91" t="s">
        <v>143</v>
      </c>
      <c r="P91">
        <v>0</v>
      </c>
      <c r="Q91">
        <v>-56100</v>
      </c>
      <c r="R91">
        <v>42011</v>
      </c>
      <c r="S91" t="s">
        <v>76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266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57</v>
      </c>
    </row>
    <row r="92" spans="1:39" x14ac:dyDescent="0.25">
      <c r="A92">
        <v>127</v>
      </c>
      <c r="B92">
        <v>29</v>
      </c>
      <c r="C92">
        <v>686816</v>
      </c>
      <c r="D92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132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>
        <v>42059</v>
      </c>
      <c r="S92" t="s">
        <v>76</v>
      </c>
      <c r="T92" t="s">
        <v>87</v>
      </c>
      <c r="U92" t="s">
        <v>108</v>
      </c>
      <c r="V92" t="s">
        <v>100</v>
      </c>
      <c r="W92" t="s">
        <v>51</v>
      </c>
      <c r="X92" t="s">
        <v>88</v>
      </c>
      <c r="Y92" t="s">
        <v>267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25">
      <c r="A93">
        <v>61</v>
      </c>
      <c r="B93">
        <v>23</v>
      </c>
      <c r="C93">
        <v>127754</v>
      </c>
      <c r="D93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93</v>
      </c>
      <c r="M93" t="s">
        <v>98</v>
      </c>
      <c r="N93" t="s">
        <v>265</v>
      </c>
      <c r="O93" t="s">
        <v>75</v>
      </c>
      <c r="P93">
        <v>0</v>
      </c>
      <c r="Q93">
        <v>-62400</v>
      </c>
      <c r="R93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268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57</v>
      </c>
    </row>
    <row r="94" spans="1:39" x14ac:dyDescent="0.25">
      <c r="A94">
        <v>207</v>
      </c>
      <c r="B94">
        <v>42</v>
      </c>
      <c r="C94">
        <v>918629</v>
      </c>
      <c r="D94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190</v>
      </c>
      <c r="N94" t="s">
        <v>156</v>
      </c>
      <c r="O94" t="s">
        <v>75</v>
      </c>
      <c r="P94">
        <v>55200</v>
      </c>
      <c r="Q94">
        <v>0</v>
      </c>
      <c r="R94">
        <v>42063</v>
      </c>
      <c r="S94" t="s">
        <v>139</v>
      </c>
      <c r="T94" t="s">
        <v>63</v>
      </c>
      <c r="U94" t="s">
        <v>213</v>
      </c>
      <c r="V94" t="s">
        <v>94</v>
      </c>
      <c r="W94" t="s">
        <v>114</v>
      </c>
      <c r="X94" t="s">
        <v>103</v>
      </c>
      <c r="Y94" t="s">
        <v>269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83</v>
      </c>
    </row>
    <row r="95" spans="1:39" x14ac:dyDescent="0.25">
      <c r="A95">
        <v>219</v>
      </c>
      <c r="B95">
        <v>43</v>
      </c>
      <c r="C95">
        <v>731450</v>
      </c>
      <c r="D95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126</v>
      </c>
      <c r="N95" t="s">
        <v>265</v>
      </c>
      <c r="O95" t="s">
        <v>143</v>
      </c>
      <c r="P95">
        <v>90700</v>
      </c>
      <c r="Q95">
        <v>-20800</v>
      </c>
      <c r="R95">
        <v>42044</v>
      </c>
      <c r="S95" t="s">
        <v>76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270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130</v>
      </c>
      <c r="AK95" t="s">
        <v>250</v>
      </c>
      <c r="AL95">
        <v>2009</v>
      </c>
      <c r="AM95" t="s">
        <v>83</v>
      </c>
    </row>
    <row r="96" spans="1:39" x14ac:dyDescent="0.25">
      <c r="A96">
        <v>271</v>
      </c>
      <c r="B96">
        <v>42</v>
      </c>
      <c r="C96">
        <v>307447</v>
      </c>
      <c r="D96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132</v>
      </c>
      <c r="M96" t="s">
        <v>59</v>
      </c>
      <c r="N96" t="s">
        <v>150</v>
      </c>
      <c r="O96" t="s">
        <v>143</v>
      </c>
      <c r="P96">
        <v>0</v>
      </c>
      <c r="Q96">
        <v>0</v>
      </c>
      <c r="R96">
        <v>42023</v>
      </c>
      <c r="S96" t="s">
        <v>76</v>
      </c>
      <c r="T96" t="s">
        <v>77</v>
      </c>
      <c r="U96" t="s">
        <v>108</v>
      </c>
      <c r="V96" t="s">
        <v>137</v>
      </c>
      <c r="W96" t="s">
        <v>51</v>
      </c>
      <c r="X96" t="s">
        <v>128</v>
      </c>
      <c r="Y96" t="s">
        <v>271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272</v>
      </c>
      <c r="AL96">
        <v>2005</v>
      </c>
      <c r="AM96" t="s">
        <v>83</v>
      </c>
    </row>
    <row r="97" spans="1:39" x14ac:dyDescent="0.25">
      <c r="A97">
        <v>80</v>
      </c>
      <c r="B97">
        <v>25</v>
      </c>
      <c r="C97">
        <v>992145</v>
      </c>
      <c r="D97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265</v>
      </c>
      <c r="O97" t="s">
        <v>46</v>
      </c>
      <c r="P97">
        <v>67700</v>
      </c>
      <c r="Q97">
        <v>-58400</v>
      </c>
      <c r="R97">
        <v>42056</v>
      </c>
      <c r="S97" t="s">
        <v>62</v>
      </c>
      <c r="T97" t="s">
        <v>63</v>
      </c>
      <c r="U97" t="s">
        <v>64</v>
      </c>
      <c r="V97" t="s">
        <v>94</v>
      </c>
      <c r="W97" t="s">
        <v>40</v>
      </c>
      <c r="X97" t="s">
        <v>157</v>
      </c>
      <c r="Y97" t="s">
        <v>273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116</v>
      </c>
      <c r="AK97" t="s">
        <v>141</v>
      </c>
      <c r="AL97">
        <v>2001</v>
      </c>
      <c r="AM97" t="s">
        <v>83</v>
      </c>
    </row>
    <row r="98" spans="1:39" x14ac:dyDescent="0.25">
      <c r="A98">
        <v>325</v>
      </c>
      <c r="B98">
        <v>47</v>
      </c>
      <c r="C98">
        <v>900628</v>
      </c>
      <c r="D98">
        <v>38753</v>
      </c>
      <c r="E98" t="s">
        <v>58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93</v>
      </c>
      <c r="M98" t="s">
        <v>136</v>
      </c>
      <c r="N98" t="s">
        <v>150</v>
      </c>
      <c r="O98" t="s">
        <v>143</v>
      </c>
      <c r="P98">
        <v>61500</v>
      </c>
      <c r="Q98">
        <v>0</v>
      </c>
      <c r="R98">
        <v>42018</v>
      </c>
      <c r="S98" t="s">
        <v>47</v>
      </c>
      <c r="T98" t="s">
        <v>48</v>
      </c>
      <c r="U98" t="s">
        <v>49</v>
      </c>
      <c r="V98" t="s">
        <v>100</v>
      </c>
      <c r="W98" t="s">
        <v>65</v>
      </c>
      <c r="X98" t="s">
        <v>103</v>
      </c>
      <c r="Y98" t="s">
        <v>274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25">
      <c r="A99">
        <v>29</v>
      </c>
      <c r="B99">
        <v>25</v>
      </c>
      <c r="C99">
        <v>235220</v>
      </c>
      <c r="D99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125</v>
      </c>
      <c r="M99" t="s">
        <v>190</v>
      </c>
      <c r="N99" t="s">
        <v>133</v>
      </c>
      <c r="O99" t="s">
        <v>75</v>
      </c>
      <c r="P99">
        <v>0</v>
      </c>
      <c r="Q99">
        <v>-71700</v>
      </c>
      <c r="R99">
        <v>42026</v>
      </c>
      <c r="S99" t="s">
        <v>76</v>
      </c>
      <c r="T99" t="s">
        <v>77</v>
      </c>
      <c r="U99" t="s">
        <v>64</v>
      </c>
      <c r="V99" t="s">
        <v>121</v>
      </c>
      <c r="W99" t="s">
        <v>51</v>
      </c>
      <c r="X99" t="s">
        <v>123</v>
      </c>
      <c r="Y99" t="s">
        <v>275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105</v>
      </c>
      <c r="AK99" t="s">
        <v>106</v>
      </c>
      <c r="AL99">
        <v>2013</v>
      </c>
      <c r="AM99" t="s">
        <v>57</v>
      </c>
    </row>
    <row r="100" spans="1:39" x14ac:dyDescent="0.25">
      <c r="A100">
        <v>295</v>
      </c>
      <c r="B100">
        <v>48</v>
      </c>
      <c r="C100">
        <v>740019</v>
      </c>
      <c r="D100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142</v>
      </c>
      <c r="M100" t="s">
        <v>59</v>
      </c>
      <c r="N100" t="s">
        <v>171</v>
      </c>
      <c r="O100" t="s">
        <v>120</v>
      </c>
      <c r="P100">
        <v>0</v>
      </c>
      <c r="Q100">
        <v>0</v>
      </c>
      <c r="R100">
        <v>42057</v>
      </c>
      <c r="S100" t="s">
        <v>139</v>
      </c>
      <c r="T100" t="s">
        <v>63</v>
      </c>
      <c r="U100" t="s">
        <v>213</v>
      </c>
      <c r="V100" t="s">
        <v>94</v>
      </c>
      <c r="W100" t="s">
        <v>114</v>
      </c>
      <c r="X100" t="s">
        <v>52</v>
      </c>
      <c r="Y100" t="s">
        <v>276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25">
      <c r="A101">
        <v>239</v>
      </c>
      <c r="B101">
        <v>42</v>
      </c>
      <c r="C101">
        <v>246882</v>
      </c>
      <c r="D10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>
        <v>0</v>
      </c>
      <c r="Q101">
        <v>0</v>
      </c>
      <c r="R101">
        <v>42030</v>
      </c>
      <c r="S101" t="s">
        <v>62</v>
      </c>
      <c r="T101" t="s">
        <v>63</v>
      </c>
      <c r="U101" t="s">
        <v>213</v>
      </c>
      <c r="V101" t="s">
        <v>94</v>
      </c>
      <c r="W101" t="s">
        <v>122</v>
      </c>
      <c r="X101" t="s">
        <v>157</v>
      </c>
      <c r="Y101" t="s">
        <v>277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110</v>
      </c>
      <c r="AK101" t="s">
        <v>135</v>
      </c>
      <c r="AL101">
        <v>2007</v>
      </c>
      <c r="AM101" t="s">
        <v>83</v>
      </c>
    </row>
    <row r="102" spans="1:39" x14ac:dyDescent="0.25">
      <c r="A102">
        <v>269</v>
      </c>
      <c r="B102">
        <v>41</v>
      </c>
      <c r="C102">
        <v>797613</v>
      </c>
      <c r="D102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142</v>
      </c>
      <c r="M102" t="s">
        <v>136</v>
      </c>
      <c r="N102" t="s">
        <v>156</v>
      </c>
      <c r="O102" t="s">
        <v>143</v>
      </c>
      <c r="P102">
        <v>0</v>
      </c>
      <c r="Q102">
        <v>-72300</v>
      </c>
      <c r="R102">
        <v>42028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128</v>
      </c>
      <c r="Y102" t="s">
        <v>278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25">
      <c r="A103">
        <v>80</v>
      </c>
      <c r="B103">
        <v>27</v>
      </c>
      <c r="C103">
        <v>193442</v>
      </c>
      <c r="D103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279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25">
      <c r="A104">
        <v>279</v>
      </c>
      <c r="B104">
        <v>41</v>
      </c>
      <c r="C104">
        <v>389238</v>
      </c>
      <c r="D104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162</v>
      </c>
      <c r="M104" t="s">
        <v>102</v>
      </c>
      <c r="N104" t="s">
        <v>99</v>
      </c>
      <c r="O104" t="s">
        <v>46</v>
      </c>
      <c r="P104">
        <v>37300</v>
      </c>
      <c r="Q104">
        <v>-31700</v>
      </c>
      <c r="R104">
        <v>42033</v>
      </c>
      <c r="S104" t="s">
        <v>76</v>
      </c>
      <c r="T104" t="s">
        <v>87</v>
      </c>
      <c r="U104" t="s">
        <v>64</v>
      </c>
      <c r="V104" t="s">
        <v>100</v>
      </c>
      <c r="W104" t="s">
        <v>122</v>
      </c>
      <c r="X104" t="s">
        <v>157</v>
      </c>
      <c r="Y104" t="s">
        <v>280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130</v>
      </c>
      <c r="AK104" t="s">
        <v>250</v>
      </c>
      <c r="AL104">
        <v>2013</v>
      </c>
      <c r="AM104" t="s">
        <v>83</v>
      </c>
    </row>
    <row r="105" spans="1:39" x14ac:dyDescent="0.25">
      <c r="A105">
        <v>165</v>
      </c>
      <c r="B105">
        <v>33</v>
      </c>
      <c r="C105">
        <v>760179</v>
      </c>
      <c r="D105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93</v>
      </c>
      <c r="M105" t="s">
        <v>98</v>
      </c>
      <c r="N105" t="s">
        <v>171</v>
      </c>
      <c r="O105" t="s">
        <v>61</v>
      </c>
      <c r="P105">
        <v>35300</v>
      </c>
      <c r="Q105">
        <v>-58100</v>
      </c>
      <c r="R105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281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116</v>
      </c>
      <c r="AK105" t="s">
        <v>141</v>
      </c>
      <c r="AL105">
        <v>2008</v>
      </c>
      <c r="AM105" t="s">
        <v>83</v>
      </c>
    </row>
    <row r="106" spans="1:39" x14ac:dyDescent="0.25">
      <c r="A106">
        <v>350</v>
      </c>
      <c r="B106">
        <v>54</v>
      </c>
      <c r="C106">
        <v>939905</v>
      </c>
      <c r="D106">
        <v>41578</v>
      </c>
      <c r="E106" t="s">
        <v>40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142</v>
      </c>
      <c r="M106" t="s">
        <v>112</v>
      </c>
      <c r="N106" t="s">
        <v>180</v>
      </c>
      <c r="O106" t="s">
        <v>120</v>
      </c>
      <c r="P106">
        <v>50500</v>
      </c>
      <c r="Q106">
        <v>0</v>
      </c>
      <c r="R106">
        <v>42047</v>
      </c>
      <c r="S106" t="s">
        <v>76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282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83</v>
      </c>
    </row>
    <row r="107" spans="1:39" x14ac:dyDescent="0.25">
      <c r="A107">
        <v>295</v>
      </c>
      <c r="B107">
        <v>49</v>
      </c>
      <c r="C107">
        <v>872814</v>
      </c>
      <c r="D107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142</v>
      </c>
      <c r="M107" t="s">
        <v>102</v>
      </c>
      <c r="N107" t="s">
        <v>171</v>
      </c>
      <c r="O107" t="s">
        <v>46</v>
      </c>
      <c r="P107">
        <v>34300</v>
      </c>
      <c r="Q107">
        <v>-24300</v>
      </c>
      <c r="R107">
        <v>42005</v>
      </c>
      <c r="S107" t="s">
        <v>62</v>
      </c>
      <c r="T107" t="s">
        <v>63</v>
      </c>
      <c r="U107" t="s">
        <v>64</v>
      </c>
      <c r="V107" t="s">
        <v>94</v>
      </c>
      <c r="W107" t="s">
        <v>114</v>
      </c>
      <c r="X107" t="s">
        <v>52</v>
      </c>
      <c r="Y107" t="s">
        <v>283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25">
      <c r="A108">
        <v>464</v>
      </c>
      <c r="B108">
        <v>61</v>
      </c>
      <c r="C108">
        <v>632627</v>
      </c>
      <c r="D108">
        <v>33153</v>
      </c>
      <c r="E108" t="s">
        <v>40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93</v>
      </c>
      <c r="M108" t="s">
        <v>102</v>
      </c>
      <c r="N108" t="s">
        <v>180</v>
      </c>
      <c r="O108" t="s">
        <v>46</v>
      </c>
      <c r="P108">
        <v>0</v>
      </c>
      <c r="Q108">
        <v>-56400</v>
      </c>
      <c r="R108">
        <v>42017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128</v>
      </c>
      <c r="Y108" t="s">
        <v>284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25">
      <c r="A109">
        <v>118</v>
      </c>
      <c r="B109">
        <v>28</v>
      </c>
      <c r="C109">
        <v>283414</v>
      </c>
      <c r="D109">
        <v>33600</v>
      </c>
      <c r="E109" t="s">
        <v>58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132</v>
      </c>
      <c r="M109" t="s">
        <v>160</v>
      </c>
      <c r="N109" t="s">
        <v>119</v>
      </c>
      <c r="O109" t="s">
        <v>75</v>
      </c>
      <c r="P109">
        <v>0</v>
      </c>
      <c r="Q109">
        <v>-57000</v>
      </c>
      <c r="R109">
        <v>42064</v>
      </c>
      <c r="S109" t="s">
        <v>76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285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83</v>
      </c>
    </row>
    <row r="110" spans="1:39" x14ac:dyDescent="0.25">
      <c r="A110">
        <v>298</v>
      </c>
      <c r="B110">
        <v>47</v>
      </c>
      <c r="C110">
        <v>163161</v>
      </c>
      <c r="D110">
        <v>36110</v>
      </c>
      <c r="E110" t="s">
        <v>84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180</v>
      </c>
      <c r="O110" t="s">
        <v>61</v>
      </c>
      <c r="P110">
        <v>28800</v>
      </c>
      <c r="Q110">
        <v>0</v>
      </c>
      <c r="R110">
        <v>42037</v>
      </c>
      <c r="S110" t="s">
        <v>47</v>
      </c>
      <c r="T110" t="s">
        <v>87</v>
      </c>
      <c r="U110" t="s">
        <v>49</v>
      </c>
      <c r="V110" t="s">
        <v>100</v>
      </c>
      <c r="W110" t="s">
        <v>78</v>
      </c>
      <c r="X110" t="s">
        <v>157</v>
      </c>
      <c r="Y110" t="s">
        <v>286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25">
      <c r="A111">
        <v>87</v>
      </c>
      <c r="B111">
        <v>31</v>
      </c>
      <c r="C111">
        <v>853360</v>
      </c>
      <c r="D111">
        <v>39990</v>
      </c>
      <c r="E111" t="s">
        <v>58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125</v>
      </c>
      <c r="M111" t="s">
        <v>73</v>
      </c>
      <c r="N111" t="s">
        <v>169</v>
      </c>
      <c r="O111" t="s">
        <v>46</v>
      </c>
      <c r="P111">
        <v>0</v>
      </c>
      <c r="Q111">
        <v>-47500</v>
      </c>
      <c r="R111">
        <v>42031</v>
      </c>
      <c r="S111" t="s">
        <v>76</v>
      </c>
      <c r="T111" t="s">
        <v>77</v>
      </c>
      <c r="U111" t="s">
        <v>49</v>
      </c>
      <c r="V111" t="s">
        <v>100</v>
      </c>
      <c r="W111" t="s">
        <v>78</v>
      </c>
      <c r="X111" t="s">
        <v>103</v>
      </c>
      <c r="Y111" t="s">
        <v>287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105</v>
      </c>
      <c r="AK111" t="s">
        <v>288</v>
      </c>
      <c r="AL111">
        <v>2006</v>
      </c>
      <c r="AM111" t="s">
        <v>57</v>
      </c>
    </row>
    <row r="112" spans="1:39" x14ac:dyDescent="0.25">
      <c r="A112">
        <v>261</v>
      </c>
      <c r="B112">
        <v>42</v>
      </c>
      <c r="C112">
        <v>776860</v>
      </c>
      <c r="D112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142</v>
      </c>
      <c r="M112" t="s">
        <v>102</v>
      </c>
      <c r="N112" t="s">
        <v>182</v>
      </c>
      <c r="O112" t="s">
        <v>86</v>
      </c>
      <c r="P112">
        <v>0</v>
      </c>
      <c r="Q112">
        <v>0</v>
      </c>
      <c r="R112">
        <v>42016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289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25">
      <c r="A113">
        <v>453</v>
      </c>
      <c r="B113">
        <v>60</v>
      </c>
      <c r="C113">
        <v>149367</v>
      </c>
      <c r="D113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127</v>
      </c>
      <c r="O113" t="s">
        <v>86</v>
      </c>
      <c r="P113">
        <v>52600</v>
      </c>
      <c r="Q113">
        <v>-38800</v>
      </c>
      <c r="R113">
        <v>42010</v>
      </c>
      <c r="S113" t="s">
        <v>47</v>
      </c>
      <c r="T113" t="s">
        <v>87</v>
      </c>
      <c r="U113" t="s">
        <v>49</v>
      </c>
      <c r="V113" t="s">
        <v>100</v>
      </c>
      <c r="W113" t="s">
        <v>122</v>
      </c>
      <c r="X113" t="s">
        <v>103</v>
      </c>
      <c r="Y113" t="s">
        <v>290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130</v>
      </c>
      <c r="AK113" t="s">
        <v>131</v>
      </c>
      <c r="AL113">
        <v>2015</v>
      </c>
      <c r="AM113" t="s">
        <v>57</v>
      </c>
    </row>
    <row r="114" spans="1:39" x14ac:dyDescent="0.25">
      <c r="A114">
        <v>210</v>
      </c>
      <c r="B114">
        <v>41</v>
      </c>
      <c r="C114">
        <v>395269</v>
      </c>
      <c r="D114">
        <v>41215</v>
      </c>
      <c r="E114" t="s">
        <v>84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132</v>
      </c>
      <c r="M114" t="s">
        <v>126</v>
      </c>
      <c r="N114" t="s">
        <v>174</v>
      </c>
      <c r="O114" t="s">
        <v>61</v>
      </c>
      <c r="P114">
        <v>0</v>
      </c>
      <c r="Q114">
        <v>-41000</v>
      </c>
      <c r="R114">
        <v>42034</v>
      </c>
      <c r="S114" t="s">
        <v>76</v>
      </c>
      <c r="T114" t="s">
        <v>77</v>
      </c>
      <c r="U114" t="s">
        <v>108</v>
      </c>
      <c r="V114" t="s">
        <v>121</v>
      </c>
      <c r="W114" t="s">
        <v>51</v>
      </c>
      <c r="X114" t="s">
        <v>52</v>
      </c>
      <c r="Y114" t="s">
        <v>291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83</v>
      </c>
    </row>
    <row r="115" spans="1:39" x14ac:dyDescent="0.25">
      <c r="A115">
        <v>168</v>
      </c>
      <c r="B115">
        <v>32</v>
      </c>
      <c r="C115">
        <v>981123</v>
      </c>
      <c r="D115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75</v>
      </c>
      <c r="P115">
        <v>0</v>
      </c>
      <c r="Q115">
        <v>-40600</v>
      </c>
      <c r="R115">
        <v>42064</v>
      </c>
      <c r="S115" t="s">
        <v>76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292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25">
      <c r="A116">
        <v>390</v>
      </c>
      <c r="B116">
        <v>51</v>
      </c>
      <c r="C116">
        <v>143626</v>
      </c>
      <c r="D116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>
        <v>42059</v>
      </c>
      <c r="S116" t="s">
        <v>62</v>
      </c>
      <c r="T116" t="s">
        <v>63</v>
      </c>
      <c r="U116" t="s">
        <v>64</v>
      </c>
      <c r="V116" t="s">
        <v>94</v>
      </c>
      <c r="W116" t="s">
        <v>65</v>
      </c>
      <c r="X116" t="s">
        <v>157</v>
      </c>
      <c r="Y116" t="s">
        <v>293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130</v>
      </c>
      <c r="AK116" t="s">
        <v>131</v>
      </c>
      <c r="AL116">
        <v>2001</v>
      </c>
      <c r="AM116" t="s">
        <v>83</v>
      </c>
    </row>
    <row r="117" spans="1:39" x14ac:dyDescent="0.25">
      <c r="A117">
        <v>258</v>
      </c>
      <c r="B117">
        <v>46</v>
      </c>
      <c r="C117">
        <v>648397</v>
      </c>
      <c r="D117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>
        <v>34400</v>
      </c>
      <c r="Q117">
        <v>-56800</v>
      </c>
      <c r="R117">
        <v>42028</v>
      </c>
      <c r="S117" t="s">
        <v>76</v>
      </c>
      <c r="T117" t="s">
        <v>48</v>
      </c>
      <c r="U117" t="s">
        <v>108</v>
      </c>
      <c r="V117" t="s">
        <v>121</v>
      </c>
      <c r="W117" t="s">
        <v>78</v>
      </c>
      <c r="X117" t="s">
        <v>66</v>
      </c>
      <c r="Y117" t="s">
        <v>294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57</v>
      </c>
    </row>
    <row r="118" spans="1:39" x14ac:dyDescent="0.25">
      <c r="A118">
        <v>107</v>
      </c>
      <c r="B118">
        <v>31</v>
      </c>
      <c r="C118">
        <v>154982</v>
      </c>
      <c r="D118">
        <v>33282</v>
      </c>
      <c r="E118" t="s">
        <v>84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99</v>
      </c>
      <c r="O118" t="s">
        <v>61</v>
      </c>
      <c r="P118">
        <v>62000</v>
      </c>
      <c r="Q118">
        <v>-63100</v>
      </c>
      <c r="R118">
        <v>42061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123</v>
      </c>
      <c r="Y118" t="s">
        <v>295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83</v>
      </c>
    </row>
    <row r="119" spans="1:39" x14ac:dyDescent="0.25">
      <c r="A119">
        <v>225</v>
      </c>
      <c r="B119">
        <v>41</v>
      </c>
      <c r="C119">
        <v>330591</v>
      </c>
      <c r="D119">
        <v>34186</v>
      </c>
      <c r="E119" t="s">
        <v>40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132</v>
      </c>
      <c r="M119" t="s">
        <v>126</v>
      </c>
      <c r="N119" t="s">
        <v>265</v>
      </c>
      <c r="O119" t="s">
        <v>86</v>
      </c>
      <c r="P119">
        <v>41200</v>
      </c>
      <c r="Q119">
        <v>-36200</v>
      </c>
      <c r="R119">
        <v>42023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128</v>
      </c>
      <c r="Y119" t="s">
        <v>296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116</v>
      </c>
      <c r="AK119" t="s">
        <v>141</v>
      </c>
      <c r="AL119">
        <v>2011</v>
      </c>
      <c r="AM119" t="s">
        <v>57</v>
      </c>
    </row>
    <row r="120" spans="1:39" x14ac:dyDescent="0.25">
      <c r="A120">
        <v>164</v>
      </c>
      <c r="B120">
        <v>38</v>
      </c>
      <c r="C120">
        <v>319232</v>
      </c>
      <c r="D120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>
        <v>42021</v>
      </c>
      <c r="S120" t="s">
        <v>47</v>
      </c>
      <c r="T120" t="s">
        <v>77</v>
      </c>
      <c r="U120" t="s">
        <v>64</v>
      </c>
      <c r="V120" t="s">
        <v>100</v>
      </c>
      <c r="W120" t="s">
        <v>78</v>
      </c>
      <c r="X120" t="s">
        <v>123</v>
      </c>
      <c r="Y120" t="s">
        <v>297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130</v>
      </c>
      <c r="AK120" t="s">
        <v>250</v>
      </c>
      <c r="AL120">
        <v>2015</v>
      </c>
      <c r="AM120" t="s">
        <v>83</v>
      </c>
    </row>
    <row r="121" spans="1:39" x14ac:dyDescent="0.25">
      <c r="A121">
        <v>245</v>
      </c>
      <c r="B121">
        <v>39</v>
      </c>
      <c r="C121">
        <v>531640</v>
      </c>
      <c r="D12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93</v>
      </c>
      <c r="M121" t="s">
        <v>186</v>
      </c>
      <c r="N121" t="s">
        <v>119</v>
      </c>
      <c r="O121" t="s">
        <v>46</v>
      </c>
      <c r="P121">
        <v>58000</v>
      </c>
      <c r="Q121">
        <v>0</v>
      </c>
      <c r="R121">
        <v>42055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88</v>
      </c>
      <c r="Y121" t="s">
        <v>298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83</v>
      </c>
    </row>
    <row r="122" spans="1:39" x14ac:dyDescent="0.25">
      <c r="A122">
        <v>255</v>
      </c>
      <c r="B122">
        <v>41</v>
      </c>
      <c r="C122">
        <v>368050</v>
      </c>
      <c r="D122">
        <v>41282</v>
      </c>
      <c r="E122" t="s">
        <v>84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132</v>
      </c>
      <c r="M122" t="s">
        <v>118</v>
      </c>
      <c r="N122" t="s">
        <v>74</v>
      </c>
      <c r="O122" t="s">
        <v>61</v>
      </c>
      <c r="P122">
        <v>0</v>
      </c>
      <c r="Q122">
        <v>0</v>
      </c>
      <c r="R122">
        <v>42057</v>
      </c>
      <c r="S122" t="s">
        <v>47</v>
      </c>
      <c r="T122" t="s">
        <v>48</v>
      </c>
      <c r="U122" t="s">
        <v>64</v>
      </c>
      <c r="V122" t="s">
        <v>100</v>
      </c>
      <c r="W122" t="s">
        <v>51</v>
      </c>
      <c r="X122" t="s">
        <v>123</v>
      </c>
      <c r="Y122" t="s">
        <v>299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83</v>
      </c>
    </row>
    <row r="123" spans="1:39" x14ac:dyDescent="0.25">
      <c r="A123">
        <v>206</v>
      </c>
      <c r="B123">
        <v>36</v>
      </c>
      <c r="C123">
        <v>253791</v>
      </c>
      <c r="D123">
        <v>40017</v>
      </c>
      <c r="E123" t="s">
        <v>84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112</v>
      </c>
      <c r="N123" t="s">
        <v>182</v>
      </c>
      <c r="O123" t="s">
        <v>61</v>
      </c>
      <c r="P123">
        <v>0</v>
      </c>
      <c r="Q123">
        <v>-53700</v>
      </c>
      <c r="R123">
        <v>42027</v>
      </c>
      <c r="S123" t="s">
        <v>47</v>
      </c>
      <c r="T123" t="s">
        <v>87</v>
      </c>
      <c r="U123" t="s">
        <v>49</v>
      </c>
      <c r="V123" t="s">
        <v>50</v>
      </c>
      <c r="W123" t="s">
        <v>78</v>
      </c>
      <c r="X123" t="s">
        <v>157</v>
      </c>
      <c r="Y123" t="s">
        <v>300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130</v>
      </c>
      <c r="AK123" t="s">
        <v>250</v>
      </c>
      <c r="AL123">
        <v>2008</v>
      </c>
      <c r="AM123" t="s">
        <v>57</v>
      </c>
    </row>
    <row r="124" spans="1:39" x14ac:dyDescent="0.25">
      <c r="A124">
        <v>203</v>
      </c>
      <c r="B124">
        <v>38</v>
      </c>
      <c r="C124">
        <v>155724</v>
      </c>
      <c r="D124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125</v>
      </c>
      <c r="M124" t="s">
        <v>112</v>
      </c>
      <c r="N124" t="s">
        <v>133</v>
      </c>
      <c r="O124" t="s">
        <v>143</v>
      </c>
      <c r="P124">
        <v>0</v>
      </c>
      <c r="Q124">
        <v>0</v>
      </c>
      <c r="R124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301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105</v>
      </c>
      <c r="AK124" t="s">
        <v>152</v>
      </c>
      <c r="AL124">
        <v>1999</v>
      </c>
      <c r="AM124" t="s">
        <v>57</v>
      </c>
    </row>
    <row r="125" spans="1:39" x14ac:dyDescent="0.25">
      <c r="A125">
        <v>22</v>
      </c>
      <c r="B125">
        <v>25</v>
      </c>
      <c r="C125">
        <v>824540</v>
      </c>
      <c r="D125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142</v>
      </c>
      <c r="M125" t="s">
        <v>102</v>
      </c>
      <c r="N125" t="s">
        <v>147</v>
      </c>
      <c r="O125" t="s">
        <v>61</v>
      </c>
      <c r="P125">
        <v>51100</v>
      </c>
      <c r="Q125">
        <v>0</v>
      </c>
      <c r="R125">
        <v>42009</v>
      </c>
      <c r="S125" t="s">
        <v>76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302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83</v>
      </c>
    </row>
    <row r="126" spans="1:39" x14ac:dyDescent="0.25">
      <c r="A126">
        <v>211</v>
      </c>
      <c r="B126">
        <v>35</v>
      </c>
      <c r="C126">
        <v>717392</v>
      </c>
      <c r="D126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162</v>
      </c>
      <c r="M126" t="s">
        <v>102</v>
      </c>
      <c r="N126" t="s">
        <v>166</v>
      </c>
      <c r="O126" t="s">
        <v>143</v>
      </c>
      <c r="P126">
        <v>0</v>
      </c>
      <c r="Q126">
        <v>0</v>
      </c>
      <c r="R126">
        <v>42038</v>
      </c>
      <c r="S126" t="s">
        <v>47</v>
      </c>
      <c r="T126" t="s">
        <v>77</v>
      </c>
      <c r="U126" t="s">
        <v>108</v>
      </c>
      <c r="V126" t="s">
        <v>137</v>
      </c>
      <c r="W126" t="s">
        <v>114</v>
      </c>
      <c r="X126" t="s">
        <v>128</v>
      </c>
      <c r="Y126" t="s">
        <v>303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83</v>
      </c>
    </row>
    <row r="127" spans="1:39" x14ac:dyDescent="0.25">
      <c r="A127">
        <v>206</v>
      </c>
      <c r="B127">
        <v>39</v>
      </c>
      <c r="C127">
        <v>965768</v>
      </c>
      <c r="D127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162</v>
      </c>
      <c r="M127" t="s">
        <v>44</v>
      </c>
      <c r="N127" t="s">
        <v>127</v>
      </c>
      <c r="O127" t="s">
        <v>86</v>
      </c>
      <c r="P127">
        <v>47200</v>
      </c>
      <c r="Q127">
        <v>-69700</v>
      </c>
      <c r="R127">
        <v>42052</v>
      </c>
      <c r="S127" t="s">
        <v>76</v>
      </c>
      <c r="T127" t="s">
        <v>77</v>
      </c>
      <c r="U127" t="s">
        <v>108</v>
      </c>
      <c r="V127" t="s">
        <v>137</v>
      </c>
      <c r="W127" t="s">
        <v>78</v>
      </c>
      <c r="X127" t="s">
        <v>123</v>
      </c>
      <c r="Y127" t="s">
        <v>304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130</v>
      </c>
      <c r="AK127" t="s">
        <v>173</v>
      </c>
      <c r="AL127">
        <v>2013</v>
      </c>
      <c r="AM127" t="s">
        <v>83</v>
      </c>
    </row>
    <row r="128" spans="1:39" x14ac:dyDescent="0.25">
      <c r="A128">
        <v>166</v>
      </c>
      <c r="B128">
        <v>38</v>
      </c>
      <c r="C128">
        <v>414779</v>
      </c>
      <c r="D128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136</v>
      </c>
      <c r="N128" t="s">
        <v>182</v>
      </c>
      <c r="O128" t="s">
        <v>86</v>
      </c>
      <c r="P128">
        <v>59600</v>
      </c>
      <c r="Q128">
        <v>-32100</v>
      </c>
      <c r="R128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305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83</v>
      </c>
    </row>
    <row r="129" spans="1:39" x14ac:dyDescent="0.25">
      <c r="A129">
        <v>165</v>
      </c>
      <c r="B129">
        <v>32</v>
      </c>
      <c r="C129">
        <v>428230</v>
      </c>
      <c r="D129">
        <v>41064</v>
      </c>
      <c r="E129" t="s">
        <v>58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132</v>
      </c>
      <c r="M129" t="s">
        <v>98</v>
      </c>
      <c r="N129" t="s">
        <v>265</v>
      </c>
      <c r="O129" t="s">
        <v>75</v>
      </c>
      <c r="P129">
        <v>70500</v>
      </c>
      <c r="Q129">
        <v>0</v>
      </c>
      <c r="R129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83</v>
      </c>
    </row>
    <row r="130" spans="1:39" x14ac:dyDescent="0.25">
      <c r="A130">
        <v>274</v>
      </c>
      <c r="B130">
        <v>43</v>
      </c>
      <c r="C130">
        <v>517240</v>
      </c>
      <c r="D130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142</v>
      </c>
      <c r="M130" t="s">
        <v>190</v>
      </c>
      <c r="N130" t="s">
        <v>180</v>
      </c>
      <c r="O130" t="s">
        <v>120</v>
      </c>
      <c r="P130">
        <v>40700</v>
      </c>
      <c r="Q130">
        <v>-47300</v>
      </c>
      <c r="R130">
        <v>42041</v>
      </c>
      <c r="S130" t="s">
        <v>47</v>
      </c>
      <c r="T130" t="s">
        <v>87</v>
      </c>
      <c r="U130" t="s">
        <v>49</v>
      </c>
      <c r="V130" t="s">
        <v>100</v>
      </c>
      <c r="W130" t="s">
        <v>78</v>
      </c>
      <c r="X130" t="s">
        <v>128</v>
      </c>
      <c r="Y130" t="s">
        <v>307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57</v>
      </c>
    </row>
    <row r="131" spans="1:39" x14ac:dyDescent="0.25">
      <c r="A131">
        <v>81</v>
      </c>
      <c r="B131">
        <v>28</v>
      </c>
      <c r="C131">
        <v>469874</v>
      </c>
      <c r="D13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125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>
        <v>42018</v>
      </c>
      <c r="S131" t="s">
        <v>76</v>
      </c>
      <c r="T131" t="s">
        <v>87</v>
      </c>
      <c r="U131" t="s">
        <v>49</v>
      </c>
      <c r="V131" t="s">
        <v>100</v>
      </c>
      <c r="W131" t="s">
        <v>51</v>
      </c>
      <c r="X131" t="s">
        <v>128</v>
      </c>
      <c r="Y131" t="s">
        <v>308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25">
      <c r="A132">
        <v>280</v>
      </c>
      <c r="B132">
        <v>45</v>
      </c>
      <c r="C132">
        <v>718428</v>
      </c>
      <c r="D132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162</v>
      </c>
      <c r="M132" t="s">
        <v>59</v>
      </c>
      <c r="N132" t="s">
        <v>119</v>
      </c>
      <c r="O132" t="s">
        <v>120</v>
      </c>
      <c r="P132">
        <v>57900</v>
      </c>
      <c r="Q132">
        <v>0</v>
      </c>
      <c r="R132">
        <v>42026</v>
      </c>
      <c r="S132" t="s">
        <v>76</v>
      </c>
      <c r="T132" t="s">
        <v>87</v>
      </c>
      <c r="U132" t="s">
        <v>64</v>
      </c>
      <c r="V132" t="s">
        <v>121</v>
      </c>
      <c r="W132" t="s">
        <v>78</v>
      </c>
      <c r="X132" t="s">
        <v>88</v>
      </c>
      <c r="Y132" t="s">
        <v>309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130</v>
      </c>
      <c r="AK132" t="s">
        <v>173</v>
      </c>
      <c r="AL132">
        <v>1999</v>
      </c>
      <c r="AM132" t="s">
        <v>83</v>
      </c>
    </row>
    <row r="133" spans="1:39" x14ac:dyDescent="0.25">
      <c r="A133">
        <v>194</v>
      </c>
      <c r="B133">
        <v>39</v>
      </c>
      <c r="C133">
        <v>620215</v>
      </c>
      <c r="D133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125</v>
      </c>
      <c r="M133" t="s">
        <v>186</v>
      </c>
      <c r="N133" t="s">
        <v>166</v>
      </c>
      <c r="O133" t="s">
        <v>75</v>
      </c>
      <c r="P133">
        <v>0</v>
      </c>
      <c r="Q133">
        <v>0</v>
      </c>
      <c r="R133">
        <v>42058</v>
      </c>
      <c r="S133" t="s">
        <v>76</v>
      </c>
      <c r="T133" t="s">
        <v>87</v>
      </c>
      <c r="U133" t="s">
        <v>49</v>
      </c>
      <c r="V133" t="s">
        <v>121</v>
      </c>
      <c r="W133" t="s">
        <v>114</v>
      </c>
      <c r="X133" t="s">
        <v>52</v>
      </c>
      <c r="Y133" t="s">
        <v>310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25">
      <c r="A134">
        <v>112</v>
      </c>
      <c r="B134">
        <v>27</v>
      </c>
      <c r="C134">
        <v>618659</v>
      </c>
      <c r="D134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125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>
        <v>42057</v>
      </c>
      <c r="S134" t="s">
        <v>76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311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105</v>
      </c>
      <c r="AK134" t="s">
        <v>106</v>
      </c>
      <c r="AL134">
        <v>2013</v>
      </c>
      <c r="AM134" t="s">
        <v>83</v>
      </c>
    </row>
    <row r="135" spans="1:39" x14ac:dyDescent="0.25">
      <c r="A135">
        <v>24</v>
      </c>
      <c r="B135">
        <v>33</v>
      </c>
      <c r="C135">
        <v>649082</v>
      </c>
      <c r="D135">
        <v>35083</v>
      </c>
      <c r="E135" t="s">
        <v>84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132</v>
      </c>
      <c r="M135" t="s">
        <v>59</v>
      </c>
      <c r="N135" t="s">
        <v>133</v>
      </c>
      <c r="O135" t="s">
        <v>120</v>
      </c>
      <c r="P135">
        <v>0</v>
      </c>
      <c r="Q135">
        <v>-45200</v>
      </c>
      <c r="R135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312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83</v>
      </c>
    </row>
    <row r="136" spans="1:39" x14ac:dyDescent="0.25">
      <c r="A136">
        <v>93</v>
      </c>
      <c r="B136">
        <v>32</v>
      </c>
      <c r="C136">
        <v>437573</v>
      </c>
      <c r="D136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126</v>
      </c>
      <c r="N136" t="s">
        <v>180</v>
      </c>
      <c r="O136" t="s">
        <v>86</v>
      </c>
      <c r="P136">
        <v>65300</v>
      </c>
      <c r="Q136">
        <v>-65600</v>
      </c>
      <c r="R136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313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83</v>
      </c>
    </row>
    <row r="137" spans="1:39" x14ac:dyDescent="0.25">
      <c r="A137">
        <v>171</v>
      </c>
      <c r="B137">
        <v>34</v>
      </c>
      <c r="C137">
        <v>964657</v>
      </c>
      <c r="D137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142</v>
      </c>
      <c r="M137" t="s">
        <v>126</v>
      </c>
      <c r="N137" t="s">
        <v>156</v>
      </c>
      <c r="O137" t="s">
        <v>61</v>
      </c>
      <c r="P137">
        <v>84900</v>
      </c>
      <c r="Q137">
        <v>0</v>
      </c>
      <c r="R137">
        <v>42023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103</v>
      </c>
      <c r="Y137" t="s">
        <v>314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57</v>
      </c>
    </row>
    <row r="138" spans="1:39" x14ac:dyDescent="0.25">
      <c r="A138">
        <v>200</v>
      </c>
      <c r="B138">
        <v>40</v>
      </c>
      <c r="C138">
        <v>932502</v>
      </c>
      <c r="D138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132</v>
      </c>
      <c r="M138" t="s">
        <v>73</v>
      </c>
      <c r="N138" t="s">
        <v>265</v>
      </c>
      <c r="O138" t="s">
        <v>61</v>
      </c>
      <c r="P138">
        <v>45300</v>
      </c>
      <c r="Q138">
        <v>-20400</v>
      </c>
      <c r="R138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315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130</v>
      </c>
      <c r="AK138" t="s">
        <v>173</v>
      </c>
      <c r="AL138">
        <v>2015</v>
      </c>
      <c r="AM138" t="s">
        <v>83</v>
      </c>
    </row>
    <row r="139" spans="1:39" x14ac:dyDescent="0.25">
      <c r="A139">
        <v>120</v>
      </c>
      <c r="B139">
        <v>28</v>
      </c>
      <c r="C139">
        <v>434507</v>
      </c>
      <c r="D139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98</v>
      </c>
      <c r="N139" t="s">
        <v>113</v>
      </c>
      <c r="O139" t="s">
        <v>143</v>
      </c>
      <c r="P139">
        <v>68900</v>
      </c>
      <c r="Q139">
        <v>0</v>
      </c>
      <c r="R139">
        <v>42011</v>
      </c>
      <c r="S139" t="s">
        <v>76</v>
      </c>
      <c r="T139" t="s">
        <v>77</v>
      </c>
      <c r="U139" t="s">
        <v>64</v>
      </c>
      <c r="V139" t="s">
        <v>100</v>
      </c>
      <c r="W139" t="s">
        <v>51</v>
      </c>
      <c r="X139" t="s">
        <v>103</v>
      </c>
      <c r="Y139" t="s">
        <v>316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83</v>
      </c>
    </row>
    <row r="140" spans="1:39" x14ac:dyDescent="0.25">
      <c r="A140">
        <v>325</v>
      </c>
      <c r="B140">
        <v>46</v>
      </c>
      <c r="C140">
        <v>935277</v>
      </c>
      <c r="D140">
        <v>41464</v>
      </c>
      <c r="E140" t="s">
        <v>84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132</v>
      </c>
      <c r="M140" t="s">
        <v>102</v>
      </c>
      <c r="N140" t="s">
        <v>180</v>
      </c>
      <c r="O140" t="s">
        <v>120</v>
      </c>
      <c r="P140">
        <v>46300</v>
      </c>
      <c r="Q140">
        <v>-77500</v>
      </c>
      <c r="R140">
        <v>42036</v>
      </c>
      <c r="S140" t="s">
        <v>76</v>
      </c>
      <c r="T140" t="s">
        <v>77</v>
      </c>
      <c r="U140" t="s">
        <v>64</v>
      </c>
      <c r="V140" t="s">
        <v>100</v>
      </c>
      <c r="W140" t="s">
        <v>122</v>
      </c>
      <c r="X140" t="s">
        <v>103</v>
      </c>
      <c r="Y140" t="s">
        <v>317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116</v>
      </c>
      <c r="AK140" t="s">
        <v>117</v>
      </c>
      <c r="AL140">
        <v>1999</v>
      </c>
      <c r="AM140" t="s">
        <v>83</v>
      </c>
    </row>
    <row r="141" spans="1:39" x14ac:dyDescent="0.25">
      <c r="A141">
        <v>124</v>
      </c>
      <c r="B141">
        <v>32</v>
      </c>
      <c r="C141">
        <v>756054</v>
      </c>
      <c r="D14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112</v>
      </c>
      <c r="N141" t="s">
        <v>150</v>
      </c>
      <c r="O141" t="s">
        <v>143</v>
      </c>
      <c r="P141">
        <v>0</v>
      </c>
      <c r="Q141">
        <v>-43200</v>
      </c>
      <c r="R141">
        <v>42056</v>
      </c>
      <c r="S141" t="s">
        <v>76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318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83</v>
      </c>
    </row>
    <row r="142" spans="1:39" x14ac:dyDescent="0.25">
      <c r="A142">
        <v>211</v>
      </c>
      <c r="B142">
        <v>35</v>
      </c>
      <c r="C142">
        <v>682387</v>
      </c>
      <c r="D142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>
        <v>76000</v>
      </c>
      <c r="Q142">
        <v>0</v>
      </c>
      <c r="R142">
        <v>42025</v>
      </c>
      <c r="S142" t="s">
        <v>47</v>
      </c>
      <c r="T142" t="s">
        <v>77</v>
      </c>
      <c r="U142" t="s">
        <v>108</v>
      </c>
      <c r="V142" t="s">
        <v>50</v>
      </c>
      <c r="W142" t="s">
        <v>78</v>
      </c>
      <c r="X142" t="s">
        <v>128</v>
      </c>
      <c r="Y142" t="s">
        <v>319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25">
      <c r="A143">
        <v>287</v>
      </c>
      <c r="B143">
        <v>41</v>
      </c>
      <c r="C143">
        <v>456604</v>
      </c>
      <c r="D143">
        <v>38075</v>
      </c>
      <c r="E143" t="s">
        <v>84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125</v>
      </c>
      <c r="M143" t="s">
        <v>146</v>
      </c>
      <c r="N143" t="s">
        <v>182</v>
      </c>
      <c r="O143" t="s">
        <v>120</v>
      </c>
      <c r="P143">
        <v>0</v>
      </c>
      <c r="Q143">
        <v>-49000</v>
      </c>
      <c r="R143">
        <v>42023</v>
      </c>
      <c r="S143" t="s">
        <v>62</v>
      </c>
      <c r="T143" t="s">
        <v>63</v>
      </c>
      <c r="U143" t="s">
        <v>213</v>
      </c>
      <c r="V143" t="s">
        <v>94</v>
      </c>
      <c r="W143" t="s">
        <v>51</v>
      </c>
      <c r="X143" t="s">
        <v>157</v>
      </c>
      <c r="Y143" t="s">
        <v>320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83</v>
      </c>
    </row>
    <row r="144" spans="1:39" x14ac:dyDescent="0.25">
      <c r="A144">
        <v>122</v>
      </c>
      <c r="B144">
        <v>34</v>
      </c>
      <c r="C144">
        <v>139872</v>
      </c>
      <c r="D144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182</v>
      </c>
      <c r="O144" t="s">
        <v>75</v>
      </c>
      <c r="P144">
        <v>58600</v>
      </c>
      <c r="Q144">
        <v>-28700</v>
      </c>
      <c r="R144">
        <v>42062</v>
      </c>
      <c r="S144" t="s">
        <v>139</v>
      </c>
      <c r="T144" t="s">
        <v>63</v>
      </c>
      <c r="U144" t="s">
        <v>64</v>
      </c>
      <c r="V144" t="s">
        <v>94</v>
      </c>
      <c r="W144" t="s">
        <v>51</v>
      </c>
      <c r="X144" t="s">
        <v>128</v>
      </c>
      <c r="Y144" t="s">
        <v>321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83</v>
      </c>
    </row>
    <row r="145" spans="1:39" x14ac:dyDescent="0.25">
      <c r="A145">
        <v>22</v>
      </c>
      <c r="B145">
        <v>29</v>
      </c>
      <c r="C145">
        <v>354105</v>
      </c>
      <c r="D145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>
        <v>0</v>
      </c>
      <c r="Q145">
        <v>-56200</v>
      </c>
      <c r="R145">
        <v>42049</v>
      </c>
      <c r="S145" t="s">
        <v>47</v>
      </c>
      <c r="T145" t="s">
        <v>77</v>
      </c>
      <c r="U145" t="s">
        <v>49</v>
      </c>
      <c r="V145" t="s">
        <v>137</v>
      </c>
      <c r="W145" t="s">
        <v>51</v>
      </c>
      <c r="X145" t="s">
        <v>103</v>
      </c>
      <c r="Y145" t="s">
        <v>322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57</v>
      </c>
    </row>
    <row r="146" spans="1:39" x14ac:dyDescent="0.25">
      <c r="A146">
        <v>106</v>
      </c>
      <c r="B146">
        <v>31</v>
      </c>
      <c r="C146">
        <v>165485</v>
      </c>
      <c r="D146">
        <v>35838</v>
      </c>
      <c r="E146" t="s">
        <v>84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162</v>
      </c>
      <c r="M146" t="s">
        <v>190</v>
      </c>
      <c r="N146" t="s">
        <v>182</v>
      </c>
      <c r="O146" t="s">
        <v>120</v>
      </c>
      <c r="P146">
        <v>54100</v>
      </c>
      <c r="Q146">
        <v>0</v>
      </c>
      <c r="R146">
        <v>42036</v>
      </c>
      <c r="S146" t="s">
        <v>76</v>
      </c>
      <c r="T146" t="s">
        <v>77</v>
      </c>
      <c r="U146" t="s">
        <v>108</v>
      </c>
      <c r="V146" t="s">
        <v>50</v>
      </c>
      <c r="W146" t="s">
        <v>114</v>
      </c>
      <c r="X146" t="s">
        <v>103</v>
      </c>
      <c r="Y146" t="s">
        <v>323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83</v>
      </c>
    </row>
    <row r="147" spans="1:39" x14ac:dyDescent="0.25">
      <c r="A147">
        <v>398</v>
      </c>
      <c r="B147">
        <v>58</v>
      </c>
      <c r="C147">
        <v>515050</v>
      </c>
      <c r="D147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93</v>
      </c>
      <c r="M147" t="s">
        <v>126</v>
      </c>
      <c r="N147" t="s">
        <v>243</v>
      </c>
      <c r="O147" t="s">
        <v>120</v>
      </c>
      <c r="P147">
        <v>0</v>
      </c>
      <c r="Q147">
        <v>-57900</v>
      </c>
      <c r="R147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324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57</v>
      </c>
    </row>
    <row r="148" spans="1:39" x14ac:dyDescent="0.25">
      <c r="A148">
        <v>214</v>
      </c>
      <c r="B148">
        <v>41</v>
      </c>
      <c r="C148">
        <v>795686</v>
      </c>
      <c r="D148">
        <v>38284</v>
      </c>
      <c r="E148" t="s">
        <v>84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125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>
        <v>42036</v>
      </c>
      <c r="S148" t="s">
        <v>76</v>
      </c>
      <c r="T148" t="s">
        <v>48</v>
      </c>
      <c r="U148" t="s">
        <v>49</v>
      </c>
      <c r="V148" t="s">
        <v>100</v>
      </c>
      <c r="W148" t="s">
        <v>122</v>
      </c>
      <c r="X148" t="s">
        <v>128</v>
      </c>
      <c r="Y148" t="s">
        <v>325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57</v>
      </c>
    </row>
    <row r="149" spans="1:39" x14ac:dyDescent="0.25">
      <c r="A149">
        <v>209</v>
      </c>
      <c r="B149">
        <v>38</v>
      </c>
      <c r="C149">
        <v>395983</v>
      </c>
      <c r="D149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112</v>
      </c>
      <c r="N149" t="s">
        <v>113</v>
      </c>
      <c r="O149" t="s">
        <v>61</v>
      </c>
      <c r="P149">
        <v>58100</v>
      </c>
      <c r="Q149">
        <v>0</v>
      </c>
      <c r="R149">
        <v>42023</v>
      </c>
      <c r="S149" t="s">
        <v>47</v>
      </c>
      <c r="T149" t="s">
        <v>87</v>
      </c>
      <c r="U149" t="s">
        <v>64</v>
      </c>
      <c r="V149" t="s">
        <v>100</v>
      </c>
      <c r="W149" t="s">
        <v>114</v>
      </c>
      <c r="X149" t="s">
        <v>157</v>
      </c>
      <c r="Y149" t="s">
        <v>326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105</v>
      </c>
      <c r="AK149" t="s">
        <v>106</v>
      </c>
      <c r="AL149">
        <v>2014</v>
      </c>
      <c r="AM149" t="s">
        <v>83</v>
      </c>
    </row>
    <row r="150" spans="1:39" x14ac:dyDescent="0.25">
      <c r="A150">
        <v>82</v>
      </c>
      <c r="B150">
        <v>27</v>
      </c>
      <c r="C150">
        <v>119513</v>
      </c>
      <c r="D150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186</v>
      </c>
      <c r="N150" t="s">
        <v>60</v>
      </c>
      <c r="O150" t="s">
        <v>143</v>
      </c>
      <c r="P150">
        <v>13100</v>
      </c>
      <c r="Q150">
        <v>-38200</v>
      </c>
      <c r="R150">
        <v>42053</v>
      </c>
      <c r="S150" t="s">
        <v>47</v>
      </c>
      <c r="T150" t="s">
        <v>77</v>
      </c>
      <c r="U150" t="s">
        <v>49</v>
      </c>
      <c r="V150" t="s">
        <v>121</v>
      </c>
      <c r="W150" t="s">
        <v>51</v>
      </c>
      <c r="X150" t="s">
        <v>103</v>
      </c>
      <c r="Y150" t="s">
        <v>327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57</v>
      </c>
    </row>
    <row r="151" spans="1:39" x14ac:dyDescent="0.25">
      <c r="A151">
        <v>193</v>
      </c>
      <c r="B151">
        <v>41</v>
      </c>
      <c r="C151">
        <v>217938</v>
      </c>
      <c r="D15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162</v>
      </c>
      <c r="M151" t="s">
        <v>44</v>
      </c>
      <c r="N151" t="s">
        <v>133</v>
      </c>
      <c r="O151" t="s">
        <v>143</v>
      </c>
      <c r="P151">
        <v>0</v>
      </c>
      <c r="Q151">
        <v>0</v>
      </c>
      <c r="R151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328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57</v>
      </c>
    </row>
    <row r="152" spans="1:39" x14ac:dyDescent="0.25">
      <c r="A152">
        <v>134</v>
      </c>
      <c r="B152">
        <v>32</v>
      </c>
      <c r="C152">
        <v>203914</v>
      </c>
      <c r="D152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190</v>
      </c>
      <c r="N152" t="s">
        <v>107</v>
      </c>
      <c r="O152" t="s">
        <v>120</v>
      </c>
      <c r="P152">
        <v>0</v>
      </c>
      <c r="Q152">
        <v>0</v>
      </c>
      <c r="R152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78</v>
      </c>
      <c r="X152" t="s">
        <v>52</v>
      </c>
      <c r="Y152" t="s">
        <v>329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110</v>
      </c>
      <c r="AK152" t="s">
        <v>135</v>
      </c>
      <c r="AL152">
        <v>2014</v>
      </c>
      <c r="AM152" t="s">
        <v>83</v>
      </c>
    </row>
    <row r="153" spans="1:39" x14ac:dyDescent="0.25">
      <c r="A153">
        <v>288</v>
      </c>
      <c r="B153">
        <v>45</v>
      </c>
      <c r="C153">
        <v>565157</v>
      </c>
      <c r="D153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125</v>
      </c>
      <c r="M153" t="s">
        <v>118</v>
      </c>
      <c r="N153" t="s">
        <v>174</v>
      </c>
      <c r="O153" t="s">
        <v>46</v>
      </c>
      <c r="P153">
        <v>0</v>
      </c>
      <c r="Q153">
        <v>0</v>
      </c>
      <c r="R153">
        <v>42062</v>
      </c>
      <c r="S153" t="s">
        <v>76</v>
      </c>
      <c r="T153" t="s">
        <v>77</v>
      </c>
      <c r="U153" t="s">
        <v>49</v>
      </c>
      <c r="V153" t="s">
        <v>100</v>
      </c>
      <c r="W153" t="s">
        <v>122</v>
      </c>
      <c r="X153" t="s">
        <v>123</v>
      </c>
      <c r="Y153" t="s">
        <v>330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194</v>
      </c>
      <c r="AL153">
        <v>2009</v>
      </c>
      <c r="AM153" t="s">
        <v>83</v>
      </c>
    </row>
    <row r="154" spans="1:39" x14ac:dyDescent="0.25">
      <c r="A154">
        <v>104</v>
      </c>
      <c r="B154">
        <v>32</v>
      </c>
      <c r="C154">
        <v>904191</v>
      </c>
      <c r="D154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132</v>
      </c>
      <c r="M154" t="s">
        <v>126</v>
      </c>
      <c r="N154" t="s">
        <v>171</v>
      </c>
      <c r="O154" t="s">
        <v>75</v>
      </c>
      <c r="P154">
        <v>31900</v>
      </c>
      <c r="Q154">
        <v>-44600</v>
      </c>
      <c r="R154">
        <v>42012</v>
      </c>
      <c r="S154" t="s">
        <v>76</v>
      </c>
      <c r="T154" t="s">
        <v>77</v>
      </c>
      <c r="U154" t="s">
        <v>108</v>
      </c>
      <c r="V154" t="s">
        <v>50</v>
      </c>
      <c r="W154" t="s">
        <v>78</v>
      </c>
      <c r="X154" t="s">
        <v>66</v>
      </c>
      <c r="Y154" t="s">
        <v>331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57</v>
      </c>
    </row>
    <row r="155" spans="1:39" x14ac:dyDescent="0.25">
      <c r="A155">
        <v>431</v>
      </c>
      <c r="B155">
        <v>54</v>
      </c>
      <c r="C155">
        <v>419510</v>
      </c>
      <c r="D155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125</v>
      </c>
      <c r="M155" t="s">
        <v>44</v>
      </c>
      <c r="N155" t="s">
        <v>166</v>
      </c>
      <c r="O155" t="s">
        <v>75</v>
      </c>
      <c r="P155">
        <v>17600</v>
      </c>
      <c r="Q155">
        <v>0</v>
      </c>
      <c r="R155">
        <v>42012</v>
      </c>
      <c r="S155" t="s">
        <v>76</v>
      </c>
      <c r="T155" t="s">
        <v>77</v>
      </c>
      <c r="U155" t="s">
        <v>108</v>
      </c>
      <c r="V155" t="s">
        <v>100</v>
      </c>
      <c r="W155" t="s">
        <v>114</v>
      </c>
      <c r="X155" t="s">
        <v>52</v>
      </c>
      <c r="Y155" t="s">
        <v>332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83</v>
      </c>
    </row>
    <row r="156" spans="1:39" x14ac:dyDescent="0.25">
      <c r="A156">
        <v>101</v>
      </c>
      <c r="B156">
        <v>33</v>
      </c>
      <c r="C156">
        <v>575000</v>
      </c>
      <c r="D156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125</v>
      </c>
      <c r="M156" t="s">
        <v>112</v>
      </c>
      <c r="N156" t="s">
        <v>60</v>
      </c>
      <c r="O156" t="s">
        <v>75</v>
      </c>
      <c r="P156">
        <v>52000</v>
      </c>
      <c r="Q156">
        <v>-44500</v>
      </c>
      <c r="R156">
        <v>42059</v>
      </c>
      <c r="S156" t="s">
        <v>76</v>
      </c>
      <c r="T156" t="s">
        <v>77</v>
      </c>
      <c r="U156" t="s">
        <v>64</v>
      </c>
      <c r="V156" t="s">
        <v>137</v>
      </c>
      <c r="W156" t="s">
        <v>122</v>
      </c>
      <c r="X156" t="s">
        <v>157</v>
      </c>
      <c r="Y156" t="s">
        <v>333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25">
      <c r="A157">
        <v>375</v>
      </c>
      <c r="B157">
        <v>50</v>
      </c>
      <c r="C157">
        <v>120485</v>
      </c>
      <c r="D157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93</v>
      </c>
      <c r="M157" t="s">
        <v>73</v>
      </c>
      <c r="N157" t="s">
        <v>99</v>
      </c>
      <c r="O157" t="s">
        <v>61</v>
      </c>
      <c r="P157">
        <v>0</v>
      </c>
      <c r="Q157">
        <v>0</v>
      </c>
      <c r="R157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334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110</v>
      </c>
      <c r="AK157" t="s">
        <v>111</v>
      </c>
      <c r="AL157">
        <v>1996</v>
      </c>
      <c r="AM157" t="s">
        <v>57</v>
      </c>
    </row>
    <row r="158" spans="1:39" x14ac:dyDescent="0.25">
      <c r="A158">
        <v>461</v>
      </c>
      <c r="B158">
        <v>61</v>
      </c>
      <c r="C158">
        <v>781181</v>
      </c>
      <c r="D158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162</v>
      </c>
      <c r="M158" t="s">
        <v>126</v>
      </c>
      <c r="N158" t="s">
        <v>265</v>
      </c>
      <c r="O158" t="s">
        <v>46</v>
      </c>
      <c r="P158">
        <v>0</v>
      </c>
      <c r="Q158">
        <v>0</v>
      </c>
      <c r="R158">
        <v>42053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335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83</v>
      </c>
    </row>
    <row r="159" spans="1:39" x14ac:dyDescent="0.25">
      <c r="A159">
        <v>428</v>
      </c>
      <c r="B159">
        <v>59</v>
      </c>
      <c r="C159">
        <v>299796</v>
      </c>
      <c r="D159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162</v>
      </c>
      <c r="M159" t="s">
        <v>102</v>
      </c>
      <c r="N159" t="s">
        <v>150</v>
      </c>
      <c r="O159" t="s">
        <v>61</v>
      </c>
      <c r="P159">
        <v>0</v>
      </c>
      <c r="Q159">
        <v>0</v>
      </c>
      <c r="R159">
        <v>42041</v>
      </c>
      <c r="S159" t="s">
        <v>139</v>
      </c>
      <c r="T159" t="s">
        <v>63</v>
      </c>
      <c r="U159" t="s">
        <v>64</v>
      </c>
      <c r="V159" t="s">
        <v>94</v>
      </c>
      <c r="W159" t="s">
        <v>114</v>
      </c>
      <c r="X159" t="s">
        <v>128</v>
      </c>
      <c r="Y159" t="s">
        <v>336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25">
      <c r="A160">
        <v>45</v>
      </c>
      <c r="B160">
        <v>38</v>
      </c>
      <c r="C160">
        <v>589749</v>
      </c>
      <c r="D160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>
        <v>29000</v>
      </c>
      <c r="Q160">
        <v>0</v>
      </c>
      <c r="R160">
        <v>42049</v>
      </c>
      <c r="S160" t="s">
        <v>76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337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83</v>
      </c>
    </row>
    <row r="161" spans="1:39" x14ac:dyDescent="0.25">
      <c r="A161">
        <v>136</v>
      </c>
      <c r="B161">
        <v>29</v>
      </c>
      <c r="C161">
        <v>854021</v>
      </c>
      <c r="D16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162</v>
      </c>
      <c r="M161" t="s">
        <v>146</v>
      </c>
      <c r="N161" t="s">
        <v>182</v>
      </c>
      <c r="O161" t="s">
        <v>61</v>
      </c>
      <c r="P161">
        <v>62500</v>
      </c>
      <c r="Q161">
        <v>-66900</v>
      </c>
      <c r="R161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338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83</v>
      </c>
    </row>
    <row r="162" spans="1:39" x14ac:dyDescent="0.25">
      <c r="A162">
        <v>216</v>
      </c>
      <c r="B162">
        <v>36</v>
      </c>
      <c r="C162">
        <v>454086</v>
      </c>
      <c r="D162">
        <v>33918</v>
      </c>
      <c r="E162" t="s">
        <v>58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93</v>
      </c>
      <c r="M162" t="s">
        <v>118</v>
      </c>
      <c r="N162" t="s">
        <v>60</v>
      </c>
      <c r="O162" t="s">
        <v>86</v>
      </c>
      <c r="P162">
        <v>39600</v>
      </c>
      <c r="Q162">
        <v>-82400</v>
      </c>
      <c r="R162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339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25">
      <c r="A163">
        <v>278</v>
      </c>
      <c r="B163">
        <v>48</v>
      </c>
      <c r="C163">
        <v>139484</v>
      </c>
      <c r="D163">
        <v>36365</v>
      </c>
      <c r="E163" t="s">
        <v>58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190</v>
      </c>
      <c r="N163" t="s">
        <v>127</v>
      </c>
      <c r="O163" t="s">
        <v>143</v>
      </c>
      <c r="P163">
        <v>0</v>
      </c>
      <c r="Q163">
        <v>-54000</v>
      </c>
      <c r="R163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340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83</v>
      </c>
    </row>
    <row r="164" spans="1:39" x14ac:dyDescent="0.25">
      <c r="A164">
        <v>295</v>
      </c>
      <c r="B164">
        <v>48</v>
      </c>
      <c r="C164">
        <v>678849</v>
      </c>
      <c r="D164">
        <v>33656</v>
      </c>
      <c r="E164" t="s">
        <v>40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126</v>
      </c>
      <c r="N164" t="s">
        <v>174</v>
      </c>
      <c r="O164" t="s">
        <v>86</v>
      </c>
      <c r="P164">
        <v>49700</v>
      </c>
      <c r="Q164">
        <v>-59100</v>
      </c>
      <c r="R164">
        <v>42032</v>
      </c>
      <c r="S164" t="s">
        <v>76</v>
      </c>
      <c r="T164" t="s">
        <v>48</v>
      </c>
      <c r="U164" t="s">
        <v>108</v>
      </c>
      <c r="V164" t="s">
        <v>137</v>
      </c>
      <c r="W164" t="s">
        <v>78</v>
      </c>
      <c r="X164" t="s">
        <v>123</v>
      </c>
      <c r="Y164" t="s">
        <v>341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83</v>
      </c>
    </row>
    <row r="165" spans="1:39" x14ac:dyDescent="0.25">
      <c r="A165">
        <v>112</v>
      </c>
      <c r="B165">
        <v>30</v>
      </c>
      <c r="C165">
        <v>346940</v>
      </c>
      <c r="D165">
        <v>37512</v>
      </c>
      <c r="E165" t="s">
        <v>40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125</v>
      </c>
      <c r="M165" t="s">
        <v>102</v>
      </c>
      <c r="N165" t="s">
        <v>45</v>
      </c>
      <c r="O165" t="s">
        <v>143</v>
      </c>
      <c r="P165">
        <v>47700</v>
      </c>
      <c r="Q165">
        <v>-59300</v>
      </c>
      <c r="R165">
        <v>42025</v>
      </c>
      <c r="S165" t="s">
        <v>47</v>
      </c>
      <c r="T165" t="s">
        <v>87</v>
      </c>
      <c r="U165" t="s">
        <v>49</v>
      </c>
      <c r="V165" t="s">
        <v>100</v>
      </c>
      <c r="W165" t="s">
        <v>51</v>
      </c>
      <c r="X165" t="s">
        <v>88</v>
      </c>
      <c r="Y165" t="s">
        <v>342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145</v>
      </c>
      <c r="AL165">
        <v>1997</v>
      </c>
      <c r="AM165" t="s">
        <v>57</v>
      </c>
    </row>
    <row r="166" spans="1:39" x14ac:dyDescent="0.25">
      <c r="A166">
        <v>122</v>
      </c>
      <c r="B166">
        <v>34</v>
      </c>
      <c r="C166">
        <v>985436</v>
      </c>
      <c r="D166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125</v>
      </c>
      <c r="M166" t="s">
        <v>102</v>
      </c>
      <c r="N166" t="s">
        <v>174</v>
      </c>
      <c r="O166" t="s">
        <v>86</v>
      </c>
      <c r="P166">
        <v>38100</v>
      </c>
      <c r="Q166">
        <v>-31400</v>
      </c>
      <c r="R166">
        <v>42011</v>
      </c>
      <c r="S166" t="s">
        <v>76</v>
      </c>
      <c r="T166" t="s">
        <v>77</v>
      </c>
      <c r="U166" t="s">
        <v>108</v>
      </c>
      <c r="V166" t="s">
        <v>100</v>
      </c>
      <c r="W166" t="s">
        <v>176</v>
      </c>
      <c r="X166" t="s">
        <v>52</v>
      </c>
      <c r="Y166" t="s">
        <v>343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25">
      <c r="A167">
        <v>108</v>
      </c>
      <c r="B167">
        <v>29</v>
      </c>
      <c r="C167">
        <v>237418</v>
      </c>
      <c r="D167">
        <v>39420</v>
      </c>
      <c r="E167" t="s">
        <v>58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99</v>
      </c>
      <c r="O167" t="s">
        <v>143</v>
      </c>
      <c r="P167">
        <v>71400</v>
      </c>
      <c r="Q167">
        <v>0</v>
      </c>
      <c r="R167">
        <v>42058</v>
      </c>
      <c r="S167" t="s">
        <v>76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344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83</v>
      </c>
    </row>
    <row r="168" spans="1:39" x14ac:dyDescent="0.25">
      <c r="A168">
        <v>14</v>
      </c>
      <c r="B168">
        <v>28</v>
      </c>
      <c r="C168">
        <v>335780</v>
      </c>
      <c r="D168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93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>
        <v>42049</v>
      </c>
      <c r="S168" t="s">
        <v>47</v>
      </c>
      <c r="T168" t="s">
        <v>77</v>
      </c>
      <c r="U168" t="s">
        <v>49</v>
      </c>
      <c r="V168" t="s">
        <v>100</v>
      </c>
      <c r="W168" t="s">
        <v>114</v>
      </c>
      <c r="X168" t="s">
        <v>66</v>
      </c>
      <c r="Y168" t="s">
        <v>345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110</v>
      </c>
      <c r="AK168" t="s">
        <v>111</v>
      </c>
      <c r="AL168">
        <v>2012</v>
      </c>
      <c r="AM168" t="s">
        <v>57</v>
      </c>
    </row>
    <row r="169" spans="1:39" x14ac:dyDescent="0.25">
      <c r="A169">
        <v>298</v>
      </c>
      <c r="B169">
        <v>45</v>
      </c>
      <c r="C169">
        <v>491392</v>
      </c>
      <c r="D169">
        <v>33788</v>
      </c>
      <c r="E169" t="s">
        <v>84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132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>
        <v>42062</v>
      </c>
      <c r="S169" t="s">
        <v>76</v>
      </c>
      <c r="T169" t="s">
        <v>87</v>
      </c>
      <c r="U169" t="s">
        <v>64</v>
      </c>
      <c r="V169" t="s">
        <v>137</v>
      </c>
      <c r="W169" t="s">
        <v>78</v>
      </c>
      <c r="X169" t="s">
        <v>128</v>
      </c>
      <c r="Y169" t="s">
        <v>346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25">
      <c r="A170">
        <v>276</v>
      </c>
      <c r="B170">
        <v>46</v>
      </c>
      <c r="C170">
        <v>140880</v>
      </c>
      <c r="D170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125</v>
      </c>
      <c r="M170" t="s">
        <v>59</v>
      </c>
      <c r="N170" t="s">
        <v>99</v>
      </c>
      <c r="O170" t="s">
        <v>46</v>
      </c>
      <c r="P170">
        <v>0</v>
      </c>
      <c r="Q170">
        <v>-50000</v>
      </c>
      <c r="R170">
        <v>42056</v>
      </c>
      <c r="S170" t="s">
        <v>139</v>
      </c>
      <c r="T170" t="s">
        <v>63</v>
      </c>
      <c r="U170" t="s">
        <v>213</v>
      </c>
      <c r="V170" t="s">
        <v>50</v>
      </c>
      <c r="W170" t="s">
        <v>51</v>
      </c>
      <c r="X170" t="s">
        <v>123</v>
      </c>
      <c r="Y170" t="s">
        <v>347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116</v>
      </c>
      <c r="AK170" t="s">
        <v>141</v>
      </c>
      <c r="AL170">
        <v>2015</v>
      </c>
      <c r="AM170" t="s">
        <v>83</v>
      </c>
    </row>
    <row r="171" spans="1:39" x14ac:dyDescent="0.25">
      <c r="A171">
        <v>47</v>
      </c>
      <c r="B171">
        <v>37</v>
      </c>
      <c r="C171">
        <v>962591</v>
      </c>
      <c r="D17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>
        <v>75400</v>
      </c>
      <c r="Q171">
        <v>0</v>
      </c>
      <c r="R171">
        <v>42009</v>
      </c>
      <c r="S171" t="s">
        <v>139</v>
      </c>
      <c r="T171" t="s">
        <v>63</v>
      </c>
      <c r="U171" t="s">
        <v>64</v>
      </c>
      <c r="V171" t="s">
        <v>94</v>
      </c>
      <c r="W171" t="s">
        <v>78</v>
      </c>
      <c r="X171" t="s">
        <v>123</v>
      </c>
      <c r="Y171" t="s">
        <v>348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83</v>
      </c>
    </row>
    <row r="172" spans="1:39" x14ac:dyDescent="0.25">
      <c r="A172">
        <v>222</v>
      </c>
      <c r="B172">
        <v>42</v>
      </c>
      <c r="C172">
        <v>922565</v>
      </c>
      <c r="D172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>
        <v>0</v>
      </c>
      <c r="Q172">
        <v>0</v>
      </c>
      <c r="R172">
        <v>42034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88</v>
      </c>
      <c r="Y172" t="s">
        <v>349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83</v>
      </c>
    </row>
    <row r="173" spans="1:39" x14ac:dyDescent="0.25">
      <c r="A173">
        <v>119</v>
      </c>
      <c r="B173">
        <v>28</v>
      </c>
      <c r="C173">
        <v>288580</v>
      </c>
      <c r="D173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>
        <v>88800</v>
      </c>
      <c r="Q173">
        <v>0</v>
      </c>
      <c r="R173">
        <v>42061</v>
      </c>
      <c r="S173" t="s">
        <v>47</v>
      </c>
      <c r="T173" t="s">
        <v>77</v>
      </c>
      <c r="U173" t="s">
        <v>108</v>
      </c>
      <c r="V173" t="s">
        <v>137</v>
      </c>
      <c r="W173" t="s">
        <v>176</v>
      </c>
      <c r="X173" t="s">
        <v>66</v>
      </c>
      <c r="Y173" t="s">
        <v>350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57</v>
      </c>
    </row>
    <row r="174" spans="1:39" x14ac:dyDescent="0.25">
      <c r="A174">
        <v>73</v>
      </c>
      <c r="B174">
        <v>29</v>
      </c>
      <c r="C174">
        <v>154280</v>
      </c>
      <c r="D174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142</v>
      </c>
      <c r="M174" t="s">
        <v>136</v>
      </c>
      <c r="N174" t="s">
        <v>74</v>
      </c>
      <c r="O174" t="s">
        <v>120</v>
      </c>
      <c r="P174">
        <v>35100</v>
      </c>
      <c r="Q174">
        <v>-59900</v>
      </c>
      <c r="R174">
        <v>42014</v>
      </c>
      <c r="S174" t="s">
        <v>76</v>
      </c>
      <c r="T174" t="s">
        <v>77</v>
      </c>
      <c r="U174" t="s">
        <v>108</v>
      </c>
      <c r="V174" t="s">
        <v>121</v>
      </c>
      <c r="W174" t="s">
        <v>51</v>
      </c>
      <c r="X174" t="s">
        <v>88</v>
      </c>
      <c r="Y174" t="s">
        <v>351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145</v>
      </c>
      <c r="AL174">
        <v>2001</v>
      </c>
      <c r="AM174" t="s">
        <v>83</v>
      </c>
    </row>
    <row r="175" spans="1:39" x14ac:dyDescent="0.25">
      <c r="A175">
        <v>8</v>
      </c>
      <c r="B175">
        <v>31</v>
      </c>
      <c r="C175">
        <v>425973</v>
      </c>
      <c r="D175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146</v>
      </c>
      <c r="N175" t="s">
        <v>171</v>
      </c>
      <c r="O175" t="s">
        <v>120</v>
      </c>
      <c r="P175">
        <v>0</v>
      </c>
      <c r="Q175">
        <v>-88300</v>
      </c>
      <c r="R175">
        <v>42058</v>
      </c>
      <c r="S175" t="s">
        <v>76</v>
      </c>
      <c r="T175" t="s">
        <v>87</v>
      </c>
      <c r="U175" t="s">
        <v>49</v>
      </c>
      <c r="V175" t="s">
        <v>100</v>
      </c>
      <c r="W175" t="s">
        <v>176</v>
      </c>
      <c r="X175" t="s">
        <v>123</v>
      </c>
      <c r="Y175" t="s">
        <v>352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83</v>
      </c>
    </row>
    <row r="176" spans="1:39" x14ac:dyDescent="0.25">
      <c r="A176">
        <v>294</v>
      </c>
      <c r="B176">
        <v>44</v>
      </c>
      <c r="C176">
        <v>477177</v>
      </c>
      <c r="D176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>
        <v>42040</v>
      </c>
      <c r="S176" t="s">
        <v>62</v>
      </c>
      <c r="T176" t="s">
        <v>63</v>
      </c>
      <c r="U176" t="s">
        <v>213</v>
      </c>
      <c r="V176" t="s">
        <v>94</v>
      </c>
      <c r="W176" t="s">
        <v>114</v>
      </c>
      <c r="X176" t="s">
        <v>66</v>
      </c>
      <c r="Y176" t="s">
        <v>353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130</v>
      </c>
      <c r="AK176" t="s">
        <v>250</v>
      </c>
      <c r="AL176">
        <v>2002</v>
      </c>
      <c r="AM176" t="s">
        <v>83</v>
      </c>
    </row>
    <row r="177" spans="1:39" x14ac:dyDescent="0.25">
      <c r="A177">
        <v>324</v>
      </c>
      <c r="B177">
        <v>46</v>
      </c>
      <c r="C177">
        <v>648509</v>
      </c>
      <c r="D177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98</v>
      </c>
      <c r="N177" t="s">
        <v>74</v>
      </c>
      <c r="O177" t="s">
        <v>120</v>
      </c>
      <c r="P177">
        <v>0</v>
      </c>
      <c r="Q177">
        <v>-41300</v>
      </c>
      <c r="R177">
        <v>42025</v>
      </c>
      <c r="S177" t="s">
        <v>47</v>
      </c>
      <c r="T177" t="s">
        <v>77</v>
      </c>
      <c r="U177" t="s">
        <v>64</v>
      </c>
      <c r="V177" t="s">
        <v>121</v>
      </c>
      <c r="W177" t="s">
        <v>176</v>
      </c>
      <c r="X177" t="s">
        <v>123</v>
      </c>
      <c r="Y177" t="s">
        <v>354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83</v>
      </c>
    </row>
    <row r="178" spans="1:39" x14ac:dyDescent="0.25">
      <c r="A178">
        <v>155</v>
      </c>
      <c r="B178">
        <v>34</v>
      </c>
      <c r="C178">
        <v>914815</v>
      </c>
      <c r="D178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>
        <v>0</v>
      </c>
      <c r="Q178">
        <v>0</v>
      </c>
      <c r="R178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355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83</v>
      </c>
    </row>
    <row r="179" spans="1:39" x14ac:dyDescent="0.25">
      <c r="A179">
        <v>261</v>
      </c>
      <c r="B179">
        <v>45</v>
      </c>
      <c r="C179">
        <v>249048</v>
      </c>
      <c r="D179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102</v>
      </c>
      <c r="N179" t="s">
        <v>171</v>
      </c>
      <c r="O179" t="s">
        <v>61</v>
      </c>
      <c r="P179">
        <v>0</v>
      </c>
      <c r="Q179">
        <v>-45100</v>
      </c>
      <c r="R179">
        <v>42015</v>
      </c>
      <c r="S179" t="s">
        <v>47</v>
      </c>
      <c r="T179" t="s">
        <v>77</v>
      </c>
      <c r="U179" t="s">
        <v>64</v>
      </c>
      <c r="V179" t="s">
        <v>100</v>
      </c>
      <c r="W179" t="s">
        <v>51</v>
      </c>
      <c r="X179" t="s">
        <v>52</v>
      </c>
      <c r="Y179" t="s">
        <v>356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83</v>
      </c>
    </row>
    <row r="180" spans="1:39" x14ac:dyDescent="0.25">
      <c r="A180">
        <v>245</v>
      </c>
      <c r="B180">
        <v>40</v>
      </c>
      <c r="C180">
        <v>144323</v>
      </c>
      <c r="D180">
        <v>37148</v>
      </c>
      <c r="E180" t="s">
        <v>58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125</v>
      </c>
      <c r="M180" t="s">
        <v>85</v>
      </c>
      <c r="N180" t="s">
        <v>133</v>
      </c>
      <c r="O180" t="s">
        <v>61</v>
      </c>
      <c r="P180">
        <v>27000</v>
      </c>
      <c r="Q180">
        <v>-58900</v>
      </c>
      <c r="R180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357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83</v>
      </c>
    </row>
    <row r="181" spans="1:39" x14ac:dyDescent="0.25">
      <c r="A181">
        <v>235</v>
      </c>
      <c r="B181">
        <v>39</v>
      </c>
      <c r="C181">
        <v>651861</v>
      </c>
      <c r="D18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98</v>
      </c>
      <c r="N181" t="s">
        <v>265</v>
      </c>
      <c r="O181" t="s">
        <v>120</v>
      </c>
      <c r="P181">
        <v>0</v>
      </c>
      <c r="Q181">
        <v>-31700</v>
      </c>
      <c r="R181">
        <v>42028</v>
      </c>
      <c r="S181" t="s">
        <v>62</v>
      </c>
      <c r="T181" t="s">
        <v>63</v>
      </c>
      <c r="U181" t="s">
        <v>213</v>
      </c>
      <c r="V181" t="s">
        <v>94</v>
      </c>
      <c r="W181" t="s">
        <v>78</v>
      </c>
      <c r="X181" t="s">
        <v>123</v>
      </c>
      <c r="Y181" t="s">
        <v>358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83</v>
      </c>
    </row>
    <row r="182" spans="1:39" x14ac:dyDescent="0.25">
      <c r="A182">
        <v>53</v>
      </c>
      <c r="B182">
        <v>36</v>
      </c>
      <c r="C182">
        <v>125324</v>
      </c>
      <c r="D182">
        <v>37877</v>
      </c>
      <c r="E182" t="s">
        <v>40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>
        <v>42053</v>
      </c>
      <c r="S182" t="s">
        <v>76</v>
      </c>
      <c r="T182" t="s">
        <v>48</v>
      </c>
      <c r="U182" t="s">
        <v>49</v>
      </c>
      <c r="V182" t="s">
        <v>100</v>
      </c>
      <c r="W182" t="s">
        <v>65</v>
      </c>
      <c r="X182" t="s">
        <v>66</v>
      </c>
      <c r="Y182" t="s">
        <v>359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110</v>
      </c>
      <c r="AK182" t="s">
        <v>135</v>
      </c>
      <c r="AL182">
        <v>2006</v>
      </c>
      <c r="AM182" t="s">
        <v>83</v>
      </c>
    </row>
    <row r="183" spans="1:39" x14ac:dyDescent="0.25">
      <c r="A183">
        <v>426</v>
      </c>
      <c r="B183">
        <v>54</v>
      </c>
      <c r="C183">
        <v>398102</v>
      </c>
      <c r="D183">
        <v>35727</v>
      </c>
      <c r="E183" t="s">
        <v>84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125</v>
      </c>
      <c r="M183" t="s">
        <v>186</v>
      </c>
      <c r="N183" t="s">
        <v>60</v>
      </c>
      <c r="O183" t="s">
        <v>143</v>
      </c>
      <c r="P183">
        <v>29600</v>
      </c>
      <c r="Q183">
        <v>-22300</v>
      </c>
      <c r="R183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360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145</v>
      </c>
      <c r="AL183">
        <v>1997</v>
      </c>
      <c r="AM183" t="s">
        <v>83</v>
      </c>
    </row>
    <row r="184" spans="1:39" x14ac:dyDescent="0.25">
      <c r="A184">
        <v>111</v>
      </c>
      <c r="B184">
        <v>27</v>
      </c>
      <c r="C184">
        <v>514065</v>
      </c>
      <c r="D184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125</v>
      </c>
      <c r="M184" t="s">
        <v>98</v>
      </c>
      <c r="N184" t="s">
        <v>265</v>
      </c>
      <c r="O184" t="s">
        <v>46</v>
      </c>
      <c r="P184">
        <v>51100</v>
      </c>
      <c r="Q184">
        <v>0</v>
      </c>
      <c r="R184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361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83</v>
      </c>
    </row>
    <row r="185" spans="1:39" x14ac:dyDescent="0.25">
      <c r="A185">
        <v>86</v>
      </c>
      <c r="B185">
        <v>26</v>
      </c>
      <c r="C185">
        <v>391652</v>
      </c>
      <c r="D185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162</v>
      </c>
      <c r="M185" t="s">
        <v>98</v>
      </c>
      <c r="N185" t="s">
        <v>243</v>
      </c>
      <c r="O185" t="s">
        <v>61</v>
      </c>
      <c r="P185">
        <v>0</v>
      </c>
      <c r="Q185">
        <v>-30300</v>
      </c>
      <c r="R185">
        <v>42016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128</v>
      </c>
      <c r="Y185" t="s">
        <v>362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57</v>
      </c>
    </row>
    <row r="186" spans="1:39" x14ac:dyDescent="0.25">
      <c r="A186">
        <v>296</v>
      </c>
      <c r="B186">
        <v>46</v>
      </c>
      <c r="C186">
        <v>922167</v>
      </c>
      <c r="D186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>
        <v>0</v>
      </c>
      <c r="Q186">
        <v>0</v>
      </c>
      <c r="R186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78</v>
      </c>
      <c r="X186" t="s">
        <v>128</v>
      </c>
      <c r="Y186" t="s">
        <v>363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194</v>
      </c>
      <c r="AL186">
        <v>2013</v>
      </c>
      <c r="AM186" t="s">
        <v>83</v>
      </c>
    </row>
    <row r="187" spans="1:39" x14ac:dyDescent="0.25">
      <c r="A187">
        <v>125</v>
      </c>
      <c r="B187">
        <v>35</v>
      </c>
      <c r="C187">
        <v>442795</v>
      </c>
      <c r="D187">
        <v>35253</v>
      </c>
      <c r="E187" t="s">
        <v>40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162</v>
      </c>
      <c r="M187" t="s">
        <v>98</v>
      </c>
      <c r="N187" t="s">
        <v>243</v>
      </c>
      <c r="O187" t="s">
        <v>46</v>
      </c>
      <c r="P187">
        <v>0</v>
      </c>
      <c r="Q187">
        <v>-51300</v>
      </c>
      <c r="R187">
        <v>42060</v>
      </c>
      <c r="S187" t="s">
        <v>47</v>
      </c>
      <c r="T187" t="s">
        <v>87</v>
      </c>
      <c r="U187" t="s">
        <v>108</v>
      </c>
      <c r="V187" t="s">
        <v>100</v>
      </c>
      <c r="W187" t="s">
        <v>78</v>
      </c>
      <c r="X187" t="s">
        <v>128</v>
      </c>
      <c r="Y187" t="s">
        <v>364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194</v>
      </c>
      <c r="AL187">
        <v>2007</v>
      </c>
      <c r="AM187" t="s">
        <v>57</v>
      </c>
    </row>
    <row r="188" spans="1:39" x14ac:dyDescent="0.25">
      <c r="A188">
        <v>177</v>
      </c>
      <c r="B188">
        <v>34</v>
      </c>
      <c r="C188">
        <v>226330</v>
      </c>
      <c r="D188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>
        <v>42051</v>
      </c>
      <c r="S188" t="s">
        <v>76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365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110</v>
      </c>
      <c r="AK188" t="s">
        <v>135</v>
      </c>
      <c r="AL188">
        <v>2009</v>
      </c>
      <c r="AM188" t="s">
        <v>83</v>
      </c>
    </row>
    <row r="189" spans="1:39" x14ac:dyDescent="0.25">
      <c r="A189">
        <v>238</v>
      </c>
      <c r="B189">
        <v>39</v>
      </c>
      <c r="C189">
        <v>134430</v>
      </c>
      <c r="D189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162</v>
      </c>
      <c r="M189" t="s">
        <v>136</v>
      </c>
      <c r="N189" t="s">
        <v>265</v>
      </c>
      <c r="O189" t="s">
        <v>61</v>
      </c>
      <c r="P189">
        <v>0</v>
      </c>
      <c r="Q189">
        <v>-39200</v>
      </c>
      <c r="R189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157</v>
      </c>
      <c r="Y189" t="s">
        <v>366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83</v>
      </c>
    </row>
    <row r="190" spans="1:39" x14ac:dyDescent="0.25">
      <c r="A190">
        <v>81</v>
      </c>
      <c r="B190">
        <v>25</v>
      </c>
      <c r="C190">
        <v>524230</v>
      </c>
      <c r="D190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132</v>
      </c>
      <c r="M190" t="s">
        <v>98</v>
      </c>
      <c r="N190" t="s">
        <v>150</v>
      </c>
      <c r="O190" t="s">
        <v>75</v>
      </c>
      <c r="P190">
        <v>51000</v>
      </c>
      <c r="Q190">
        <v>-67900</v>
      </c>
      <c r="R190">
        <v>42056</v>
      </c>
      <c r="S190" t="s">
        <v>76</v>
      </c>
      <c r="T190" t="s">
        <v>77</v>
      </c>
      <c r="U190" t="s">
        <v>49</v>
      </c>
      <c r="V190" t="s">
        <v>121</v>
      </c>
      <c r="W190" t="s">
        <v>114</v>
      </c>
      <c r="X190" t="s">
        <v>123</v>
      </c>
      <c r="Y190" t="s">
        <v>367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57</v>
      </c>
    </row>
    <row r="191" spans="1:39" x14ac:dyDescent="0.25">
      <c r="A191">
        <v>128</v>
      </c>
      <c r="B191">
        <v>28</v>
      </c>
      <c r="C191">
        <v>438817</v>
      </c>
      <c r="D191">
        <v>39402</v>
      </c>
      <c r="E191" t="s">
        <v>40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132</v>
      </c>
      <c r="M191" t="s">
        <v>186</v>
      </c>
      <c r="N191" t="s">
        <v>174</v>
      </c>
      <c r="O191" t="s">
        <v>61</v>
      </c>
      <c r="P191">
        <v>62700</v>
      </c>
      <c r="Q191">
        <v>0</v>
      </c>
      <c r="R191">
        <v>42051</v>
      </c>
      <c r="S191" t="s">
        <v>47</v>
      </c>
      <c r="T191" t="s">
        <v>77</v>
      </c>
      <c r="U191" t="s">
        <v>108</v>
      </c>
      <c r="V191" t="s">
        <v>137</v>
      </c>
      <c r="W191" t="s">
        <v>65</v>
      </c>
      <c r="X191" t="s">
        <v>52</v>
      </c>
      <c r="Y191" t="s">
        <v>368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83</v>
      </c>
    </row>
    <row r="192" spans="1:39" x14ac:dyDescent="0.25">
      <c r="A192">
        <v>449</v>
      </c>
      <c r="B192">
        <v>57</v>
      </c>
      <c r="C192">
        <v>293794</v>
      </c>
      <c r="D192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93</v>
      </c>
      <c r="M192" t="s">
        <v>98</v>
      </c>
      <c r="N192" t="s">
        <v>147</v>
      </c>
      <c r="O192" t="s">
        <v>75</v>
      </c>
      <c r="P192">
        <v>25000</v>
      </c>
      <c r="Q192">
        <v>0</v>
      </c>
      <c r="R192">
        <v>42044</v>
      </c>
      <c r="S192" t="s">
        <v>139</v>
      </c>
      <c r="T192" t="s">
        <v>63</v>
      </c>
      <c r="U192" t="s">
        <v>64</v>
      </c>
      <c r="V192" t="s">
        <v>94</v>
      </c>
      <c r="W192" t="s">
        <v>51</v>
      </c>
      <c r="X192" t="s">
        <v>66</v>
      </c>
      <c r="Y192" t="s">
        <v>369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83</v>
      </c>
    </row>
    <row r="193" spans="1:39" x14ac:dyDescent="0.25">
      <c r="A193">
        <v>252</v>
      </c>
      <c r="B193">
        <v>39</v>
      </c>
      <c r="C193">
        <v>868283</v>
      </c>
      <c r="D193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370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105</v>
      </c>
      <c r="AK193" t="s">
        <v>152</v>
      </c>
      <c r="AL193">
        <v>2001</v>
      </c>
      <c r="AM193" t="s">
        <v>83</v>
      </c>
    </row>
    <row r="194" spans="1:39" x14ac:dyDescent="0.25">
      <c r="A194">
        <v>359</v>
      </c>
      <c r="B194">
        <v>47</v>
      </c>
      <c r="C194">
        <v>828890</v>
      </c>
      <c r="D194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371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194</v>
      </c>
      <c r="AL194">
        <v>2012</v>
      </c>
      <c r="AM194" t="s">
        <v>83</v>
      </c>
    </row>
    <row r="195" spans="1:39" x14ac:dyDescent="0.25">
      <c r="A195">
        <v>19</v>
      </c>
      <c r="B195">
        <v>32</v>
      </c>
      <c r="C195">
        <v>882920</v>
      </c>
      <c r="D195">
        <v>38718</v>
      </c>
      <c r="E195" t="s">
        <v>40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>
        <v>42900</v>
      </c>
      <c r="Q195">
        <v>-90200</v>
      </c>
      <c r="R195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372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105</v>
      </c>
      <c r="AK195" t="s">
        <v>152</v>
      </c>
      <c r="AL195">
        <v>2015</v>
      </c>
      <c r="AM195" t="s">
        <v>83</v>
      </c>
    </row>
    <row r="196" spans="1:39" x14ac:dyDescent="0.25">
      <c r="A196">
        <v>73</v>
      </c>
      <c r="B196">
        <v>26</v>
      </c>
      <c r="C196">
        <v>918777</v>
      </c>
      <c r="D196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>
        <v>42047</v>
      </c>
      <c r="S196" t="s">
        <v>76</v>
      </c>
      <c r="T196" t="s">
        <v>77</v>
      </c>
      <c r="U196" t="s">
        <v>108</v>
      </c>
      <c r="V196" t="s">
        <v>121</v>
      </c>
      <c r="W196" t="s">
        <v>65</v>
      </c>
      <c r="X196" t="s">
        <v>157</v>
      </c>
      <c r="Y196" t="s">
        <v>373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83</v>
      </c>
    </row>
    <row r="197" spans="1:39" x14ac:dyDescent="0.25">
      <c r="A197">
        <v>285</v>
      </c>
      <c r="B197">
        <v>44</v>
      </c>
      <c r="C197">
        <v>212580</v>
      </c>
      <c r="D197">
        <v>41825</v>
      </c>
      <c r="E197" t="s">
        <v>84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132</v>
      </c>
      <c r="M197" t="s">
        <v>160</v>
      </c>
      <c r="N197" t="s">
        <v>99</v>
      </c>
      <c r="O197" t="s">
        <v>46</v>
      </c>
      <c r="P197">
        <v>0</v>
      </c>
      <c r="Q197">
        <v>0</v>
      </c>
      <c r="R197">
        <v>42040</v>
      </c>
      <c r="S197" t="s">
        <v>76</v>
      </c>
      <c r="T197" t="s">
        <v>48</v>
      </c>
      <c r="U197" t="s">
        <v>108</v>
      </c>
      <c r="V197" t="s">
        <v>100</v>
      </c>
      <c r="W197" t="s">
        <v>122</v>
      </c>
      <c r="X197" t="s">
        <v>52</v>
      </c>
      <c r="Y197" t="s">
        <v>374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25">
      <c r="A198">
        <v>196</v>
      </c>
      <c r="B198">
        <v>36</v>
      </c>
      <c r="C198">
        <v>602410</v>
      </c>
      <c r="D198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75</v>
      </c>
      <c r="P198">
        <v>0</v>
      </c>
      <c r="Q198">
        <v>0</v>
      </c>
      <c r="R198">
        <v>42028</v>
      </c>
      <c r="S198" t="s">
        <v>62</v>
      </c>
      <c r="T198" t="s">
        <v>63</v>
      </c>
      <c r="U198" t="s">
        <v>213</v>
      </c>
      <c r="V198" t="s">
        <v>50</v>
      </c>
      <c r="W198" t="s">
        <v>114</v>
      </c>
      <c r="X198" t="s">
        <v>103</v>
      </c>
      <c r="Y198" t="s">
        <v>375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57</v>
      </c>
    </row>
    <row r="199" spans="1:39" x14ac:dyDescent="0.25">
      <c r="A199">
        <v>223</v>
      </c>
      <c r="B199">
        <v>43</v>
      </c>
      <c r="C199">
        <v>976971</v>
      </c>
      <c r="D199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186</v>
      </c>
      <c r="N199" t="s">
        <v>119</v>
      </c>
      <c r="O199" t="s">
        <v>143</v>
      </c>
      <c r="P199">
        <v>0</v>
      </c>
      <c r="Q199">
        <v>0</v>
      </c>
      <c r="R199">
        <v>42016</v>
      </c>
      <c r="S199" t="s">
        <v>139</v>
      </c>
      <c r="T199" t="s">
        <v>63</v>
      </c>
      <c r="U199" t="s">
        <v>213</v>
      </c>
      <c r="V199" t="s">
        <v>94</v>
      </c>
      <c r="W199" t="s">
        <v>114</v>
      </c>
      <c r="X199" t="s">
        <v>88</v>
      </c>
      <c r="Y199" t="s">
        <v>377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83</v>
      </c>
    </row>
    <row r="200" spans="1:39" x14ac:dyDescent="0.25">
      <c r="A200">
        <v>328</v>
      </c>
      <c r="B200">
        <v>48</v>
      </c>
      <c r="C200">
        <v>630226</v>
      </c>
      <c r="D200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125</v>
      </c>
      <c r="M200" t="s">
        <v>85</v>
      </c>
      <c r="N200" t="s">
        <v>99</v>
      </c>
      <c r="O200" t="s">
        <v>75</v>
      </c>
      <c r="P200">
        <v>45100</v>
      </c>
      <c r="Q200">
        <v>-32800</v>
      </c>
      <c r="R200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78</v>
      </c>
      <c r="X200" t="s">
        <v>66</v>
      </c>
      <c r="Y200" t="s">
        <v>378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83</v>
      </c>
    </row>
    <row r="201" spans="1:39" x14ac:dyDescent="0.25">
      <c r="A201">
        <v>285</v>
      </c>
      <c r="B201">
        <v>43</v>
      </c>
      <c r="C201">
        <v>171254</v>
      </c>
      <c r="D20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142</v>
      </c>
      <c r="M201" t="s">
        <v>73</v>
      </c>
      <c r="N201" t="s">
        <v>166</v>
      </c>
      <c r="O201" t="s">
        <v>61</v>
      </c>
      <c r="P201">
        <v>47600</v>
      </c>
      <c r="Q201">
        <v>0</v>
      </c>
      <c r="R201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379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83</v>
      </c>
    </row>
    <row r="202" spans="1:39" x14ac:dyDescent="0.25">
      <c r="A202">
        <v>30</v>
      </c>
      <c r="B202">
        <v>31</v>
      </c>
      <c r="C202">
        <v>247116</v>
      </c>
      <c r="D202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113</v>
      </c>
      <c r="O202" t="s">
        <v>143</v>
      </c>
      <c r="P202">
        <v>0</v>
      </c>
      <c r="Q202">
        <v>0</v>
      </c>
      <c r="R202">
        <v>42037</v>
      </c>
      <c r="S202" t="s">
        <v>62</v>
      </c>
      <c r="T202" t="s">
        <v>63</v>
      </c>
      <c r="U202" t="s">
        <v>213</v>
      </c>
      <c r="V202" t="s">
        <v>50</v>
      </c>
      <c r="W202" t="s">
        <v>78</v>
      </c>
      <c r="X202" t="s">
        <v>123</v>
      </c>
      <c r="Y202" t="s">
        <v>380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83</v>
      </c>
    </row>
    <row r="203" spans="1:39" x14ac:dyDescent="0.25">
      <c r="A203">
        <v>342</v>
      </c>
      <c r="B203">
        <v>49</v>
      </c>
      <c r="C203">
        <v>505969</v>
      </c>
      <c r="D203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146</v>
      </c>
      <c r="N203" t="s">
        <v>107</v>
      </c>
      <c r="O203" t="s">
        <v>143</v>
      </c>
      <c r="P203">
        <v>63100</v>
      </c>
      <c r="Q203">
        <v>-13800</v>
      </c>
      <c r="R203">
        <v>42063</v>
      </c>
      <c r="S203" t="s">
        <v>47</v>
      </c>
      <c r="T203" t="s">
        <v>77</v>
      </c>
      <c r="U203" t="s">
        <v>64</v>
      </c>
      <c r="V203" t="s">
        <v>100</v>
      </c>
      <c r="W203" t="s">
        <v>114</v>
      </c>
      <c r="X203" t="s">
        <v>123</v>
      </c>
      <c r="Y203" t="s">
        <v>381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83</v>
      </c>
    </row>
    <row r="204" spans="1:39" x14ac:dyDescent="0.25">
      <c r="A204">
        <v>219</v>
      </c>
      <c r="B204">
        <v>39</v>
      </c>
      <c r="C204">
        <v>653864</v>
      </c>
      <c r="D204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132</v>
      </c>
      <c r="M204" t="s">
        <v>136</v>
      </c>
      <c r="N204" t="s">
        <v>74</v>
      </c>
      <c r="O204" t="s">
        <v>86</v>
      </c>
      <c r="P204">
        <v>0</v>
      </c>
      <c r="Q204">
        <v>0</v>
      </c>
      <c r="R204">
        <v>42022</v>
      </c>
      <c r="S204" t="s">
        <v>139</v>
      </c>
      <c r="T204" t="s">
        <v>63</v>
      </c>
      <c r="U204" t="s">
        <v>213</v>
      </c>
      <c r="V204" t="s">
        <v>50</v>
      </c>
      <c r="W204" t="s">
        <v>78</v>
      </c>
      <c r="X204" t="s">
        <v>103</v>
      </c>
      <c r="Y204" t="s">
        <v>382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83</v>
      </c>
    </row>
    <row r="205" spans="1:39" x14ac:dyDescent="0.25">
      <c r="A205">
        <v>468</v>
      </c>
      <c r="B205">
        <v>62</v>
      </c>
      <c r="C205">
        <v>586367</v>
      </c>
      <c r="D205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166</v>
      </c>
      <c r="O205" t="s">
        <v>120</v>
      </c>
      <c r="P205">
        <v>0</v>
      </c>
      <c r="Q205">
        <v>0</v>
      </c>
      <c r="R205">
        <v>42050</v>
      </c>
      <c r="S205" t="s">
        <v>76</v>
      </c>
      <c r="T205" t="s">
        <v>77</v>
      </c>
      <c r="U205" t="s">
        <v>49</v>
      </c>
      <c r="V205" t="s">
        <v>100</v>
      </c>
      <c r="W205" t="s">
        <v>51</v>
      </c>
      <c r="X205" t="s">
        <v>66</v>
      </c>
      <c r="Y205" t="s">
        <v>383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83</v>
      </c>
    </row>
    <row r="206" spans="1:39" x14ac:dyDescent="0.25">
      <c r="A206">
        <v>241</v>
      </c>
      <c r="B206">
        <v>39</v>
      </c>
      <c r="C206">
        <v>896890</v>
      </c>
      <c r="D206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162</v>
      </c>
      <c r="M206" t="s">
        <v>73</v>
      </c>
      <c r="N206" t="s">
        <v>171</v>
      </c>
      <c r="O206" t="s">
        <v>46</v>
      </c>
      <c r="P206">
        <v>0</v>
      </c>
      <c r="Q206">
        <v>0</v>
      </c>
      <c r="R206">
        <v>42035</v>
      </c>
      <c r="S206" t="s">
        <v>76</v>
      </c>
      <c r="T206" t="s">
        <v>77</v>
      </c>
      <c r="U206" t="s">
        <v>108</v>
      </c>
      <c r="V206" t="s">
        <v>137</v>
      </c>
      <c r="W206" t="s">
        <v>114</v>
      </c>
      <c r="X206" t="s">
        <v>128</v>
      </c>
      <c r="Y206" t="s">
        <v>384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25">
      <c r="A207">
        <v>223</v>
      </c>
      <c r="B207">
        <v>43</v>
      </c>
      <c r="C207">
        <v>650026</v>
      </c>
      <c r="D207">
        <v>39942</v>
      </c>
      <c r="E207" t="s">
        <v>40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125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>
        <v>42045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103</v>
      </c>
      <c r="Y207" t="s">
        <v>385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83</v>
      </c>
    </row>
    <row r="208" spans="1:39" x14ac:dyDescent="0.25">
      <c r="A208">
        <v>128</v>
      </c>
      <c r="B208">
        <v>32</v>
      </c>
      <c r="C208">
        <v>547744</v>
      </c>
      <c r="D208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142</v>
      </c>
      <c r="M208" t="s">
        <v>73</v>
      </c>
      <c r="N208" t="s">
        <v>169</v>
      </c>
      <c r="O208" t="s">
        <v>61</v>
      </c>
      <c r="P208">
        <v>0</v>
      </c>
      <c r="Q208">
        <v>-39300</v>
      </c>
      <c r="R208">
        <v>42061</v>
      </c>
      <c r="S208" t="s">
        <v>47</v>
      </c>
      <c r="T208" t="s">
        <v>77</v>
      </c>
      <c r="U208" t="s">
        <v>108</v>
      </c>
      <c r="V208" t="s">
        <v>100</v>
      </c>
      <c r="W208" t="s">
        <v>51</v>
      </c>
      <c r="X208" t="s">
        <v>52</v>
      </c>
      <c r="Y208" t="s">
        <v>386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130</v>
      </c>
      <c r="AK208" t="s">
        <v>131</v>
      </c>
      <c r="AL208">
        <v>1999</v>
      </c>
      <c r="AM208" t="s">
        <v>57</v>
      </c>
    </row>
    <row r="209" spans="1:39" x14ac:dyDescent="0.25">
      <c r="A209">
        <v>124</v>
      </c>
      <c r="B209">
        <v>29</v>
      </c>
      <c r="C209">
        <v>598124</v>
      </c>
      <c r="D209">
        <v>34232</v>
      </c>
      <c r="E209" t="s">
        <v>40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>
        <v>0</v>
      </c>
      <c r="Q209">
        <v>0</v>
      </c>
      <c r="R209">
        <v>42060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387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110</v>
      </c>
      <c r="AK209" t="s">
        <v>135</v>
      </c>
      <c r="AL209">
        <v>2005</v>
      </c>
      <c r="AM209" t="s">
        <v>83</v>
      </c>
    </row>
    <row r="210" spans="1:39" x14ac:dyDescent="0.25">
      <c r="A210">
        <v>343</v>
      </c>
      <c r="B210">
        <v>48</v>
      </c>
      <c r="C210">
        <v>436126</v>
      </c>
      <c r="D210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162</v>
      </c>
      <c r="M210" t="s">
        <v>186</v>
      </c>
      <c r="N210" t="s">
        <v>150</v>
      </c>
      <c r="O210" t="s">
        <v>46</v>
      </c>
      <c r="P210">
        <v>0</v>
      </c>
      <c r="Q210">
        <v>0</v>
      </c>
      <c r="R210">
        <v>42012</v>
      </c>
      <c r="S210" t="s">
        <v>76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388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194</v>
      </c>
      <c r="AL210">
        <v>2003</v>
      </c>
      <c r="AM210" t="s">
        <v>83</v>
      </c>
    </row>
    <row r="211" spans="1:39" x14ac:dyDescent="0.25">
      <c r="A211">
        <v>404</v>
      </c>
      <c r="B211">
        <v>53</v>
      </c>
      <c r="C211">
        <v>739447</v>
      </c>
      <c r="D21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93</v>
      </c>
      <c r="M211" t="s">
        <v>73</v>
      </c>
      <c r="N211" t="s">
        <v>60</v>
      </c>
      <c r="O211" t="s">
        <v>143</v>
      </c>
      <c r="P211">
        <v>25500</v>
      </c>
      <c r="Q211">
        <v>-36700</v>
      </c>
      <c r="R211">
        <v>42018</v>
      </c>
      <c r="S211" t="s">
        <v>139</v>
      </c>
      <c r="T211" t="s">
        <v>63</v>
      </c>
      <c r="U211" t="s">
        <v>213</v>
      </c>
      <c r="V211" t="s">
        <v>50</v>
      </c>
      <c r="W211" t="s">
        <v>114</v>
      </c>
      <c r="X211" t="s">
        <v>52</v>
      </c>
      <c r="Y211" t="s">
        <v>389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83</v>
      </c>
    </row>
    <row r="212" spans="1:39" x14ac:dyDescent="0.25">
      <c r="A212">
        <v>63</v>
      </c>
      <c r="B212">
        <v>24</v>
      </c>
      <c r="C212">
        <v>427484</v>
      </c>
      <c r="D212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132</v>
      </c>
      <c r="M212" t="s">
        <v>160</v>
      </c>
      <c r="N212" t="s">
        <v>147</v>
      </c>
      <c r="O212" t="s">
        <v>61</v>
      </c>
      <c r="P212">
        <v>0</v>
      </c>
      <c r="Q212">
        <v>0</v>
      </c>
      <c r="R212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390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116</v>
      </c>
      <c r="AK212" t="s">
        <v>184</v>
      </c>
      <c r="AL212">
        <v>2015</v>
      </c>
      <c r="AM212" t="s">
        <v>83</v>
      </c>
    </row>
    <row r="213" spans="1:39" x14ac:dyDescent="0.25">
      <c r="A213">
        <v>210</v>
      </c>
      <c r="B213">
        <v>37</v>
      </c>
      <c r="C213">
        <v>218684</v>
      </c>
      <c r="D213">
        <v>38934</v>
      </c>
      <c r="E213" t="s">
        <v>58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>
        <v>59900</v>
      </c>
      <c r="Q213">
        <v>0</v>
      </c>
      <c r="R213">
        <v>42009</v>
      </c>
      <c r="S213" t="s">
        <v>62</v>
      </c>
      <c r="T213" t="s">
        <v>63</v>
      </c>
      <c r="U213" t="s">
        <v>213</v>
      </c>
      <c r="V213" t="s">
        <v>94</v>
      </c>
      <c r="W213" t="s">
        <v>40</v>
      </c>
      <c r="X213" t="s">
        <v>52</v>
      </c>
      <c r="Y213" t="s">
        <v>391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25">
      <c r="A214">
        <v>335</v>
      </c>
      <c r="B214">
        <v>50</v>
      </c>
      <c r="C214">
        <v>565564</v>
      </c>
      <c r="D214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132</v>
      </c>
      <c r="M214" t="s">
        <v>73</v>
      </c>
      <c r="N214" t="s">
        <v>156</v>
      </c>
      <c r="O214" t="s">
        <v>61</v>
      </c>
      <c r="P214">
        <v>62200</v>
      </c>
      <c r="Q214">
        <v>-31400</v>
      </c>
      <c r="R214">
        <v>42028</v>
      </c>
      <c r="S214" t="s">
        <v>76</v>
      </c>
      <c r="T214" t="s">
        <v>48</v>
      </c>
      <c r="U214" t="s">
        <v>64</v>
      </c>
      <c r="V214" t="s">
        <v>137</v>
      </c>
      <c r="W214" t="s">
        <v>78</v>
      </c>
      <c r="X214" t="s">
        <v>66</v>
      </c>
      <c r="Y214" t="s">
        <v>392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83</v>
      </c>
    </row>
    <row r="215" spans="1:39" x14ac:dyDescent="0.25">
      <c r="A215">
        <v>11</v>
      </c>
      <c r="B215">
        <v>40</v>
      </c>
      <c r="C215">
        <v>743163</v>
      </c>
      <c r="D215">
        <v>36990</v>
      </c>
      <c r="E215" t="s">
        <v>40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102</v>
      </c>
      <c r="N215" t="s">
        <v>60</v>
      </c>
      <c r="O215" t="s">
        <v>120</v>
      </c>
      <c r="P215">
        <v>24000</v>
      </c>
      <c r="Q215">
        <v>0</v>
      </c>
      <c r="R215">
        <v>42030</v>
      </c>
      <c r="S215" t="s">
        <v>76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393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145</v>
      </c>
      <c r="AL215">
        <v>2004</v>
      </c>
      <c r="AM215" t="s">
        <v>57</v>
      </c>
    </row>
    <row r="216" spans="1:39" x14ac:dyDescent="0.25">
      <c r="A216">
        <v>142</v>
      </c>
      <c r="B216">
        <v>33</v>
      </c>
      <c r="C216">
        <v>604614</v>
      </c>
      <c r="D216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162</v>
      </c>
      <c r="M216" t="s">
        <v>126</v>
      </c>
      <c r="N216" t="s">
        <v>243</v>
      </c>
      <c r="O216" t="s">
        <v>120</v>
      </c>
      <c r="P216">
        <v>0</v>
      </c>
      <c r="Q216">
        <v>0</v>
      </c>
      <c r="R216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394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57</v>
      </c>
    </row>
    <row r="217" spans="1:39" x14ac:dyDescent="0.25">
      <c r="A217">
        <v>272</v>
      </c>
      <c r="B217">
        <v>43</v>
      </c>
      <c r="C217">
        <v>509928</v>
      </c>
      <c r="D217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99</v>
      </c>
      <c r="O217" t="s">
        <v>61</v>
      </c>
      <c r="P217">
        <v>0</v>
      </c>
      <c r="Q217">
        <v>0</v>
      </c>
      <c r="R217">
        <v>42041</v>
      </c>
      <c r="S217" t="s">
        <v>76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395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110</v>
      </c>
      <c r="AK217" t="s">
        <v>135</v>
      </c>
      <c r="AL217">
        <v>2006</v>
      </c>
      <c r="AM217" t="s">
        <v>57</v>
      </c>
    </row>
    <row r="218" spans="1:39" x14ac:dyDescent="0.25">
      <c r="A218">
        <v>69</v>
      </c>
      <c r="B218">
        <v>26</v>
      </c>
      <c r="C218">
        <v>593390</v>
      </c>
      <c r="D218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132</v>
      </c>
      <c r="M218" t="s">
        <v>59</v>
      </c>
      <c r="N218" t="s">
        <v>107</v>
      </c>
      <c r="O218" t="s">
        <v>86</v>
      </c>
      <c r="P218">
        <v>0</v>
      </c>
      <c r="Q218">
        <v>0</v>
      </c>
      <c r="R218">
        <v>42011</v>
      </c>
      <c r="S218" t="s">
        <v>47</v>
      </c>
      <c r="T218" t="s">
        <v>87</v>
      </c>
      <c r="U218" t="s">
        <v>64</v>
      </c>
      <c r="V218" t="s">
        <v>100</v>
      </c>
      <c r="W218" t="s">
        <v>78</v>
      </c>
      <c r="X218" t="s">
        <v>52</v>
      </c>
      <c r="Y218" t="s">
        <v>396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110</v>
      </c>
      <c r="AK218" t="s">
        <v>111</v>
      </c>
      <c r="AL218">
        <v>2008</v>
      </c>
      <c r="AM218" t="s">
        <v>83</v>
      </c>
    </row>
    <row r="219" spans="1:39" x14ac:dyDescent="0.25">
      <c r="A219">
        <v>38</v>
      </c>
      <c r="B219">
        <v>28</v>
      </c>
      <c r="C219">
        <v>970607</v>
      </c>
      <c r="D219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>
        <v>42045</v>
      </c>
      <c r="S219" t="s">
        <v>62</v>
      </c>
      <c r="T219" t="s">
        <v>63</v>
      </c>
      <c r="U219" t="s">
        <v>213</v>
      </c>
      <c r="V219" t="s">
        <v>94</v>
      </c>
      <c r="W219" t="s">
        <v>122</v>
      </c>
      <c r="X219" t="s">
        <v>103</v>
      </c>
      <c r="Y219" t="s">
        <v>397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83</v>
      </c>
    </row>
    <row r="220" spans="1:39" x14ac:dyDescent="0.25">
      <c r="A220">
        <v>328</v>
      </c>
      <c r="B220">
        <v>46</v>
      </c>
      <c r="C220">
        <v>174701</v>
      </c>
      <c r="D220">
        <v>35235</v>
      </c>
      <c r="E220" t="s">
        <v>84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102</v>
      </c>
      <c r="N220" t="s">
        <v>265</v>
      </c>
      <c r="O220" t="s">
        <v>143</v>
      </c>
      <c r="P220">
        <v>24800</v>
      </c>
      <c r="Q220">
        <v>0</v>
      </c>
      <c r="R220">
        <v>42058</v>
      </c>
      <c r="S220" t="s">
        <v>47</v>
      </c>
      <c r="T220" t="s">
        <v>77</v>
      </c>
      <c r="U220" t="s">
        <v>108</v>
      </c>
      <c r="V220" t="s">
        <v>121</v>
      </c>
      <c r="W220" t="s">
        <v>114</v>
      </c>
      <c r="X220" t="s">
        <v>123</v>
      </c>
      <c r="Y220" t="s">
        <v>398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25">
      <c r="A221">
        <v>281</v>
      </c>
      <c r="B221">
        <v>43</v>
      </c>
      <c r="C221">
        <v>529398</v>
      </c>
      <c r="D22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>
        <v>0</v>
      </c>
      <c r="Q221">
        <v>0</v>
      </c>
      <c r="R221">
        <v>42013</v>
      </c>
      <c r="S221" t="s">
        <v>76</v>
      </c>
      <c r="T221" t="s">
        <v>48</v>
      </c>
      <c r="U221" t="s">
        <v>64</v>
      </c>
      <c r="V221" t="s">
        <v>100</v>
      </c>
      <c r="W221" t="s">
        <v>51</v>
      </c>
      <c r="X221" t="s">
        <v>157</v>
      </c>
      <c r="Y221" t="s">
        <v>399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83</v>
      </c>
    </row>
    <row r="222" spans="1:39" x14ac:dyDescent="0.25">
      <c r="A222">
        <v>246</v>
      </c>
      <c r="B222">
        <v>44</v>
      </c>
      <c r="C222">
        <v>940942</v>
      </c>
      <c r="D222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142</v>
      </c>
      <c r="M222" t="s">
        <v>190</v>
      </c>
      <c r="N222" t="s">
        <v>107</v>
      </c>
      <c r="O222" t="s">
        <v>61</v>
      </c>
      <c r="P222">
        <v>0</v>
      </c>
      <c r="Q222">
        <v>-58600</v>
      </c>
      <c r="R222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78</v>
      </c>
      <c r="X222" t="s">
        <v>123</v>
      </c>
      <c r="Y222" t="s">
        <v>400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57</v>
      </c>
    </row>
    <row r="223" spans="1:39" x14ac:dyDescent="0.25">
      <c r="A223">
        <v>298</v>
      </c>
      <c r="B223">
        <v>49</v>
      </c>
      <c r="C223">
        <v>442677</v>
      </c>
      <c r="D223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142</v>
      </c>
      <c r="M223" t="s">
        <v>112</v>
      </c>
      <c r="N223" t="s">
        <v>265</v>
      </c>
      <c r="O223" t="s">
        <v>75</v>
      </c>
      <c r="P223">
        <v>47800</v>
      </c>
      <c r="Q223">
        <v>0</v>
      </c>
      <c r="R223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78</v>
      </c>
      <c r="X223" t="s">
        <v>103</v>
      </c>
      <c r="Y223" t="s">
        <v>401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83</v>
      </c>
    </row>
    <row r="224" spans="1:39" x14ac:dyDescent="0.25">
      <c r="A224">
        <v>330</v>
      </c>
      <c r="B224">
        <v>50</v>
      </c>
      <c r="C224">
        <v>365364</v>
      </c>
      <c r="D224">
        <v>37618</v>
      </c>
      <c r="E224" t="s">
        <v>84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132</v>
      </c>
      <c r="M224" t="s">
        <v>73</v>
      </c>
      <c r="N224" t="s">
        <v>156</v>
      </c>
      <c r="O224" t="s">
        <v>46</v>
      </c>
      <c r="P224">
        <v>0</v>
      </c>
      <c r="Q224">
        <v>0</v>
      </c>
      <c r="R224">
        <v>42039</v>
      </c>
      <c r="S224" t="s">
        <v>47</v>
      </c>
      <c r="T224" t="s">
        <v>48</v>
      </c>
      <c r="U224" t="s">
        <v>108</v>
      </c>
      <c r="V224" t="s">
        <v>100</v>
      </c>
      <c r="W224" t="s">
        <v>78</v>
      </c>
      <c r="X224" t="s">
        <v>123</v>
      </c>
      <c r="Y224" t="s">
        <v>402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83</v>
      </c>
    </row>
    <row r="225" spans="1:39" x14ac:dyDescent="0.25">
      <c r="A225">
        <v>362</v>
      </c>
      <c r="B225">
        <v>50</v>
      </c>
      <c r="C225">
        <v>114839</v>
      </c>
      <c r="D225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93</v>
      </c>
      <c r="M225" t="s">
        <v>73</v>
      </c>
      <c r="N225" t="s">
        <v>74</v>
      </c>
      <c r="O225" t="s">
        <v>120</v>
      </c>
      <c r="P225">
        <v>53000</v>
      </c>
      <c r="Q225">
        <v>-72500</v>
      </c>
      <c r="R225">
        <v>42011</v>
      </c>
      <c r="S225" t="s">
        <v>76</v>
      </c>
      <c r="T225" t="s">
        <v>48</v>
      </c>
      <c r="U225" t="s">
        <v>108</v>
      </c>
      <c r="V225" t="s">
        <v>100</v>
      </c>
      <c r="W225" t="s">
        <v>78</v>
      </c>
      <c r="X225" t="s">
        <v>52</v>
      </c>
      <c r="Y225" t="s">
        <v>403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25">
      <c r="A226">
        <v>241</v>
      </c>
      <c r="B226">
        <v>38</v>
      </c>
      <c r="C226">
        <v>872734</v>
      </c>
      <c r="D226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>
        <v>42021</v>
      </c>
      <c r="S226" t="s">
        <v>76</v>
      </c>
      <c r="T226" t="s">
        <v>48</v>
      </c>
      <c r="U226" t="s">
        <v>49</v>
      </c>
      <c r="V226" t="s">
        <v>100</v>
      </c>
      <c r="W226" t="s">
        <v>65</v>
      </c>
      <c r="X226" t="s">
        <v>88</v>
      </c>
      <c r="Y226" t="s">
        <v>404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83</v>
      </c>
    </row>
    <row r="227" spans="1:39" x14ac:dyDescent="0.25">
      <c r="A227">
        <v>245</v>
      </c>
      <c r="B227">
        <v>41</v>
      </c>
      <c r="C227">
        <v>267885</v>
      </c>
      <c r="D227">
        <v>41512</v>
      </c>
      <c r="E227" t="s">
        <v>58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125</v>
      </c>
      <c r="M227" t="s">
        <v>126</v>
      </c>
      <c r="N227" t="s">
        <v>180</v>
      </c>
      <c r="O227" t="s">
        <v>86</v>
      </c>
      <c r="P227">
        <v>24400</v>
      </c>
      <c r="Q227">
        <v>-60500</v>
      </c>
      <c r="R227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78</v>
      </c>
      <c r="X227" t="s">
        <v>103</v>
      </c>
      <c r="Y227" t="s">
        <v>405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83</v>
      </c>
    </row>
    <row r="228" spans="1:39" x14ac:dyDescent="0.25">
      <c r="A228">
        <v>371</v>
      </c>
      <c r="B228">
        <v>52</v>
      </c>
      <c r="C228">
        <v>740505</v>
      </c>
      <c r="D228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132</v>
      </c>
      <c r="M228" t="s">
        <v>112</v>
      </c>
      <c r="N228" t="s">
        <v>166</v>
      </c>
      <c r="O228" t="s">
        <v>75</v>
      </c>
      <c r="P228">
        <v>0</v>
      </c>
      <c r="Q228">
        <v>-37100</v>
      </c>
      <c r="R228">
        <v>42057</v>
      </c>
      <c r="S228" t="s">
        <v>76</v>
      </c>
      <c r="T228" t="s">
        <v>77</v>
      </c>
      <c r="U228" t="s">
        <v>64</v>
      </c>
      <c r="V228" t="s">
        <v>121</v>
      </c>
      <c r="W228" t="s">
        <v>78</v>
      </c>
      <c r="X228" t="s">
        <v>66</v>
      </c>
      <c r="Y228" t="s">
        <v>406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83</v>
      </c>
    </row>
    <row r="229" spans="1:39" x14ac:dyDescent="0.25">
      <c r="A229">
        <v>343</v>
      </c>
      <c r="B229">
        <v>52</v>
      </c>
      <c r="C229">
        <v>629663</v>
      </c>
      <c r="D229">
        <v>37277</v>
      </c>
      <c r="E229" t="s">
        <v>84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93</v>
      </c>
      <c r="M229" t="s">
        <v>102</v>
      </c>
      <c r="N229" t="s">
        <v>99</v>
      </c>
      <c r="O229" t="s">
        <v>143</v>
      </c>
      <c r="P229">
        <v>0</v>
      </c>
      <c r="Q229">
        <v>0</v>
      </c>
      <c r="R229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78</v>
      </c>
      <c r="X229" t="s">
        <v>88</v>
      </c>
      <c r="Y229" t="s">
        <v>407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116</v>
      </c>
      <c r="AK229" t="s">
        <v>184</v>
      </c>
      <c r="AL229">
        <v>2005</v>
      </c>
      <c r="AM229" t="s">
        <v>57</v>
      </c>
    </row>
    <row r="230" spans="1:39" x14ac:dyDescent="0.25">
      <c r="A230">
        <v>377</v>
      </c>
      <c r="B230">
        <v>53</v>
      </c>
      <c r="C230">
        <v>839884</v>
      </c>
      <c r="D230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171</v>
      </c>
      <c r="O230" t="s">
        <v>86</v>
      </c>
      <c r="P230">
        <v>0</v>
      </c>
      <c r="Q230">
        <v>-64000</v>
      </c>
      <c r="R230">
        <v>42052</v>
      </c>
      <c r="S230" t="s">
        <v>76</v>
      </c>
      <c r="T230" t="s">
        <v>87</v>
      </c>
      <c r="U230" t="s">
        <v>108</v>
      </c>
      <c r="V230" t="s">
        <v>100</v>
      </c>
      <c r="W230" t="s">
        <v>114</v>
      </c>
      <c r="X230" t="s">
        <v>123</v>
      </c>
      <c r="Y230" t="s">
        <v>408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25">
      <c r="A231">
        <v>154</v>
      </c>
      <c r="B231">
        <v>37</v>
      </c>
      <c r="C231">
        <v>241562</v>
      </c>
      <c r="D23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190</v>
      </c>
      <c r="N231" t="s">
        <v>127</v>
      </c>
      <c r="O231" t="s">
        <v>61</v>
      </c>
      <c r="P231">
        <v>0</v>
      </c>
      <c r="Q231">
        <v>-67800</v>
      </c>
      <c r="R231">
        <v>42013</v>
      </c>
      <c r="S231" t="s">
        <v>47</v>
      </c>
      <c r="T231" t="s">
        <v>77</v>
      </c>
      <c r="U231" t="s">
        <v>64</v>
      </c>
      <c r="V231" t="s">
        <v>121</v>
      </c>
      <c r="W231" t="s">
        <v>51</v>
      </c>
      <c r="X231" t="s">
        <v>52</v>
      </c>
      <c r="Y231" t="s">
        <v>409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83</v>
      </c>
    </row>
    <row r="232" spans="1:39" x14ac:dyDescent="0.25">
      <c r="A232">
        <v>166</v>
      </c>
      <c r="B232">
        <v>34</v>
      </c>
      <c r="C232">
        <v>405533</v>
      </c>
      <c r="D232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132</v>
      </c>
      <c r="M232" t="s">
        <v>59</v>
      </c>
      <c r="N232" t="s">
        <v>107</v>
      </c>
      <c r="O232" t="s">
        <v>120</v>
      </c>
      <c r="P232">
        <v>65600</v>
      </c>
      <c r="Q232">
        <v>-68200</v>
      </c>
      <c r="R232">
        <v>42044</v>
      </c>
      <c r="S232" t="s">
        <v>47</v>
      </c>
      <c r="T232" t="s">
        <v>48</v>
      </c>
      <c r="U232" t="s">
        <v>108</v>
      </c>
      <c r="V232" t="s">
        <v>50</v>
      </c>
      <c r="W232" t="s">
        <v>78</v>
      </c>
      <c r="X232" t="s">
        <v>52</v>
      </c>
      <c r="Y232" t="s">
        <v>410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83</v>
      </c>
    </row>
    <row r="233" spans="1:39" x14ac:dyDescent="0.25">
      <c r="A233">
        <v>298</v>
      </c>
      <c r="B233">
        <v>46</v>
      </c>
      <c r="C233">
        <v>667021</v>
      </c>
      <c r="D233">
        <v>39204</v>
      </c>
      <c r="E233" t="s">
        <v>40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162</v>
      </c>
      <c r="M233" t="s">
        <v>102</v>
      </c>
      <c r="N233" t="s">
        <v>127</v>
      </c>
      <c r="O233" t="s">
        <v>75</v>
      </c>
      <c r="P233">
        <v>36900</v>
      </c>
      <c r="Q233">
        <v>-55000</v>
      </c>
      <c r="R233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411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83</v>
      </c>
    </row>
    <row r="234" spans="1:39" x14ac:dyDescent="0.25">
      <c r="A234">
        <v>235</v>
      </c>
      <c r="B234">
        <v>42</v>
      </c>
      <c r="C234">
        <v>511621</v>
      </c>
      <c r="D234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125</v>
      </c>
      <c r="M234" t="s">
        <v>59</v>
      </c>
      <c r="N234" t="s">
        <v>265</v>
      </c>
      <c r="O234" t="s">
        <v>46</v>
      </c>
      <c r="P234">
        <v>39900</v>
      </c>
      <c r="Q234">
        <v>-60200</v>
      </c>
      <c r="R234">
        <v>42053</v>
      </c>
      <c r="S234" t="s">
        <v>76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412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116</v>
      </c>
      <c r="AK234" t="s">
        <v>141</v>
      </c>
      <c r="AL234">
        <v>2006</v>
      </c>
      <c r="AM234" t="s">
        <v>83</v>
      </c>
    </row>
    <row r="235" spans="1:39" x14ac:dyDescent="0.25">
      <c r="A235">
        <v>172</v>
      </c>
      <c r="B235">
        <v>35</v>
      </c>
      <c r="C235">
        <v>476923</v>
      </c>
      <c r="D235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160</v>
      </c>
      <c r="N235" t="s">
        <v>166</v>
      </c>
      <c r="O235" t="s">
        <v>75</v>
      </c>
      <c r="P235">
        <v>63600</v>
      </c>
      <c r="Q235">
        <v>-68700</v>
      </c>
      <c r="R235">
        <v>42015</v>
      </c>
      <c r="S235" t="s">
        <v>76</v>
      </c>
      <c r="T235" t="s">
        <v>77</v>
      </c>
      <c r="U235" t="s">
        <v>49</v>
      </c>
      <c r="V235" t="s">
        <v>50</v>
      </c>
      <c r="W235" t="s">
        <v>40</v>
      </c>
      <c r="X235" t="s">
        <v>123</v>
      </c>
      <c r="Y235" t="s">
        <v>413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105</v>
      </c>
      <c r="AK235" t="s">
        <v>106</v>
      </c>
      <c r="AL235">
        <v>1999</v>
      </c>
      <c r="AM235" t="s">
        <v>83</v>
      </c>
    </row>
    <row r="236" spans="1:39" x14ac:dyDescent="0.25">
      <c r="A236">
        <v>27</v>
      </c>
      <c r="B236">
        <v>28</v>
      </c>
      <c r="C236">
        <v>735822</v>
      </c>
      <c r="D236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162</v>
      </c>
      <c r="M236" t="s">
        <v>190</v>
      </c>
      <c r="N236" t="s">
        <v>174</v>
      </c>
      <c r="O236" t="s">
        <v>61</v>
      </c>
      <c r="P236">
        <v>0</v>
      </c>
      <c r="Q236">
        <v>-32500</v>
      </c>
      <c r="R236">
        <v>42039</v>
      </c>
      <c r="S236" t="s">
        <v>76</v>
      </c>
      <c r="T236" t="s">
        <v>87</v>
      </c>
      <c r="U236" t="s">
        <v>49</v>
      </c>
      <c r="V236" t="s">
        <v>121</v>
      </c>
      <c r="W236" t="s">
        <v>176</v>
      </c>
      <c r="X236" t="s">
        <v>66</v>
      </c>
      <c r="Y236" t="s">
        <v>414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110</v>
      </c>
      <c r="AK236" t="s">
        <v>111</v>
      </c>
      <c r="AL236">
        <v>2015</v>
      </c>
      <c r="AM236" t="s">
        <v>57</v>
      </c>
    </row>
    <row r="237" spans="1:39" x14ac:dyDescent="0.25">
      <c r="A237">
        <v>428</v>
      </c>
      <c r="B237">
        <v>54</v>
      </c>
      <c r="C237">
        <v>492745</v>
      </c>
      <c r="D237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125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>
        <v>42026</v>
      </c>
      <c r="S237" t="s">
        <v>76</v>
      </c>
      <c r="T237" t="s">
        <v>48</v>
      </c>
      <c r="U237" t="s">
        <v>64</v>
      </c>
      <c r="V237" t="s">
        <v>100</v>
      </c>
      <c r="W237" t="s">
        <v>78</v>
      </c>
      <c r="X237" t="s">
        <v>66</v>
      </c>
      <c r="Y237" t="s">
        <v>415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105</v>
      </c>
      <c r="AK237" t="s">
        <v>288</v>
      </c>
      <c r="AL237">
        <v>2009</v>
      </c>
      <c r="AM237" t="s">
        <v>83</v>
      </c>
    </row>
    <row r="238" spans="1:39" x14ac:dyDescent="0.25">
      <c r="A238">
        <v>99</v>
      </c>
      <c r="B238">
        <v>32</v>
      </c>
      <c r="C238">
        <v>130930</v>
      </c>
      <c r="D238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162</v>
      </c>
      <c r="M238" t="s">
        <v>44</v>
      </c>
      <c r="N238" t="s">
        <v>113</v>
      </c>
      <c r="O238" t="s">
        <v>86</v>
      </c>
      <c r="P238">
        <v>0</v>
      </c>
      <c r="Q238">
        <v>0</v>
      </c>
      <c r="R238">
        <v>42014</v>
      </c>
      <c r="S238" t="s">
        <v>47</v>
      </c>
      <c r="T238" t="s">
        <v>87</v>
      </c>
      <c r="U238" t="s">
        <v>108</v>
      </c>
      <c r="V238" t="s">
        <v>100</v>
      </c>
      <c r="W238" t="s">
        <v>78</v>
      </c>
      <c r="X238" t="s">
        <v>88</v>
      </c>
      <c r="Y238" t="s">
        <v>416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25">
      <c r="A239">
        <v>107</v>
      </c>
      <c r="B239">
        <v>26</v>
      </c>
      <c r="C239">
        <v>261119</v>
      </c>
      <c r="D239">
        <v>35510</v>
      </c>
      <c r="E239" t="s">
        <v>84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243</v>
      </c>
      <c r="O239" t="s">
        <v>75</v>
      </c>
      <c r="P239">
        <v>40600</v>
      </c>
      <c r="Q239">
        <v>0</v>
      </c>
      <c r="R239">
        <v>42014</v>
      </c>
      <c r="S239" t="s">
        <v>76</v>
      </c>
      <c r="T239" t="s">
        <v>77</v>
      </c>
      <c r="U239" t="s">
        <v>108</v>
      </c>
      <c r="V239" t="s">
        <v>100</v>
      </c>
      <c r="W239" t="s">
        <v>51</v>
      </c>
      <c r="X239" t="s">
        <v>52</v>
      </c>
      <c r="Y239" t="s">
        <v>417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110</v>
      </c>
      <c r="AK239" t="s">
        <v>135</v>
      </c>
      <c r="AL239">
        <v>1996</v>
      </c>
      <c r="AM239" t="s">
        <v>57</v>
      </c>
    </row>
    <row r="240" spans="1:39" x14ac:dyDescent="0.25">
      <c r="A240">
        <v>272</v>
      </c>
      <c r="B240">
        <v>41</v>
      </c>
      <c r="C240">
        <v>280709</v>
      </c>
      <c r="D240">
        <v>33364</v>
      </c>
      <c r="E240" t="s">
        <v>40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93</v>
      </c>
      <c r="M240" t="s">
        <v>190</v>
      </c>
      <c r="N240" t="s">
        <v>60</v>
      </c>
      <c r="O240" t="s">
        <v>75</v>
      </c>
      <c r="P240">
        <v>33300</v>
      </c>
      <c r="Q240">
        <v>-10600</v>
      </c>
      <c r="R240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78</v>
      </c>
      <c r="X240" t="s">
        <v>103</v>
      </c>
      <c r="Y240" t="s">
        <v>418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25">
      <c r="A241">
        <v>151</v>
      </c>
      <c r="B241">
        <v>37</v>
      </c>
      <c r="C241">
        <v>898573</v>
      </c>
      <c r="D241">
        <v>33823</v>
      </c>
      <c r="E241" t="s">
        <v>58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125</v>
      </c>
      <c r="M241" t="s">
        <v>190</v>
      </c>
      <c r="N241" t="s">
        <v>127</v>
      </c>
      <c r="O241" t="s">
        <v>75</v>
      </c>
      <c r="P241">
        <v>54000</v>
      </c>
      <c r="Q241">
        <v>0</v>
      </c>
      <c r="R241">
        <v>42043</v>
      </c>
      <c r="S241" t="s">
        <v>47</v>
      </c>
      <c r="T241" t="s">
        <v>87</v>
      </c>
      <c r="U241" t="s">
        <v>64</v>
      </c>
      <c r="V241" t="s">
        <v>100</v>
      </c>
      <c r="W241" t="s">
        <v>114</v>
      </c>
      <c r="X241" t="s">
        <v>157</v>
      </c>
      <c r="Y241" t="s">
        <v>419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83</v>
      </c>
    </row>
    <row r="242" spans="1:39" x14ac:dyDescent="0.25">
      <c r="A242">
        <v>249</v>
      </c>
      <c r="B242">
        <v>43</v>
      </c>
      <c r="C242">
        <v>547802</v>
      </c>
      <c r="D242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243</v>
      </c>
      <c r="O242" t="s">
        <v>75</v>
      </c>
      <c r="P242">
        <v>0</v>
      </c>
      <c r="Q242">
        <v>0</v>
      </c>
      <c r="R242">
        <v>42030</v>
      </c>
      <c r="S242" t="s">
        <v>47</v>
      </c>
      <c r="T242" t="s">
        <v>87</v>
      </c>
      <c r="U242" t="s">
        <v>49</v>
      </c>
      <c r="V242" t="s">
        <v>100</v>
      </c>
      <c r="W242" t="s">
        <v>51</v>
      </c>
      <c r="X242" t="s">
        <v>66</v>
      </c>
      <c r="Y242" t="s">
        <v>420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25">
      <c r="A243">
        <v>177</v>
      </c>
      <c r="B243">
        <v>38</v>
      </c>
      <c r="C243">
        <v>600845</v>
      </c>
      <c r="D243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142</v>
      </c>
      <c r="M243" t="s">
        <v>186</v>
      </c>
      <c r="N243" t="s">
        <v>133</v>
      </c>
      <c r="O243" t="s">
        <v>61</v>
      </c>
      <c r="P243">
        <v>0</v>
      </c>
      <c r="Q243">
        <v>-74500</v>
      </c>
      <c r="R243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421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57</v>
      </c>
    </row>
    <row r="244" spans="1:39" x14ac:dyDescent="0.25">
      <c r="A244">
        <v>190</v>
      </c>
      <c r="B244">
        <v>40</v>
      </c>
      <c r="C244">
        <v>390381</v>
      </c>
      <c r="D244">
        <v>39109</v>
      </c>
      <c r="E244" t="s">
        <v>40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162</v>
      </c>
      <c r="M244" t="s">
        <v>126</v>
      </c>
      <c r="N244" t="s">
        <v>119</v>
      </c>
      <c r="O244" t="s">
        <v>61</v>
      </c>
      <c r="P244">
        <v>36900</v>
      </c>
      <c r="Q244">
        <v>-53700</v>
      </c>
      <c r="R244">
        <v>42037</v>
      </c>
      <c r="S244" t="s">
        <v>139</v>
      </c>
      <c r="T244" t="s">
        <v>63</v>
      </c>
      <c r="U244" t="s">
        <v>213</v>
      </c>
      <c r="V244" t="s">
        <v>94</v>
      </c>
      <c r="W244" t="s">
        <v>51</v>
      </c>
      <c r="X244" t="s">
        <v>123</v>
      </c>
      <c r="Y244" t="s">
        <v>422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105</v>
      </c>
      <c r="AK244" t="s">
        <v>288</v>
      </c>
      <c r="AL244">
        <v>2001</v>
      </c>
      <c r="AM244" t="s">
        <v>83</v>
      </c>
    </row>
    <row r="245" spans="1:39" x14ac:dyDescent="0.25">
      <c r="A245">
        <v>174</v>
      </c>
      <c r="B245">
        <v>36</v>
      </c>
      <c r="C245">
        <v>629918</v>
      </c>
      <c r="D245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142</v>
      </c>
      <c r="M245" t="s">
        <v>98</v>
      </c>
      <c r="N245" t="s">
        <v>166</v>
      </c>
      <c r="O245" t="s">
        <v>75</v>
      </c>
      <c r="P245">
        <v>53200</v>
      </c>
      <c r="Q245">
        <v>-53800</v>
      </c>
      <c r="R245">
        <v>42041</v>
      </c>
      <c r="S245" t="s">
        <v>76</v>
      </c>
      <c r="T245" t="s">
        <v>77</v>
      </c>
      <c r="U245" t="s">
        <v>108</v>
      </c>
      <c r="V245" t="s">
        <v>137</v>
      </c>
      <c r="W245" t="s">
        <v>78</v>
      </c>
      <c r="X245" t="s">
        <v>66</v>
      </c>
      <c r="Y245" t="s">
        <v>423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25">
      <c r="A246">
        <v>95</v>
      </c>
      <c r="B246">
        <v>28</v>
      </c>
      <c r="C246">
        <v>208298</v>
      </c>
      <c r="D246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93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>
        <v>42005</v>
      </c>
      <c r="S246" t="s">
        <v>62</v>
      </c>
      <c r="T246" t="s">
        <v>63</v>
      </c>
      <c r="U246" t="s">
        <v>213</v>
      </c>
      <c r="V246" t="s">
        <v>94</v>
      </c>
      <c r="W246" t="s">
        <v>176</v>
      </c>
      <c r="X246" t="s">
        <v>103</v>
      </c>
      <c r="Y246" t="s">
        <v>424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25">
      <c r="A247">
        <v>371</v>
      </c>
      <c r="B247">
        <v>51</v>
      </c>
      <c r="C247">
        <v>513099</v>
      </c>
      <c r="D247">
        <v>38640</v>
      </c>
      <c r="E247" t="s">
        <v>58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93</v>
      </c>
      <c r="M247" t="s">
        <v>98</v>
      </c>
      <c r="N247" t="s">
        <v>113</v>
      </c>
      <c r="O247" t="s">
        <v>61</v>
      </c>
      <c r="P247">
        <v>60300</v>
      </c>
      <c r="Q247">
        <v>-24700</v>
      </c>
      <c r="R247">
        <v>42023</v>
      </c>
      <c r="S247" t="s">
        <v>47</v>
      </c>
      <c r="T247" t="s">
        <v>77</v>
      </c>
      <c r="U247" t="s">
        <v>49</v>
      </c>
      <c r="V247" t="s">
        <v>100</v>
      </c>
      <c r="W247" t="s">
        <v>78</v>
      </c>
      <c r="X247" t="s">
        <v>88</v>
      </c>
      <c r="Y247" t="s">
        <v>425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25">
      <c r="A248">
        <v>2</v>
      </c>
      <c r="B248">
        <v>28</v>
      </c>
      <c r="C248">
        <v>184938</v>
      </c>
      <c r="D248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162</v>
      </c>
      <c r="M248" t="s">
        <v>59</v>
      </c>
      <c r="N248" t="s">
        <v>113</v>
      </c>
      <c r="O248" t="s">
        <v>143</v>
      </c>
      <c r="P248">
        <v>0</v>
      </c>
      <c r="Q248">
        <v>0</v>
      </c>
      <c r="R248">
        <v>42021</v>
      </c>
      <c r="S248" t="s">
        <v>47</v>
      </c>
      <c r="T248" t="s">
        <v>48</v>
      </c>
      <c r="U248" t="s">
        <v>64</v>
      </c>
      <c r="V248" t="s">
        <v>100</v>
      </c>
      <c r="W248" t="s">
        <v>78</v>
      </c>
      <c r="X248" t="s">
        <v>128</v>
      </c>
      <c r="Y248" t="s">
        <v>426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25">
      <c r="A249">
        <v>269</v>
      </c>
      <c r="B249">
        <v>44</v>
      </c>
      <c r="C249">
        <v>187775</v>
      </c>
      <c r="D249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162</v>
      </c>
      <c r="M249" t="s">
        <v>112</v>
      </c>
      <c r="N249" t="s">
        <v>169</v>
      </c>
      <c r="O249" t="s">
        <v>75</v>
      </c>
      <c r="P249">
        <v>0</v>
      </c>
      <c r="Q249">
        <v>-41400</v>
      </c>
      <c r="R249">
        <v>42036</v>
      </c>
      <c r="S249" t="s">
        <v>76</v>
      </c>
      <c r="T249" t="s">
        <v>77</v>
      </c>
      <c r="U249" t="s">
        <v>108</v>
      </c>
      <c r="V249" t="s">
        <v>137</v>
      </c>
      <c r="W249" t="s">
        <v>51</v>
      </c>
      <c r="X249" t="s">
        <v>52</v>
      </c>
      <c r="Y249" t="s">
        <v>427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57</v>
      </c>
    </row>
    <row r="250" spans="1:39" x14ac:dyDescent="0.25">
      <c r="A250">
        <v>101</v>
      </c>
      <c r="B250">
        <v>27</v>
      </c>
      <c r="C250">
        <v>326322</v>
      </c>
      <c r="D250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>
        <v>25900</v>
      </c>
      <c r="Q250">
        <v>0</v>
      </c>
      <c r="R250">
        <v>42006</v>
      </c>
      <c r="S250" t="s">
        <v>139</v>
      </c>
      <c r="T250" t="s">
        <v>63</v>
      </c>
      <c r="U250" t="s">
        <v>64</v>
      </c>
      <c r="V250" t="s">
        <v>94</v>
      </c>
      <c r="W250" t="s">
        <v>51</v>
      </c>
      <c r="X250" t="s">
        <v>123</v>
      </c>
      <c r="Y250" t="s">
        <v>428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25">
      <c r="A251">
        <v>94</v>
      </c>
      <c r="B251">
        <v>30</v>
      </c>
      <c r="C251">
        <v>146138</v>
      </c>
      <c r="D25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132</v>
      </c>
      <c r="M251" t="s">
        <v>85</v>
      </c>
      <c r="N251" t="s">
        <v>166</v>
      </c>
      <c r="O251" t="s">
        <v>61</v>
      </c>
      <c r="P251">
        <v>0</v>
      </c>
      <c r="Q251">
        <v>-52600</v>
      </c>
      <c r="R251">
        <v>42055</v>
      </c>
      <c r="S251" t="s">
        <v>47</v>
      </c>
      <c r="T251" t="s">
        <v>77</v>
      </c>
      <c r="U251" t="s">
        <v>49</v>
      </c>
      <c r="V251" t="s">
        <v>100</v>
      </c>
      <c r="W251" t="s">
        <v>122</v>
      </c>
      <c r="X251" t="s">
        <v>88</v>
      </c>
      <c r="Y251" t="s">
        <v>429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83</v>
      </c>
    </row>
    <row r="252" spans="1:39" x14ac:dyDescent="0.25">
      <c r="A252">
        <v>117</v>
      </c>
      <c r="B252">
        <v>28</v>
      </c>
      <c r="C252">
        <v>336047</v>
      </c>
      <c r="D252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>
        <v>42040</v>
      </c>
      <c r="S252" t="s">
        <v>76</v>
      </c>
      <c r="T252" t="s">
        <v>77</v>
      </c>
      <c r="U252" t="s">
        <v>108</v>
      </c>
      <c r="V252" t="s">
        <v>100</v>
      </c>
      <c r="W252" t="s">
        <v>51</v>
      </c>
      <c r="X252" t="s">
        <v>103</v>
      </c>
      <c r="Y252" t="s">
        <v>430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57</v>
      </c>
    </row>
    <row r="253" spans="1:39" x14ac:dyDescent="0.25">
      <c r="A253">
        <v>111</v>
      </c>
      <c r="B253">
        <v>27</v>
      </c>
      <c r="C253">
        <v>532330</v>
      </c>
      <c r="D253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156</v>
      </c>
      <c r="O253" t="s">
        <v>61</v>
      </c>
      <c r="P253">
        <v>0</v>
      </c>
      <c r="Q253">
        <v>0</v>
      </c>
      <c r="R253">
        <v>42062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431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130</v>
      </c>
      <c r="AK253" t="s">
        <v>131</v>
      </c>
      <c r="AL253">
        <v>2011</v>
      </c>
      <c r="AM253" t="s">
        <v>57</v>
      </c>
    </row>
    <row r="254" spans="1:39" x14ac:dyDescent="0.25">
      <c r="A254">
        <v>242</v>
      </c>
      <c r="B254">
        <v>40</v>
      </c>
      <c r="C254">
        <v>118137</v>
      </c>
      <c r="D254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132</v>
      </c>
      <c r="M254" t="s">
        <v>146</v>
      </c>
      <c r="N254" t="s">
        <v>99</v>
      </c>
      <c r="O254" t="s">
        <v>46</v>
      </c>
      <c r="P254">
        <v>0</v>
      </c>
      <c r="Q254">
        <v>-44600</v>
      </c>
      <c r="R254">
        <v>42031</v>
      </c>
      <c r="S254" t="s">
        <v>62</v>
      </c>
      <c r="T254" t="s">
        <v>63</v>
      </c>
      <c r="U254" t="s">
        <v>213</v>
      </c>
      <c r="V254" t="s">
        <v>50</v>
      </c>
      <c r="W254" t="s">
        <v>114</v>
      </c>
      <c r="X254" t="s">
        <v>103</v>
      </c>
      <c r="Y254" t="s">
        <v>432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25">
      <c r="A255">
        <v>440</v>
      </c>
      <c r="B255">
        <v>61</v>
      </c>
      <c r="C255">
        <v>212674</v>
      </c>
      <c r="D255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146</v>
      </c>
      <c r="N255" t="s">
        <v>147</v>
      </c>
      <c r="O255" t="s">
        <v>120</v>
      </c>
      <c r="P255">
        <v>41500</v>
      </c>
      <c r="Q255">
        <v>-70200</v>
      </c>
      <c r="R255">
        <v>42030</v>
      </c>
      <c r="S255" t="s">
        <v>47</v>
      </c>
      <c r="T255" t="s">
        <v>48</v>
      </c>
      <c r="U255" t="s">
        <v>49</v>
      </c>
      <c r="V255" t="s">
        <v>100</v>
      </c>
      <c r="W255" t="s">
        <v>40</v>
      </c>
      <c r="X255" t="s">
        <v>66</v>
      </c>
      <c r="Y255" t="s">
        <v>433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105</v>
      </c>
      <c r="AK255" t="s">
        <v>152</v>
      </c>
      <c r="AL255">
        <v>2004</v>
      </c>
      <c r="AM255" t="s">
        <v>57</v>
      </c>
    </row>
    <row r="256" spans="1:39" x14ac:dyDescent="0.25">
      <c r="A256">
        <v>20</v>
      </c>
      <c r="B256">
        <v>23</v>
      </c>
      <c r="C256">
        <v>935596</v>
      </c>
      <c r="D256">
        <v>36281</v>
      </c>
      <c r="E256" t="s">
        <v>40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162</v>
      </c>
      <c r="M256" t="s">
        <v>98</v>
      </c>
      <c r="N256" t="s">
        <v>107</v>
      </c>
      <c r="O256" t="s">
        <v>120</v>
      </c>
      <c r="P256">
        <v>0</v>
      </c>
      <c r="Q256">
        <v>0</v>
      </c>
      <c r="R256">
        <v>42017</v>
      </c>
      <c r="S256" t="s">
        <v>76</v>
      </c>
      <c r="T256" t="s">
        <v>77</v>
      </c>
      <c r="U256" t="s">
        <v>49</v>
      </c>
      <c r="V256" t="s">
        <v>100</v>
      </c>
      <c r="W256" t="s">
        <v>51</v>
      </c>
      <c r="X256" t="s">
        <v>157</v>
      </c>
      <c r="Y256" t="s">
        <v>434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57</v>
      </c>
    </row>
    <row r="257" spans="1:39" x14ac:dyDescent="0.25">
      <c r="A257">
        <v>461</v>
      </c>
      <c r="B257">
        <v>57</v>
      </c>
      <c r="C257">
        <v>737593</v>
      </c>
      <c r="D257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132</v>
      </c>
      <c r="M257" t="s">
        <v>190</v>
      </c>
      <c r="N257" t="s">
        <v>113</v>
      </c>
      <c r="O257" t="s">
        <v>75</v>
      </c>
      <c r="P257">
        <v>0</v>
      </c>
      <c r="Q257">
        <v>0</v>
      </c>
      <c r="R257">
        <v>42018</v>
      </c>
      <c r="S257" t="s">
        <v>76</v>
      </c>
      <c r="T257" t="s">
        <v>48</v>
      </c>
      <c r="U257" t="s">
        <v>49</v>
      </c>
      <c r="V257" t="s">
        <v>137</v>
      </c>
      <c r="W257" t="s">
        <v>78</v>
      </c>
      <c r="X257" t="s">
        <v>123</v>
      </c>
      <c r="Y257" t="s">
        <v>435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25">
      <c r="A258">
        <v>208</v>
      </c>
      <c r="B258">
        <v>36</v>
      </c>
      <c r="C258">
        <v>812025</v>
      </c>
      <c r="D258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>
        <v>0</v>
      </c>
      <c r="Q258">
        <v>0</v>
      </c>
      <c r="R258">
        <v>42057</v>
      </c>
      <c r="S258" t="s">
        <v>76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436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83</v>
      </c>
    </row>
    <row r="259" spans="1:39" x14ac:dyDescent="0.25">
      <c r="A259">
        <v>279</v>
      </c>
      <c r="B259">
        <v>43</v>
      </c>
      <c r="C259">
        <v>168151</v>
      </c>
      <c r="D259">
        <v>34813</v>
      </c>
      <c r="E259" t="s">
        <v>40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93</v>
      </c>
      <c r="M259" t="s">
        <v>59</v>
      </c>
      <c r="N259" t="s">
        <v>243</v>
      </c>
      <c r="O259" t="s">
        <v>61</v>
      </c>
      <c r="P259">
        <v>0</v>
      </c>
      <c r="Q259">
        <v>0</v>
      </c>
      <c r="R259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437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194</v>
      </c>
      <c r="AL259">
        <v>2010</v>
      </c>
      <c r="AM259" t="s">
        <v>57</v>
      </c>
    </row>
    <row r="260" spans="1:39" x14ac:dyDescent="0.25">
      <c r="A260">
        <v>244</v>
      </c>
      <c r="B260">
        <v>40</v>
      </c>
      <c r="C260">
        <v>594739</v>
      </c>
      <c r="D260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107</v>
      </c>
      <c r="O260" t="s">
        <v>46</v>
      </c>
      <c r="P260">
        <v>0</v>
      </c>
      <c r="Q260">
        <v>0</v>
      </c>
      <c r="R260">
        <v>42037</v>
      </c>
      <c r="S260" t="s">
        <v>62</v>
      </c>
      <c r="T260" t="s">
        <v>63</v>
      </c>
      <c r="U260" t="s">
        <v>213</v>
      </c>
      <c r="V260" t="s">
        <v>50</v>
      </c>
      <c r="W260" t="s">
        <v>78</v>
      </c>
      <c r="X260" t="s">
        <v>103</v>
      </c>
      <c r="Y260" t="s">
        <v>438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116</v>
      </c>
      <c r="AK260" t="s">
        <v>117</v>
      </c>
      <c r="AL260">
        <v>2014</v>
      </c>
      <c r="AM260" t="s">
        <v>83</v>
      </c>
    </row>
    <row r="261" spans="1:39" x14ac:dyDescent="0.25">
      <c r="A261">
        <v>134</v>
      </c>
      <c r="B261">
        <v>30</v>
      </c>
      <c r="C261">
        <v>843227</v>
      </c>
      <c r="D26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126</v>
      </c>
      <c r="N261" t="s">
        <v>127</v>
      </c>
      <c r="O261" t="s">
        <v>86</v>
      </c>
      <c r="P261">
        <v>0</v>
      </c>
      <c r="Q261">
        <v>0</v>
      </c>
      <c r="R261">
        <v>42011</v>
      </c>
      <c r="S261" t="s">
        <v>76</v>
      </c>
      <c r="T261" t="s">
        <v>77</v>
      </c>
      <c r="U261" t="s">
        <v>49</v>
      </c>
      <c r="V261" t="s">
        <v>100</v>
      </c>
      <c r="W261" t="s">
        <v>51</v>
      </c>
      <c r="X261" t="s">
        <v>128</v>
      </c>
      <c r="Y261" t="s">
        <v>439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57</v>
      </c>
    </row>
    <row r="262" spans="1:39" x14ac:dyDescent="0.25">
      <c r="A262">
        <v>122</v>
      </c>
      <c r="B262">
        <v>29</v>
      </c>
      <c r="C262">
        <v>283925</v>
      </c>
      <c r="D262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125</v>
      </c>
      <c r="M262" t="s">
        <v>118</v>
      </c>
      <c r="N262" t="s">
        <v>133</v>
      </c>
      <c r="O262" t="s">
        <v>61</v>
      </c>
      <c r="P262">
        <v>0</v>
      </c>
      <c r="Q262">
        <v>-47100</v>
      </c>
      <c r="R262">
        <v>42037</v>
      </c>
      <c r="S262" t="s">
        <v>139</v>
      </c>
      <c r="T262" t="s">
        <v>63</v>
      </c>
      <c r="U262" t="s">
        <v>213</v>
      </c>
      <c r="V262" t="s">
        <v>94</v>
      </c>
      <c r="W262" t="s">
        <v>51</v>
      </c>
      <c r="X262" t="s">
        <v>66</v>
      </c>
      <c r="Y262" t="s">
        <v>440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145</v>
      </c>
      <c r="AL262">
        <v>2014</v>
      </c>
      <c r="AM262" t="s">
        <v>83</v>
      </c>
    </row>
    <row r="263" spans="1:39" x14ac:dyDescent="0.25">
      <c r="A263">
        <v>156</v>
      </c>
      <c r="B263">
        <v>31</v>
      </c>
      <c r="C263">
        <v>475588</v>
      </c>
      <c r="D263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112</v>
      </c>
      <c r="N263" t="s">
        <v>60</v>
      </c>
      <c r="O263" t="s">
        <v>46</v>
      </c>
      <c r="P263">
        <v>0</v>
      </c>
      <c r="Q263">
        <v>0</v>
      </c>
      <c r="R263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441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130</v>
      </c>
      <c r="AK263" t="s">
        <v>250</v>
      </c>
      <c r="AL263">
        <v>2013</v>
      </c>
      <c r="AM263" t="s">
        <v>57</v>
      </c>
    </row>
    <row r="264" spans="1:39" x14ac:dyDescent="0.25">
      <c r="A264">
        <v>232</v>
      </c>
      <c r="B264">
        <v>43</v>
      </c>
      <c r="C264">
        <v>751905</v>
      </c>
      <c r="D264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>
        <v>0</v>
      </c>
      <c r="Q264">
        <v>-33600</v>
      </c>
      <c r="R264">
        <v>42022</v>
      </c>
      <c r="S264" t="s">
        <v>76</v>
      </c>
      <c r="T264" t="s">
        <v>77</v>
      </c>
      <c r="U264" t="s">
        <v>49</v>
      </c>
      <c r="V264" t="s">
        <v>137</v>
      </c>
      <c r="W264" t="s">
        <v>78</v>
      </c>
      <c r="X264" t="s">
        <v>88</v>
      </c>
      <c r="Y264" t="s">
        <v>442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57</v>
      </c>
    </row>
    <row r="265" spans="1:39" x14ac:dyDescent="0.25">
      <c r="A265">
        <v>244</v>
      </c>
      <c r="B265">
        <v>40</v>
      </c>
      <c r="C265">
        <v>226725</v>
      </c>
      <c r="D265">
        <v>36383</v>
      </c>
      <c r="E265" t="s">
        <v>58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>
        <v>0</v>
      </c>
      <c r="Q265">
        <v>-45000</v>
      </c>
      <c r="R265">
        <v>42014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443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25">
      <c r="A266">
        <v>84</v>
      </c>
      <c r="B266">
        <v>30</v>
      </c>
      <c r="C266">
        <v>942504</v>
      </c>
      <c r="D266">
        <v>37788</v>
      </c>
      <c r="E266" t="s">
        <v>84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136</v>
      </c>
      <c r="N266" t="s">
        <v>171</v>
      </c>
      <c r="O266" t="s">
        <v>120</v>
      </c>
      <c r="P266">
        <v>44400</v>
      </c>
      <c r="Q266">
        <v>-51500</v>
      </c>
      <c r="R266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444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83</v>
      </c>
    </row>
    <row r="267" spans="1:39" x14ac:dyDescent="0.25">
      <c r="A267">
        <v>394</v>
      </c>
      <c r="B267">
        <v>57</v>
      </c>
      <c r="C267">
        <v>395572</v>
      </c>
      <c r="D267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132</v>
      </c>
      <c r="M267" t="s">
        <v>44</v>
      </c>
      <c r="N267" t="s">
        <v>147</v>
      </c>
      <c r="O267" t="s">
        <v>75</v>
      </c>
      <c r="P267">
        <v>51500</v>
      </c>
      <c r="Q267">
        <v>0</v>
      </c>
      <c r="R267">
        <v>42029</v>
      </c>
      <c r="S267" t="s">
        <v>62</v>
      </c>
      <c r="T267" t="s">
        <v>63</v>
      </c>
      <c r="U267" t="s">
        <v>213</v>
      </c>
      <c r="V267" t="s">
        <v>50</v>
      </c>
      <c r="W267" t="s">
        <v>122</v>
      </c>
      <c r="X267" t="s">
        <v>123</v>
      </c>
      <c r="Y267" t="s">
        <v>445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110</v>
      </c>
      <c r="AK267" t="s">
        <v>111</v>
      </c>
      <c r="AL267">
        <v>1999</v>
      </c>
      <c r="AM267" t="s">
        <v>83</v>
      </c>
    </row>
    <row r="268" spans="1:39" x14ac:dyDescent="0.25">
      <c r="A268">
        <v>246</v>
      </c>
      <c r="B268">
        <v>45</v>
      </c>
      <c r="C268">
        <v>889883</v>
      </c>
      <c r="D268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162</v>
      </c>
      <c r="M268" t="s">
        <v>59</v>
      </c>
      <c r="N268" t="s">
        <v>150</v>
      </c>
      <c r="O268" t="s">
        <v>120</v>
      </c>
      <c r="P268">
        <v>34400</v>
      </c>
      <c r="Q268">
        <v>-33100</v>
      </c>
      <c r="R268">
        <v>42033</v>
      </c>
      <c r="S268" t="s">
        <v>76</v>
      </c>
      <c r="T268" t="s">
        <v>48</v>
      </c>
      <c r="U268" t="s">
        <v>49</v>
      </c>
      <c r="V268" t="s">
        <v>100</v>
      </c>
      <c r="W268" t="s">
        <v>176</v>
      </c>
      <c r="X268" t="s">
        <v>52</v>
      </c>
      <c r="Y268" t="s">
        <v>446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116</v>
      </c>
      <c r="AK268" t="s">
        <v>117</v>
      </c>
      <c r="AL268">
        <v>2006</v>
      </c>
      <c r="AM268" t="s">
        <v>57</v>
      </c>
    </row>
    <row r="269" spans="1:39" x14ac:dyDescent="0.25">
      <c r="A269">
        <v>35</v>
      </c>
      <c r="B269">
        <v>29</v>
      </c>
      <c r="C269">
        <v>818167</v>
      </c>
      <c r="D269">
        <v>40780</v>
      </c>
      <c r="E269" t="s">
        <v>58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>
        <v>42059</v>
      </c>
      <c r="S269" t="s">
        <v>76</v>
      </c>
      <c r="T269" t="s">
        <v>77</v>
      </c>
      <c r="U269" t="s">
        <v>64</v>
      </c>
      <c r="V269" t="s">
        <v>100</v>
      </c>
      <c r="W269" t="s">
        <v>51</v>
      </c>
      <c r="X269" t="s">
        <v>103</v>
      </c>
      <c r="Y269" t="s">
        <v>447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83</v>
      </c>
    </row>
    <row r="270" spans="1:39" x14ac:dyDescent="0.25">
      <c r="A270">
        <v>156</v>
      </c>
      <c r="B270">
        <v>37</v>
      </c>
      <c r="C270">
        <v>277767</v>
      </c>
      <c r="D270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>
        <v>0</v>
      </c>
      <c r="Q270">
        <v>-61000</v>
      </c>
      <c r="R270">
        <v>42008</v>
      </c>
      <c r="S270" t="s">
        <v>76</v>
      </c>
      <c r="T270" t="s">
        <v>77</v>
      </c>
      <c r="U270" t="s">
        <v>49</v>
      </c>
      <c r="V270" t="s">
        <v>137</v>
      </c>
      <c r="W270" t="s">
        <v>176</v>
      </c>
      <c r="X270" t="s">
        <v>103</v>
      </c>
      <c r="Y270" t="s">
        <v>448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105</v>
      </c>
      <c r="AK270" t="s">
        <v>106</v>
      </c>
      <c r="AL270">
        <v>2001</v>
      </c>
      <c r="AM270" t="s">
        <v>83</v>
      </c>
    </row>
    <row r="271" spans="1:39" x14ac:dyDescent="0.25">
      <c r="A271">
        <v>195</v>
      </c>
      <c r="B271">
        <v>36</v>
      </c>
      <c r="C271">
        <v>842618</v>
      </c>
      <c r="D27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93</v>
      </c>
      <c r="M271" t="s">
        <v>59</v>
      </c>
      <c r="N271" t="s">
        <v>119</v>
      </c>
      <c r="O271" t="s">
        <v>120</v>
      </c>
      <c r="P271">
        <v>57800</v>
      </c>
      <c r="Q271">
        <v>-53300</v>
      </c>
      <c r="R271">
        <v>42060</v>
      </c>
      <c r="S271" t="s">
        <v>76</v>
      </c>
      <c r="T271" t="s">
        <v>87</v>
      </c>
      <c r="U271" t="s">
        <v>108</v>
      </c>
      <c r="V271" t="s">
        <v>100</v>
      </c>
      <c r="W271" t="s">
        <v>51</v>
      </c>
      <c r="X271" t="s">
        <v>123</v>
      </c>
      <c r="Y271" t="s">
        <v>449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83</v>
      </c>
    </row>
    <row r="272" spans="1:39" x14ac:dyDescent="0.25">
      <c r="A272">
        <v>369</v>
      </c>
      <c r="B272">
        <v>55</v>
      </c>
      <c r="C272">
        <v>577810</v>
      </c>
      <c r="D272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>
        <v>55400</v>
      </c>
      <c r="Q272">
        <v>0</v>
      </c>
      <c r="R272">
        <v>42031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88</v>
      </c>
      <c r="Y272" t="s">
        <v>450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116</v>
      </c>
      <c r="AK272" t="s">
        <v>141</v>
      </c>
      <c r="AL272">
        <v>2003</v>
      </c>
      <c r="AM272" t="s">
        <v>83</v>
      </c>
    </row>
    <row r="273" spans="1:39" x14ac:dyDescent="0.25">
      <c r="A273">
        <v>271</v>
      </c>
      <c r="B273">
        <v>40</v>
      </c>
      <c r="C273">
        <v>873114</v>
      </c>
      <c r="D273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93</v>
      </c>
      <c r="M273" t="s">
        <v>112</v>
      </c>
      <c r="N273" t="s">
        <v>119</v>
      </c>
      <c r="O273" t="s">
        <v>120</v>
      </c>
      <c r="P273">
        <v>71200</v>
      </c>
      <c r="Q273">
        <v>0</v>
      </c>
      <c r="R273">
        <v>42054</v>
      </c>
      <c r="S273" t="s">
        <v>139</v>
      </c>
      <c r="T273" t="s">
        <v>63</v>
      </c>
      <c r="U273" t="s">
        <v>64</v>
      </c>
      <c r="V273" t="s">
        <v>94</v>
      </c>
      <c r="W273" t="s">
        <v>78</v>
      </c>
      <c r="X273" t="s">
        <v>123</v>
      </c>
      <c r="Y273" t="s">
        <v>451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110</v>
      </c>
      <c r="AK273" t="s">
        <v>135</v>
      </c>
      <c r="AL273">
        <v>2012</v>
      </c>
      <c r="AM273" t="s">
        <v>83</v>
      </c>
    </row>
    <row r="274" spans="1:39" x14ac:dyDescent="0.25">
      <c r="A274">
        <v>332</v>
      </c>
      <c r="B274">
        <v>47</v>
      </c>
      <c r="C274">
        <v>994538</v>
      </c>
      <c r="D274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166</v>
      </c>
      <c r="O274" t="s">
        <v>61</v>
      </c>
      <c r="P274">
        <v>91900</v>
      </c>
      <c r="Q274">
        <v>0</v>
      </c>
      <c r="R274">
        <v>42035</v>
      </c>
      <c r="S274" t="s">
        <v>76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452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57</v>
      </c>
    </row>
    <row r="275" spans="1:39" x14ac:dyDescent="0.25">
      <c r="A275">
        <v>107</v>
      </c>
      <c r="B275">
        <v>26</v>
      </c>
      <c r="C275">
        <v>727792</v>
      </c>
      <c r="D275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162</v>
      </c>
      <c r="M275" t="s">
        <v>85</v>
      </c>
      <c r="N275" t="s">
        <v>133</v>
      </c>
      <c r="O275" t="s">
        <v>120</v>
      </c>
      <c r="P275">
        <v>62800</v>
      </c>
      <c r="Q275">
        <v>0</v>
      </c>
      <c r="R275">
        <v>42022</v>
      </c>
      <c r="S275" t="s">
        <v>76</v>
      </c>
      <c r="T275" t="s">
        <v>77</v>
      </c>
      <c r="U275" t="s">
        <v>64</v>
      </c>
      <c r="V275" t="s">
        <v>137</v>
      </c>
      <c r="W275" t="s">
        <v>78</v>
      </c>
      <c r="X275" t="s">
        <v>88</v>
      </c>
      <c r="Y275" t="s">
        <v>453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105</v>
      </c>
      <c r="AK275" t="s">
        <v>288</v>
      </c>
      <c r="AL275">
        <v>2002</v>
      </c>
      <c r="AM275" t="s">
        <v>83</v>
      </c>
    </row>
    <row r="276" spans="1:39" x14ac:dyDescent="0.25">
      <c r="A276">
        <v>217</v>
      </c>
      <c r="B276">
        <v>39</v>
      </c>
      <c r="C276">
        <v>522506</v>
      </c>
      <c r="D276">
        <v>33678</v>
      </c>
      <c r="E276" t="s">
        <v>84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125</v>
      </c>
      <c r="M276" t="s">
        <v>112</v>
      </c>
      <c r="N276" t="s">
        <v>133</v>
      </c>
      <c r="O276" t="s">
        <v>61</v>
      </c>
      <c r="P276">
        <v>49900</v>
      </c>
      <c r="Q276">
        <v>-19800</v>
      </c>
      <c r="R276">
        <v>42014</v>
      </c>
      <c r="S276" t="s">
        <v>76</v>
      </c>
      <c r="T276" t="s">
        <v>87</v>
      </c>
      <c r="U276" t="s">
        <v>64</v>
      </c>
      <c r="V276" t="s">
        <v>100</v>
      </c>
      <c r="W276" t="s">
        <v>78</v>
      </c>
      <c r="X276" t="s">
        <v>52</v>
      </c>
      <c r="Y276" t="s">
        <v>454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130</v>
      </c>
      <c r="AK276" t="s">
        <v>250</v>
      </c>
      <c r="AL276">
        <v>1997</v>
      </c>
      <c r="AM276" t="s">
        <v>83</v>
      </c>
    </row>
    <row r="277" spans="1:39" x14ac:dyDescent="0.25">
      <c r="A277">
        <v>243</v>
      </c>
      <c r="B277">
        <v>43</v>
      </c>
      <c r="C277">
        <v>367595</v>
      </c>
      <c r="D277">
        <v>38751</v>
      </c>
      <c r="E277" t="s">
        <v>58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93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>
        <v>42032</v>
      </c>
      <c r="S277" t="s">
        <v>76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455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83</v>
      </c>
    </row>
    <row r="278" spans="1:39" x14ac:dyDescent="0.25">
      <c r="A278">
        <v>296</v>
      </c>
      <c r="B278">
        <v>42</v>
      </c>
      <c r="C278">
        <v>586104</v>
      </c>
      <c r="D278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93</v>
      </c>
      <c r="M278" t="s">
        <v>98</v>
      </c>
      <c r="N278" t="s">
        <v>166</v>
      </c>
      <c r="O278" t="s">
        <v>46</v>
      </c>
      <c r="P278">
        <v>53100</v>
      </c>
      <c r="Q278">
        <v>-63400</v>
      </c>
      <c r="R278">
        <v>42051</v>
      </c>
      <c r="S278" t="s">
        <v>76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456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25">
      <c r="A279">
        <v>264</v>
      </c>
      <c r="B279">
        <v>41</v>
      </c>
      <c r="C279">
        <v>424862</v>
      </c>
      <c r="D279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102</v>
      </c>
      <c r="N279" t="s">
        <v>243</v>
      </c>
      <c r="O279" t="s">
        <v>86</v>
      </c>
      <c r="P279">
        <v>55600</v>
      </c>
      <c r="Q279">
        <v>0</v>
      </c>
      <c r="R279">
        <v>42043</v>
      </c>
      <c r="S279" t="s">
        <v>47</v>
      </c>
      <c r="T279" t="s">
        <v>77</v>
      </c>
      <c r="U279" t="s">
        <v>64</v>
      </c>
      <c r="V279" t="s">
        <v>121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57</v>
      </c>
    </row>
    <row r="280" spans="1:39" x14ac:dyDescent="0.25">
      <c r="A280">
        <v>108</v>
      </c>
      <c r="B280">
        <v>33</v>
      </c>
      <c r="C280">
        <v>512813</v>
      </c>
      <c r="D280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162</v>
      </c>
      <c r="M280" t="s">
        <v>85</v>
      </c>
      <c r="N280" t="s">
        <v>265</v>
      </c>
      <c r="O280" t="s">
        <v>143</v>
      </c>
      <c r="P280">
        <v>0</v>
      </c>
      <c r="Q280">
        <v>0</v>
      </c>
      <c r="R280">
        <v>42024</v>
      </c>
      <c r="S280" t="s">
        <v>76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458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105</v>
      </c>
      <c r="AK280" t="s">
        <v>106</v>
      </c>
      <c r="AL280">
        <v>2011</v>
      </c>
      <c r="AM280" t="s">
        <v>57</v>
      </c>
    </row>
    <row r="281" spans="1:39" x14ac:dyDescent="0.25">
      <c r="A281">
        <v>32</v>
      </c>
      <c r="B281">
        <v>38</v>
      </c>
      <c r="C281">
        <v>356768</v>
      </c>
      <c r="D28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142</v>
      </c>
      <c r="M281" t="s">
        <v>112</v>
      </c>
      <c r="N281" t="s">
        <v>45</v>
      </c>
      <c r="O281" t="s">
        <v>75</v>
      </c>
      <c r="P281">
        <v>0</v>
      </c>
      <c r="Q281">
        <v>0</v>
      </c>
      <c r="R281">
        <v>42041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459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83</v>
      </c>
    </row>
    <row r="282" spans="1:39" x14ac:dyDescent="0.25">
      <c r="A282">
        <v>259</v>
      </c>
      <c r="B282">
        <v>39</v>
      </c>
      <c r="C282">
        <v>330506</v>
      </c>
      <c r="D282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162</v>
      </c>
      <c r="M282" t="s">
        <v>44</v>
      </c>
      <c r="N282" t="s">
        <v>147</v>
      </c>
      <c r="O282" t="s">
        <v>86</v>
      </c>
      <c r="P282">
        <v>0</v>
      </c>
      <c r="Q282">
        <v>-83900</v>
      </c>
      <c r="R282">
        <v>42028</v>
      </c>
      <c r="S282" t="s">
        <v>76</v>
      </c>
      <c r="T282" t="s">
        <v>48</v>
      </c>
      <c r="U282" t="s">
        <v>64</v>
      </c>
      <c r="V282" t="s">
        <v>100</v>
      </c>
      <c r="W282" t="s">
        <v>176</v>
      </c>
      <c r="X282" t="s">
        <v>52</v>
      </c>
      <c r="Y282" t="s">
        <v>460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105</v>
      </c>
      <c r="AK282" t="s">
        <v>288</v>
      </c>
      <c r="AL282">
        <v>2012</v>
      </c>
      <c r="AM282" t="s">
        <v>83</v>
      </c>
    </row>
    <row r="283" spans="1:39" x14ac:dyDescent="0.25">
      <c r="A283">
        <v>186</v>
      </c>
      <c r="B283">
        <v>33</v>
      </c>
      <c r="C283">
        <v>779075</v>
      </c>
      <c r="D283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93</v>
      </c>
      <c r="M283" t="s">
        <v>44</v>
      </c>
      <c r="N283" t="s">
        <v>243</v>
      </c>
      <c r="O283" t="s">
        <v>120</v>
      </c>
      <c r="P283">
        <v>37600</v>
      </c>
      <c r="Q283">
        <v>-37600</v>
      </c>
      <c r="R283">
        <v>42018</v>
      </c>
      <c r="S283" t="s">
        <v>62</v>
      </c>
      <c r="T283" t="s">
        <v>63</v>
      </c>
      <c r="U283" t="s">
        <v>213</v>
      </c>
      <c r="V283" t="s">
        <v>50</v>
      </c>
      <c r="W283" t="s">
        <v>78</v>
      </c>
      <c r="X283" t="s">
        <v>88</v>
      </c>
      <c r="Y283" t="s">
        <v>461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57</v>
      </c>
    </row>
    <row r="284" spans="1:39" x14ac:dyDescent="0.25">
      <c r="A284">
        <v>201</v>
      </c>
      <c r="B284">
        <v>40</v>
      </c>
      <c r="C284">
        <v>799501</v>
      </c>
      <c r="D284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462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83</v>
      </c>
    </row>
    <row r="285" spans="1:39" x14ac:dyDescent="0.25">
      <c r="A285">
        <v>436</v>
      </c>
      <c r="B285">
        <v>58</v>
      </c>
      <c r="C285">
        <v>987905</v>
      </c>
      <c r="D285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98</v>
      </c>
      <c r="N285" t="s">
        <v>45</v>
      </c>
      <c r="O285" t="s">
        <v>61</v>
      </c>
      <c r="P285">
        <v>47400</v>
      </c>
      <c r="Q285">
        <v>-27600</v>
      </c>
      <c r="R285">
        <v>42014</v>
      </c>
      <c r="S285" t="s">
        <v>47</v>
      </c>
      <c r="T285" t="s">
        <v>77</v>
      </c>
      <c r="U285" t="s">
        <v>49</v>
      </c>
      <c r="V285" t="s">
        <v>50</v>
      </c>
      <c r="W285" t="s">
        <v>114</v>
      </c>
      <c r="X285" t="s">
        <v>66</v>
      </c>
      <c r="Y285" t="s">
        <v>463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57</v>
      </c>
    </row>
    <row r="286" spans="1:39" x14ac:dyDescent="0.25">
      <c r="A286">
        <v>189</v>
      </c>
      <c r="B286">
        <v>36</v>
      </c>
      <c r="C286">
        <v>967756</v>
      </c>
      <c r="D286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118</v>
      </c>
      <c r="N286" t="s">
        <v>180</v>
      </c>
      <c r="O286" t="s">
        <v>75</v>
      </c>
      <c r="P286">
        <v>0</v>
      </c>
      <c r="Q286">
        <v>-49400</v>
      </c>
      <c r="R286">
        <v>42048</v>
      </c>
      <c r="S286" t="s">
        <v>76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464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130</v>
      </c>
      <c r="AK286" t="s">
        <v>173</v>
      </c>
      <c r="AL286">
        <v>2009</v>
      </c>
      <c r="AM286" t="s">
        <v>83</v>
      </c>
    </row>
    <row r="287" spans="1:39" x14ac:dyDescent="0.25">
      <c r="A287">
        <v>105</v>
      </c>
      <c r="B287">
        <v>33</v>
      </c>
      <c r="C287">
        <v>830414</v>
      </c>
      <c r="D287">
        <v>35254</v>
      </c>
      <c r="E287" t="s">
        <v>84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132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465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83</v>
      </c>
    </row>
    <row r="288" spans="1:39" x14ac:dyDescent="0.25">
      <c r="A288">
        <v>163</v>
      </c>
      <c r="B288">
        <v>31</v>
      </c>
      <c r="C288">
        <v>127313</v>
      </c>
      <c r="D288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162</v>
      </c>
      <c r="M288" t="s">
        <v>118</v>
      </c>
      <c r="N288" t="s">
        <v>150</v>
      </c>
      <c r="O288" t="s">
        <v>143</v>
      </c>
      <c r="P288">
        <v>26900</v>
      </c>
      <c r="Q288">
        <v>0</v>
      </c>
      <c r="R288">
        <v>42011</v>
      </c>
      <c r="S288" t="s">
        <v>76</v>
      </c>
      <c r="T288" t="s">
        <v>77</v>
      </c>
      <c r="U288" t="s">
        <v>108</v>
      </c>
      <c r="V288" t="s">
        <v>137</v>
      </c>
      <c r="W288" t="s">
        <v>51</v>
      </c>
      <c r="X288" t="s">
        <v>123</v>
      </c>
      <c r="Y288" t="s">
        <v>466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83</v>
      </c>
    </row>
    <row r="289" spans="1:39" x14ac:dyDescent="0.25">
      <c r="A289">
        <v>219</v>
      </c>
      <c r="B289">
        <v>40</v>
      </c>
      <c r="C289">
        <v>786957</v>
      </c>
      <c r="D289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93</v>
      </c>
      <c r="M289" t="s">
        <v>146</v>
      </c>
      <c r="N289" t="s">
        <v>113</v>
      </c>
      <c r="O289" t="s">
        <v>143</v>
      </c>
      <c r="P289">
        <v>68700</v>
      </c>
      <c r="Q289">
        <v>0</v>
      </c>
      <c r="R289">
        <v>42033</v>
      </c>
      <c r="S289" t="s">
        <v>62</v>
      </c>
      <c r="T289" t="s">
        <v>63</v>
      </c>
      <c r="U289" t="s">
        <v>213</v>
      </c>
      <c r="V289" t="s">
        <v>94</v>
      </c>
      <c r="W289" t="s">
        <v>51</v>
      </c>
      <c r="X289" t="s">
        <v>66</v>
      </c>
      <c r="Y289" t="s">
        <v>467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116</v>
      </c>
      <c r="AK289" t="s">
        <v>117</v>
      </c>
      <c r="AL289">
        <v>1997</v>
      </c>
      <c r="AM289" t="s">
        <v>83</v>
      </c>
    </row>
    <row r="290" spans="1:39" x14ac:dyDescent="0.25">
      <c r="A290">
        <v>88</v>
      </c>
      <c r="B290">
        <v>25</v>
      </c>
      <c r="C290">
        <v>332892</v>
      </c>
      <c r="D290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162</v>
      </c>
      <c r="M290" t="s">
        <v>160</v>
      </c>
      <c r="N290" t="s">
        <v>147</v>
      </c>
      <c r="O290" t="s">
        <v>46</v>
      </c>
      <c r="P290">
        <v>0</v>
      </c>
      <c r="Q290">
        <v>0</v>
      </c>
      <c r="R290">
        <v>42048</v>
      </c>
      <c r="S290" t="s">
        <v>47</v>
      </c>
      <c r="T290" t="s">
        <v>77</v>
      </c>
      <c r="U290" t="s">
        <v>49</v>
      </c>
      <c r="V290" t="s">
        <v>137</v>
      </c>
      <c r="W290" t="s">
        <v>51</v>
      </c>
      <c r="X290" t="s">
        <v>157</v>
      </c>
      <c r="Y290" t="s">
        <v>468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130</v>
      </c>
      <c r="AK290" t="s">
        <v>173</v>
      </c>
      <c r="AL290">
        <v>2013</v>
      </c>
      <c r="AM290" t="s">
        <v>57</v>
      </c>
    </row>
    <row r="291" spans="1:39" x14ac:dyDescent="0.25">
      <c r="A291">
        <v>40</v>
      </c>
      <c r="B291">
        <v>39</v>
      </c>
      <c r="C291">
        <v>448642</v>
      </c>
      <c r="D291">
        <v>36978</v>
      </c>
      <c r="E291" t="s">
        <v>58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142</v>
      </c>
      <c r="M291" t="s">
        <v>73</v>
      </c>
      <c r="N291" t="s">
        <v>150</v>
      </c>
      <c r="O291" t="s">
        <v>75</v>
      </c>
      <c r="P291">
        <v>0</v>
      </c>
      <c r="Q291">
        <v>-33300</v>
      </c>
      <c r="R291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469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83</v>
      </c>
    </row>
    <row r="292" spans="1:39" x14ac:dyDescent="0.25">
      <c r="A292">
        <v>284</v>
      </c>
      <c r="B292">
        <v>42</v>
      </c>
      <c r="C292">
        <v>526039</v>
      </c>
      <c r="D292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93</v>
      </c>
      <c r="M292" t="s">
        <v>59</v>
      </c>
      <c r="N292" t="s">
        <v>171</v>
      </c>
      <c r="O292" t="s">
        <v>120</v>
      </c>
      <c r="P292">
        <v>0</v>
      </c>
      <c r="Q292">
        <v>0</v>
      </c>
      <c r="R292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470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83</v>
      </c>
    </row>
    <row r="293" spans="1:39" x14ac:dyDescent="0.25">
      <c r="A293">
        <v>59</v>
      </c>
      <c r="B293">
        <v>40</v>
      </c>
      <c r="C293">
        <v>444422</v>
      </c>
      <c r="D293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>
        <v>64200</v>
      </c>
      <c r="Q293">
        <v>-32300</v>
      </c>
      <c r="R293">
        <v>42041</v>
      </c>
      <c r="S293" t="s">
        <v>76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471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83</v>
      </c>
    </row>
    <row r="294" spans="1:39" x14ac:dyDescent="0.25">
      <c r="A294">
        <v>39</v>
      </c>
      <c r="B294">
        <v>31</v>
      </c>
      <c r="C294">
        <v>689500</v>
      </c>
      <c r="D294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132</v>
      </c>
      <c r="M294" t="s">
        <v>160</v>
      </c>
      <c r="N294" t="s">
        <v>174</v>
      </c>
      <c r="O294" t="s">
        <v>46</v>
      </c>
      <c r="P294">
        <v>0</v>
      </c>
      <c r="Q294">
        <v>-15700</v>
      </c>
      <c r="R294">
        <v>42032</v>
      </c>
      <c r="S294" t="s">
        <v>76</v>
      </c>
      <c r="T294" t="s">
        <v>77</v>
      </c>
      <c r="U294" t="s">
        <v>49</v>
      </c>
      <c r="V294" t="s">
        <v>100</v>
      </c>
      <c r="W294" t="s">
        <v>122</v>
      </c>
      <c r="X294" t="s">
        <v>128</v>
      </c>
      <c r="Y294" t="s">
        <v>472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57</v>
      </c>
    </row>
    <row r="295" spans="1:39" x14ac:dyDescent="0.25">
      <c r="A295">
        <v>147</v>
      </c>
      <c r="B295">
        <v>34</v>
      </c>
      <c r="C295">
        <v>806081</v>
      </c>
      <c r="D295">
        <v>40575</v>
      </c>
      <c r="E295" t="s">
        <v>84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132</v>
      </c>
      <c r="M295" t="s">
        <v>73</v>
      </c>
      <c r="N295" t="s">
        <v>127</v>
      </c>
      <c r="O295" t="s">
        <v>120</v>
      </c>
      <c r="P295">
        <v>0</v>
      </c>
      <c r="Q295">
        <v>-48300</v>
      </c>
      <c r="R295">
        <v>42025</v>
      </c>
      <c r="S295" t="s">
        <v>47</v>
      </c>
      <c r="T295" t="s">
        <v>48</v>
      </c>
      <c r="U295" t="s">
        <v>64</v>
      </c>
      <c r="V295" t="s">
        <v>100</v>
      </c>
      <c r="W295" t="s">
        <v>78</v>
      </c>
      <c r="X295" t="s">
        <v>52</v>
      </c>
      <c r="Y295" t="s">
        <v>473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272</v>
      </c>
      <c r="AL295">
        <v>1998</v>
      </c>
      <c r="AM295" t="s">
        <v>83</v>
      </c>
    </row>
    <row r="296" spans="1:39" x14ac:dyDescent="0.25">
      <c r="A296">
        <v>156</v>
      </c>
      <c r="B296">
        <v>37</v>
      </c>
      <c r="C296">
        <v>384618</v>
      </c>
      <c r="D296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>
        <v>0</v>
      </c>
      <c r="Q296">
        <v>-51800</v>
      </c>
      <c r="R296">
        <v>42020</v>
      </c>
      <c r="S296" t="s">
        <v>76</v>
      </c>
      <c r="T296" t="s">
        <v>77</v>
      </c>
      <c r="U296" t="s">
        <v>64</v>
      </c>
      <c r="V296" t="s">
        <v>50</v>
      </c>
      <c r="W296" t="s">
        <v>122</v>
      </c>
      <c r="X296" t="s">
        <v>52</v>
      </c>
      <c r="Y296" t="s">
        <v>474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57</v>
      </c>
    </row>
    <row r="297" spans="1:39" x14ac:dyDescent="0.25">
      <c r="A297">
        <v>123</v>
      </c>
      <c r="B297">
        <v>31</v>
      </c>
      <c r="C297">
        <v>756459</v>
      </c>
      <c r="D297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93</v>
      </c>
      <c r="M297" t="s">
        <v>102</v>
      </c>
      <c r="N297" t="s">
        <v>180</v>
      </c>
      <c r="O297" t="s">
        <v>120</v>
      </c>
      <c r="P297">
        <v>0</v>
      </c>
      <c r="Q297">
        <v>-54600</v>
      </c>
      <c r="R297">
        <v>42052</v>
      </c>
      <c r="S297" t="s">
        <v>47</v>
      </c>
      <c r="T297" t="s">
        <v>48</v>
      </c>
      <c r="U297" t="s">
        <v>108</v>
      </c>
      <c r="V297" t="s">
        <v>100</v>
      </c>
      <c r="W297" t="s">
        <v>51</v>
      </c>
      <c r="X297" t="s">
        <v>157</v>
      </c>
      <c r="Y297" t="s">
        <v>475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272</v>
      </c>
      <c r="AL297">
        <v>2009</v>
      </c>
      <c r="AM297" t="s">
        <v>83</v>
      </c>
    </row>
    <row r="298" spans="1:39" x14ac:dyDescent="0.25">
      <c r="A298">
        <v>231</v>
      </c>
      <c r="B298">
        <v>43</v>
      </c>
      <c r="C298">
        <v>655787</v>
      </c>
      <c r="D298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>
        <v>0</v>
      </c>
      <c r="Q298">
        <v>-58100</v>
      </c>
      <c r="R298">
        <v>42036</v>
      </c>
      <c r="S298" t="s">
        <v>76</v>
      </c>
      <c r="T298" t="s">
        <v>87</v>
      </c>
      <c r="U298" t="s">
        <v>64</v>
      </c>
      <c r="V298" t="s">
        <v>50</v>
      </c>
      <c r="W298" t="s">
        <v>176</v>
      </c>
      <c r="X298" t="s">
        <v>123</v>
      </c>
      <c r="Y298" t="s">
        <v>476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110</v>
      </c>
      <c r="AK298" t="s">
        <v>135</v>
      </c>
      <c r="AL298">
        <v>2010</v>
      </c>
      <c r="AM298" t="s">
        <v>83</v>
      </c>
    </row>
    <row r="299" spans="1:39" x14ac:dyDescent="0.25">
      <c r="A299">
        <v>247</v>
      </c>
      <c r="B299">
        <v>39</v>
      </c>
      <c r="C299">
        <v>419954</v>
      </c>
      <c r="D299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142</v>
      </c>
      <c r="M299" t="s">
        <v>160</v>
      </c>
      <c r="N299" t="s">
        <v>127</v>
      </c>
      <c r="O299" t="s">
        <v>120</v>
      </c>
      <c r="P299">
        <v>0</v>
      </c>
      <c r="Q299">
        <v>0</v>
      </c>
      <c r="R299">
        <v>42060</v>
      </c>
      <c r="S299" t="s">
        <v>139</v>
      </c>
      <c r="T299" t="s">
        <v>63</v>
      </c>
      <c r="U299" t="s">
        <v>213</v>
      </c>
      <c r="V299" t="s">
        <v>50</v>
      </c>
      <c r="W299" t="s">
        <v>51</v>
      </c>
      <c r="X299" t="s">
        <v>128</v>
      </c>
      <c r="Y299" t="s">
        <v>477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25">
      <c r="A300">
        <v>194</v>
      </c>
      <c r="B300">
        <v>35</v>
      </c>
      <c r="C300">
        <v>275092</v>
      </c>
      <c r="D300">
        <v>40982</v>
      </c>
      <c r="E300" t="s">
        <v>84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186</v>
      </c>
      <c r="N300" t="s">
        <v>113</v>
      </c>
      <c r="O300" t="s">
        <v>143</v>
      </c>
      <c r="P300">
        <v>0</v>
      </c>
      <c r="Q300">
        <v>0</v>
      </c>
      <c r="R300">
        <v>42061</v>
      </c>
      <c r="S300" t="s">
        <v>139</v>
      </c>
      <c r="T300" t="s">
        <v>63</v>
      </c>
      <c r="U300" t="s">
        <v>64</v>
      </c>
      <c r="V300" t="s">
        <v>94</v>
      </c>
      <c r="W300" t="s">
        <v>114</v>
      </c>
      <c r="X300" t="s">
        <v>128</v>
      </c>
      <c r="Y300" t="s">
        <v>478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105</v>
      </c>
      <c r="AK300" t="s">
        <v>106</v>
      </c>
      <c r="AL300">
        <v>2003</v>
      </c>
      <c r="AM300" t="s">
        <v>83</v>
      </c>
    </row>
    <row r="301" spans="1:39" x14ac:dyDescent="0.25">
      <c r="A301">
        <v>119</v>
      </c>
      <c r="B301">
        <v>27</v>
      </c>
      <c r="C301">
        <v>515698</v>
      </c>
      <c r="D30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132</v>
      </c>
      <c r="M301" t="s">
        <v>146</v>
      </c>
      <c r="N301" t="s">
        <v>182</v>
      </c>
      <c r="O301" t="s">
        <v>61</v>
      </c>
      <c r="P301">
        <v>27100</v>
      </c>
      <c r="Q301">
        <v>0</v>
      </c>
      <c r="R301">
        <v>42041</v>
      </c>
      <c r="S301" t="s">
        <v>76</v>
      </c>
      <c r="T301" t="s">
        <v>77</v>
      </c>
      <c r="U301" t="s">
        <v>49</v>
      </c>
      <c r="V301" t="s">
        <v>121</v>
      </c>
      <c r="W301" t="s">
        <v>176</v>
      </c>
      <c r="X301" t="s">
        <v>128</v>
      </c>
      <c r="Y301" t="s">
        <v>479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83</v>
      </c>
    </row>
    <row r="302" spans="1:39" x14ac:dyDescent="0.25">
      <c r="A302">
        <v>259</v>
      </c>
      <c r="B302">
        <v>43</v>
      </c>
      <c r="C302">
        <v>132871</v>
      </c>
      <c r="D302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125</v>
      </c>
      <c r="M302" t="s">
        <v>190</v>
      </c>
      <c r="N302" t="s">
        <v>107</v>
      </c>
      <c r="O302" t="s">
        <v>143</v>
      </c>
      <c r="P302">
        <v>0</v>
      </c>
      <c r="Q302">
        <v>-39300</v>
      </c>
      <c r="R302">
        <v>42038</v>
      </c>
      <c r="S302" t="s">
        <v>62</v>
      </c>
      <c r="T302" t="s">
        <v>63</v>
      </c>
      <c r="U302" t="s">
        <v>213</v>
      </c>
      <c r="V302" t="s">
        <v>50</v>
      </c>
      <c r="W302" t="s">
        <v>51</v>
      </c>
      <c r="X302" t="s">
        <v>66</v>
      </c>
      <c r="Y302" t="s">
        <v>480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110</v>
      </c>
      <c r="AK302" t="s">
        <v>111</v>
      </c>
      <c r="AL302">
        <v>2008</v>
      </c>
      <c r="AM302" t="s">
        <v>83</v>
      </c>
    </row>
    <row r="303" spans="1:39" x14ac:dyDescent="0.25">
      <c r="A303">
        <v>107</v>
      </c>
      <c r="B303">
        <v>31</v>
      </c>
      <c r="C303">
        <v>714929</v>
      </c>
      <c r="D303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75</v>
      </c>
      <c r="P303">
        <v>20000</v>
      </c>
      <c r="Q303">
        <v>-82700</v>
      </c>
      <c r="R303">
        <v>42031</v>
      </c>
      <c r="S303" t="s">
        <v>76</v>
      </c>
      <c r="T303" t="s">
        <v>48</v>
      </c>
      <c r="U303" t="s">
        <v>108</v>
      </c>
      <c r="V303" t="s">
        <v>50</v>
      </c>
      <c r="W303" t="s">
        <v>78</v>
      </c>
      <c r="X303" t="s">
        <v>66</v>
      </c>
      <c r="Y303" t="s">
        <v>481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83</v>
      </c>
    </row>
    <row r="304" spans="1:39" x14ac:dyDescent="0.25">
      <c r="A304">
        <v>48</v>
      </c>
      <c r="B304">
        <v>44</v>
      </c>
      <c r="C304">
        <v>297816</v>
      </c>
      <c r="D304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142</v>
      </c>
      <c r="M304" t="s">
        <v>73</v>
      </c>
      <c r="N304" t="s">
        <v>107</v>
      </c>
      <c r="O304" t="s">
        <v>61</v>
      </c>
      <c r="P304">
        <v>34000</v>
      </c>
      <c r="Q304">
        <v>-55600</v>
      </c>
      <c r="R304">
        <v>42025</v>
      </c>
      <c r="S304" t="s">
        <v>76</v>
      </c>
      <c r="T304" t="s">
        <v>77</v>
      </c>
      <c r="U304" t="s">
        <v>49</v>
      </c>
      <c r="V304" t="s">
        <v>50</v>
      </c>
      <c r="W304" t="s">
        <v>122</v>
      </c>
      <c r="X304" t="s">
        <v>88</v>
      </c>
      <c r="Y304" t="s">
        <v>482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83</v>
      </c>
    </row>
    <row r="305" spans="1:39" x14ac:dyDescent="0.25">
      <c r="A305">
        <v>267</v>
      </c>
      <c r="B305">
        <v>40</v>
      </c>
      <c r="C305">
        <v>426708</v>
      </c>
      <c r="D305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162</v>
      </c>
      <c r="M305" t="s">
        <v>146</v>
      </c>
      <c r="N305" t="s">
        <v>119</v>
      </c>
      <c r="O305" t="s">
        <v>120</v>
      </c>
      <c r="P305">
        <v>0</v>
      </c>
      <c r="Q305">
        <v>-35200</v>
      </c>
      <c r="R305">
        <v>42028</v>
      </c>
      <c r="S305" t="s">
        <v>139</v>
      </c>
      <c r="T305" t="s">
        <v>63</v>
      </c>
      <c r="U305" t="s">
        <v>213</v>
      </c>
      <c r="V305" t="s">
        <v>50</v>
      </c>
      <c r="W305" t="s">
        <v>78</v>
      </c>
      <c r="X305" t="s">
        <v>52</v>
      </c>
      <c r="Y305" t="s">
        <v>483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130</v>
      </c>
      <c r="AK305" t="s">
        <v>131</v>
      </c>
      <c r="AL305">
        <v>1997</v>
      </c>
      <c r="AM305" t="s">
        <v>83</v>
      </c>
    </row>
    <row r="306" spans="1:39" x14ac:dyDescent="0.25">
      <c r="A306">
        <v>286</v>
      </c>
      <c r="B306">
        <v>47</v>
      </c>
      <c r="C306">
        <v>615047</v>
      </c>
      <c r="D306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132</v>
      </c>
      <c r="M306" t="s">
        <v>118</v>
      </c>
      <c r="N306" t="s">
        <v>99</v>
      </c>
      <c r="O306" t="s">
        <v>46</v>
      </c>
      <c r="P306">
        <v>54100</v>
      </c>
      <c r="Q306">
        <v>-77600</v>
      </c>
      <c r="R306">
        <v>42021</v>
      </c>
      <c r="S306" t="s">
        <v>76</v>
      </c>
      <c r="T306" t="s">
        <v>77</v>
      </c>
      <c r="U306" t="s">
        <v>64</v>
      </c>
      <c r="V306" t="s">
        <v>121</v>
      </c>
      <c r="W306" t="s">
        <v>78</v>
      </c>
      <c r="X306" t="s">
        <v>103</v>
      </c>
      <c r="Y306" t="s">
        <v>484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83</v>
      </c>
    </row>
    <row r="307" spans="1:39" x14ac:dyDescent="0.25">
      <c r="A307">
        <v>175</v>
      </c>
      <c r="B307">
        <v>34</v>
      </c>
      <c r="C307">
        <v>771236</v>
      </c>
      <c r="D307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162</v>
      </c>
      <c r="M307" t="s">
        <v>160</v>
      </c>
      <c r="N307" t="s">
        <v>107</v>
      </c>
      <c r="O307" t="s">
        <v>120</v>
      </c>
      <c r="P307">
        <v>82400</v>
      </c>
      <c r="Q307">
        <v>-57100</v>
      </c>
      <c r="R307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78</v>
      </c>
      <c r="X307" t="s">
        <v>88</v>
      </c>
      <c r="Y307" t="s">
        <v>485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57</v>
      </c>
    </row>
    <row r="308" spans="1:39" x14ac:dyDescent="0.25">
      <c r="A308">
        <v>111</v>
      </c>
      <c r="B308">
        <v>29</v>
      </c>
      <c r="C308">
        <v>235869</v>
      </c>
      <c r="D308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190</v>
      </c>
      <c r="N308" t="s">
        <v>171</v>
      </c>
      <c r="O308" t="s">
        <v>75</v>
      </c>
      <c r="P308">
        <v>0</v>
      </c>
      <c r="Q308">
        <v>0</v>
      </c>
      <c r="R308">
        <v>42013</v>
      </c>
      <c r="S308" t="s">
        <v>47</v>
      </c>
      <c r="T308" t="s">
        <v>48</v>
      </c>
      <c r="U308" t="s">
        <v>49</v>
      </c>
      <c r="V308" t="s">
        <v>100</v>
      </c>
      <c r="W308" t="s">
        <v>51</v>
      </c>
      <c r="X308" t="s">
        <v>66</v>
      </c>
      <c r="Y308" t="s">
        <v>486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272</v>
      </c>
      <c r="AL308">
        <v>1996</v>
      </c>
      <c r="AM308" t="s">
        <v>57</v>
      </c>
    </row>
    <row r="309" spans="1:39" x14ac:dyDescent="0.25">
      <c r="A309">
        <v>151</v>
      </c>
      <c r="B309">
        <v>37</v>
      </c>
      <c r="C309">
        <v>931625</v>
      </c>
      <c r="D309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93</v>
      </c>
      <c r="M309" t="s">
        <v>136</v>
      </c>
      <c r="N309" t="s">
        <v>243</v>
      </c>
      <c r="O309" t="s">
        <v>86</v>
      </c>
      <c r="P309">
        <v>44000</v>
      </c>
      <c r="Q309">
        <v>0</v>
      </c>
      <c r="R309">
        <v>42050</v>
      </c>
      <c r="S309" t="s">
        <v>76</v>
      </c>
      <c r="T309" t="s">
        <v>77</v>
      </c>
      <c r="U309" t="s">
        <v>108</v>
      </c>
      <c r="V309" t="s">
        <v>100</v>
      </c>
      <c r="W309" t="s">
        <v>51</v>
      </c>
      <c r="X309" t="s">
        <v>88</v>
      </c>
      <c r="Y309" t="s">
        <v>487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105</v>
      </c>
      <c r="AK309" t="s">
        <v>152</v>
      </c>
      <c r="AL309">
        <v>1998</v>
      </c>
      <c r="AM309" t="s">
        <v>57</v>
      </c>
    </row>
    <row r="310" spans="1:39" x14ac:dyDescent="0.25">
      <c r="A310">
        <v>156</v>
      </c>
      <c r="B310">
        <v>37</v>
      </c>
      <c r="C310">
        <v>371635</v>
      </c>
      <c r="D310">
        <v>33524</v>
      </c>
      <c r="E310" t="s">
        <v>40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>
        <v>0</v>
      </c>
      <c r="Q310">
        <v>-53800</v>
      </c>
      <c r="R310">
        <v>42020</v>
      </c>
      <c r="S310" t="s">
        <v>76</v>
      </c>
      <c r="T310" t="s">
        <v>77</v>
      </c>
      <c r="U310" t="s">
        <v>108</v>
      </c>
      <c r="V310" t="s">
        <v>121</v>
      </c>
      <c r="W310" t="s">
        <v>78</v>
      </c>
      <c r="X310" t="s">
        <v>157</v>
      </c>
      <c r="Y310" t="s">
        <v>488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83</v>
      </c>
    </row>
    <row r="311" spans="1:39" x14ac:dyDescent="0.25">
      <c r="A311">
        <v>165</v>
      </c>
      <c r="B311">
        <v>36</v>
      </c>
      <c r="C311">
        <v>427199</v>
      </c>
      <c r="D31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>
        <v>0</v>
      </c>
      <c r="Q311">
        <v>-39700</v>
      </c>
      <c r="R311">
        <v>42018</v>
      </c>
      <c r="S311" t="s">
        <v>76</v>
      </c>
      <c r="T311" t="s">
        <v>48</v>
      </c>
      <c r="U311" t="s">
        <v>108</v>
      </c>
      <c r="V311" t="s">
        <v>100</v>
      </c>
      <c r="W311" t="s">
        <v>78</v>
      </c>
      <c r="X311" t="s">
        <v>128</v>
      </c>
      <c r="Y311" t="s">
        <v>489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83</v>
      </c>
    </row>
    <row r="312" spans="1:39" x14ac:dyDescent="0.25">
      <c r="A312">
        <v>253</v>
      </c>
      <c r="B312">
        <v>41</v>
      </c>
      <c r="C312">
        <v>261315</v>
      </c>
      <c r="D312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127</v>
      </c>
      <c r="O312" t="s">
        <v>61</v>
      </c>
      <c r="P312">
        <v>81300</v>
      </c>
      <c r="Q312">
        <v>0</v>
      </c>
      <c r="R312">
        <v>42005</v>
      </c>
      <c r="S312" t="s">
        <v>76</v>
      </c>
      <c r="T312" t="s">
        <v>77</v>
      </c>
      <c r="U312" t="s">
        <v>49</v>
      </c>
      <c r="V312" t="s">
        <v>121</v>
      </c>
      <c r="W312" t="s">
        <v>51</v>
      </c>
      <c r="X312" t="s">
        <v>103</v>
      </c>
      <c r="Y312" t="s">
        <v>490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116</v>
      </c>
      <c r="AK312" t="s">
        <v>117</v>
      </c>
      <c r="AL312">
        <v>2014</v>
      </c>
      <c r="AM312" t="s">
        <v>57</v>
      </c>
    </row>
    <row r="313" spans="1:39" x14ac:dyDescent="0.25">
      <c r="A313">
        <v>10</v>
      </c>
      <c r="B313">
        <v>26</v>
      </c>
      <c r="C313">
        <v>582973</v>
      </c>
      <c r="D313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107</v>
      </c>
      <c r="O313" t="s">
        <v>143</v>
      </c>
      <c r="P313">
        <v>0</v>
      </c>
      <c r="Q313">
        <v>-22200</v>
      </c>
      <c r="R313">
        <v>42051</v>
      </c>
      <c r="S313" t="s">
        <v>76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491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57</v>
      </c>
    </row>
    <row r="314" spans="1:39" x14ac:dyDescent="0.25">
      <c r="A314">
        <v>158</v>
      </c>
      <c r="B314">
        <v>33</v>
      </c>
      <c r="C314">
        <v>278091</v>
      </c>
      <c r="D314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93</v>
      </c>
      <c r="M314" t="s">
        <v>160</v>
      </c>
      <c r="N314" t="s">
        <v>133</v>
      </c>
      <c r="O314" t="s">
        <v>61</v>
      </c>
      <c r="P314">
        <v>0</v>
      </c>
      <c r="Q314">
        <v>-38600</v>
      </c>
      <c r="R314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492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83</v>
      </c>
    </row>
    <row r="315" spans="1:39" x14ac:dyDescent="0.25">
      <c r="A315">
        <v>436</v>
      </c>
      <c r="B315">
        <v>59</v>
      </c>
      <c r="C315">
        <v>153154</v>
      </c>
      <c r="D315">
        <v>40411</v>
      </c>
      <c r="E315" t="s">
        <v>40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136</v>
      </c>
      <c r="N315" t="s">
        <v>74</v>
      </c>
      <c r="O315" t="s">
        <v>75</v>
      </c>
      <c r="P315">
        <v>39000</v>
      </c>
      <c r="Q315">
        <v>0</v>
      </c>
      <c r="R315">
        <v>42016</v>
      </c>
      <c r="S315" t="s">
        <v>76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493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116</v>
      </c>
      <c r="AK315" t="s">
        <v>184</v>
      </c>
      <c r="AL315">
        <v>2014</v>
      </c>
      <c r="AM315" t="s">
        <v>83</v>
      </c>
    </row>
    <row r="316" spans="1:39" x14ac:dyDescent="0.25">
      <c r="A316">
        <v>91</v>
      </c>
      <c r="B316">
        <v>30</v>
      </c>
      <c r="C316">
        <v>515217</v>
      </c>
      <c r="D316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125</v>
      </c>
      <c r="M316" t="s">
        <v>59</v>
      </c>
      <c r="N316" t="s">
        <v>113</v>
      </c>
      <c r="O316" t="s">
        <v>86</v>
      </c>
      <c r="P316">
        <v>43900</v>
      </c>
      <c r="Q316">
        <v>0</v>
      </c>
      <c r="R316">
        <v>42012</v>
      </c>
      <c r="S316" t="s">
        <v>76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494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83</v>
      </c>
    </row>
    <row r="317" spans="1:39" x14ac:dyDescent="0.25">
      <c r="A317">
        <v>256</v>
      </c>
      <c r="B317">
        <v>42</v>
      </c>
      <c r="C317">
        <v>860497</v>
      </c>
      <c r="D317">
        <v>33704</v>
      </c>
      <c r="E317" t="s">
        <v>84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146</v>
      </c>
      <c r="N317" t="s">
        <v>99</v>
      </c>
      <c r="O317" t="s">
        <v>120</v>
      </c>
      <c r="P317">
        <v>0</v>
      </c>
      <c r="Q317">
        <v>-39500</v>
      </c>
      <c r="R317">
        <v>42026</v>
      </c>
      <c r="S317" t="s">
        <v>47</v>
      </c>
      <c r="T317" t="s">
        <v>77</v>
      </c>
      <c r="U317" t="s">
        <v>64</v>
      </c>
      <c r="V317" t="s">
        <v>50</v>
      </c>
      <c r="W317" t="s">
        <v>114</v>
      </c>
      <c r="X317" t="s">
        <v>128</v>
      </c>
      <c r="Y317" t="s">
        <v>495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105</v>
      </c>
      <c r="AK317" t="s">
        <v>288</v>
      </c>
      <c r="AL317">
        <v>1998</v>
      </c>
      <c r="AM317" t="s">
        <v>83</v>
      </c>
    </row>
    <row r="318" spans="1:39" x14ac:dyDescent="0.25">
      <c r="A318">
        <v>274</v>
      </c>
      <c r="B318">
        <v>46</v>
      </c>
      <c r="C318">
        <v>351741</v>
      </c>
      <c r="D318">
        <v>35464</v>
      </c>
      <c r="E318" t="s">
        <v>40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132</v>
      </c>
      <c r="M318" t="s">
        <v>126</v>
      </c>
      <c r="N318" t="s">
        <v>99</v>
      </c>
      <c r="O318" t="s">
        <v>143</v>
      </c>
      <c r="P318">
        <v>0</v>
      </c>
      <c r="Q318">
        <v>0</v>
      </c>
      <c r="R318">
        <v>42017</v>
      </c>
      <c r="S318" t="s">
        <v>76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496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83</v>
      </c>
    </row>
    <row r="319" spans="1:39" x14ac:dyDescent="0.25">
      <c r="A319">
        <v>275</v>
      </c>
      <c r="B319">
        <v>45</v>
      </c>
      <c r="C319">
        <v>403737</v>
      </c>
      <c r="D319">
        <v>33578</v>
      </c>
      <c r="E319" t="s">
        <v>58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93</v>
      </c>
      <c r="M319" t="s">
        <v>186</v>
      </c>
      <c r="N319" t="s">
        <v>119</v>
      </c>
      <c r="O319" t="s">
        <v>120</v>
      </c>
      <c r="P319">
        <v>39400</v>
      </c>
      <c r="Q319">
        <v>-63900</v>
      </c>
      <c r="R319">
        <v>42022</v>
      </c>
      <c r="S319" t="s">
        <v>76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497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83</v>
      </c>
    </row>
    <row r="320" spans="1:39" x14ac:dyDescent="0.25">
      <c r="A320">
        <v>1</v>
      </c>
      <c r="B320">
        <v>33</v>
      </c>
      <c r="C320">
        <v>162004</v>
      </c>
      <c r="D320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132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>
        <v>42023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128</v>
      </c>
      <c r="Y320" t="s">
        <v>498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116</v>
      </c>
      <c r="AK320" t="s">
        <v>141</v>
      </c>
      <c r="AL320">
        <v>2006</v>
      </c>
      <c r="AM320" t="s">
        <v>83</v>
      </c>
    </row>
    <row r="321" spans="1:39" x14ac:dyDescent="0.25">
      <c r="A321">
        <v>85</v>
      </c>
      <c r="B321">
        <v>30</v>
      </c>
      <c r="C321">
        <v>740384</v>
      </c>
      <c r="D321">
        <v>34271</v>
      </c>
      <c r="E321" t="s">
        <v>58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>
        <v>51600</v>
      </c>
      <c r="Q321">
        <v>-73900</v>
      </c>
      <c r="R321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78</v>
      </c>
      <c r="X321" t="s">
        <v>103</v>
      </c>
      <c r="Y321" t="s">
        <v>499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57</v>
      </c>
    </row>
    <row r="322" spans="1:39" x14ac:dyDescent="0.25">
      <c r="A322">
        <v>233</v>
      </c>
      <c r="B322">
        <v>37</v>
      </c>
      <c r="C322">
        <v>876714</v>
      </c>
      <c r="D322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132</v>
      </c>
      <c r="M322" t="s">
        <v>73</v>
      </c>
      <c r="N322" t="s">
        <v>182</v>
      </c>
      <c r="O322" t="s">
        <v>120</v>
      </c>
      <c r="P322">
        <v>61600</v>
      </c>
      <c r="Q322">
        <v>-30200</v>
      </c>
      <c r="R322">
        <v>42041</v>
      </c>
      <c r="S322" t="s">
        <v>47</v>
      </c>
      <c r="T322" t="s">
        <v>87</v>
      </c>
      <c r="U322" t="s">
        <v>108</v>
      </c>
      <c r="V322" t="s">
        <v>100</v>
      </c>
      <c r="W322" t="s">
        <v>78</v>
      </c>
      <c r="X322" t="s">
        <v>52</v>
      </c>
      <c r="Y322" t="s">
        <v>500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116</v>
      </c>
      <c r="AK322" t="s">
        <v>184</v>
      </c>
      <c r="AL322">
        <v>2005</v>
      </c>
      <c r="AM322" t="s">
        <v>83</v>
      </c>
    </row>
    <row r="323" spans="1:39" x14ac:dyDescent="0.25">
      <c r="A323">
        <v>142</v>
      </c>
      <c r="B323">
        <v>30</v>
      </c>
      <c r="C323">
        <v>951543</v>
      </c>
      <c r="D323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162</v>
      </c>
      <c r="M323" t="s">
        <v>186</v>
      </c>
      <c r="N323" t="s">
        <v>174</v>
      </c>
      <c r="O323" t="s">
        <v>46</v>
      </c>
      <c r="P323">
        <v>58500</v>
      </c>
      <c r="Q323">
        <v>-46800</v>
      </c>
      <c r="R323">
        <v>42039</v>
      </c>
      <c r="S323" t="s">
        <v>76</v>
      </c>
      <c r="T323" t="s">
        <v>77</v>
      </c>
      <c r="U323" t="s">
        <v>49</v>
      </c>
      <c r="V323" t="s">
        <v>121</v>
      </c>
      <c r="W323" t="s">
        <v>51</v>
      </c>
      <c r="X323" t="s">
        <v>123</v>
      </c>
      <c r="Y323" t="s">
        <v>501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25">
      <c r="A324">
        <v>266</v>
      </c>
      <c r="B324">
        <v>44</v>
      </c>
      <c r="C324">
        <v>576723</v>
      </c>
      <c r="D324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>
        <v>0</v>
      </c>
      <c r="Q324">
        <v>0</v>
      </c>
      <c r="R324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502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83</v>
      </c>
    </row>
    <row r="325" spans="1:39" x14ac:dyDescent="0.25">
      <c r="A325">
        <v>350</v>
      </c>
      <c r="B325">
        <v>50</v>
      </c>
      <c r="C325">
        <v>391003</v>
      </c>
      <c r="D325">
        <v>38534</v>
      </c>
      <c r="E325" t="s">
        <v>40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125</v>
      </c>
      <c r="M325" t="s">
        <v>118</v>
      </c>
      <c r="N325" t="s">
        <v>74</v>
      </c>
      <c r="O325" t="s">
        <v>61</v>
      </c>
      <c r="P325">
        <v>0</v>
      </c>
      <c r="Q325">
        <v>0</v>
      </c>
      <c r="R325">
        <v>42061</v>
      </c>
      <c r="S325" t="s">
        <v>76</v>
      </c>
      <c r="T325" t="s">
        <v>77</v>
      </c>
      <c r="U325" t="s">
        <v>108</v>
      </c>
      <c r="V325" t="s">
        <v>50</v>
      </c>
      <c r="W325" t="s">
        <v>176</v>
      </c>
      <c r="X325" t="s">
        <v>128</v>
      </c>
      <c r="Y325" t="s">
        <v>503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110</v>
      </c>
      <c r="AK325" t="s">
        <v>135</v>
      </c>
      <c r="AL325">
        <v>2015</v>
      </c>
      <c r="AM325" t="s">
        <v>83</v>
      </c>
    </row>
    <row r="326" spans="1:39" x14ac:dyDescent="0.25">
      <c r="A326">
        <v>97</v>
      </c>
      <c r="B326">
        <v>26</v>
      </c>
      <c r="C326">
        <v>225865</v>
      </c>
      <c r="D326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>
        <v>0</v>
      </c>
      <c r="Q326">
        <v>0</v>
      </c>
      <c r="R326">
        <v>42043</v>
      </c>
      <c r="S326" t="s">
        <v>76</v>
      </c>
      <c r="T326" t="s">
        <v>77</v>
      </c>
      <c r="U326" t="s">
        <v>49</v>
      </c>
      <c r="V326" t="s">
        <v>121</v>
      </c>
      <c r="W326" t="s">
        <v>65</v>
      </c>
      <c r="X326" t="s">
        <v>103</v>
      </c>
      <c r="Y326" t="s">
        <v>504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57</v>
      </c>
    </row>
    <row r="327" spans="1:39" x14ac:dyDescent="0.25">
      <c r="A327">
        <v>399</v>
      </c>
      <c r="B327">
        <v>55</v>
      </c>
      <c r="C327">
        <v>984948</v>
      </c>
      <c r="D327">
        <v>34073</v>
      </c>
      <c r="E327" t="s">
        <v>84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162</v>
      </c>
      <c r="M327" t="s">
        <v>98</v>
      </c>
      <c r="N327" t="s">
        <v>45</v>
      </c>
      <c r="O327" t="s">
        <v>143</v>
      </c>
      <c r="P327">
        <v>0</v>
      </c>
      <c r="Q327">
        <v>-65400</v>
      </c>
      <c r="R327">
        <v>42042</v>
      </c>
      <c r="S327" t="s">
        <v>76</v>
      </c>
      <c r="T327" t="s">
        <v>48</v>
      </c>
      <c r="U327" t="s">
        <v>108</v>
      </c>
      <c r="V327" t="s">
        <v>50</v>
      </c>
      <c r="W327" t="s">
        <v>78</v>
      </c>
      <c r="X327" t="s">
        <v>128</v>
      </c>
      <c r="Y327" t="s">
        <v>505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105</v>
      </c>
      <c r="AK327" t="s">
        <v>106</v>
      </c>
      <c r="AL327">
        <v>2010</v>
      </c>
      <c r="AM327" t="s">
        <v>83</v>
      </c>
    </row>
    <row r="328" spans="1:39" x14ac:dyDescent="0.25">
      <c r="A328">
        <v>305</v>
      </c>
      <c r="B328">
        <v>49</v>
      </c>
      <c r="C328">
        <v>890328</v>
      </c>
      <c r="D328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132</v>
      </c>
      <c r="M328" t="s">
        <v>190</v>
      </c>
      <c r="N328" t="s">
        <v>99</v>
      </c>
      <c r="O328" t="s">
        <v>75</v>
      </c>
      <c r="P328">
        <v>0</v>
      </c>
      <c r="Q328">
        <v>-42100</v>
      </c>
      <c r="R328">
        <v>42052</v>
      </c>
      <c r="S328" t="s">
        <v>76</v>
      </c>
      <c r="T328" t="s">
        <v>87</v>
      </c>
      <c r="U328" t="s">
        <v>108</v>
      </c>
      <c r="V328" t="s">
        <v>100</v>
      </c>
      <c r="W328" t="s">
        <v>78</v>
      </c>
      <c r="X328" t="s">
        <v>123</v>
      </c>
      <c r="Y328" t="s">
        <v>506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83</v>
      </c>
    </row>
    <row r="329" spans="1:39" x14ac:dyDescent="0.25">
      <c r="A329">
        <v>276</v>
      </c>
      <c r="B329">
        <v>47</v>
      </c>
      <c r="C329">
        <v>803294</v>
      </c>
      <c r="D329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156</v>
      </c>
      <c r="O329" t="s">
        <v>75</v>
      </c>
      <c r="P329">
        <v>0</v>
      </c>
      <c r="Q329">
        <v>0</v>
      </c>
      <c r="R329">
        <v>42016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88</v>
      </c>
      <c r="Y329" t="s">
        <v>507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83</v>
      </c>
    </row>
    <row r="330" spans="1:39" x14ac:dyDescent="0.25">
      <c r="A330">
        <v>257</v>
      </c>
      <c r="B330">
        <v>40</v>
      </c>
      <c r="C330">
        <v>414913</v>
      </c>
      <c r="D330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>
        <v>0</v>
      </c>
      <c r="Q330">
        <v>0</v>
      </c>
      <c r="R330">
        <v>42036</v>
      </c>
      <c r="S330" t="s">
        <v>76</v>
      </c>
      <c r="T330" t="s">
        <v>48</v>
      </c>
      <c r="U330" t="s">
        <v>49</v>
      </c>
      <c r="V330" t="s">
        <v>121</v>
      </c>
      <c r="W330" t="s">
        <v>78</v>
      </c>
      <c r="X330" t="s">
        <v>52</v>
      </c>
      <c r="Y330" t="s">
        <v>508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110</v>
      </c>
      <c r="AK330" t="s">
        <v>135</v>
      </c>
      <c r="AL330">
        <v>2002</v>
      </c>
      <c r="AM330" t="s">
        <v>57</v>
      </c>
    </row>
    <row r="331" spans="1:39" x14ac:dyDescent="0.25">
      <c r="A331">
        <v>78</v>
      </c>
      <c r="B331">
        <v>31</v>
      </c>
      <c r="C331">
        <v>414519</v>
      </c>
      <c r="D33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136</v>
      </c>
      <c r="N331" t="s">
        <v>74</v>
      </c>
      <c r="O331" t="s">
        <v>75</v>
      </c>
      <c r="P331">
        <v>0</v>
      </c>
      <c r="Q331">
        <v>-27900</v>
      </c>
      <c r="R331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509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57</v>
      </c>
    </row>
    <row r="332" spans="1:39" x14ac:dyDescent="0.25">
      <c r="A332">
        <v>129</v>
      </c>
      <c r="B332">
        <v>28</v>
      </c>
      <c r="C332">
        <v>818413</v>
      </c>
      <c r="D332">
        <v>32927</v>
      </c>
      <c r="E332" t="s">
        <v>40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>
        <v>0</v>
      </c>
      <c r="Q332">
        <v>0</v>
      </c>
      <c r="R332">
        <v>42056</v>
      </c>
      <c r="S332" t="s">
        <v>47</v>
      </c>
      <c r="T332" t="s">
        <v>48</v>
      </c>
      <c r="U332" t="s">
        <v>49</v>
      </c>
      <c r="V332" t="s">
        <v>100</v>
      </c>
      <c r="W332" t="s">
        <v>78</v>
      </c>
      <c r="X332" t="s">
        <v>103</v>
      </c>
      <c r="Y332" t="s">
        <v>510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116</v>
      </c>
      <c r="AK332" t="s">
        <v>117</v>
      </c>
      <c r="AL332">
        <v>2005</v>
      </c>
      <c r="AM332" t="s">
        <v>83</v>
      </c>
    </row>
    <row r="333" spans="1:39" x14ac:dyDescent="0.25">
      <c r="A333">
        <v>283</v>
      </c>
      <c r="B333">
        <v>46</v>
      </c>
      <c r="C333">
        <v>487356</v>
      </c>
      <c r="D333">
        <v>36768</v>
      </c>
      <c r="E333" t="s">
        <v>84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146</v>
      </c>
      <c r="N333" t="s">
        <v>60</v>
      </c>
      <c r="O333" t="s">
        <v>46</v>
      </c>
      <c r="P333">
        <v>53500</v>
      </c>
      <c r="Q333">
        <v>-73600</v>
      </c>
      <c r="R333">
        <v>42013</v>
      </c>
      <c r="S333" t="s">
        <v>76</v>
      </c>
      <c r="T333" t="s">
        <v>87</v>
      </c>
      <c r="U333" t="s">
        <v>49</v>
      </c>
      <c r="V333" t="s">
        <v>137</v>
      </c>
      <c r="W333" t="s">
        <v>78</v>
      </c>
      <c r="X333" t="s">
        <v>66</v>
      </c>
      <c r="Y333" t="s">
        <v>511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105</v>
      </c>
      <c r="AK333" t="s">
        <v>152</v>
      </c>
      <c r="AL333">
        <v>2004</v>
      </c>
      <c r="AM333" t="s">
        <v>57</v>
      </c>
    </row>
    <row r="334" spans="1:39" x14ac:dyDescent="0.25">
      <c r="A334">
        <v>85</v>
      </c>
      <c r="B334">
        <v>25</v>
      </c>
      <c r="C334">
        <v>159768</v>
      </c>
      <c r="D334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162</v>
      </c>
      <c r="M334" t="s">
        <v>98</v>
      </c>
      <c r="N334" t="s">
        <v>107</v>
      </c>
      <c r="O334" t="s">
        <v>86</v>
      </c>
      <c r="P334">
        <v>67000</v>
      </c>
      <c r="Q334">
        <v>-53600</v>
      </c>
      <c r="R334">
        <v>42051</v>
      </c>
      <c r="S334" t="s">
        <v>139</v>
      </c>
      <c r="T334" t="s">
        <v>63</v>
      </c>
      <c r="U334" t="s">
        <v>213</v>
      </c>
      <c r="V334" t="s">
        <v>94</v>
      </c>
      <c r="W334" t="s">
        <v>51</v>
      </c>
      <c r="X334" t="s">
        <v>128</v>
      </c>
      <c r="Y334" t="s">
        <v>512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105</v>
      </c>
      <c r="AK334" t="s">
        <v>288</v>
      </c>
      <c r="AL334">
        <v>2005</v>
      </c>
      <c r="AM334" t="s">
        <v>83</v>
      </c>
    </row>
    <row r="335" spans="1:39" x14ac:dyDescent="0.25">
      <c r="A335">
        <v>101</v>
      </c>
      <c r="B335">
        <v>26</v>
      </c>
      <c r="C335">
        <v>865839</v>
      </c>
      <c r="D335">
        <v>33452</v>
      </c>
      <c r="E335" t="s">
        <v>84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102</v>
      </c>
      <c r="N335" t="s">
        <v>60</v>
      </c>
      <c r="O335" t="s">
        <v>46</v>
      </c>
      <c r="P335">
        <v>0</v>
      </c>
      <c r="Q335">
        <v>0</v>
      </c>
      <c r="R335">
        <v>42039</v>
      </c>
      <c r="S335" t="s">
        <v>139</v>
      </c>
      <c r="T335" t="s">
        <v>63</v>
      </c>
      <c r="U335" t="s">
        <v>213</v>
      </c>
      <c r="V335" t="s">
        <v>94</v>
      </c>
      <c r="W335" t="s">
        <v>65</v>
      </c>
      <c r="X335" t="s">
        <v>88</v>
      </c>
      <c r="Y335" t="s">
        <v>513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83</v>
      </c>
    </row>
    <row r="336" spans="1:39" x14ac:dyDescent="0.25">
      <c r="A336">
        <v>96</v>
      </c>
      <c r="B336">
        <v>30</v>
      </c>
      <c r="C336">
        <v>406567</v>
      </c>
      <c r="D336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>
        <v>38900</v>
      </c>
      <c r="Q336">
        <v>-48700</v>
      </c>
      <c r="R336">
        <v>42059</v>
      </c>
      <c r="S336" t="s">
        <v>47</v>
      </c>
      <c r="T336" t="s">
        <v>48</v>
      </c>
      <c r="U336" t="s">
        <v>108</v>
      </c>
      <c r="V336" t="s">
        <v>100</v>
      </c>
      <c r="W336" t="s">
        <v>122</v>
      </c>
      <c r="X336" t="s">
        <v>88</v>
      </c>
      <c r="Y336" t="s">
        <v>514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130</v>
      </c>
      <c r="AK336" t="s">
        <v>173</v>
      </c>
      <c r="AL336">
        <v>2004</v>
      </c>
      <c r="AM336" t="s">
        <v>83</v>
      </c>
    </row>
    <row r="337" spans="1:39" x14ac:dyDescent="0.25">
      <c r="A337">
        <v>121</v>
      </c>
      <c r="B337">
        <v>31</v>
      </c>
      <c r="C337">
        <v>623032</v>
      </c>
      <c r="D337">
        <v>39152</v>
      </c>
      <c r="E337" t="s">
        <v>84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162</v>
      </c>
      <c r="M337" t="s">
        <v>85</v>
      </c>
      <c r="N337" t="s">
        <v>119</v>
      </c>
      <c r="O337" t="s">
        <v>86</v>
      </c>
      <c r="P337">
        <v>0</v>
      </c>
      <c r="Q337">
        <v>0</v>
      </c>
      <c r="R337">
        <v>42036</v>
      </c>
      <c r="S337" t="s">
        <v>47</v>
      </c>
      <c r="T337" t="s">
        <v>77</v>
      </c>
      <c r="U337" t="s">
        <v>64</v>
      </c>
      <c r="V337" t="s">
        <v>50</v>
      </c>
      <c r="W337" t="s">
        <v>114</v>
      </c>
      <c r="X337" t="s">
        <v>123</v>
      </c>
      <c r="Y337" t="s">
        <v>515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83</v>
      </c>
    </row>
    <row r="338" spans="1:39" x14ac:dyDescent="0.25">
      <c r="A338">
        <v>176</v>
      </c>
      <c r="B338">
        <v>39</v>
      </c>
      <c r="C338">
        <v>935442</v>
      </c>
      <c r="D338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>
        <v>42040</v>
      </c>
      <c r="S338" t="s">
        <v>76</v>
      </c>
      <c r="T338" t="s">
        <v>48</v>
      </c>
      <c r="U338" t="s">
        <v>64</v>
      </c>
      <c r="V338" t="s">
        <v>100</v>
      </c>
      <c r="W338" t="s">
        <v>51</v>
      </c>
      <c r="X338" t="s">
        <v>52</v>
      </c>
      <c r="Y338" t="s">
        <v>516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83</v>
      </c>
    </row>
    <row r="339" spans="1:39" x14ac:dyDescent="0.25">
      <c r="A339">
        <v>159</v>
      </c>
      <c r="B339">
        <v>37</v>
      </c>
      <c r="C339">
        <v>106873</v>
      </c>
      <c r="D339">
        <v>36035</v>
      </c>
      <c r="E339" t="s">
        <v>84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93</v>
      </c>
      <c r="M339" t="s">
        <v>98</v>
      </c>
      <c r="N339" t="s">
        <v>119</v>
      </c>
      <c r="O339" t="s">
        <v>120</v>
      </c>
      <c r="P339">
        <v>0</v>
      </c>
      <c r="Q339">
        <v>-53700</v>
      </c>
      <c r="R339">
        <v>42011</v>
      </c>
      <c r="S339" t="s">
        <v>47</v>
      </c>
      <c r="T339" t="s">
        <v>77</v>
      </c>
      <c r="U339" t="s">
        <v>108</v>
      </c>
      <c r="V339" t="s">
        <v>50</v>
      </c>
      <c r="W339" t="s">
        <v>78</v>
      </c>
      <c r="X339" t="s">
        <v>103</v>
      </c>
      <c r="Y339" t="s">
        <v>517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25">
      <c r="A340">
        <v>120</v>
      </c>
      <c r="B340">
        <v>30</v>
      </c>
      <c r="C340">
        <v>563878</v>
      </c>
      <c r="D340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93</v>
      </c>
      <c r="M340" t="s">
        <v>118</v>
      </c>
      <c r="N340" t="s">
        <v>147</v>
      </c>
      <c r="O340" t="s">
        <v>46</v>
      </c>
      <c r="P340">
        <v>39600</v>
      </c>
      <c r="Q340">
        <v>-64300</v>
      </c>
      <c r="R340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78</v>
      </c>
      <c r="X340" t="s">
        <v>123</v>
      </c>
      <c r="Y340" t="s">
        <v>518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25">
      <c r="A341">
        <v>212</v>
      </c>
      <c r="B341">
        <v>35</v>
      </c>
      <c r="C341">
        <v>620855</v>
      </c>
      <c r="D341">
        <v>32992</v>
      </c>
      <c r="E341" t="s">
        <v>58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118</v>
      </c>
      <c r="N341" t="s">
        <v>182</v>
      </c>
      <c r="O341" t="s">
        <v>86</v>
      </c>
      <c r="P341">
        <v>35400</v>
      </c>
      <c r="Q341">
        <v>-49200</v>
      </c>
      <c r="R341">
        <v>42025</v>
      </c>
      <c r="S341" t="s">
        <v>76</v>
      </c>
      <c r="T341" t="s">
        <v>87</v>
      </c>
      <c r="U341" t="s">
        <v>108</v>
      </c>
      <c r="V341" t="s">
        <v>100</v>
      </c>
      <c r="W341" t="s">
        <v>78</v>
      </c>
      <c r="X341" t="s">
        <v>52</v>
      </c>
      <c r="Y341" t="s">
        <v>519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83</v>
      </c>
    </row>
    <row r="342" spans="1:39" x14ac:dyDescent="0.25">
      <c r="A342">
        <v>290</v>
      </c>
      <c r="B342">
        <v>45</v>
      </c>
      <c r="C342">
        <v>583169</v>
      </c>
      <c r="D342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162</v>
      </c>
      <c r="M342" t="s">
        <v>73</v>
      </c>
      <c r="N342" t="s">
        <v>243</v>
      </c>
      <c r="O342" t="s">
        <v>120</v>
      </c>
      <c r="P342">
        <v>0</v>
      </c>
      <c r="Q342">
        <v>-61000</v>
      </c>
      <c r="R342">
        <v>42064</v>
      </c>
      <c r="S342" t="s">
        <v>76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520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110</v>
      </c>
      <c r="AK342" t="s">
        <v>135</v>
      </c>
      <c r="AL342">
        <v>2014</v>
      </c>
      <c r="AM342" t="s">
        <v>57</v>
      </c>
    </row>
    <row r="343" spans="1:39" x14ac:dyDescent="0.25">
      <c r="A343">
        <v>299</v>
      </c>
      <c r="B343">
        <v>42</v>
      </c>
      <c r="C343">
        <v>337677</v>
      </c>
      <c r="D343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93</v>
      </c>
      <c r="M343" t="s">
        <v>44</v>
      </c>
      <c r="N343" t="s">
        <v>147</v>
      </c>
      <c r="O343" t="s">
        <v>120</v>
      </c>
      <c r="P343">
        <v>25000</v>
      </c>
      <c r="Q343">
        <v>0</v>
      </c>
      <c r="R343">
        <v>42059</v>
      </c>
      <c r="S343" t="s">
        <v>47</v>
      </c>
      <c r="T343" t="s">
        <v>77</v>
      </c>
      <c r="U343" t="s">
        <v>64</v>
      </c>
      <c r="V343" t="s">
        <v>121</v>
      </c>
      <c r="W343" t="s">
        <v>51</v>
      </c>
      <c r="X343" t="s">
        <v>52</v>
      </c>
      <c r="Y343" t="s">
        <v>521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83</v>
      </c>
    </row>
    <row r="344" spans="1:39" x14ac:dyDescent="0.25">
      <c r="A344">
        <v>66</v>
      </c>
      <c r="B344">
        <v>26</v>
      </c>
      <c r="C344">
        <v>445973</v>
      </c>
      <c r="D344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75</v>
      </c>
      <c r="P344">
        <v>0</v>
      </c>
      <c r="Q344">
        <v>0</v>
      </c>
      <c r="R344">
        <v>42037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128</v>
      </c>
      <c r="Y344" t="s">
        <v>522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57</v>
      </c>
    </row>
    <row r="345" spans="1:39" x14ac:dyDescent="0.25">
      <c r="A345">
        <v>334</v>
      </c>
      <c r="B345">
        <v>47</v>
      </c>
      <c r="C345">
        <v>156694</v>
      </c>
      <c r="D345">
        <v>37035</v>
      </c>
      <c r="E345" t="s">
        <v>84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>
        <v>0</v>
      </c>
      <c r="Q345">
        <v>0</v>
      </c>
      <c r="R345">
        <v>42035</v>
      </c>
      <c r="S345" t="s">
        <v>62</v>
      </c>
      <c r="T345" t="s">
        <v>63</v>
      </c>
      <c r="U345" t="s">
        <v>64</v>
      </c>
      <c r="V345" t="s">
        <v>94</v>
      </c>
      <c r="W345" t="s">
        <v>114</v>
      </c>
      <c r="X345" t="s">
        <v>128</v>
      </c>
      <c r="Y345" t="s">
        <v>523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130</v>
      </c>
      <c r="AK345" t="s">
        <v>250</v>
      </c>
      <c r="AL345">
        <v>2011</v>
      </c>
      <c r="AM345" t="s">
        <v>83</v>
      </c>
    </row>
    <row r="346" spans="1:39" x14ac:dyDescent="0.25">
      <c r="A346">
        <v>216</v>
      </c>
      <c r="B346">
        <v>38</v>
      </c>
      <c r="C346">
        <v>421940</v>
      </c>
      <c r="D346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93</v>
      </c>
      <c r="M346" t="s">
        <v>98</v>
      </c>
      <c r="N346" t="s">
        <v>74</v>
      </c>
      <c r="O346" t="s">
        <v>86</v>
      </c>
      <c r="P346">
        <v>0</v>
      </c>
      <c r="Q346">
        <v>0</v>
      </c>
      <c r="R346">
        <v>42013</v>
      </c>
      <c r="S346" t="s">
        <v>47</v>
      </c>
      <c r="T346" t="s">
        <v>77</v>
      </c>
      <c r="U346" t="s">
        <v>108</v>
      </c>
      <c r="V346" t="s">
        <v>50</v>
      </c>
      <c r="W346" t="s">
        <v>65</v>
      </c>
      <c r="X346" t="s">
        <v>52</v>
      </c>
      <c r="Y346" t="s">
        <v>524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57</v>
      </c>
    </row>
    <row r="347" spans="1:39" x14ac:dyDescent="0.25">
      <c r="A347">
        <v>86</v>
      </c>
      <c r="B347">
        <v>28</v>
      </c>
      <c r="C347">
        <v>613226</v>
      </c>
      <c r="D347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525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83</v>
      </c>
    </row>
    <row r="348" spans="1:39" x14ac:dyDescent="0.25">
      <c r="A348">
        <v>429</v>
      </c>
      <c r="B348">
        <v>56</v>
      </c>
      <c r="C348">
        <v>804410</v>
      </c>
      <c r="D348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75</v>
      </c>
      <c r="P348">
        <v>67400</v>
      </c>
      <c r="Q348">
        <v>-43800</v>
      </c>
      <c r="R348">
        <v>42032</v>
      </c>
      <c r="S348" t="s">
        <v>47</v>
      </c>
      <c r="T348" t="s">
        <v>77</v>
      </c>
      <c r="U348" t="s">
        <v>64</v>
      </c>
      <c r="V348" t="s">
        <v>137</v>
      </c>
      <c r="W348" t="s">
        <v>114</v>
      </c>
      <c r="X348" t="s">
        <v>103</v>
      </c>
      <c r="Y348" t="s">
        <v>526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83</v>
      </c>
    </row>
    <row r="349" spans="1:39" x14ac:dyDescent="0.25">
      <c r="A349">
        <v>257</v>
      </c>
      <c r="B349">
        <v>43</v>
      </c>
      <c r="C349">
        <v>553565</v>
      </c>
      <c r="D349">
        <v>36209</v>
      </c>
      <c r="E349" t="s">
        <v>58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160</v>
      </c>
      <c r="N349" t="s">
        <v>107</v>
      </c>
      <c r="O349" t="s">
        <v>46</v>
      </c>
      <c r="P349">
        <v>46400</v>
      </c>
      <c r="Q349">
        <v>-74300</v>
      </c>
      <c r="R349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527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25">
      <c r="A350">
        <v>15</v>
      </c>
      <c r="B350">
        <v>34</v>
      </c>
      <c r="C350">
        <v>399524</v>
      </c>
      <c r="D350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>
        <v>42038</v>
      </c>
      <c r="S350" t="s">
        <v>76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528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110</v>
      </c>
      <c r="AK350" t="s">
        <v>111</v>
      </c>
      <c r="AL350">
        <v>2009</v>
      </c>
      <c r="AM350" t="s">
        <v>83</v>
      </c>
    </row>
    <row r="351" spans="1:39" x14ac:dyDescent="0.25">
      <c r="A351">
        <v>230</v>
      </c>
      <c r="B351">
        <v>39</v>
      </c>
      <c r="C351">
        <v>331595</v>
      </c>
      <c r="D35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99</v>
      </c>
      <c r="O351" t="s">
        <v>86</v>
      </c>
      <c r="P351">
        <v>68600</v>
      </c>
      <c r="Q351">
        <v>-22300</v>
      </c>
      <c r="R351">
        <v>42052</v>
      </c>
      <c r="S351" t="s">
        <v>47</v>
      </c>
      <c r="T351" t="s">
        <v>87</v>
      </c>
      <c r="U351" t="s">
        <v>49</v>
      </c>
      <c r="V351" t="s">
        <v>100</v>
      </c>
      <c r="W351" t="s">
        <v>51</v>
      </c>
      <c r="X351" t="s">
        <v>66</v>
      </c>
      <c r="Y351" t="s">
        <v>529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57</v>
      </c>
    </row>
    <row r="352" spans="1:39" x14ac:dyDescent="0.25">
      <c r="A352">
        <v>250</v>
      </c>
      <c r="B352">
        <v>43</v>
      </c>
      <c r="C352">
        <v>380067</v>
      </c>
      <c r="D352">
        <v>41462</v>
      </c>
      <c r="E352" t="s">
        <v>40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162</v>
      </c>
      <c r="M352" t="s">
        <v>98</v>
      </c>
      <c r="N352" t="s">
        <v>174</v>
      </c>
      <c r="O352" t="s">
        <v>75</v>
      </c>
      <c r="P352">
        <v>47900</v>
      </c>
      <c r="Q352">
        <v>-73400</v>
      </c>
      <c r="R352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530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83</v>
      </c>
    </row>
    <row r="353" spans="1:39" x14ac:dyDescent="0.25">
      <c r="A353">
        <v>270</v>
      </c>
      <c r="B353">
        <v>44</v>
      </c>
      <c r="C353">
        <v>701521</v>
      </c>
      <c r="D353">
        <v>37807</v>
      </c>
      <c r="E353" t="s">
        <v>84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93</v>
      </c>
      <c r="M353" t="s">
        <v>59</v>
      </c>
      <c r="N353" t="s">
        <v>166</v>
      </c>
      <c r="O353" t="s">
        <v>61</v>
      </c>
      <c r="P353">
        <v>47200</v>
      </c>
      <c r="Q353">
        <v>0</v>
      </c>
      <c r="R353">
        <v>42038</v>
      </c>
      <c r="S353" t="s">
        <v>76</v>
      </c>
      <c r="T353" t="s">
        <v>77</v>
      </c>
      <c r="U353" t="s">
        <v>49</v>
      </c>
      <c r="V353" t="s">
        <v>137</v>
      </c>
      <c r="W353" t="s">
        <v>122</v>
      </c>
      <c r="X353" t="s">
        <v>128</v>
      </c>
      <c r="Y353" t="s">
        <v>531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110</v>
      </c>
      <c r="AK353" t="s">
        <v>135</v>
      </c>
      <c r="AL353">
        <v>2007</v>
      </c>
      <c r="AM353" t="s">
        <v>57</v>
      </c>
    </row>
    <row r="354" spans="1:39" x14ac:dyDescent="0.25">
      <c r="A354">
        <v>65</v>
      </c>
      <c r="B354">
        <v>26</v>
      </c>
      <c r="C354">
        <v>360770</v>
      </c>
      <c r="D354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132</v>
      </c>
      <c r="M354" t="s">
        <v>44</v>
      </c>
      <c r="N354" t="s">
        <v>119</v>
      </c>
      <c r="O354" t="s">
        <v>86</v>
      </c>
      <c r="P354">
        <v>0</v>
      </c>
      <c r="Q354">
        <v>-41500</v>
      </c>
      <c r="R354">
        <v>42038</v>
      </c>
      <c r="S354" t="s">
        <v>47</v>
      </c>
      <c r="T354" t="s">
        <v>77</v>
      </c>
      <c r="U354" t="s">
        <v>64</v>
      </c>
      <c r="V354" t="s">
        <v>100</v>
      </c>
      <c r="W354" t="s">
        <v>65</v>
      </c>
      <c r="X354" t="s">
        <v>66</v>
      </c>
      <c r="Y354" t="s">
        <v>532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83</v>
      </c>
    </row>
    <row r="355" spans="1:39" x14ac:dyDescent="0.25">
      <c r="A355">
        <v>475</v>
      </c>
      <c r="B355">
        <v>57</v>
      </c>
      <c r="C355">
        <v>958785</v>
      </c>
      <c r="D355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125</v>
      </c>
      <c r="M355" t="s">
        <v>186</v>
      </c>
      <c r="N355" t="s">
        <v>133</v>
      </c>
      <c r="O355" t="s">
        <v>75</v>
      </c>
      <c r="P355">
        <v>67400</v>
      </c>
      <c r="Q355">
        <v>-83200</v>
      </c>
      <c r="R355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533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83</v>
      </c>
    </row>
    <row r="356" spans="1:39" x14ac:dyDescent="0.25">
      <c r="A356">
        <v>77</v>
      </c>
      <c r="B356">
        <v>27</v>
      </c>
      <c r="C356">
        <v>797934</v>
      </c>
      <c r="D356">
        <v>36257</v>
      </c>
      <c r="E356" t="s">
        <v>58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132</v>
      </c>
      <c r="M356" t="s">
        <v>186</v>
      </c>
      <c r="N356" t="s">
        <v>107</v>
      </c>
      <c r="O356" t="s">
        <v>75</v>
      </c>
      <c r="P356">
        <v>56400</v>
      </c>
      <c r="Q356">
        <v>-32800</v>
      </c>
      <c r="R356">
        <v>42041</v>
      </c>
      <c r="S356" t="s">
        <v>76</v>
      </c>
      <c r="T356" t="s">
        <v>87</v>
      </c>
      <c r="U356" t="s">
        <v>64</v>
      </c>
      <c r="V356" t="s">
        <v>137</v>
      </c>
      <c r="W356" t="s">
        <v>78</v>
      </c>
      <c r="X356" t="s">
        <v>103</v>
      </c>
      <c r="Y356" t="s">
        <v>534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83</v>
      </c>
    </row>
    <row r="357" spans="1:39" x14ac:dyDescent="0.25">
      <c r="A357">
        <v>256</v>
      </c>
      <c r="B357">
        <v>43</v>
      </c>
      <c r="C357">
        <v>883980</v>
      </c>
      <c r="D357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102</v>
      </c>
      <c r="N357" t="s">
        <v>113</v>
      </c>
      <c r="O357" t="s">
        <v>86</v>
      </c>
      <c r="P357">
        <v>56700</v>
      </c>
      <c r="Q357">
        <v>-65600</v>
      </c>
      <c r="R357">
        <v>42041</v>
      </c>
      <c r="S357" t="s">
        <v>47</v>
      </c>
      <c r="T357" t="s">
        <v>77</v>
      </c>
      <c r="U357" t="s">
        <v>108</v>
      </c>
      <c r="V357" t="s">
        <v>100</v>
      </c>
      <c r="W357" t="s">
        <v>114</v>
      </c>
      <c r="X357" t="s">
        <v>123</v>
      </c>
      <c r="Y357" t="s">
        <v>535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105</v>
      </c>
      <c r="AK357" t="s">
        <v>288</v>
      </c>
      <c r="AL357">
        <v>1997</v>
      </c>
      <c r="AM357" t="s">
        <v>83</v>
      </c>
    </row>
    <row r="358" spans="1:39" x14ac:dyDescent="0.25">
      <c r="A358">
        <v>229</v>
      </c>
      <c r="B358">
        <v>37</v>
      </c>
      <c r="C358">
        <v>340614</v>
      </c>
      <c r="D358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166</v>
      </c>
      <c r="O358" t="s">
        <v>143</v>
      </c>
      <c r="P358">
        <v>65600</v>
      </c>
      <c r="Q358">
        <v>0</v>
      </c>
      <c r="R358">
        <v>42033</v>
      </c>
      <c r="S358" t="s">
        <v>76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536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130</v>
      </c>
      <c r="AK358" t="s">
        <v>250</v>
      </c>
      <c r="AL358">
        <v>1995</v>
      </c>
      <c r="AM358" t="s">
        <v>83</v>
      </c>
    </row>
    <row r="359" spans="1:39" x14ac:dyDescent="0.25">
      <c r="A359">
        <v>110</v>
      </c>
      <c r="B359">
        <v>28</v>
      </c>
      <c r="C359">
        <v>435784</v>
      </c>
      <c r="D359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>
        <v>30400</v>
      </c>
      <c r="Q359">
        <v>0</v>
      </c>
      <c r="R359">
        <v>42011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103</v>
      </c>
      <c r="Y359" t="s">
        <v>537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83</v>
      </c>
    </row>
    <row r="360" spans="1:39" x14ac:dyDescent="0.25">
      <c r="A360">
        <v>177</v>
      </c>
      <c r="B360">
        <v>33</v>
      </c>
      <c r="C360">
        <v>563837</v>
      </c>
      <c r="D360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142</v>
      </c>
      <c r="M360" t="s">
        <v>186</v>
      </c>
      <c r="N360" t="s">
        <v>156</v>
      </c>
      <c r="O360" t="s">
        <v>120</v>
      </c>
      <c r="P360">
        <v>0</v>
      </c>
      <c r="Q360">
        <v>-13200</v>
      </c>
      <c r="R360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538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57</v>
      </c>
    </row>
    <row r="361" spans="1:39" x14ac:dyDescent="0.25">
      <c r="A361">
        <v>292</v>
      </c>
      <c r="B361">
        <v>44</v>
      </c>
      <c r="C361">
        <v>200827</v>
      </c>
      <c r="D361">
        <v>35489</v>
      </c>
      <c r="E361" t="s">
        <v>40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118</v>
      </c>
      <c r="N361" t="s">
        <v>180</v>
      </c>
      <c r="O361" t="s">
        <v>86</v>
      </c>
      <c r="P361">
        <v>0</v>
      </c>
      <c r="Q361">
        <v>0</v>
      </c>
      <c r="R361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539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25">
      <c r="A362">
        <v>451</v>
      </c>
      <c r="B362">
        <v>61</v>
      </c>
      <c r="C362">
        <v>533941</v>
      </c>
      <c r="D362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>
        <v>42039</v>
      </c>
      <c r="S362" t="s">
        <v>76</v>
      </c>
      <c r="T362" t="s">
        <v>77</v>
      </c>
      <c r="U362" t="s">
        <v>49</v>
      </c>
      <c r="V362" t="s">
        <v>137</v>
      </c>
      <c r="W362" t="s">
        <v>40</v>
      </c>
      <c r="X362" t="s">
        <v>52</v>
      </c>
      <c r="Y362" t="s">
        <v>540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57</v>
      </c>
    </row>
    <row r="363" spans="1:39" x14ac:dyDescent="0.25">
      <c r="A363">
        <v>61</v>
      </c>
      <c r="B363">
        <v>24</v>
      </c>
      <c r="C363">
        <v>265026</v>
      </c>
      <c r="D363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142</v>
      </c>
      <c r="M363" t="s">
        <v>118</v>
      </c>
      <c r="N363" t="s">
        <v>166</v>
      </c>
      <c r="O363" t="s">
        <v>61</v>
      </c>
      <c r="P363">
        <v>47400</v>
      </c>
      <c r="Q363">
        <v>0</v>
      </c>
      <c r="R363">
        <v>42016</v>
      </c>
      <c r="S363" t="s">
        <v>76</v>
      </c>
      <c r="T363" t="s">
        <v>77</v>
      </c>
      <c r="U363" t="s">
        <v>49</v>
      </c>
      <c r="V363" t="s">
        <v>137</v>
      </c>
      <c r="W363" t="s">
        <v>51</v>
      </c>
      <c r="X363" t="s">
        <v>128</v>
      </c>
      <c r="Y363" t="s">
        <v>541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116</v>
      </c>
      <c r="AK363" t="s">
        <v>141</v>
      </c>
      <c r="AL363">
        <v>2011</v>
      </c>
      <c r="AM363" t="s">
        <v>57</v>
      </c>
    </row>
    <row r="364" spans="1:39" x14ac:dyDescent="0.25">
      <c r="A364">
        <v>150</v>
      </c>
      <c r="B364">
        <v>30</v>
      </c>
      <c r="C364">
        <v>354481</v>
      </c>
      <c r="D364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102</v>
      </c>
      <c r="N364" t="s">
        <v>174</v>
      </c>
      <c r="O364" t="s">
        <v>75</v>
      </c>
      <c r="P364">
        <v>0</v>
      </c>
      <c r="Q364">
        <v>0</v>
      </c>
      <c r="R364">
        <v>42063</v>
      </c>
      <c r="S364" t="s">
        <v>139</v>
      </c>
      <c r="T364" t="s">
        <v>63</v>
      </c>
      <c r="U364" t="s">
        <v>213</v>
      </c>
      <c r="V364" t="s">
        <v>94</v>
      </c>
      <c r="W364" t="s">
        <v>65</v>
      </c>
      <c r="X364" t="s">
        <v>88</v>
      </c>
      <c r="Y364" t="s">
        <v>542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25">
      <c r="A365">
        <v>283</v>
      </c>
      <c r="B365">
        <v>41</v>
      </c>
      <c r="C365">
        <v>566720</v>
      </c>
      <c r="D365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93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>
        <v>42012</v>
      </c>
      <c r="S365" t="s">
        <v>76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543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272</v>
      </c>
      <c r="AL365">
        <v>2011</v>
      </c>
      <c r="AM365" t="s">
        <v>57</v>
      </c>
    </row>
    <row r="366" spans="1:39" x14ac:dyDescent="0.25">
      <c r="A366">
        <v>291</v>
      </c>
      <c r="B366">
        <v>46</v>
      </c>
      <c r="C366">
        <v>832746</v>
      </c>
      <c r="D366">
        <v>38820</v>
      </c>
      <c r="E366" t="s">
        <v>40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132</v>
      </c>
      <c r="M366" t="s">
        <v>186</v>
      </c>
      <c r="N366" t="s">
        <v>174</v>
      </c>
      <c r="O366" t="s">
        <v>75</v>
      </c>
      <c r="P366">
        <v>0</v>
      </c>
      <c r="Q366">
        <v>-55300</v>
      </c>
      <c r="R366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544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57</v>
      </c>
    </row>
    <row r="367" spans="1:39" x14ac:dyDescent="0.25">
      <c r="A367">
        <v>162</v>
      </c>
      <c r="B367">
        <v>31</v>
      </c>
      <c r="C367">
        <v>386690</v>
      </c>
      <c r="D367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125</v>
      </c>
      <c r="M367" t="s">
        <v>186</v>
      </c>
      <c r="N367" t="s">
        <v>169</v>
      </c>
      <c r="O367" t="s">
        <v>120</v>
      </c>
      <c r="P367">
        <v>30700</v>
      </c>
      <c r="Q367">
        <v>0</v>
      </c>
      <c r="R367">
        <v>42061</v>
      </c>
      <c r="S367" t="s">
        <v>139</v>
      </c>
      <c r="T367" t="s">
        <v>63</v>
      </c>
      <c r="U367" t="s">
        <v>64</v>
      </c>
      <c r="V367" t="s">
        <v>94</v>
      </c>
      <c r="W367" t="s">
        <v>122</v>
      </c>
      <c r="X367" t="s">
        <v>88</v>
      </c>
      <c r="Y367" t="s">
        <v>545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57</v>
      </c>
    </row>
    <row r="368" spans="1:39" x14ac:dyDescent="0.25">
      <c r="A368">
        <v>154</v>
      </c>
      <c r="B368">
        <v>36</v>
      </c>
      <c r="C368">
        <v>979285</v>
      </c>
      <c r="D368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125</v>
      </c>
      <c r="M368" t="s">
        <v>126</v>
      </c>
      <c r="N368" t="s">
        <v>127</v>
      </c>
      <c r="O368" t="s">
        <v>75</v>
      </c>
      <c r="P368">
        <v>68500</v>
      </c>
      <c r="Q368">
        <v>0</v>
      </c>
      <c r="R368">
        <v>42038</v>
      </c>
      <c r="S368" t="s">
        <v>62</v>
      </c>
      <c r="T368" t="s">
        <v>63</v>
      </c>
      <c r="U368" t="s">
        <v>213</v>
      </c>
      <c r="V368" t="s">
        <v>94</v>
      </c>
      <c r="W368" t="s">
        <v>51</v>
      </c>
      <c r="X368" t="s">
        <v>157</v>
      </c>
      <c r="Y368" t="s">
        <v>546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83</v>
      </c>
    </row>
    <row r="369" spans="1:39" x14ac:dyDescent="0.25">
      <c r="A369">
        <v>289</v>
      </c>
      <c r="B369">
        <v>47</v>
      </c>
      <c r="C369">
        <v>594722</v>
      </c>
      <c r="D369">
        <v>36372</v>
      </c>
      <c r="E369" t="s">
        <v>40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93</v>
      </c>
      <c r="M369" t="s">
        <v>186</v>
      </c>
      <c r="N369" t="s">
        <v>150</v>
      </c>
      <c r="O369" t="s">
        <v>75</v>
      </c>
      <c r="P369">
        <v>73000</v>
      </c>
      <c r="Q369">
        <v>-37900</v>
      </c>
      <c r="R369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547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116</v>
      </c>
      <c r="AK369" t="s">
        <v>141</v>
      </c>
      <c r="AL369">
        <v>1996</v>
      </c>
      <c r="AM369" t="s">
        <v>83</v>
      </c>
    </row>
    <row r="370" spans="1:39" x14ac:dyDescent="0.25">
      <c r="A370">
        <v>10</v>
      </c>
      <c r="B370">
        <v>19</v>
      </c>
      <c r="C370">
        <v>216738</v>
      </c>
      <c r="D370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162</v>
      </c>
      <c r="M370" t="s">
        <v>44</v>
      </c>
      <c r="N370" t="s">
        <v>156</v>
      </c>
      <c r="O370" t="s">
        <v>120</v>
      </c>
      <c r="P370">
        <v>0</v>
      </c>
      <c r="Q370">
        <v>-60700</v>
      </c>
      <c r="R370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548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57</v>
      </c>
    </row>
    <row r="371" spans="1:39" x14ac:dyDescent="0.25">
      <c r="A371">
        <v>309</v>
      </c>
      <c r="B371">
        <v>47</v>
      </c>
      <c r="C371">
        <v>369048</v>
      </c>
      <c r="D371">
        <v>40699</v>
      </c>
      <c r="E371" t="s">
        <v>84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126</v>
      </c>
      <c r="N371" t="s">
        <v>150</v>
      </c>
      <c r="O371" t="s">
        <v>61</v>
      </c>
      <c r="P371">
        <v>69400</v>
      </c>
      <c r="Q371">
        <v>0</v>
      </c>
      <c r="R371">
        <v>42056</v>
      </c>
      <c r="S371" t="s">
        <v>76</v>
      </c>
      <c r="T371" t="s">
        <v>77</v>
      </c>
      <c r="U371" t="s">
        <v>49</v>
      </c>
      <c r="V371" t="s">
        <v>121</v>
      </c>
      <c r="W371" t="s">
        <v>114</v>
      </c>
      <c r="X371" t="s">
        <v>128</v>
      </c>
      <c r="Y371" t="s">
        <v>549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25">
      <c r="A372">
        <v>396</v>
      </c>
      <c r="B372">
        <v>57</v>
      </c>
      <c r="C372">
        <v>514424</v>
      </c>
      <c r="D372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132</v>
      </c>
      <c r="M372" t="s">
        <v>136</v>
      </c>
      <c r="N372" t="s">
        <v>265</v>
      </c>
      <c r="O372" t="s">
        <v>61</v>
      </c>
      <c r="P372">
        <v>0</v>
      </c>
      <c r="Q372">
        <v>-22400</v>
      </c>
      <c r="R372">
        <v>42034</v>
      </c>
      <c r="S372" t="s">
        <v>76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550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25">
      <c r="A373">
        <v>273</v>
      </c>
      <c r="B373">
        <v>41</v>
      </c>
      <c r="C373">
        <v>954191</v>
      </c>
      <c r="D373">
        <v>40226</v>
      </c>
      <c r="E373" t="s">
        <v>40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190</v>
      </c>
      <c r="N373" t="s">
        <v>127</v>
      </c>
      <c r="O373" t="s">
        <v>75</v>
      </c>
      <c r="P373">
        <v>0</v>
      </c>
      <c r="Q373">
        <v>0</v>
      </c>
      <c r="R373">
        <v>42035</v>
      </c>
      <c r="S373" t="s">
        <v>76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551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83</v>
      </c>
    </row>
    <row r="374" spans="1:39" x14ac:dyDescent="0.25">
      <c r="A374">
        <v>129</v>
      </c>
      <c r="B374">
        <v>30</v>
      </c>
      <c r="C374">
        <v>150181</v>
      </c>
      <c r="D374">
        <v>39208</v>
      </c>
      <c r="E374" t="s">
        <v>84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182</v>
      </c>
      <c r="O374" t="s">
        <v>46</v>
      </c>
      <c r="P374">
        <v>51500</v>
      </c>
      <c r="Q374">
        <v>0</v>
      </c>
      <c r="R374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552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83</v>
      </c>
    </row>
    <row r="375" spans="1:39" x14ac:dyDescent="0.25">
      <c r="A375">
        <v>140</v>
      </c>
      <c r="B375">
        <v>31</v>
      </c>
      <c r="C375">
        <v>388671</v>
      </c>
      <c r="D375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162</v>
      </c>
      <c r="M375" t="s">
        <v>85</v>
      </c>
      <c r="N375" t="s">
        <v>107</v>
      </c>
      <c r="O375" t="s">
        <v>120</v>
      </c>
      <c r="P375">
        <v>59000</v>
      </c>
      <c r="Q375">
        <v>0</v>
      </c>
      <c r="R375">
        <v>42051</v>
      </c>
      <c r="S375" t="s">
        <v>139</v>
      </c>
      <c r="T375" t="s">
        <v>63</v>
      </c>
      <c r="U375" t="s">
        <v>64</v>
      </c>
      <c r="V375" t="s">
        <v>94</v>
      </c>
      <c r="W375" t="s">
        <v>114</v>
      </c>
      <c r="X375" t="s">
        <v>88</v>
      </c>
      <c r="Y375" t="s">
        <v>553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57</v>
      </c>
    </row>
    <row r="376" spans="1:39" x14ac:dyDescent="0.25">
      <c r="A376">
        <v>419</v>
      </c>
      <c r="B376">
        <v>53</v>
      </c>
      <c r="C376">
        <v>457244</v>
      </c>
      <c r="D376">
        <v>35823</v>
      </c>
      <c r="E376" t="s">
        <v>84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>
        <v>42039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554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83</v>
      </c>
    </row>
    <row r="377" spans="1:39" x14ac:dyDescent="0.25">
      <c r="A377">
        <v>315</v>
      </c>
      <c r="B377">
        <v>44</v>
      </c>
      <c r="C377">
        <v>206667</v>
      </c>
      <c r="D377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125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>
        <v>42042</v>
      </c>
      <c r="S377" t="s">
        <v>76</v>
      </c>
      <c r="T377" t="s">
        <v>87</v>
      </c>
      <c r="U377" t="s">
        <v>108</v>
      </c>
      <c r="V377" t="s">
        <v>121</v>
      </c>
      <c r="W377" t="s">
        <v>78</v>
      </c>
      <c r="X377" t="s">
        <v>103</v>
      </c>
      <c r="Y377" t="s">
        <v>555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83</v>
      </c>
    </row>
    <row r="378" spans="1:39" x14ac:dyDescent="0.25">
      <c r="A378">
        <v>72</v>
      </c>
      <c r="B378">
        <v>29</v>
      </c>
      <c r="C378">
        <v>745200</v>
      </c>
      <c r="D378">
        <v>34552</v>
      </c>
      <c r="E378" t="s">
        <v>40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93</v>
      </c>
      <c r="M378" t="s">
        <v>44</v>
      </c>
      <c r="N378" t="s">
        <v>265</v>
      </c>
      <c r="O378" t="s">
        <v>75</v>
      </c>
      <c r="P378">
        <v>0</v>
      </c>
      <c r="Q378">
        <v>-85900</v>
      </c>
      <c r="R378">
        <v>42020</v>
      </c>
      <c r="S378" t="s">
        <v>47</v>
      </c>
      <c r="T378" t="s">
        <v>77</v>
      </c>
      <c r="U378" t="s">
        <v>49</v>
      </c>
      <c r="V378" t="s">
        <v>137</v>
      </c>
      <c r="W378" t="s">
        <v>114</v>
      </c>
      <c r="X378" t="s">
        <v>88</v>
      </c>
      <c r="Y378" t="s">
        <v>556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145</v>
      </c>
      <c r="AL378">
        <v>2013</v>
      </c>
      <c r="AM378" t="s">
        <v>83</v>
      </c>
    </row>
    <row r="379" spans="1:39" x14ac:dyDescent="0.25">
      <c r="A379">
        <v>32</v>
      </c>
      <c r="B379">
        <v>26</v>
      </c>
      <c r="C379">
        <v>412703</v>
      </c>
      <c r="D379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162</v>
      </c>
      <c r="M379" t="s">
        <v>112</v>
      </c>
      <c r="N379" t="s">
        <v>174</v>
      </c>
      <c r="O379" t="s">
        <v>143</v>
      </c>
      <c r="P379">
        <v>0</v>
      </c>
      <c r="Q379">
        <v>-79800</v>
      </c>
      <c r="R379">
        <v>42063</v>
      </c>
      <c r="S379" t="s">
        <v>47</v>
      </c>
      <c r="T379" t="s">
        <v>48</v>
      </c>
      <c r="U379" t="s">
        <v>108</v>
      </c>
      <c r="V379" t="s">
        <v>100</v>
      </c>
      <c r="W379" t="s">
        <v>65</v>
      </c>
      <c r="X379" t="s">
        <v>157</v>
      </c>
      <c r="Y379" t="s">
        <v>557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116</v>
      </c>
      <c r="AK379" t="s">
        <v>184</v>
      </c>
      <c r="AL379">
        <v>2009</v>
      </c>
      <c r="AM379" t="s">
        <v>83</v>
      </c>
    </row>
    <row r="380" spans="1:39" x14ac:dyDescent="0.25">
      <c r="A380">
        <v>230</v>
      </c>
      <c r="B380">
        <v>41</v>
      </c>
      <c r="C380">
        <v>736771</v>
      </c>
      <c r="D380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162</v>
      </c>
      <c r="M380" t="s">
        <v>146</v>
      </c>
      <c r="N380" t="s">
        <v>45</v>
      </c>
      <c r="O380" t="s">
        <v>75</v>
      </c>
      <c r="P380">
        <v>0</v>
      </c>
      <c r="Q380">
        <v>0</v>
      </c>
      <c r="R380">
        <v>42043</v>
      </c>
      <c r="S380" t="s">
        <v>76</v>
      </c>
      <c r="T380" t="s">
        <v>48</v>
      </c>
      <c r="U380" t="s">
        <v>64</v>
      </c>
      <c r="V380" t="s">
        <v>137</v>
      </c>
      <c r="W380" t="s">
        <v>78</v>
      </c>
      <c r="X380" t="s">
        <v>103</v>
      </c>
      <c r="Y380" t="s">
        <v>558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110</v>
      </c>
      <c r="AK380" t="s">
        <v>135</v>
      </c>
      <c r="AL380">
        <v>2006</v>
      </c>
      <c r="AM380" t="s">
        <v>83</v>
      </c>
    </row>
    <row r="381" spans="1:39" x14ac:dyDescent="0.25">
      <c r="A381">
        <v>157</v>
      </c>
      <c r="B381">
        <v>32</v>
      </c>
      <c r="C381">
        <v>347984</v>
      </c>
      <c r="D38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>
        <v>0</v>
      </c>
      <c r="Q381">
        <v>-54100</v>
      </c>
      <c r="R381">
        <v>42006</v>
      </c>
      <c r="S381" t="s">
        <v>76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559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25">
      <c r="A382">
        <v>265</v>
      </c>
      <c r="B382">
        <v>41</v>
      </c>
      <c r="C382">
        <v>626074</v>
      </c>
      <c r="D382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93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>
        <v>42017</v>
      </c>
      <c r="S382" t="s">
        <v>76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560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110</v>
      </c>
      <c r="AK382" t="s">
        <v>111</v>
      </c>
      <c r="AL382">
        <v>2014</v>
      </c>
      <c r="AM382" t="s">
        <v>83</v>
      </c>
    </row>
    <row r="383" spans="1:39" x14ac:dyDescent="0.25">
      <c r="A383">
        <v>47</v>
      </c>
      <c r="B383">
        <v>34</v>
      </c>
      <c r="C383">
        <v>218109</v>
      </c>
      <c r="D383">
        <v>37986</v>
      </c>
      <c r="E383" t="s">
        <v>84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126</v>
      </c>
      <c r="N383" t="s">
        <v>107</v>
      </c>
      <c r="O383" t="s">
        <v>61</v>
      </c>
      <c r="P383">
        <v>64800</v>
      </c>
      <c r="Q383">
        <v>-24300</v>
      </c>
      <c r="R383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561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83</v>
      </c>
    </row>
    <row r="384" spans="1:39" x14ac:dyDescent="0.25">
      <c r="A384">
        <v>113</v>
      </c>
      <c r="B384">
        <v>29</v>
      </c>
      <c r="C384">
        <v>999435</v>
      </c>
      <c r="D384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126</v>
      </c>
      <c r="N384" t="s">
        <v>113</v>
      </c>
      <c r="O384" t="s">
        <v>143</v>
      </c>
      <c r="P384">
        <v>36100</v>
      </c>
      <c r="Q384">
        <v>-42300</v>
      </c>
      <c r="R384">
        <v>42009</v>
      </c>
      <c r="S384" t="s">
        <v>76</v>
      </c>
      <c r="T384" t="s">
        <v>77</v>
      </c>
      <c r="U384" t="s">
        <v>64</v>
      </c>
      <c r="V384" t="s">
        <v>121</v>
      </c>
      <c r="W384" t="s">
        <v>78</v>
      </c>
      <c r="X384" t="s">
        <v>103</v>
      </c>
      <c r="Y384" t="s">
        <v>562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105</v>
      </c>
      <c r="AK384" t="s">
        <v>288</v>
      </c>
      <c r="AL384">
        <v>2004</v>
      </c>
      <c r="AM384" t="s">
        <v>57</v>
      </c>
    </row>
    <row r="385" spans="1:39" x14ac:dyDescent="0.25">
      <c r="A385">
        <v>289</v>
      </c>
      <c r="B385">
        <v>46</v>
      </c>
      <c r="C385">
        <v>858060</v>
      </c>
      <c r="D385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162</v>
      </c>
      <c r="M385" t="s">
        <v>85</v>
      </c>
      <c r="N385" t="s">
        <v>169</v>
      </c>
      <c r="O385" t="s">
        <v>86</v>
      </c>
      <c r="P385">
        <v>0</v>
      </c>
      <c r="Q385">
        <v>0</v>
      </c>
      <c r="R385">
        <v>42063</v>
      </c>
      <c r="S385" t="s">
        <v>47</v>
      </c>
      <c r="T385" t="s">
        <v>77</v>
      </c>
      <c r="U385" t="s">
        <v>64</v>
      </c>
      <c r="V385" t="s">
        <v>137</v>
      </c>
      <c r="W385" t="s">
        <v>122</v>
      </c>
      <c r="X385" t="s">
        <v>88</v>
      </c>
      <c r="Y385" t="s">
        <v>563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57</v>
      </c>
    </row>
    <row r="386" spans="1:39" x14ac:dyDescent="0.25">
      <c r="A386">
        <v>254</v>
      </c>
      <c r="B386">
        <v>41</v>
      </c>
      <c r="C386">
        <v>500384</v>
      </c>
      <c r="D386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125</v>
      </c>
      <c r="M386" t="s">
        <v>136</v>
      </c>
      <c r="N386" t="s">
        <v>74</v>
      </c>
      <c r="O386" t="s">
        <v>75</v>
      </c>
      <c r="P386">
        <v>0</v>
      </c>
      <c r="Q386">
        <v>0</v>
      </c>
      <c r="R386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564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110</v>
      </c>
      <c r="AK386" t="s">
        <v>111</v>
      </c>
      <c r="AL386">
        <v>2014</v>
      </c>
      <c r="AM386" t="s">
        <v>83</v>
      </c>
    </row>
    <row r="387" spans="1:39" x14ac:dyDescent="0.25">
      <c r="A387">
        <v>115</v>
      </c>
      <c r="B387">
        <v>30</v>
      </c>
      <c r="C387">
        <v>903785</v>
      </c>
      <c r="D387">
        <v>36762</v>
      </c>
      <c r="E387" t="s">
        <v>40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>
        <v>46400</v>
      </c>
      <c r="Q387">
        <v>0</v>
      </c>
      <c r="R387">
        <v>42037</v>
      </c>
      <c r="S387" t="s">
        <v>76</v>
      </c>
      <c r="T387" t="s">
        <v>87</v>
      </c>
      <c r="U387" t="s">
        <v>64</v>
      </c>
      <c r="V387" t="s">
        <v>100</v>
      </c>
      <c r="W387" t="s">
        <v>78</v>
      </c>
      <c r="X387" t="s">
        <v>128</v>
      </c>
      <c r="Y387" t="s">
        <v>565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130</v>
      </c>
      <c r="AK387" t="s">
        <v>131</v>
      </c>
      <c r="AL387">
        <v>2007</v>
      </c>
      <c r="AM387" t="s">
        <v>83</v>
      </c>
    </row>
    <row r="388" spans="1:39" x14ac:dyDescent="0.25">
      <c r="A388">
        <v>236</v>
      </c>
      <c r="B388">
        <v>38</v>
      </c>
      <c r="C388">
        <v>873859</v>
      </c>
      <c r="D388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142</v>
      </c>
      <c r="M388" t="s">
        <v>112</v>
      </c>
      <c r="N388" t="s">
        <v>166</v>
      </c>
      <c r="O388" t="s">
        <v>143</v>
      </c>
      <c r="P388">
        <v>0</v>
      </c>
      <c r="Q388">
        <v>-62500</v>
      </c>
      <c r="R388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566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25">
      <c r="A389">
        <v>7</v>
      </c>
      <c r="B389">
        <v>21</v>
      </c>
      <c r="C389">
        <v>204294</v>
      </c>
      <c r="D389">
        <v>33558</v>
      </c>
      <c r="E389" t="s">
        <v>58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>
        <v>0</v>
      </c>
      <c r="Q389">
        <v>-45300</v>
      </c>
      <c r="R389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78</v>
      </c>
      <c r="X389" t="s">
        <v>123</v>
      </c>
      <c r="Y389" t="s">
        <v>567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83</v>
      </c>
    </row>
    <row r="390" spans="1:39" x14ac:dyDescent="0.25">
      <c r="A390">
        <v>208</v>
      </c>
      <c r="B390">
        <v>36</v>
      </c>
      <c r="C390">
        <v>467106</v>
      </c>
      <c r="D390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162</v>
      </c>
      <c r="M390" t="s">
        <v>59</v>
      </c>
      <c r="N390" t="s">
        <v>107</v>
      </c>
      <c r="O390" t="s">
        <v>120</v>
      </c>
      <c r="P390">
        <v>0</v>
      </c>
      <c r="Q390">
        <v>0</v>
      </c>
      <c r="R390">
        <v>42051</v>
      </c>
      <c r="S390" t="s">
        <v>76</v>
      </c>
      <c r="T390" t="s">
        <v>48</v>
      </c>
      <c r="U390" t="s">
        <v>108</v>
      </c>
      <c r="V390" t="s">
        <v>121</v>
      </c>
      <c r="W390" t="s">
        <v>78</v>
      </c>
      <c r="X390" t="s">
        <v>52</v>
      </c>
      <c r="Y390" t="s">
        <v>568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105</v>
      </c>
      <c r="AK390" t="s">
        <v>288</v>
      </c>
      <c r="AL390">
        <v>1999</v>
      </c>
      <c r="AM390" t="s">
        <v>83</v>
      </c>
    </row>
    <row r="391" spans="1:39" x14ac:dyDescent="0.25">
      <c r="A391">
        <v>126</v>
      </c>
      <c r="B391">
        <v>33</v>
      </c>
      <c r="C391">
        <v>357713</v>
      </c>
      <c r="D391">
        <v>39383</v>
      </c>
      <c r="E391" t="s">
        <v>40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162</v>
      </c>
      <c r="M391" t="s">
        <v>118</v>
      </c>
      <c r="N391" t="s">
        <v>45</v>
      </c>
      <c r="O391" t="s">
        <v>75</v>
      </c>
      <c r="P391">
        <v>36700</v>
      </c>
      <c r="Q391">
        <v>-73400</v>
      </c>
      <c r="R391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569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83</v>
      </c>
    </row>
    <row r="392" spans="1:39" x14ac:dyDescent="0.25">
      <c r="A392">
        <v>48</v>
      </c>
      <c r="B392">
        <v>35</v>
      </c>
      <c r="C392">
        <v>890026</v>
      </c>
      <c r="D392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162</v>
      </c>
      <c r="M392" t="s">
        <v>126</v>
      </c>
      <c r="N392" t="s">
        <v>113</v>
      </c>
      <c r="O392" t="s">
        <v>86</v>
      </c>
      <c r="P392">
        <v>0</v>
      </c>
      <c r="Q392">
        <v>-51000</v>
      </c>
      <c r="R392">
        <v>42034</v>
      </c>
      <c r="S392" t="s">
        <v>47</v>
      </c>
      <c r="T392" t="s">
        <v>77</v>
      </c>
      <c r="U392" t="s">
        <v>49</v>
      </c>
      <c r="V392" t="s">
        <v>137</v>
      </c>
      <c r="W392" t="s">
        <v>114</v>
      </c>
      <c r="X392" t="s">
        <v>88</v>
      </c>
      <c r="Y392" t="s">
        <v>570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25">
      <c r="A393">
        <v>297</v>
      </c>
      <c r="B393">
        <v>48</v>
      </c>
      <c r="C393">
        <v>751612</v>
      </c>
      <c r="D393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126</v>
      </c>
      <c r="N393" t="s">
        <v>113</v>
      </c>
      <c r="O393" t="s">
        <v>61</v>
      </c>
      <c r="P393">
        <v>54900</v>
      </c>
      <c r="Q393">
        <v>-36700</v>
      </c>
      <c r="R393">
        <v>42029</v>
      </c>
      <c r="S393" t="s">
        <v>76</v>
      </c>
      <c r="T393" t="s">
        <v>48</v>
      </c>
      <c r="U393" t="s">
        <v>108</v>
      </c>
      <c r="V393" t="s">
        <v>100</v>
      </c>
      <c r="W393" t="s">
        <v>78</v>
      </c>
      <c r="X393" t="s">
        <v>88</v>
      </c>
      <c r="Y393" t="s">
        <v>571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116</v>
      </c>
      <c r="AK393" t="s">
        <v>141</v>
      </c>
      <c r="AL393">
        <v>2013</v>
      </c>
      <c r="AM393" t="s">
        <v>83</v>
      </c>
    </row>
    <row r="394" spans="1:39" x14ac:dyDescent="0.25">
      <c r="A394">
        <v>160</v>
      </c>
      <c r="B394">
        <v>36</v>
      </c>
      <c r="C394">
        <v>876680</v>
      </c>
      <c r="D394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132</v>
      </c>
      <c r="M394" t="s">
        <v>102</v>
      </c>
      <c r="N394" t="s">
        <v>74</v>
      </c>
      <c r="O394" t="s">
        <v>46</v>
      </c>
      <c r="P394">
        <v>0</v>
      </c>
      <c r="Q394">
        <v>-36600</v>
      </c>
      <c r="R394">
        <v>42026</v>
      </c>
      <c r="S394" t="s">
        <v>76</v>
      </c>
      <c r="T394" t="s">
        <v>77</v>
      </c>
      <c r="U394" t="s">
        <v>108</v>
      </c>
      <c r="V394" t="s">
        <v>100</v>
      </c>
      <c r="W394" t="s">
        <v>78</v>
      </c>
      <c r="X394" t="s">
        <v>52</v>
      </c>
      <c r="Y394" t="s">
        <v>572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25">
      <c r="A395">
        <v>406</v>
      </c>
      <c r="B395">
        <v>58</v>
      </c>
      <c r="C395">
        <v>756981</v>
      </c>
      <c r="D395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126</v>
      </c>
      <c r="N395" t="s">
        <v>182</v>
      </c>
      <c r="O395" t="s">
        <v>75</v>
      </c>
      <c r="P395">
        <v>0</v>
      </c>
      <c r="Q395">
        <v>-42700</v>
      </c>
      <c r="R395">
        <v>42005</v>
      </c>
      <c r="S395" t="s">
        <v>76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573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83</v>
      </c>
    </row>
    <row r="396" spans="1:39" x14ac:dyDescent="0.25">
      <c r="A396">
        <v>157</v>
      </c>
      <c r="B396">
        <v>31</v>
      </c>
      <c r="C396">
        <v>121439</v>
      </c>
      <c r="D396">
        <v>33087</v>
      </c>
      <c r="E396" t="s">
        <v>58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132</v>
      </c>
      <c r="M396" t="s">
        <v>190</v>
      </c>
      <c r="N396" t="s">
        <v>60</v>
      </c>
      <c r="O396" t="s">
        <v>75</v>
      </c>
      <c r="P396">
        <v>40700</v>
      </c>
      <c r="Q396">
        <v>-41600</v>
      </c>
      <c r="R396">
        <v>42049</v>
      </c>
      <c r="S396" t="s">
        <v>76</v>
      </c>
      <c r="T396" t="s">
        <v>77</v>
      </c>
      <c r="U396" t="s">
        <v>49</v>
      </c>
      <c r="V396" t="s">
        <v>121</v>
      </c>
      <c r="W396" t="s">
        <v>40</v>
      </c>
      <c r="X396" t="s">
        <v>88</v>
      </c>
      <c r="Y396" t="s">
        <v>574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57</v>
      </c>
    </row>
    <row r="397" spans="1:39" x14ac:dyDescent="0.25">
      <c r="A397">
        <v>146</v>
      </c>
      <c r="B397">
        <v>31</v>
      </c>
      <c r="C397">
        <v>411289</v>
      </c>
      <c r="D397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182</v>
      </c>
      <c r="O397" t="s">
        <v>143</v>
      </c>
      <c r="P397">
        <v>61400</v>
      </c>
      <c r="Q397">
        <v>-57500</v>
      </c>
      <c r="R397">
        <v>42019</v>
      </c>
      <c r="S397" t="s">
        <v>62</v>
      </c>
      <c r="T397" t="s">
        <v>63</v>
      </c>
      <c r="U397" t="s">
        <v>64</v>
      </c>
      <c r="V397" t="s">
        <v>94</v>
      </c>
      <c r="W397" t="s">
        <v>51</v>
      </c>
      <c r="X397" t="s">
        <v>128</v>
      </c>
      <c r="Y397" t="s">
        <v>575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83</v>
      </c>
    </row>
    <row r="398" spans="1:39" x14ac:dyDescent="0.25">
      <c r="A398">
        <v>409</v>
      </c>
      <c r="B398">
        <v>57</v>
      </c>
      <c r="C398">
        <v>538466</v>
      </c>
      <c r="D398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132</v>
      </c>
      <c r="M398" t="s">
        <v>136</v>
      </c>
      <c r="N398" t="s">
        <v>265</v>
      </c>
      <c r="O398" t="s">
        <v>86</v>
      </c>
      <c r="P398">
        <v>55600</v>
      </c>
      <c r="Q398">
        <v>0</v>
      </c>
      <c r="R398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78</v>
      </c>
      <c r="X398" t="s">
        <v>66</v>
      </c>
      <c r="Y398" t="s">
        <v>576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130</v>
      </c>
      <c r="AK398" t="s">
        <v>250</v>
      </c>
      <c r="AL398">
        <v>2012</v>
      </c>
      <c r="AM398" t="s">
        <v>83</v>
      </c>
    </row>
    <row r="399" spans="1:39" x14ac:dyDescent="0.25">
      <c r="A399">
        <v>252</v>
      </c>
      <c r="B399">
        <v>46</v>
      </c>
      <c r="C399">
        <v>932097</v>
      </c>
      <c r="D399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125</v>
      </c>
      <c r="M399" t="s">
        <v>186</v>
      </c>
      <c r="N399" t="s">
        <v>127</v>
      </c>
      <c r="O399" t="s">
        <v>120</v>
      </c>
      <c r="P399">
        <v>0</v>
      </c>
      <c r="Q399">
        <v>-28800</v>
      </c>
      <c r="R399">
        <v>42043</v>
      </c>
      <c r="S399" t="s">
        <v>47</v>
      </c>
      <c r="T399" t="s">
        <v>87</v>
      </c>
      <c r="U399" t="s">
        <v>64</v>
      </c>
      <c r="V399" t="s">
        <v>100</v>
      </c>
      <c r="W399" t="s">
        <v>65</v>
      </c>
      <c r="X399" t="s">
        <v>123</v>
      </c>
      <c r="Y399" t="s">
        <v>577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83</v>
      </c>
    </row>
    <row r="400" spans="1:39" x14ac:dyDescent="0.25">
      <c r="A400">
        <v>6</v>
      </c>
      <c r="B400">
        <v>27</v>
      </c>
      <c r="C400">
        <v>463727</v>
      </c>
      <c r="D400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132</v>
      </c>
      <c r="M400" t="s">
        <v>102</v>
      </c>
      <c r="N400" t="s">
        <v>127</v>
      </c>
      <c r="O400" t="s">
        <v>86</v>
      </c>
      <c r="P400">
        <v>0</v>
      </c>
      <c r="Q400">
        <v>-47400</v>
      </c>
      <c r="R400">
        <v>42052</v>
      </c>
      <c r="S400" t="s">
        <v>62</v>
      </c>
      <c r="T400" t="s">
        <v>63</v>
      </c>
      <c r="U400" t="s">
        <v>213</v>
      </c>
      <c r="V400" t="s">
        <v>50</v>
      </c>
      <c r="W400" t="s">
        <v>114</v>
      </c>
      <c r="X400" t="s">
        <v>52</v>
      </c>
      <c r="Y400" t="s">
        <v>578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25">
      <c r="A401">
        <v>103</v>
      </c>
      <c r="B401">
        <v>33</v>
      </c>
      <c r="C401">
        <v>552618</v>
      </c>
      <c r="D40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265</v>
      </c>
      <c r="O401" t="s">
        <v>75</v>
      </c>
      <c r="P401">
        <v>0</v>
      </c>
      <c r="Q401">
        <v>0</v>
      </c>
      <c r="R401">
        <v>42025</v>
      </c>
      <c r="S401" t="s">
        <v>47</v>
      </c>
      <c r="T401" t="s">
        <v>77</v>
      </c>
      <c r="U401" t="s">
        <v>64</v>
      </c>
      <c r="V401" t="s">
        <v>137</v>
      </c>
      <c r="W401" t="s">
        <v>78</v>
      </c>
      <c r="X401" t="s">
        <v>52</v>
      </c>
      <c r="Y401" t="s">
        <v>579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83</v>
      </c>
    </row>
    <row r="402" spans="1:39" x14ac:dyDescent="0.25">
      <c r="A402">
        <v>369</v>
      </c>
      <c r="B402">
        <v>53</v>
      </c>
      <c r="C402">
        <v>936638</v>
      </c>
      <c r="D402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125</v>
      </c>
      <c r="M402" t="s">
        <v>118</v>
      </c>
      <c r="N402" t="s">
        <v>182</v>
      </c>
      <c r="O402" t="s">
        <v>143</v>
      </c>
      <c r="P402">
        <v>0</v>
      </c>
      <c r="Q402">
        <v>0</v>
      </c>
      <c r="R402">
        <v>42044</v>
      </c>
      <c r="S402" t="s">
        <v>76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580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83</v>
      </c>
    </row>
    <row r="403" spans="1:39" x14ac:dyDescent="0.25">
      <c r="A403">
        <v>261</v>
      </c>
      <c r="B403">
        <v>46</v>
      </c>
      <c r="C403">
        <v>348814</v>
      </c>
      <c r="D403">
        <v>33871</v>
      </c>
      <c r="E403" t="s">
        <v>84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75</v>
      </c>
      <c r="P403">
        <v>0</v>
      </c>
      <c r="Q403">
        <v>0</v>
      </c>
      <c r="R403">
        <v>42047</v>
      </c>
      <c r="S403" t="s">
        <v>47</v>
      </c>
      <c r="T403" t="s">
        <v>87</v>
      </c>
      <c r="U403" t="s">
        <v>108</v>
      </c>
      <c r="V403" t="s">
        <v>100</v>
      </c>
      <c r="W403" t="s">
        <v>78</v>
      </c>
      <c r="X403" t="s">
        <v>52</v>
      </c>
      <c r="Y403" t="s">
        <v>581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130</v>
      </c>
      <c r="AK403" t="s">
        <v>173</v>
      </c>
      <c r="AL403">
        <v>2008</v>
      </c>
      <c r="AM403" t="s">
        <v>83</v>
      </c>
    </row>
    <row r="404" spans="1:39" x14ac:dyDescent="0.25">
      <c r="A404">
        <v>159</v>
      </c>
      <c r="B404">
        <v>33</v>
      </c>
      <c r="C404">
        <v>944102</v>
      </c>
      <c r="D404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142</v>
      </c>
      <c r="M404" t="s">
        <v>44</v>
      </c>
      <c r="N404" t="s">
        <v>133</v>
      </c>
      <c r="O404" t="s">
        <v>46</v>
      </c>
      <c r="P404">
        <v>69200</v>
      </c>
      <c r="Q404">
        <v>-36900</v>
      </c>
      <c r="R404">
        <v>42059</v>
      </c>
      <c r="S404" t="s">
        <v>76</v>
      </c>
      <c r="T404" t="s">
        <v>77</v>
      </c>
      <c r="U404" t="s">
        <v>49</v>
      </c>
      <c r="V404" t="s">
        <v>137</v>
      </c>
      <c r="W404" t="s">
        <v>78</v>
      </c>
      <c r="X404" t="s">
        <v>52</v>
      </c>
      <c r="Y404" t="s">
        <v>582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194</v>
      </c>
      <c r="AL404">
        <v>2004</v>
      </c>
      <c r="AM404" t="s">
        <v>57</v>
      </c>
    </row>
    <row r="405" spans="1:39" x14ac:dyDescent="0.25">
      <c r="A405">
        <v>344</v>
      </c>
      <c r="B405">
        <v>51</v>
      </c>
      <c r="C405">
        <v>689901</v>
      </c>
      <c r="D405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93</v>
      </c>
      <c r="M405" t="s">
        <v>73</v>
      </c>
      <c r="N405" t="s">
        <v>133</v>
      </c>
      <c r="O405" t="s">
        <v>61</v>
      </c>
      <c r="P405">
        <v>0</v>
      </c>
      <c r="Q405">
        <v>0</v>
      </c>
      <c r="R405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583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110</v>
      </c>
      <c r="AK405" t="s">
        <v>111</v>
      </c>
      <c r="AL405">
        <v>2004</v>
      </c>
      <c r="AM405" t="s">
        <v>83</v>
      </c>
    </row>
    <row r="406" spans="1:39" x14ac:dyDescent="0.25">
      <c r="A406">
        <v>437</v>
      </c>
      <c r="B406">
        <v>60</v>
      </c>
      <c r="C406">
        <v>901083</v>
      </c>
      <c r="D406">
        <v>35814</v>
      </c>
      <c r="E406" t="s">
        <v>40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142</v>
      </c>
      <c r="M406" t="s">
        <v>85</v>
      </c>
      <c r="N406" t="s">
        <v>243</v>
      </c>
      <c r="O406" t="s">
        <v>86</v>
      </c>
      <c r="P406">
        <v>48800</v>
      </c>
      <c r="Q406">
        <v>0</v>
      </c>
      <c r="R406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584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57</v>
      </c>
    </row>
    <row r="407" spans="1:39" x14ac:dyDescent="0.25">
      <c r="A407">
        <v>65</v>
      </c>
      <c r="B407">
        <v>30</v>
      </c>
      <c r="C407">
        <v>396224</v>
      </c>
      <c r="D407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142</v>
      </c>
      <c r="M407" t="s">
        <v>146</v>
      </c>
      <c r="N407" t="s">
        <v>133</v>
      </c>
      <c r="O407" t="s">
        <v>120</v>
      </c>
      <c r="P407">
        <v>0</v>
      </c>
      <c r="Q407">
        <v>-66300</v>
      </c>
      <c r="R407">
        <v>42050</v>
      </c>
      <c r="S407" t="s">
        <v>76</v>
      </c>
      <c r="T407" t="s">
        <v>48</v>
      </c>
      <c r="U407" t="s">
        <v>108</v>
      </c>
      <c r="V407" t="s">
        <v>100</v>
      </c>
      <c r="W407" t="s">
        <v>114</v>
      </c>
      <c r="X407" t="s">
        <v>123</v>
      </c>
      <c r="Y407" t="s">
        <v>585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83</v>
      </c>
    </row>
    <row r="408" spans="1:39" x14ac:dyDescent="0.25">
      <c r="A408">
        <v>280</v>
      </c>
      <c r="B408">
        <v>41</v>
      </c>
      <c r="C408">
        <v>682178</v>
      </c>
      <c r="D408">
        <v>34686</v>
      </c>
      <c r="E408" t="s">
        <v>40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186</v>
      </c>
      <c r="N408" t="s">
        <v>265</v>
      </c>
      <c r="O408" t="s">
        <v>46</v>
      </c>
      <c r="P408">
        <v>29300</v>
      </c>
      <c r="Q408">
        <v>-64700</v>
      </c>
      <c r="R408">
        <v>42063</v>
      </c>
      <c r="S408" t="s">
        <v>76</v>
      </c>
      <c r="T408" t="s">
        <v>77</v>
      </c>
      <c r="U408" t="s">
        <v>64</v>
      </c>
      <c r="V408" t="s">
        <v>50</v>
      </c>
      <c r="W408" t="s">
        <v>114</v>
      </c>
      <c r="X408" t="s">
        <v>88</v>
      </c>
      <c r="Y408" t="s">
        <v>586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116</v>
      </c>
      <c r="AK408" t="s">
        <v>184</v>
      </c>
      <c r="AL408">
        <v>1999</v>
      </c>
      <c r="AM408" t="s">
        <v>83</v>
      </c>
    </row>
    <row r="409" spans="1:39" x14ac:dyDescent="0.25">
      <c r="A409">
        <v>269</v>
      </c>
      <c r="B409">
        <v>45</v>
      </c>
      <c r="C409">
        <v>596298</v>
      </c>
      <c r="D409">
        <v>35300</v>
      </c>
      <c r="E409" t="s">
        <v>58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132</v>
      </c>
      <c r="M409" t="s">
        <v>59</v>
      </c>
      <c r="N409" t="s">
        <v>45</v>
      </c>
      <c r="O409" t="s">
        <v>120</v>
      </c>
      <c r="P409">
        <v>54800</v>
      </c>
      <c r="Q409">
        <v>-64100</v>
      </c>
      <c r="R409">
        <v>42022</v>
      </c>
      <c r="S409" t="s">
        <v>76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587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83</v>
      </c>
    </row>
    <row r="410" spans="1:39" x14ac:dyDescent="0.25">
      <c r="A410">
        <v>275</v>
      </c>
      <c r="B410">
        <v>40</v>
      </c>
      <c r="C410">
        <v>253005</v>
      </c>
      <c r="D410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>
        <v>0</v>
      </c>
      <c r="Q410">
        <v>-45300</v>
      </c>
      <c r="R410">
        <v>42010</v>
      </c>
      <c r="S410" t="s">
        <v>47</v>
      </c>
      <c r="T410" t="s">
        <v>77</v>
      </c>
      <c r="U410" t="s">
        <v>64</v>
      </c>
      <c r="V410" t="s">
        <v>100</v>
      </c>
      <c r="W410" t="s">
        <v>40</v>
      </c>
      <c r="X410" t="s">
        <v>66</v>
      </c>
      <c r="Y410" t="s">
        <v>588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83</v>
      </c>
    </row>
    <row r="411" spans="1:39" x14ac:dyDescent="0.25">
      <c r="A411">
        <v>265</v>
      </c>
      <c r="B411">
        <v>45</v>
      </c>
      <c r="C411">
        <v>985924</v>
      </c>
      <c r="D41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142</v>
      </c>
      <c r="M411" t="s">
        <v>126</v>
      </c>
      <c r="N411" t="s">
        <v>243</v>
      </c>
      <c r="O411" t="s">
        <v>86</v>
      </c>
      <c r="P411">
        <v>0</v>
      </c>
      <c r="Q411">
        <v>0</v>
      </c>
      <c r="R411">
        <v>42023</v>
      </c>
      <c r="S411" t="s">
        <v>62</v>
      </c>
      <c r="T411" t="s">
        <v>63</v>
      </c>
      <c r="U411" t="s">
        <v>213</v>
      </c>
      <c r="V411" t="s">
        <v>94</v>
      </c>
      <c r="W411" t="s">
        <v>122</v>
      </c>
      <c r="X411" t="s">
        <v>103</v>
      </c>
      <c r="Y411" t="s">
        <v>589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130</v>
      </c>
      <c r="AK411" t="s">
        <v>173</v>
      </c>
      <c r="AL411">
        <v>1995</v>
      </c>
      <c r="AM411" t="s">
        <v>83</v>
      </c>
    </row>
    <row r="412" spans="1:39" x14ac:dyDescent="0.25">
      <c r="A412">
        <v>283</v>
      </c>
      <c r="B412">
        <v>43</v>
      </c>
      <c r="C412">
        <v>631565</v>
      </c>
      <c r="D412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>
        <v>42021</v>
      </c>
      <c r="S412" t="s">
        <v>139</v>
      </c>
      <c r="T412" t="s">
        <v>63</v>
      </c>
      <c r="U412" t="s">
        <v>64</v>
      </c>
      <c r="V412" t="s">
        <v>94</v>
      </c>
      <c r="W412" t="s">
        <v>114</v>
      </c>
      <c r="X412" t="s">
        <v>157</v>
      </c>
      <c r="Y412" t="s">
        <v>590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83</v>
      </c>
    </row>
    <row r="413" spans="1:39" x14ac:dyDescent="0.25">
      <c r="A413">
        <v>84</v>
      </c>
      <c r="B413">
        <v>29</v>
      </c>
      <c r="C413">
        <v>630998</v>
      </c>
      <c r="D413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132</v>
      </c>
      <c r="M413" t="s">
        <v>59</v>
      </c>
      <c r="N413" t="s">
        <v>182</v>
      </c>
      <c r="O413" t="s">
        <v>143</v>
      </c>
      <c r="P413">
        <v>0</v>
      </c>
      <c r="Q413">
        <v>-29900</v>
      </c>
      <c r="R413">
        <v>42047</v>
      </c>
      <c r="S413" t="s">
        <v>139</v>
      </c>
      <c r="T413" t="s">
        <v>63</v>
      </c>
      <c r="U413" t="s">
        <v>213</v>
      </c>
      <c r="V413" t="s">
        <v>50</v>
      </c>
      <c r="W413" t="s">
        <v>51</v>
      </c>
      <c r="X413" t="s">
        <v>88</v>
      </c>
      <c r="Y413" t="s">
        <v>591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83</v>
      </c>
    </row>
    <row r="414" spans="1:39" x14ac:dyDescent="0.25">
      <c r="A414">
        <v>247</v>
      </c>
      <c r="B414">
        <v>44</v>
      </c>
      <c r="C414">
        <v>926665</v>
      </c>
      <c r="D414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142</v>
      </c>
      <c r="M414" t="s">
        <v>190</v>
      </c>
      <c r="N414" t="s">
        <v>119</v>
      </c>
      <c r="O414" t="s">
        <v>143</v>
      </c>
      <c r="P414">
        <v>64000</v>
      </c>
      <c r="Q414">
        <v>0</v>
      </c>
      <c r="R414">
        <v>42046</v>
      </c>
      <c r="S414" t="s">
        <v>76</v>
      </c>
      <c r="T414" t="s">
        <v>87</v>
      </c>
      <c r="U414" t="s">
        <v>64</v>
      </c>
      <c r="V414" t="s">
        <v>100</v>
      </c>
      <c r="W414" t="s">
        <v>78</v>
      </c>
      <c r="X414" t="s">
        <v>66</v>
      </c>
      <c r="Y414" t="s">
        <v>592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83</v>
      </c>
    </row>
    <row r="415" spans="1:39" x14ac:dyDescent="0.25">
      <c r="A415">
        <v>56</v>
      </c>
      <c r="B415">
        <v>29</v>
      </c>
      <c r="C415">
        <v>302669</v>
      </c>
      <c r="D415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75</v>
      </c>
      <c r="P415">
        <v>0</v>
      </c>
      <c r="Q415">
        <v>0</v>
      </c>
      <c r="R415">
        <v>42056</v>
      </c>
      <c r="S415" t="s">
        <v>76</v>
      </c>
      <c r="T415" t="s">
        <v>87</v>
      </c>
      <c r="U415" t="s">
        <v>49</v>
      </c>
      <c r="V415" t="s">
        <v>100</v>
      </c>
      <c r="W415" t="s">
        <v>176</v>
      </c>
      <c r="X415" t="s">
        <v>128</v>
      </c>
      <c r="Y415" t="s">
        <v>593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83</v>
      </c>
    </row>
    <row r="416" spans="1:39" x14ac:dyDescent="0.25">
      <c r="A416">
        <v>210</v>
      </c>
      <c r="B416">
        <v>39</v>
      </c>
      <c r="C416">
        <v>620020</v>
      </c>
      <c r="D416">
        <v>35602</v>
      </c>
      <c r="E416" t="s">
        <v>40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93</v>
      </c>
      <c r="M416" t="s">
        <v>85</v>
      </c>
      <c r="N416" t="s">
        <v>166</v>
      </c>
      <c r="O416" t="s">
        <v>86</v>
      </c>
      <c r="P416">
        <v>0</v>
      </c>
      <c r="Q416">
        <v>0</v>
      </c>
      <c r="R416">
        <v>42006</v>
      </c>
      <c r="S416" t="s">
        <v>62</v>
      </c>
      <c r="T416" t="s">
        <v>63</v>
      </c>
      <c r="U416" t="s">
        <v>64</v>
      </c>
      <c r="V416" t="s">
        <v>94</v>
      </c>
      <c r="W416" t="s">
        <v>122</v>
      </c>
      <c r="X416" t="s">
        <v>66</v>
      </c>
      <c r="Y416" t="s">
        <v>594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25">
      <c r="A417">
        <v>108</v>
      </c>
      <c r="B417">
        <v>32</v>
      </c>
      <c r="C417">
        <v>439828</v>
      </c>
      <c r="D417">
        <v>38967</v>
      </c>
      <c r="E417" t="s">
        <v>40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132</v>
      </c>
      <c r="M417" t="s">
        <v>59</v>
      </c>
      <c r="N417" t="s">
        <v>180</v>
      </c>
      <c r="O417" t="s">
        <v>86</v>
      </c>
      <c r="P417">
        <v>63900</v>
      </c>
      <c r="Q417">
        <v>-43700</v>
      </c>
      <c r="R417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595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83</v>
      </c>
    </row>
    <row r="418" spans="1:39" x14ac:dyDescent="0.25">
      <c r="A418">
        <v>328</v>
      </c>
      <c r="B418">
        <v>49</v>
      </c>
      <c r="C418">
        <v>971295</v>
      </c>
      <c r="D418">
        <v>37165</v>
      </c>
      <c r="E418" t="s">
        <v>40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125</v>
      </c>
      <c r="M418" t="s">
        <v>146</v>
      </c>
      <c r="N418" t="s">
        <v>99</v>
      </c>
      <c r="O418" t="s">
        <v>120</v>
      </c>
      <c r="P418">
        <v>0</v>
      </c>
      <c r="Q418">
        <v>0</v>
      </c>
      <c r="R418">
        <v>42058</v>
      </c>
      <c r="S418" t="s">
        <v>47</v>
      </c>
      <c r="T418" t="s">
        <v>77</v>
      </c>
      <c r="U418" t="s">
        <v>108</v>
      </c>
      <c r="V418" t="s">
        <v>50</v>
      </c>
      <c r="W418" t="s">
        <v>78</v>
      </c>
      <c r="X418" t="s">
        <v>66</v>
      </c>
      <c r="Y418" t="s">
        <v>596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272</v>
      </c>
      <c r="AL418">
        <v>2005</v>
      </c>
      <c r="AM418" t="s">
        <v>83</v>
      </c>
    </row>
    <row r="419" spans="1:39" x14ac:dyDescent="0.25">
      <c r="A419">
        <v>186</v>
      </c>
      <c r="B419">
        <v>37</v>
      </c>
      <c r="C419">
        <v>165565</v>
      </c>
      <c r="D419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162</v>
      </c>
      <c r="M419" t="s">
        <v>118</v>
      </c>
      <c r="N419" t="s">
        <v>265</v>
      </c>
      <c r="O419" t="s">
        <v>86</v>
      </c>
      <c r="P419">
        <v>0</v>
      </c>
      <c r="Q419">
        <v>0</v>
      </c>
      <c r="R419">
        <v>42032</v>
      </c>
      <c r="S419" t="s">
        <v>47</v>
      </c>
      <c r="T419" t="s">
        <v>77</v>
      </c>
      <c r="U419" t="s">
        <v>108</v>
      </c>
      <c r="V419" t="s">
        <v>137</v>
      </c>
      <c r="W419" t="s">
        <v>78</v>
      </c>
      <c r="X419" t="s">
        <v>123</v>
      </c>
      <c r="Y419" t="s">
        <v>597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83</v>
      </c>
    </row>
    <row r="420" spans="1:39" x14ac:dyDescent="0.25">
      <c r="A420">
        <v>277</v>
      </c>
      <c r="B420">
        <v>44</v>
      </c>
      <c r="C420">
        <v>936543</v>
      </c>
      <c r="D420">
        <v>37068</v>
      </c>
      <c r="E420" t="s">
        <v>58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132</v>
      </c>
      <c r="M420" t="s">
        <v>118</v>
      </c>
      <c r="N420" t="s">
        <v>74</v>
      </c>
      <c r="O420" t="s">
        <v>86</v>
      </c>
      <c r="P420">
        <v>0</v>
      </c>
      <c r="Q420">
        <v>0</v>
      </c>
      <c r="R420">
        <v>42036</v>
      </c>
      <c r="S420" t="s">
        <v>62</v>
      </c>
      <c r="T420" t="s">
        <v>63</v>
      </c>
      <c r="U420" t="s">
        <v>213</v>
      </c>
      <c r="V420" t="s">
        <v>50</v>
      </c>
      <c r="W420" t="s">
        <v>122</v>
      </c>
      <c r="X420" t="s">
        <v>66</v>
      </c>
      <c r="Y420" t="s">
        <v>598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83</v>
      </c>
    </row>
    <row r="421" spans="1:39" x14ac:dyDescent="0.25">
      <c r="A421">
        <v>138</v>
      </c>
      <c r="B421">
        <v>33</v>
      </c>
      <c r="C421">
        <v>296960</v>
      </c>
      <c r="D42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162</v>
      </c>
      <c r="M421" t="s">
        <v>126</v>
      </c>
      <c r="N421" t="s">
        <v>166</v>
      </c>
      <c r="O421" t="s">
        <v>75</v>
      </c>
      <c r="P421">
        <v>56900</v>
      </c>
      <c r="Q421">
        <v>-56900</v>
      </c>
      <c r="R421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78</v>
      </c>
      <c r="X421" t="s">
        <v>103</v>
      </c>
      <c r="Y421" t="s">
        <v>599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83</v>
      </c>
    </row>
    <row r="422" spans="1:39" x14ac:dyDescent="0.25">
      <c r="A422">
        <v>208</v>
      </c>
      <c r="B422">
        <v>41</v>
      </c>
      <c r="C422">
        <v>501692</v>
      </c>
      <c r="D422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142</v>
      </c>
      <c r="M422" t="s">
        <v>98</v>
      </c>
      <c r="N422" t="s">
        <v>169</v>
      </c>
      <c r="O422" t="s">
        <v>46</v>
      </c>
      <c r="P422">
        <v>0</v>
      </c>
      <c r="Q422">
        <v>0</v>
      </c>
      <c r="R422">
        <v>42024</v>
      </c>
      <c r="S422" t="s">
        <v>47</v>
      </c>
      <c r="T422" t="s">
        <v>77</v>
      </c>
      <c r="U422" t="s">
        <v>49</v>
      </c>
      <c r="V422" t="s">
        <v>137</v>
      </c>
      <c r="W422" t="s">
        <v>51</v>
      </c>
      <c r="X422" t="s">
        <v>128</v>
      </c>
      <c r="Y422" t="s">
        <v>600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83</v>
      </c>
    </row>
    <row r="423" spans="1:39" x14ac:dyDescent="0.25">
      <c r="A423">
        <v>147</v>
      </c>
      <c r="B423">
        <v>37</v>
      </c>
      <c r="C423">
        <v>525224</v>
      </c>
      <c r="D423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102</v>
      </c>
      <c r="N423" t="s">
        <v>182</v>
      </c>
      <c r="O423" t="s">
        <v>61</v>
      </c>
      <c r="P423">
        <v>0</v>
      </c>
      <c r="Q423">
        <v>0</v>
      </c>
      <c r="R423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601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116</v>
      </c>
      <c r="AK423" t="s">
        <v>117</v>
      </c>
      <c r="AL423">
        <v>1995</v>
      </c>
      <c r="AM423" t="s">
        <v>83</v>
      </c>
    </row>
    <row r="424" spans="1:39" x14ac:dyDescent="0.25">
      <c r="A424">
        <v>8</v>
      </c>
      <c r="B424">
        <v>21</v>
      </c>
      <c r="C424">
        <v>355085</v>
      </c>
      <c r="D424">
        <v>41191</v>
      </c>
      <c r="E424" t="s">
        <v>58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>
        <v>0</v>
      </c>
      <c r="Q424">
        <v>0</v>
      </c>
      <c r="R424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602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116</v>
      </c>
      <c r="AK424" t="s">
        <v>184</v>
      </c>
      <c r="AL424">
        <v>2012</v>
      </c>
      <c r="AM424" t="s">
        <v>83</v>
      </c>
    </row>
    <row r="425" spans="1:39" x14ac:dyDescent="0.25">
      <c r="A425">
        <v>297</v>
      </c>
      <c r="B425">
        <v>48</v>
      </c>
      <c r="C425">
        <v>830729</v>
      </c>
      <c r="D425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112</v>
      </c>
      <c r="N425" t="s">
        <v>171</v>
      </c>
      <c r="O425" t="s">
        <v>120</v>
      </c>
      <c r="P425">
        <v>0</v>
      </c>
      <c r="Q425">
        <v>-54700</v>
      </c>
      <c r="R425">
        <v>42015</v>
      </c>
      <c r="S425" t="s">
        <v>47</v>
      </c>
      <c r="T425" t="s">
        <v>48</v>
      </c>
      <c r="U425" t="s">
        <v>64</v>
      </c>
      <c r="V425" t="s">
        <v>100</v>
      </c>
      <c r="W425" t="s">
        <v>51</v>
      </c>
      <c r="X425" t="s">
        <v>128</v>
      </c>
      <c r="Y425" t="s">
        <v>603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130</v>
      </c>
      <c r="AK425" t="s">
        <v>250</v>
      </c>
      <c r="AL425">
        <v>2004</v>
      </c>
      <c r="AM425" t="s">
        <v>83</v>
      </c>
    </row>
    <row r="426" spans="1:39" x14ac:dyDescent="0.25">
      <c r="A426">
        <v>150</v>
      </c>
      <c r="B426">
        <v>31</v>
      </c>
      <c r="C426">
        <v>651948</v>
      </c>
      <c r="D426">
        <v>34605</v>
      </c>
      <c r="E426" t="s">
        <v>58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>
        <v>52800</v>
      </c>
      <c r="Q426">
        <v>0</v>
      </c>
      <c r="R426">
        <v>42006</v>
      </c>
      <c r="S426" t="s">
        <v>76</v>
      </c>
      <c r="T426" t="s">
        <v>87</v>
      </c>
      <c r="U426" t="s">
        <v>49</v>
      </c>
      <c r="V426" t="s">
        <v>137</v>
      </c>
      <c r="W426" t="s">
        <v>78</v>
      </c>
      <c r="X426" t="s">
        <v>88</v>
      </c>
      <c r="Y426" t="s">
        <v>604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57</v>
      </c>
    </row>
    <row r="427" spans="1:39" x14ac:dyDescent="0.25">
      <c r="A427">
        <v>4</v>
      </c>
      <c r="B427">
        <v>34</v>
      </c>
      <c r="C427">
        <v>424358</v>
      </c>
      <c r="D427">
        <v>37765</v>
      </c>
      <c r="E427" t="s">
        <v>40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142</v>
      </c>
      <c r="M427" t="s">
        <v>126</v>
      </c>
      <c r="N427" t="s">
        <v>180</v>
      </c>
      <c r="O427" t="s">
        <v>61</v>
      </c>
      <c r="P427">
        <v>0</v>
      </c>
      <c r="Q427">
        <v>0</v>
      </c>
      <c r="R427">
        <v>42047</v>
      </c>
      <c r="S427" t="s">
        <v>76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605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57</v>
      </c>
    </row>
    <row r="428" spans="1:39" x14ac:dyDescent="0.25">
      <c r="A428">
        <v>210</v>
      </c>
      <c r="B428">
        <v>35</v>
      </c>
      <c r="C428">
        <v>131478</v>
      </c>
      <c r="D428">
        <v>33597</v>
      </c>
      <c r="E428" t="s">
        <v>84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125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606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83</v>
      </c>
    </row>
    <row r="429" spans="1:39" x14ac:dyDescent="0.25">
      <c r="A429">
        <v>91</v>
      </c>
      <c r="B429">
        <v>31</v>
      </c>
      <c r="C429">
        <v>268833</v>
      </c>
      <c r="D429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132</v>
      </c>
      <c r="M429" t="s">
        <v>118</v>
      </c>
      <c r="N429" t="s">
        <v>174</v>
      </c>
      <c r="O429" t="s">
        <v>75</v>
      </c>
      <c r="P429">
        <v>63600</v>
      </c>
      <c r="Q429">
        <v>0</v>
      </c>
      <c r="R429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607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105</v>
      </c>
      <c r="AK429" t="s">
        <v>152</v>
      </c>
      <c r="AL429">
        <v>2011</v>
      </c>
      <c r="AM429" t="s">
        <v>83</v>
      </c>
    </row>
    <row r="430" spans="1:39" x14ac:dyDescent="0.25">
      <c r="A430">
        <v>167</v>
      </c>
      <c r="B430">
        <v>36</v>
      </c>
      <c r="C430">
        <v>287489</v>
      </c>
      <c r="D430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125</v>
      </c>
      <c r="M430" t="s">
        <v>126</v>
      </c>
      <c r="N430" t="s">
        <v>119</v>
      </c>
      <c r="O430" t="s">
        <v>61</v>
      </c>
      <c r="P430">
        <v>0</v>
      </c>
      <c r="Q430">
        <v>-38400</v>
      </c>
      <c r="R430">
        <v>42023</v>
      </c>
      <c r="S430" t="s">
        <v>76</v>
      </c>
      <c r="T430" t="s">
        <v>77</v>
      </c>
      <c r="U430" t="s">
        <v>49</v>
      </c>
      <c r="V430" t="s">
        <v>137</v>
      </c>
      <c r="W430" t="s">
        <v>122</v>
      </c>
      <c r="X430" t="s">
        <v>103</v>
      </c>
      <c r="Y430" t="s">
        <v>608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272</v>
      </c>
      <c r="AL430">
        <v>2008</v>
      </c>
      <c r="AM430" t="s">
        <v>57</v>
      </c>
    </row>
    <row r="431" spans="1:39" x14ac:dyDescent="0.25">
      <c r="A431">
        <v>467</v>
      </c>
      <c r="B431">
        <v>58</v>
      </c>
      <c r="C431">
        <v>808153</v>
      </c>
      <c r="D431">
        <v>37639</v>
      </c>
      <c r="E431" t="s">
        <v>58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125</v>
      </c>
      <c r="M431" t="s">
        <v>146</v>
      </c>
      <c r="N431" t="s">
        <v>99</v>
      </c>
      <c r="O431" t="s">
        <v>75</v>
      </c>
      <c r="P431">
        <v>82200</v>
      </c>
      <c r="Q431">
        <v>0</v>
      </c>
      <c r="R431">
        <v>42007</v>
      </c>
      <c r="S431" t="s">
        <v>47</v>
      </c>
      <c r="T431" t="s">
        <v>87</v>
      </c>
      <c r="U431" t="s">
        <v>108</v>
      </c>
      <c r="V431" t="s">
        <v>100</v>
      </c>
      <c r="W431" t="s">
        <v>78</v>
      </c>
      <c r="X431" t="s">
        <v>52</v>
      </c>
      <c r="Y431" t="s">
        <v>609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105</v>
      </c>
      <c r="AK431" t="s">
        <v>152</v>
      </c>
      <c r="AL431">
        <v>2014</v>
      </c>
      <c r="AM431" t="s">
        <v>83</v>
      </c>
    </row>
    <row r="432" spans="1:39" x14ac:dyDescent="0.25">
      <c r="A432">
        <v>264</v>
      </c>
      <c r="B432">
        <v>47</v>
      </c>
      <c r="C432">
        <v>687639</v>
      </c>
      <c r="D432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162</v>
      </c>
      <c r="M432" t="s">
        <v>146</v>
      </c>
      <c r="N432" t="s">
        <v>45</v>
      </c>
      <c r="O432" t="s">
        <v>61</v>
      </c>
      <c r="P432">
        <v>0</v>
      </c>
      <c r="Q432">
        <v>-67400</v>
      </c>
      <c r="R432">
        <v>42047</v>
      </c>
      <c r="S432" t="s">
        <v>76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610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145</v>
      </c>
      <c r="AL432">
        <v>2001</v>
      </c>
      <c r="AM432" t="s">
        <v>83</v>
      </c>
    </row>
    <row r="433" spans="1:39" x14ac:dyDescent="0.25">
      <c r="A433">
        <v>270</v>
      </c>
      <c r="B433">
        <v>45</v>
      </c>
      <c r="C433">
        <v>497347</v>
      </c>
      <c r="D433">
        <v>37856</v>
      </c>
      <c r="E433" t="s">
        <v>40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118</v>
      </c>
      <c r="N433" t="s">
        <v>156</v>
      </c>
      <c r="O433" t="s">
        <v>143</v>
      </c>
      <c r="P433">
        <v>83200</v>
      </c>
      <c r="Q433">
        <v>-53300</v>
      </c>
      <c r="R433">
        <v>42059</v>
      </c>
      <c r="S433" t="s">
        <v>76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611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25">
      <c r="A434">
        <v>310</v>
      </c>
      <c r="B434">
        <v>48</v>
      </c>
      <c r="C434">
        <v>439660</v>
      </c>
      <c r="D434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125</v>
      </c>
      <c r="M434" t="s">
        <v>118</v>
      </c>
      <c r="N434" t="s">
        <v>107</v>
      </c>
      <c r="O434" t="s">
        <v>61</v>
      </c>
      <c r="P434">
        <v>0</v>
      </c>
      <c r="Q434">
        <v>0</v>
      </c>
      <c r="R434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612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110</v>
      </c>
      <c r="AK434" t="s">
        <v>111</v>
      </c>
      <c r="AL434">
        <v>2005</v>
      </c>
      <c r="AM434" t="s">
        <v>57</v>
      </c>
    </row>
    <row r="435" spans="1:39" x14ac:dyDescent="0.25">
      <c r="A435">
        <v>143</v>
      </c>
      <c r="B435">
        <v>34</v>
      </c>
      <c r="C435">
        <v>847123</v>
      </c>
      <c r="D435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142</v>
      </c>
      <c r="M435" t="s">
        <v>118</v>
      </c>
      <c r="N435" t="s">
        <v>265</v>
      </c>
      <c r="O435" t="s">
        <v>120</v>
      </c>
      <c r="P435">
        <v>67900</v>
      </c>
      <c r="Q435">
        <v>0</v>
      </c>
      <c r="R435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78</v>
      </c>
      <c r="X435" t="s">
        <v>52</v>
      </c>
      <c r="Y435" t="s">
        <v>613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25">
      <c r="A436">
        <v>146</v>
      </c>
      <c r="B436">
        <v>32</v>
      </c>
      <c r="C436">
        <v>172307</v>
      </c>
      <c r="D436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75</v>
      </c>
      <c r="P436">
        <v>0</v>
      </c>
      <c r="Q436">
        <v>0</v>
      </c>
      <c r="R436">
        <v>42044</v>
      </c>
      <c r="S436" t="s">
        <v>47</v>
      </c>
      <c r="T436" t="s">
        <v>77</v>
      </c>
      <c r="U436" t="s">
        <v>49</v>
      </c>
      <c r="V436" t="s">
        <v>100</v>
      </c>
      <c r="W436" t="s">
        <v>122</v>
      </c>
      <c r="X436" t="s">
        <v>66</v>
      </c>
      <c r="Y436" t="s">
        <v>614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83</v>
      </c>
    </row>
    <row r="437" spans="1:39" x14ac:dyDescent="0.25">
      <c r="A437">
        <v>102</v>
      </c>
      <c r="B437">
        <v>28</v>
      </c>
      <c r="C437">
        <v>810189</v>
      </c>
      <c r="D437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>
        <v>55200</v>
      </c>
      <c r="Q437">
        <v>0</v>
      </c>
      <c r="R437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176</v>
      </c>
      <c r="X437" t="s">
        <v>128</v>
      </c>
      <c r="Y437" t="s">
        <v>615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145</v>
      </c>
      <c r="AL437">
        <v>1996</v>
      </c>
      <c r="AM437" t="s">
        <v>83</v>
      </c>
    </row>
    <row r="438" spans="1:39" x14ac:dyDescent="0.25">
      <c r="A438">
        <v>61</v>
      </c>
      <c r="B438">
        <v>23</v>
      </c>
      <c r="C438">
        <v>432068</v>
      </c>
      <c r="D438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162</v>
      </c>
      <c r="M438" t="s">
        <v>126</v>
      </c>
      <c r="N438" t="s">
        <v>99</v>
      </c>
      <c r="O438" t="s">
        <v>61</v>
      </c>
      <c r="P438">
        <v>54600</v>
      </c>
      <c r="Q438">
        <v>0</v>
      </c>
      <c r="R438">
        <v>42060</v>
      </c>
      <c r="S438" t="s">
        <v>47</v>
      </c>
      <c r="T438" t="s">
        <v>48</v>
      </c>
      <c r="U438" t="s">
        <v>49</v>
      </c>
      <c r="V438" t="s">
        <v>100</v>
      </c>
      <c r="W438" t="s">
        <v>176</v>
      </c>
      <c r="X438" t="s">
        <v>66</v>
      </c>
      <c r="Y438" t="s">
        <v>616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83</v>
      </c>
    </row>
    <row r="439" spans="1:39" x14ac:dyDescent="0.25">
      <c r="A439">
        <v>255</v>
      </c>
      <c r="B439">
        <v>44</v>
      </c>
      <c r="C439">
        <v>903203</v>
      </c>
      <c r="D439">
        <v>37989</v>
      </c>
      <c r="E439" t="s">
        <v>40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118</v>
      </c>
      <c r="N439" t="s">
        <v>169</v>
      </c>
      <c r="O439" t="s">
        <v>143</v>
      </c>
      <c r="P439">
        <v>68500</v>
      </c>
      <c r="Q439">
        <v>0</v>
      </c>
      <c r="R439">
        <v>42040</v>
      </c>
      <c r="S439" t="s">
        <v>139</v>
      </c>
      <c r="T439" t="s">
        <v>63</v>
      </c>
      <c r="U439" t="s">
        <v>213</v>
      </c>
      <c r="V439" t="s">
        <v>50</v>
      </c>
      <c r="W439" t="s">
        <v>122</v>
      </c>
      <c r="X439" t="s">
        <v>123</v>
      </c>
      <c r="Y439" t="s">
        <v>617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272</v>
      </c>
      <c r="AL439">
        <v>2005</v>
      </c>
      <c r="AM439" t="s">
        <v>57</v>
      </c>
    </row>
    <row r="440" spans="1:39" x14ac:dyDescent="0.25">
      <c r="A440">
        <v>211</v>
      </c>
      <c r="B440">
        <v>40</v>
      </c>
      <c r="C440">
        <v>253085</v>
      </c>
      <c r="D440">
        <v>33353</v>
      </c>
      <c r="E440" t="s">
        <v>84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112</v>
      </c>
      <c r="N440" t="s">
        <v>45</v>
      </c>
      <c r="O440" t="s">
        <v>75</v>
      </c>
      <c r="P440">
        <v>0</v>
      </c>
      <c r="Q440">
        <v>0</v>
      </c>
      <c r="R440">
        <v>42016</v>
      </c>
      <c r="S440" t="s">
        <v>62</v>
      </c>
      <c r="T440" t="s">
        <v>63</v>
      </c>
      <c r="U440" t="s">
        <v>213</v>
      </c>
      <c r="V440" t="s">
        <v>50</v>
      </c>
      <c r="W440" t="s">
        <v>114</v>
      </c>
      <c r="X440" t="s">
        <v>157</v>
      </c>
      <c r="Y440" t="s">
        <v>618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110</v>
      </c>
      <c r="AK440" t="s">
        <v>111</v>
      </c>
      <c r="AL440">
        <v>2004</v>
      </c>
      <c r="AM440" t="s">
        <v>83</v>
      </c>
    </row>
    <row r="441" spans="1:39" x14ac:dyDescent="0.25">
      <c r="A441">
        <v>61</v>
      </c>
      <c r="B441">
        <v>29</v>
      </c>
      <c r="C441">
        <v>180720</v>
      </c>
      <c r="D44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>
        <v>42005</v>
      </c>
      <c r="S441" t="s">
        <v>139</v>
      </c>
      <c r="T441" t="s">
        <v>63</v>
      </c>
      <c r="U441" t="s">
        <v>213</v>
      </c>
      <c r="V441" t="s">
        <v>94</v>
      </c>
      <c r="W441" t="s">
        <v>65</v>
      </c>
      <c r="X441" t="s">
        <v>123</v>
      </c>
      <c r="Y441" t="s">
        <v>619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105</v>
      </c>
      <c r="AK441" t="s">
        <v>106</v>
      </c>
      <c r="AL441">
        <v>2010</v>
      </c>
      <c r="AM441" t="s">
        <v>83</v>
      </c>
    </row>
    <row r="442" spans="1:39" x14ac:dyDescent="0.25">
      <c r="A442">
        <v>108</v>
      </c>
      <c r="B442">
        <v>31</v>
      </c>
      <c r="C442">
        <v>492224</v>
      </c>
      <c r="D442">
        <v>38695</v>
      </c>
      <c r="E442" t="s">
        <v>58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>
        <v>0</v>
      </c>
      <c r="Q442">
        <v>0</v>
      </c>
      <c r="R442">
        <v>42054</v>
      </c>
      <c r="S442" t="s">
        <v>47</v>
      </c>
      <c r="T442" t="s">
        <v>77</v>
      </c>
      <c r="U442" t="s">
        <v>108</v>
      </c>
      <c r="V442" t="s">
        <v>100</v>
      </c>
      <c r="W442" t="s">
        <v>78</v>
      </c>
      <c r="X442" t="s">
        <v>52</v>
      </c>
      <c r="Y442" t="s">
        <v>620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145</v>
      </c>
      <c r="AL442">
        <v>2006</v>
      </c>
      <c r="AM442" t="s">
        <v>83</v>
      </c>
    </row>
    <row r="443" spans="1:39" x14ac:dyDescent="0.25">
      <c r="A443">
        <v>303</v>
      </c>
      <c r="B443">
        <v>50</v>
      </c>
      <c r="C443">
        <v>411477</v>
      </c>
      <c r="D443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98</v>
      </c>
      <c r="N443" t="s">
        <v>74</v>
      </c>
      <c r="O443" t="s">
        <v>75</v>
      </c>
      <c r="P443">
        <v>54600</v>
      </c>
      <c r="Q443">
        <v>-45500</v>
      </c>
      <c r="R443">
        <v>42018</v>
      </c>
      <c r="S443" t="s">
        <v>76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621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145</v>
      </c>
      <c r="AL443">
        <v>2008</v>
      </c>
      <c r="AM443" t="s">
        <v>83</v>
      </c>
    </row>
    <row r="444" spans="1:39" x14ac:dyDescent="0.25">
      <c r="A444">
        <v>152</v>
      </c>
      <c r="B444">
        <v>33</v>
      </c>
      <c r="C444">
        <v>107181</v>
      </c>
      <c r="D444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146</v>
      </c>
      <c r="N444" t="s">
        <v>265</v>
      </c>
      <c r="O444" t="s">
        <v>120</v>
      </c>
      <c r="P444">
        <v>0</v>
      </c>
      <c r="Q444">
        <v>0</v>
      </c>
      <c r="R444">
        <v>42034</v>
      </c>
      <c r="S444" t="s">
        <v>47</v>
      </c>
      <c r="T444" t="s">
        <v>48</v>
      </c>
      <c r="U444" t="s">
        <v>49</v>
      </c>
      <c r="V444" t="s">
        <v>100</v>
      </c>
      <c r="W444" t="s">
        <v>51</v>
      </c>
      <c r="X444" t="s">
        <v>123</v>
      </c>
      <c r="Y444" t="s">
        <v>622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57</v>
      </c>
    </row>
    <row r="445" spans="1:39" x14ac:dyDescent="0.25">
      <c r="A445">
        <v>120</v>
      </c>
      <c r="B445">
        <v>34</v>
      </c>
      <c r="C445">
        <v>312940</v>
      </c>
      <c r="D445">
        <v>37191</v>
      </c>
      <c r="E445" t="s">
        <v>58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162</v>
      </c>
      <c r="M445" t="s">
        <v>136</v>
      </c>
      <c r="N445" t="s">
        <v>166</v>
      </c>
      <c r="O445" t="s">
        <v>143</v>
      </c>
      <c r="P445">
        <v>77900</v>
      </c>
      <c r="Q445">
        <v>0</v>
      </c>
      <c r="R445">
        <v>42024</v>
      </c>
      <c r="S445" t="s">
        <v>139</v>
      </c>
      <c r="T445" t="s">
        <v>63</v>
      </c>
      <c r="U445" t="s">
        <v>64</v>
      </c>
      <c r="V445" t="s">
        <v>94</v>
      </c>
      <c r="W445" t="s">
        <v>65</v>
      </c>
      <c r="X445" t="s">
        <v>52</v>
      </c>
      <c r="Y445" t="s">
        <v>623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83</v>
      </c>
    </row>
    <row r="446" spans="1:39" x14ac:dyDescent="0.25">
      <c r="A446">
        <v>144</v>
      </c>
      <c r="B446">
        <v>36</v>
      </c>
      <c r="C446">
        <v>855186</v>
      </c>
      <c r="D446">
        <v>34273</v>
      </c>
      <c r="E446" t="s">
        <v>58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93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>
        <v>42053</v>
      </c>
      <c r="S446" t="s">
        <v>139</v>
      </c>
      <c r="T446" t="s">
        <v>63</v>
      </c>
      <c r="U446" t="s">
        <v>64</v>
      </c>
      <c r="V446" t="s">
        <v>94</v>
      </c>
      <c r="W446" t="s">
        <v>122</v>
      </c>
      <c r="X446" t="s">
        <v>88</v>
      </c>
      <c r="Y446" t="s">
        <v>624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145</v>
      </c>
      <c r="AL446">
        <v>2014</v>
      </c>
      <c r="AM446" t="s">
        <v>83</v>
      </c>
    </row>
    <row r="447" spans="1:39" x14ac:dyDescent="0.25">
      <c r="A447">
        <v>414</v>
      </c>
      <c r="B447">
        <v>52</v>
      </c>
      <c r="C447">
        <v>373935</v>
      </c>
      <c r="D447">
        <v>37665</v>
      </c>
      <c r="E447" t="s">
        <v>58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132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>
        <v>42011</v>
      </c>
      <c r="S447" t="s">
        <v>47</v>
      </c>
      <c r="T447" t="s">
        <v>77</v>
      </c>
      <c r="U447" t="s">
        <v>108</v>
      </c>
      <c r="V447" t="s">
        <v>50</v>
      </c>
      <c r="W447" t="s">
        <v>51</v>
      </c>
      <c r="X447" t="s">
        <v>128</v>
      </c>
      <c r="Y447" t="s">
        <v>625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57</v>
      </c>
    </row>
    <row r="448" spans="1:39" x14ac:dyDescent="0.25">
      <c r="A448">
        <v>163</v>
      </c>
      <c r="B448">
        <v>37</v>
      </c>
      <c r="C448">
        <v>812989</v>
      </c>
      <c r="D448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162</v>
      </c>
      <c r="M448" t="s">
        <v>118</v>
      </c>
      <c r="N448" t="s">
        <v>127</v>
      </c>
      <c r="O448" t="s">
        <v>75</v>
      </c>
      <c r="P448">
        <v>0</v>
      </c>
      <c r="Q448">
        <v>-67300</v>
      </c>
      <c r="R448">
        <v>42020</v>
      </c>
      <c r="S448" t="s">
        <v>47</v>
      </c>
      <c r="T448" t="s">
        <v>77</v>
      </c>
      <c r="U448" t="s">
        <v>108</v>
      </c>
      <c r="V448" t="s">
        <v>100</v>
      </c>
      <c r="W448" t="s">
        <v>78</v>
      </c>
      <c r="X448" t="s">
        <v>103</v>
      </c>
      <c r="Y448" t="s">
        <v>626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83</v>
      </c>
    </row>
    <row r="449" spans="1:39" x14ac:dyDescent="0.25">
      <c r="A449">
        <v>352</v>
      </c>
      <c r="B449">
        <v>53</v>
      </c>
      <c r="C449">
        <v>993840</v>
      </c>
      <c r="D449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93</v>
      </c>
      <c r="M449" t="s">
        <v>98</v>
      </c>
      <c r="N449" t="s">
        <v>265</v>
      </c>
      <c r="O449" t="s">
        <v>120</v>
      </c>
      <c r="P449">
        <v>0</v>
      </c>
      <c r="Q449">
        <v>0</v>
      </c>
      <c r="R449">
        <v>42019</v>
      </c>
      <c r="S449" t="s">
        <v>47</v>
      </c>
      <c r="T449" t="s">
        <v>87</v>
      </c>
      <c r="U449" t="s">
        <v>64</v>
      </c>
      <c r="V449" t="s">
        <v>100</v>
      </c>
      <c r="W449" t="s">
        <v>122</v>
      </c>
      <c r="X449" t="s">
        <v>66</v>
      </c>
      <c r="Y449" t="s">
        <v>627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83</v>
      </c>
    </row>
    <row r="450" spans="1:39" x14ac:dyDescent="0.25">
      <c r="A450">
        <v>27</v>
      </c>
      <c r="B450">
        <v>32</v>
      </c>
      <c r="C450">
        <v>327856</v>
      </c>
      <c r="D450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186</v>
      </c>
      <c r="N450" t="s">
        <v>156</v>
      </c>
      <c r="O450" t="s">
        <v>61</v>
      </c>
      <c r="P450">
        <v>37900</v>
      </c>
      <c r="Q450">
        <v>0</v>
      </c>
      <c r="R450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628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145</v>
      </c>
      <c r="AL450">
        <v>2013</v>
      </c>
      <c r="AM450" t="s">
        <v>83</v>
      </c>
    </row>
    <row r="451" spans="1:39" x14ac:dyDescent="0.25">
      <c r="A451">
        <v>239</v>
      </c>
      <c r="B451">
        <v>39</v>
      </c>
      <c r="C451">
        <v>506333</v>
      </c>
      <c r="D45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125</v>
      </c>
      <c r="M451" t="s">
        <v>112</v>
      </c>
      <c r="N451" t="s">
        <v>60</v>
      </c>
      <c r="O451" t="s">
        <v>46</v>
      </c>
      <c r="P451">
        <v>0</v>
      </c>
      <c r="Q451">
        <v>0</v>
      </c>
      <c r="R451">
        <v>42010</v>
      </c>
      <c r="S451" t="s">
        <v>76</v>
      </c>
      <c r="T451" t="s">
        <v>77</v>
      </c>
      <c r="U451" t="s">
        <v>49</v>
      </c>
      <c r="V451" t="s">
        <v>137</v>
      </c>
      <c r="W451" t="s">
        <v>114</v>
      </c>
      <c r="X451" t="s">
        <v>128</v>
      </c>
      <c r="Y451" t="s">
        <v>629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83</v>
      </c>
    </row>
    <row r="452" spans="1:39" x14ac:dyDescent="0.25">
      <c r="A452">
        <v>33</v>
      </c>
      <c r="B452">
        <v>32</v>
      </c>
      <c r="C452">
        <v>263159</v>
      </c>
      <c r="D452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112</v>
      </c>
      <c r="N452" t="s">
        <v>107</v>
      </c>
      <c r="O452" t="s">
        <v>46</v>
      </c>
      <c r="P452">
        <v>70300</v>
      </c>
      <c r="Q452">
        <v>-50300</v>
      </c>
      <c r="R452">
        <v>42037</v>
      </c>
      <c r="S452" t="s">
        <v>47</v>
      </c>
      <c r="T452" t="s">
        <v>77</v>
      </c>
      <c r="U452" t="s">
        <v>64</v>
      </c>
      <c r="V452" t="s">
        <v>137</v>
      </c>
      <c r="W452" t="s">
        <v>78</v>
      </c>
      <c r="X452" t="s">
        <v>157</v>
      </c>
      <c r="Y452" t="s">
        <v>630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116</v>
      </c>
      <c r="AK452" t="s">
        <v>117</v>
      </c>
      <c r="AL452">
        <v>2012</v>
      </c>
      <c r="AM452" t="s">
        <v>83</v>
      </c>
    </row>
    <row r="453" spans="1:39" x14ac:dyDescent="0.25">
      <c r="A453">
        <v>88</v>
      </c>
      <c r="B453">
        <v>30</v>
      </c>
      <c r="C453">
        <v>372912</v>
      </c>
      <c r="D453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142</v>
      </c>
      <c r="M453" t="s">
        <v>146</v>
      </c>
      <c r="N453" t="s">
        <v>60</v>
      </c>
      <c r="O453" t="s">
        <v>46</v>
      </c>
      <c r="P453">
        <v>42800</v>
      </c>
      <c r="Q453">
        <v>-51200</v>
      </c>
      <c r="R453">
        <v>42060</v>
      </c>
      <c r="S453" t="s">
        <v>47</v>
      </c>
      <c r="T453" t="s">
        <v>48</v>
      </c>
      <c r="U453" t="s">
        <v>108</v>
      </c>
      <c r="V453" t="s">
        <v>100</v>
      </c>
      <c r="W453" t="s">
        <v>51</v>
      </c>
      <c r="X453" t="s">
        <v>157</v>
      </c>
      <c r="Y453" t="s">
        <v>631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83</v>
      </c>
    </row>
    <row r="454" spans="1:39" x14ac:dyDescent="0.25">
      <c r="A454">
        <v>101</v>
      </c>
      <c r="B454">
        <v>33</v>
      </c>
      <c r="C454">
        <v>552788</v>
      </c>
      <c r="D454">
        <v>33484</v>
      </c>
      <c r="E454" t="s">
        <v>84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142</v>
      </c>
      <c r="M454" t="s">
        <v>118</v>
      </c>
      <c r="N454" t="s">
        <v>74</v>
      </c>
      <c r="O454" t="s">
        <v>86</v>
      </c>
      <c r="P454">
        <v>12100</v>
      </c>
      <c r="Q454">
        <v>0</v>
      </c>
      <c r="R454">
        <v>42045</v>
      </c>
      <c r="S454" t="s">
        <v>139</v>
      </c>
      <c r="T454" t="s">
        <v>63</v>
      </c>
      <c r="U454" t="s">
        <v>213</v>
      </c>
      <c r="V454" t="s">
        <v>94</v>
      </c>
      <c r="W454" t="s">
        <v>78</v>
      </c>
      <c r="X454" t="s">
        <v>123</v>
      </c>
      <c r="Y454" t="s">
        <v>632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110</v>
      </c>
      <c r="AK454" t="s">
        <v>135</v>
      </c>
      <c r="AL454">
        <v>1997</v>
      </c>
      <c r="AM454" t="s">
        <v>83</v>
      </c>
    </row>
    <row r="455" spans="1:39" x14ac:dyDescent="0.25">
      <c r="A455">
        <v>20</v>
      </c>
      <c r="B455">
        <v>37</v>
      </c>
      <c r="C455">
        <v>722747</v>
      </c>
      <c r="D455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93</v>
      </c>
      <c r="M455" t="s">
        <v>146</v>
      </c>
      <c r="N455" t="s">
        <v>60</v>
      </c>
      <c r="O455" t="s">
        <v>46</v>
      </c>
      <c r="P455">
        <v>33000</v>
      </c>
      <c r="Q455">
        <v>-43600</v>
      </c>
      <c r="R455">
        <v>42057</v>
      </c>
      <c r="S455" t="s">
        <v>76</v>
      </c>
      <c r="T455" t="s">
        <v>77</v>
      </c>
      <c r="U455" t="s">
        <v>108</v>
      </c>
      <c r="V455" t="s">
        <v>121</v>
      </c>
      <c r="W455" t="s">
        <v>78</v>
      </c>
      <c r="X455" t="s">
        <v>88</v>
      </c>
      <c r="Y455" t="s">
        <v>633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83</v>
      </c>
    </row>
    <row r="456" spans="1:39" x14ac:dyDescent="0.25">
      <c r="A456">
        <v>126</v>
      </c>
      <c r="B456">
        <v>30</v>
      </c>
      <c r="C456">
        <v>248467</v>
      </c>
      <c r="D456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93</v>
      </c>
      <c r="M456" t="s">
        <v>59</v>
      </c>
      <c r="N456" t="s">
        <v>74</v>
      </c>
      <c r="O456" t="s">
        <v>143</v>
      </c>
      <c r="P456">
        <v>46500</v>
      </c>
      <c r="Q456">
        <v>-42700</v>
      </c>
      <c r="R456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78</v>
      </c>
      <c r="X456" t="s">
        <v>128</v>
      </c>
      <c r="Y456" t="s">
        <v>634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83</v>
      </c>
    </row>
    <row r="457" spans="1:39" x14ac:dyDescent="0.25">
      <c r="A457">
        <v>264</v>
      </c>
      <c r="B457">
        <v>43</v>
      </c>
      <c r="C457">
        <v>955953</v>
      </c>
      <c r="D457">
        <v>41657</v>
      </c>
      <c r="E457" t="s">
        <v>84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>
        <v>42047</v>
      </c>
      <c r="S457" t="s">
        <v>76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635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130</v>
      </c>
      <c r="AK457" t="s">
        <v>173</v>
      </c>
      <c r="AL457">
        <v>2007</v>
      </c>
      <c r="AM457" t="s">
        <v>83</v>
      </c>
    </row>
    <row r="458" spans="1:39" x14ac:dyDescent="0.25">
      <c r="A458">
        <v>78</v>
      </c>
      <c r="B458">
        <v>24</v>
      </c>
      <c r="C458">
        <v>910622</v>
      </c>
      <c r="D458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>
        <v>0</v>
      </c>
      <c r="Q458">
        <v>0</v>
      </c>
      <c r="R458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636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145</v>
      </c>
      <c r="AL458">
        <v>2003</v>
      </c>
      <c r="AM458" t="s">
        <v>83</v>
      </c>
    </row>
    <row r="459" spans="1:39" x14ac:dyDescent="0.25">
      <c r="A459">
        <v>123</v>
      </c>
      <c r="B459">
        <v>28</v>
      </c>
      <c r="C459">
        <v>137675</v>
      </c>
      <c r="D459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75</v>
      </c>
      <c r="P459">
        <v>38000</v>
      </c>
      <c r="Q459">
        <v>-41200</v>
      </c>
      <c r="R459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637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57</v>
      </c>
    </row>
    <row r="460" spans="1:39" x14ac:dyDescent="0.25">
      <c r="A460">
        <v>347</v>
      </c>
      <c r="B460">
        <v>51</v>
      </c>
      <c r="C460">
        <v>343421</v>
      </c>
      <c r="D460">
        <v>35356</v>
      </c>
      <c r="E460" t="s">
        <v>40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118</v>
      </c>
      <c r="N460" t="s">
        <v>74</v>
      </c>
      <c r="O460" t="s">
        <v>86</v>
      </c>
      <c r="P460">
        <v>0</v>
      </c>
      <c r="Q460">
        <v>-12100</v>
      </c>
      <c r="R460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638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83</v>
      </c>
    </row>
    <row r="461" spans="1:39" x14ac:dyDescent="0.25">
      <c r="A461">
        <v>163</v>
      </c>
      <c r="B461">
        <v>38</v>
      </c>
      <c r="C461">
        <v>413192</v>
      </c>
      <c r="D461">
        <v>35705</v>
      </c>
      <c r="E461" t="s">
        <v>58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112</v>
      </c>
      <c r="N461" t="s">
        <v>156</v>
      </c>
      <c r="O461" t="s">
        <v>61</v>
      </c>
      <c r="P461">
        <v>51700</v>
      </c>
      <c r="Q461">
        <v>0</v>
      </c>
      <c r="R461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78</v>
      </c>
      <c r="X461" t="s">
        <v>123</v>
      </c>
      <c r="Y461" t="s">
        <v>639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83</v>
      </c>
    </row>
    <row r="462" spans="1:39" x14ac:dyDescent="0.25">
      <c r="A462">
        <v>271</v>
      </c>
      <c r="B462">
        <v>44</v>
      </c>
      <c r="C462">
        <v>247801</v>
      </c>
      <c r="D462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132</v>
      </c>
      <c r="M462" t="s">
        <v>98</v>
      </c>
      <c r="N462" t="s">
        <v>107</v>
      </c>
      <c r="O462" t="s">
        <v>61</v>
      </c>
      <c r="P462">
        <v>0</v>
      </c>
      <c r="Q462">
        <v>0</v>
      </c>
      <c r="R462">
        <v>42049</v>
      </c>
      <c r="S462" t="s">
        <v>47</v>
      </c>
      <c r="T462" t="s">
        <v>77</v>
      </c>
      <c r="U462" t="s">
        <v>64</v>
      </c>
      <c r="V462" t="s">
        <v>121</v>
      </c>
      <c r="W462" t="s">
        <v>51</v>
      </c>
      <c r="X462" t="s">
        <v>66</v>
      </c>
      <c r="Y462" t="s">
        <v>640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57</v>
      </c>
    </row>
    <row r="463" spans="1:39" x14ac:dyDescent="0.25">
      <c r="A463">
        <v>410</v>
      </c>
      <c r="B463">
        <v>54</v>
      </c>
      <c r="C463">
        <v>171147</v>
      </c>
      <c r="D463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136</v>
      </c>
      <c r="N463" t="s">
        <v>74</v>
      </c>
      <c r="O463" t="s">
        <v>75</v>
      </c>
      <c r="P463">
        <v>0</v>
      </c>
      <c r="Q463">
        <v>-17000</v>
      </c>
      <c r="R463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641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83</v>
      </c>
    </row>
    <row r="464" spans="1:39" x14ac:dyDescent="0.25">
      <c r="A464">
        <v>448</v>
      </c>
      <c r="B464">
        <v>57</v>
      </c>
      <c r="C464">
        <v>431283</v>
      </c>
      <c r="D464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98</v>
      </c>
      <c r="N464" t="s">
        <v>150</v>
      </c>
      <c r="O464" t="s">
        <v>75</v>
      </c>
      <c r="P464">
        <v>38600</v>
      </c>
      <c r="Q464">
        <v>-50300</v>
      </c>
      <c r="R464">
        <v>42039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642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57</v>
      </c>
    </row>
    <row r="465" spans="1:39" x14ac:dyDescent="0.25">
      <c r="A465">
        <v>218</v>
      </c>
      <c r="B465">
        <v>41</v>
      </c>
      <c r="C465">
        <v>461962</v>
      </c>
      <c r="D465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162</v>
      </c>
      <c r="M465" t="s">
        <v>102</v>
      </c>
      <c r="N465" t="s">
        <v>113</v>
      </c>
      <c r="O465" t="s">
        <v>120</v>
      </c>
      <c r="P465">
        <v>37900</v>
      </c>
      <c r="Q465">
        <v>-72900</v>
      </c>
      <c r="R465">
        <v>42026</v>
      </c>
      <c r="S465" t="s">
        <v>76</v>
      </c>
      <c r="T465" t="s">
        <v>48</v>
      </c>
      <c r="U465" t="s">
        <v>108</v>
      </c>
      <c r="V465" t="s">
        <v>50</v>
      </c>
      <c r="W465" t="s">
        <v>78</v>
      </c>
      <c r="X465" t="s">
        <v>103</v>
      </c>
      <c r="Y465" t="s">
        <v>643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25">
      <c r="A466">
        <v>43</v>
      </c>
      <c r="B466">
        <v>38</v>
      </c>
      <c r="C466">
        <v>149467</v>
      </c>
      <c r="D466">
        <v>41709</v>
      </c>
      <c r="E466" t="s">
        <v>40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160</v>
      </c>
      <c r="N466" t="s">
        <v>133</v>
      </c>
      <c r="O466" t="s">
        <v>61</v>
      </c>
      <c r="P466">
        <v>64400</v>
      </c>
      <c r="Q466">
        <v>0</v>
      </c>
      <c r="R466">
        <v>42050</v>
      </c>
      <c r="S466" t="s">
        <v>76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644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105</v>
      </c>
      <c r="AK466" t="s">
        <v>288</v>
      </c>
      <c r="AL466">
        <v>2006</v>
      </c>
      <c r="AM466" t="s">
        <v>83</v>
      </c>
    </row>
    <row r="467" spans="1:39" x14ac:dyDescent="0.25">
      <c r="A467">
        <v>33</v>
      </c>
      <c r="B467">
        <v>33</v>
      </c>
      <c r="C467">
        <v>758740</v>
      </c>
      <c r="D467">
        <v>35646</v>
      </c>
      <c r="E467" t="s">
        <v>84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93</v>
      </c>
      <c r="M467" t="s">
        <v>160</v>
      </c>
      <c r="N467" t="s">
        <v>127</v>
      </c>
      <c r="O467" t="s">
        <v>86</v>
      </c>
      <c r="P467">
        <v>45500</v>
      </c>
      <c r="Q467">
        <v>-60600</v>
      </c>
      <c r="R467">
        <v>42011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103</v>
      </c>
      <c r="Y467" t="s">
        <v>645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83</v>
      </c>
    </row>
    <row r="468" spans="1:39" x14ac:dyDescent="0.25">
      <c r="A468">
        <v>126</v>
      </c>
      <c r="B468">
        <v>34</v>
      </c>
      <c r="C468">
        <v>628337</v>
      </c>
      <c r="D468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125</v>
      </c>
      <c r="M468" t="s">
        <v>146</v>
      </c>
      <c r="N468" t="s">
        <v>119</v>
      </c>
      <c r="O468" t="s">
        <v>120</v>
      </c>
      <c r="P468">
        <v>54500</v>
      </c>
      <c r="Q468">
        <v>0</v>
      </c>
      <c r="R468">
        <v>42058</v>
      </c>
      <c r="S468" t="s">
        <v>76</v>
      </c>
      <c r="T468" t="s">
        <v>48</v>
      </c>
      <c r="U468" t="s">
        <v>49</v>
      </c>
      <c r="V468" t="s">
        <v>100</v>
      </c>
      <c r="W468" t="s">
        <v>51</v>
      </c>
      <c r="X468" t="s">
        <v>128</v>
      </c>
      <c r="Y468" t="s">
        <v>646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83</v>
      </c>
    </row>
    <row r="469" spans="1:39" x14ac:dyDescent="0.25">
      <c r="A469">
        <v>411</v>
      </c>
      <c r="B469">
        <v>56</v>
      </c>
      <c r="C469">
        <v>574637</v>
      </c>
      <c r="D469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142</v>
      </c>
      <c r="M469" t="s">
        <v>136</v>
      </c>
      <c r="N469" t="s">
        <v>265</v>
      </c>
      <c r="O469" t="s">
        <v>61</v>
      </c>
      <c r="P469">
        <v>0</v>
      </c>
      <c r="Q469">
        <v>0</v>
      </c>
      <c r="R469">
        <v>42010</v>
      </c>
      <c r="S469" t="s">
        <v>76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647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83</v>
      </c>
    </row>
    <row r="470" spans="1:39" x14ac:dyDescent="0.25">
      <c r="A470">
        <v>225</v>
      </c>
      <c r="B470">
        <v>37</v>
      </c>
      <c r="C470">
        <v>373600</v>
      </c>
      <c r="D470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132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>
        <v>42042</v>
      </c>
      <c r="S470" t="s">
        <v>76</v>
      </c>
      <c r="T470" t="s">
        <v>87</v>
      </c>
      <c r="U470" t="s">
        <v>64</v>
      </c>
      <c r="V470" t="s">
        <v>100</v>
      </c>
      <c r="W470" t="s">
        <v>114</v>
      </c>
      <c r="X470" t="s">
        <v>157</v>
      </c>
      <c r="Y470" t="s">
        <v>648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83</v>
      </c>
    </row>
    <row r="471" spans="1:39" x14ac:dyDescent="0.25">
      <c r="A471">
        <v>35</v>
      </c>
      <c r="B471">
        <v>35</v>
      </c>
      <c r="C471">
        <v>930032</v>
      </c>
      <c r="D47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136</v>
      </c>
      <c r="N471" t="s">
        <v>171</v>
      </c>
      <c r="O471" t="s">
        <v>143</v>
      </c>
      <c r="P471">
        <v>0</v>
      </c>
      <c r="Q471">
        <v>-51900</v>
      </c>
      <c r="R471">
        <v>42049</v>
      </c>
      <c r="S471" t="s">
        <v>76</v>
      </c>
      <c r="T471" t="s">
        <v>48</v>
      </c>
      <c r="U471" t="s">
        <v>64</v>
      </c>
      <c r="V471" t="s">
        <v>100</v>
      </c>
      <c r="W471" t="s">
        <v>122</v>
      </c>
      <c r="X471" t="s">
        <v>123</v>
      </c>
      <c r="Y471" t="s">
        <v>649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83</v>
      </c>
    </row>
    <row r="472" spans="1:39" x14ac:dyDescent="0.25">
      <c r="A472">
        <v>460</v>
      </c>
      <c r="B472">
        <v>57</v>
      </c>
      <c r="C472">
        <v>396590</v>
      </c>
      <c r="D472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162</v>
      </c>
      <c r="M472" t="s">
        <v>44</v>
      </c>
      <c r="N472" t="s">
        <v>133</v>
      </c>
      <c r="O472" t="s">
        <v>46</v>
      </c>
      <c r="P472">
        <v>62500</v>
      </c>
      <c r="Q472">
        <v>0</v>
      </c>
      <c r="R472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78</v>
      </c>
      <c r="X472" t="s">
        <v>66</v>
      </c>
      <c r="Y472" t="s">
        <v>650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105</v>
      </c>
      <c r="AK472" t="s">
        <v>152</v>
      </c>
      <c r="AL472">
        <v>2014</v>
      </c>
      <c r="AM472" t="s">
        <v>57</v>
      </c>
    </row>
    <row r="473" spans="1:39" x14ac:dyDescent="0.25">
      <c r="A473">
        <v>195</v>
      </c>
      <c r="B473">
        <v>38</v>
      </c>
      <c r="C473">
        <v>238412</v>
      </c>
      <c r="D473">
        <v>34107</v>
      </c>
      <c r="E473" t="s">
        <v>84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>
        <v>42049</v>
      </c>
      <c r="S473" t="s">
        <v>76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651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145</v>
      </c>
      <c r="AL473">
        <v>2003</v>
      </c>
      <c r="AM473" t="s">
        <v>83</v>
      </c>
    </row>
    <row r="474" spans="1:39" x14ac:dyDescent="0.25">
      <c r="A474">
        <v>360</v>
      </c>
      <c r="B474">
        <v>51</v>
      </c>
      <c r="C474">
        <v>484321</v>
      </c>
      <c r="D474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150</v>
      </c>
      <c r="O474" t="s">
        <v>143</v>
      </c>
      <c r="P474">
        <v>0</v>
      </c>
      <c r="Q474">
        <v>-62400</v>
      </c>
      <c r="R474">
        <v>42040</v>
      </c>
      <c r="S474" t="s">
        <v>76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652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83</v>
      </c>
    </row>
    <row r="475" spans="1:39" x14ac:dyDescent="0.25">
      <c r="A475">
        <v>300</v>
      </c>
      <c r="B475">
        <v>49</v>
      </c>
      <c r="C475">
        <v>795847</v>
      </c>
      <c r="D475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190</v>
      </c>
      <c r="N475" t="s">
        <v>171</v>
      </c>
      <c r="O475" t="s">
        <v>120</v>
      </c>
      <c r="P475">
        <v>0</v>
      </c>
      <c r="Q475">
        <v>0</v>
      </c>
      <c r="R475">
        <v>42008</v>
      </c>
      <c r="S475" t="s">
        <v>62</v>
      </c>
      <c r="T475" t="s">
        <v>63</v>
      </c>
      <c r="U475" t="s">
        <v>213</v>
      </c>
      <c r="V475" t="s">
        <v>94</v>
      </c>
      <c r="W475" t="s">
        <v>51</v>
      </c>
      <c r="X475" t="s">
        <v>52</v>
      </c>
      <c r="Y475" t="s">
        <v>653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105</v>
      </c>
      <c r="AK475" t="s">
        <v>152</v>
      </c>
      <c r="AL475">
        <v>2001</v>
      </c>
      <c r="AM475" t="s">
        <v>83</v>
      </c>
    </row>
    <row r="476" spans="1:39" x14ac:dyDescent="0.25">
      <c r="A476">
        <v>245</v>
      </c>
      <c r="B476">
        <v>42</v>
      </c>
      <c r="C476">
        <v>218456</v>
      </c>
      <c r="D476">
        <v>37453</v>
      </c>
      <c r="E476" t="s">
        <v>84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162</v>
      </c>
      <c r="M476" t="s">
        <v>126</v>
      </c>
      <c r="N476" t="s">
        <v>169</v>
      </c>
      <c r="O476" t="s">
        <v>61</v>
      </c>
      <c r="P476">
        <v>0</v>
      </c>
      <c r="Q476">
        <v>-68900</v>
      </c>
      <c r="R476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176</v>
      </c>
      <c r="X476" t="s">
        <v>103</v>
      </c>
      <c r="Y476" t="s">
        <v>654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116</v>
      </c>
      <c r="AK476" t="s">
        <v>117</v>
      </c>
      <c r="AL476">
        <v>2011</v>
      </c>
      <c r="AM476" t="s">
        <v>57</v>
      </c>
    </row>
    <row r="477" spans="1:39" x14ac:dyDescent="0.25">
      <c r="A477">
        <v>146</v>
      </c>
      <c r="B477">
        <v>36</v>
      </c>
      <c r="C477">
        <v>792673</v>
      </c>
      <c r="D477">
        <v>41376</v>
      </c>
      <c r="E477" t="s">
        <v>40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125</v>
      </c>
      <c r="M477" t="s">
        <v>112</v>
      </c>
      <c r="N477" t="s">
        <v>113</v>
      </c>
      <c r="O477" t="s">
        <v>61</v>
      </c>
      <c r="P477">
        <v>34500</v>
      </c>
      <c r="Q477">
        <v>-60600</v>
      </c>
      <c r="R477">
        <v>42040</v>
      </c>
      <c r="S477" t="s">
        <v>76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655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105</v>
      </c>
      <c r="AK477" t="s">
        <v>288</v>
      </c>
      <c r="AL477">
        <v>2015</v>
      </c>
      <c r="AM477" t="s">
        <v>83</v>
      </c>
    </row>
    <row r="478" spans="1:39" x14ac:dyDescent="0.25">
      <c r="A478">
        <v>67</v>
      </c>
      <c r="B478">
        <v>29</v>
      </c>
      <c r="C478">
        <v>662256</v>
      </c>
      <c r="D478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132</v>
      </c>
      <c r="M478" t="s">
        <v>186</v>
      </c>
      <c r="N478" t="s">
        <v>174</v>
      </c>
      <c r="O478" t="s">
        <v>46</v>
      </c>
      <c r="P478">
        <v>60400</v>
      </c>
      <c r="Q478">
        <v>-67800</v>
      </c>
      <c r="R478">
        <v>42019</v>
      </c>
      <c r="S478" t="s">
        <v>47</v>
      </c>
      <c r="T478" t="s">
        <v>77</v>
      </c>
      <c r="U478" t="s">
        <v>49</v>
      </c>
      <c r="V478" t="s">
        <v>121</v>
      </c>
      <c r="W478" t="s">
        <v>51</v>
      </c>
      <c r="X478" t="s">
        <v>52</v>
      </c>
      <c r="Y478" t="s">
        <v>656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25">
      <c r="A479">
        <v>380</v>
      </c>
      <c r="B479">
        <v>56</v>
      </c>
      <c r="C479">
        <v>971338</v>
      </c>
      <c r="D479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190</v>
      </c>
      <c r="N479" t="s">
        <v>243</v>
      </c>
      <c r="O479" t="s">
        <v>61</v>
      </c>
      <c r="P479">
        <v>66000</v>
      </c>
      <c r="Q479">
        <v>0</v>
      </c>
      <c r="R479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657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25">
      <c r="A480">
        <v>389</v>
      </c>
      <c r="B480">
        <v>53</v>
      </c>
      <c r="C480">
        <v>714738</v>
      </c>
      <c r="D480">
        <v>35875</v>
      </c>
      <c r="E480" t="s">
        <v>84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125</v>
      </c>
      <c r="M480" t="s">
        <v>85</v>
      </c>
      <c r="N480" t="s">
        <v>169</v>
      </c>
      <c r="O480" t="s">
        <v>86</v>
      </c>
      <c r="P480">
        <v>0</v>
      </c>
      <c r="Q480">
        <v>0</v>
      </c>
      <c r="R480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658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194</v>
      </c>
      <c r="AL480">
        <v>2001</v>
      </c>
      <c r="AM480" t="s">
        <v>57</v>
      </c>
    </row>
    <row r="481" spans="1:39" x14ac:dyDescent="0.25">
      <c r="A481">
        <v>317</v>
      </c>
      <c r="B481">
        <v>46</v>
      </c>
      <c r="C481">
        <v>753844</v>
      </c>
      <c r="D48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156</v>
      </c>
      <c r="O481" t="s">
        <v>61</v>
      </c>
      <c r="P481">
        <v>43700</v>
      </c>
      <c r="Q481">
        <v>0</v>
      </c>
      <c r="R481">
        <v>42030</v>
      </c>
      <c r="S481" t="s">
        <v>47</v>
      </c>
      <c r="T481" t="s">
        <v>87</v>
      </c>
      <c r="U481" t="s">
        <v>49</v>
      </c>
      <c r="V481" t="s">
        <v>100</v>
      </c>
      <c r="W481" t="s">
        <v>114</v>
      </c>
      <c r="X481" t="s">
        <v>88</v>
      </c>
      <c r="Y481" t="s">
        <v>659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272</v>
      </c>
      <c r="AL481">
        <v>1999</v>
      </c>
      <c r="AM481" t="s">
        <v>57</v>
      </c>
    </row>
    <row r="482" spans="1:39" x14ac:dyDescent="0.25">
      <c r="A482">
        <v>264</v>
      </c>
      <c r="B482">
        <v>44</v>
      </c>
      <c r="C482">
        <v>976645</v>
      </c>
      <c r="D482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>
        <v>0</v>
      </c>
      <c r="Q482">
        <v>0</v>
      </c>
      <c r="R482">
        <v>42048</v>
      </c>
      <c r="S482" t="s">
        <v>76</v>
      </c>
      <c r="T482" t="s">
        <v>77</v>
      </c>
      <c r="U482" t="s">
        <v>49</v>
      </c>
      <c r="V482" t="s">
        <v>100</v>
      </c>
      <c r="W482" t="s">
        <v>51</v>
      </c>
      <c r="X482" t="s">
        <v>103</v>
      </c>
      <c r="Y482" t="s">
        <v>660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130</v>
      </c>
      <c r="AK482" t="s">
        <v>250</v>
      </c>
      <c r="AL482">
        <v>1999</v>
      </c>
      <c r="AM482" t="s">
        <v>83</v>
      </c>
    </row>
    <row r="483" spans="1:39" x14ac:dyDescent="0.25">
      <c r="A483">
        <v>20</v>
      </c>
      <c r="B483">
        <v>21</v>
      </c>
      <c r="C483">
        <v>918037</v>
      </c>
      <c r="D483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125</v>
      </c>
      <c r="M483" t="s">
        <v>118</v>
      </c>
      <c r="N483" t="s">
        <v>174</v>
      </c>
      <c r="O483" t="s">
        <v>61</v>
      </c>
      <c r="P483">
        <v>0</v>
      </c>
      <c r="Q483">
        <v>-41200</v>
      </c>
      <c r="R483">
        <v>42018</v>
      </c>
      <c r="S483" t="s">
        <v>47</v>
      </c>
      <c r="T483" t="s">
        <v>77</v>
      </c>
      <c r="U483" t="s">
        <v>64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83</v>
      </c>
    </row>
    <row r="484" spans="1:39" x14ac:dyDescent="0.25">
      <c r="A484">
        <v>116</v>
      </c>
      <c r="B484">
        <v>30</v>
      </c>
      <c r="C484">
        <v>996253</v>
      </c>
      <c r="D484">
        <v>37224</v>
      </c>
      <c r="E484" t="s">
        <v>58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162</v>
      </c>
      <c r="M484" t="s">
        <v>160</v>
      </c>
      <c r="N484" t="s">
        <v>113</v>
      </c>
      <c r="O484" t="s">
        <v>143</v>
      </c>
      <c r="P484">
        <v>0</v>
      </c>
      <c r="Q484">
        <v>-35500</v>
      </c>
      <c r="R484">
        <v>42035</v>
      </c>
      <c r="S484" t="s">
        <v>76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662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57</v>
      </c>
    </row>
    <row r="485" spans="1:39" x14ac:dyDescent="0.25">
      <c r="A485">
        <v>222</v>
      </c>
      <c r="B485">
        <v>40</v>
      </c>
      <c r="C485">
        <v>373731</v>
      </c>
      <c r="D485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162</v>
      </c>
      <c r="M485" t="s">
        <v>85</v>
      </c>
      <c r="N485" t="s">
        <v>119</v>
      </c>
      <c r="O485" t="s">
        <v>86</v>
      </c>
      <c r="P485">
        <v>49600</v>
      </c>
      <c r="Q485">
        <v>-49200</v>
      </c>
      <c r="R485">
        <v>42026</v>
      </c>
      <c r="S485" t="s">
        <v>76</v>
      </c>
      <c r="T485" t="s">
        <v>77</v>
      </c>
      <c r="U485" t="s">
        <v>64</v>
      </c>
      <c r="V485" t="s">
        <v>121</v>
      </c>
      <c r="W485" t="s">
        <v>78</v>
      </c>
      <c r="X485" t="s">
        <v>103</v>
      </c>
      <c r="Y485" t="s">
        <v>663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83</v>
      </c>
    </row>
    <row r="486" spans="1:39" x14ac:dyDescent="0.25">
      <c r="A486">
        <v>439</v>
      </c>
      <c r="B486">
        <v>56</v>
      </c>
      <c r="C486">
        <v>836272</v>
      </c>
      <c r="D486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132</v>
      </c>
      <c r="M486" t="s">
        <v>85</v>
      </c>
      <c r="N486" t="s">
        <v>182</v>
      </c>
      <c r="O486" t="s">
        <v>75</v>
      </c>
      <c r="P486">
        <v>48900</v>
      </c>
      <c r="Q486">
        <v>-40900</v>
      </c>
      <c r="R486">
        <v>42034</v>
      </c>
      <c r="S486" t="s">
        <v>47</v>
      </c>
      <c r="T486" t="s">
        <v>77</v>
      </c>
      <c r="U486" t="s">
        <v>64</v>
      </c>
      <c r="V486" t="s">
        <v>137</v>
      </c>
      <c r="W486" t="s">
        <v>122</v>
      </c>
      <c r="X486" t="s">
        <v>103</v>
      </c>
      <c r="Y486" t="s">
        <v>664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83</v>
      </c>
    </row>
    <row r="487" spans="1:39" x14ac:dyDescent="0.25">
      <c r="A487">
        <v>66</v>
      </c>
      <c r="B487">
        <v>28</v>
      </c>
      <c r="C487">
        <v>167231</v>
      </c>
      <c r="D487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93</v>
      </c>
      <c r="M487" t="s">
        <v>186</v>
      </c>
      <c r="N487" t="s">
        <v>265</v>
      </c>
      <c r="O487" t="s">
        <v>46</v>
      </c>
      <c r="P487">
        <v>0</v>
      </c>
      <c r="Q487">
        <v>-31700</v>
      </c>
      <c r="R487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78</v>
      </c>
      <c r="X487" t="s">
        <v>103</v>
      </c>
      <c r="Y487" t="s">
        <v>665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105</v>
      </c>
      <c r="AK487" t="s">
        <v>152</v>
      </c>
      <c r="AL487">
        <v>1995</v>
      </c>
      <c r="AM487" t="s">
        <v>83</v>
      </c>
    </row>
    <row r="488" spans="1:39" x14ac:dyDescent="0.25">
      <c r="A488">
        <v>128</v>
      </c>
      <c r="B488">
        <v>29</v>
      </c>
      <c r="C488">
        <v>743330</v>
      </c>
      <c r="D488">
        <v>40486</v>
      </c>
      <c r="E488" t="s">
        <v>40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>
        <v>0</v>
      </c>
      <c r="Q488">
        <v>-76000</v>
      </c>
      <c r="R488">
        <v>42055</v>
      </c>
      <c r="S488" t="s">
        <v>47</v>
      </c>
      <c r="T488" t="s">
        <v>77</v>
      </c>
      <c r="U488" t="s">
        <v>108</v>
      </c>
      <c r="V488" t="s">
        <v>100</v>
      </c>
      <c r="W488" t="s">
        <v>65</v>
      </c>
      <c r="X488" t="s">
        <v>66</v>
      </c>
      <c r="Y488" t="s">
        <v>666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83</v>
      </c>
    </row>
    <row r="489" spans="1:39" x14ac:dyDescent="0.25">
      <c r="A489">
        <v>69</v>
      </c>
      <c r="B489">
        <v>24</v>
      </c>
      <c r="C489">
        <v>807369</v>
      </c>
      <c r="D489">
        <v>33774</v>
      </c>
      <c r="E489" t="s">
        <v>58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132</v>
      </c>
      <c r="M489" t="s">
        <v>85</v>
      </c>
      <c r="N489" t="s">
        <v>156</v>
      </c>
      <c r="O489" t="s">
        <v>61</v>
      </c>
      <c r="P489">
        <v>0</v>
      </c>
      <c r="Q489">
        <v>0</v>
      </c>
      <c r="R489">
        <v>42039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103</v>
      </c>
      <c r="Y489" t="s">
        <v>667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25">
      <c r="A490">
        <v>294</v>
      </c>
      <c r="B490">
        <v>46</v>
      </c>
      <c r="C490">
        <v>735307</v>
      </c>
      <c r="D490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142</v>
      </c>
      <c r="M490" t="s">
        <v>102</v>
      </c>
      <c r="N490" t="s">
        <v>265</v>
      </c>
      <c r="O490" t="s">
        <v>75</v>
      </c>
      <c r="P490">
        <v>0</v>
      </c>
      <c r="Q490">
        <v>0</v>
      </c>
      <c r="R490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668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272</v>
      </c>
      <c r="AL490">
        <v>2013</v>
      </c>
      <c r="AM490" t="s">
        <v>83</v>
      </c>
    </row>
    <row r="491" spans="1:39" x14ac:dyDescent="0.25">
      <c r="A491">
        <v>19</v>
      </c>
      <c r="B491">
        <v>29</v>
      </c>
      <c r="C491">
        <v>789208</v>
      </c>
      <c r="D49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>
        <v>42043</v>
      </c>
      <c r="S491" t="s">
        <v>76</v>
      </c>
      <c r="T491" t="s">
        <v>87</v>
      </c>
      <c r="U491" t="s">
        <v>108</v>
      </c>
      <c r="V491" t="s">
        <v>137</v>
      </c>
      <c r="W491" t="s">
        <v>78</v>
      </c>
      <c r="X491" t="s">
        <v>52</v>
      </c>
      <c r="Y491" t="s">
        <v>669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145</v>
      </c>
      <c r="AL491">
        <v>2005</v>
      </c>
      <c r="AM491" t="s">
        <v>57</v>
      </c>
    </row>
    <row r="492" spans="1:39" x14ac:dyDescent="0.25">
      <c r="A492">
        <v>191</v>
      </c>
      <c r="B492">
        <v>33</v>
      </c>
      <c r="C492">
        <v>585324</v>
      </c>
      <c r="D492">
        <v>39503</v>
      </c>
      <c r="E492" t="s">
        <v>40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>
        <v>45000</v>
      </c>
      <c r="Q492">
        <v>-30400</v>
      </c>
      <c r="R492">
        <v>42056</v>
      </c>
      <c r="S492" t="s">
        <v>62</v>
      </c>
      <c r="T492" t="s">
        <v>63</v>
      </c>
      <c r="U492" t="s">
        <v>64</v>
      </c>
      <c r="V492" t="s">
        <v>94</v>
      </c>
      <c r="W492" t="s">
        <v>114</v>
      </c>
      <c r="X492" t="s">
        <v>88</v>
      </c>
      <c r="Y492" t="s">
        <v>670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116</v>
      </c>
      <c r="AK492" t="s">
        <v>184</v>
      </c>
      <c r="AL492">
        <v>2005</v>
      </c>
      <c r="AM492" t="s">
        <v>83</v>
      </c>
    </row>
    <row r="493" spans="1:39" x14ac:dyDescent="0.25">
      <c r="A493">
        <v>4</v>
      </c>
      <c r="B493">
        <v>39</v>
      </c>
      <c r="C493">
        <v>498759</v>
      </c>
      <c r="D493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132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>
        <v>42017</v>
      </c>
      <c r="S493" t="s">
        <v>76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671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83</v>
      </c>
    </row>
    <row r="494" spans="1:39" x14ac:dyDescent="0.25">
      <c r="A494">
        <v>298</v>
      </c>
      <c r="B494">
        <v>49</v>
      </c>
      <c r="C494">
        <v>795004</v>
      </c>
      <c r="D494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>
        <v>0</v>
      </c>
      <c r="Q494">
        <v>-71700</v>
      </c>
      <c r="R494">
        <v>42021</v>
      </c>
      <c r="S494" t="s">
        <v>76</v>
      </c>
      <c r="T494" t="s">
        <v>48</v>
      </c>
      <c r="U494" t="s">
        <v>49</v>
      </c>
      <c r="V494" t="s">
        <v>121</v>
      </c>
      <c r="W494" t="s">
        <v>78</v>
      </c>
      <c r="X494" t="s">
        <v>157</v>
      </c>
      <c r="Y494" t="s">
        <v>672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25">
      <c r="A495">
        <v>231</v>
      </c>
      <c r="B495">
        <v>43</v>
      </c>
      <c r="C495">
        <v>203250</v>
      </c>
      <c r="D495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125</v>
      </c>
      <c r="M495" t="s">
        <v>186</v>
      </c>
      <c r="N495" t="s">
        <v>60</v>
      </c>
      <c r="O495" t="s">
        <v>143</v>
      </c>
      <c r="P495">
        <v>0</v>
      </c>
      <c r="Q495">
        <v>0</v>
      </c>
      <c r="R495">
        <v>42053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128</v>
      </c>
      <c r="Y495" t="s">
        <v>673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83</v>
      </c>
    </row>
    <row r="496" spans="1:39" x14ac:dyDescent="0.25">
      <c r="A496">
        <v>338</v>
      </c>
      <c r="B496">
        <v>47</v>
      </c>
      <c r="C496">
        <v>430794</v>
      </c>
      <c r="D496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93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>
        <v>42018</v>
      </c>
      <c r="S496" t="s">
        <v>76</v>
      </c>
      <c r="T496" t="s">
        <v>77</v>
      </c>
      <c r="U496" t="s">
        <v>49</v>
      </c>
      <c r="V496" t="s">
        <v>121</v>
      </c>
      <c r="W496" t="s">
        <v>40</v>
      </c>
      <c r="X496" t="s">
        <v>157</v>
      </c>
      <c r="Y496" t="s">
        <v>674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25">
      <c r="A497">
        <v>261</v>
      </c>
      <c r="B497">
        <v>46</v>
      </c>
      <c r="C497">
        <v>156636</v>
      </c>
      <c r="D497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102</v>
      </c>
      <c r="N497" t="s">
        <v>119</v>
      </c>
      <c r="O497" t="s">
        <v>86</v>
      </c>
      <c r="P497">
        <v>0</v>
      </c>
      <c r="Q497">
        <v>-49400</v>
      </c>
      <c r="R497">
        <v>42031</v>
      </c>
      <c r="S497" t="s">
        <v>47</v>
      </c>
      <c r="T497" t="s">
        <v>77</v>
      </c>
      <c r="U497" t="s">
        <v>64</v>
      </c>
      <c r="V497" t="s">
        <v>121</v>
      </c>
      <c r="W497" t="s">
        <v>51</v>
      </c>
      <c r="X497" t="s">
        <v>103</v>
      </c>
      <c r="Y497" t="s">
        <v>675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83</v>
      </c>
    </row>
    <row r="498" spans="1:39" x14ac:dyDescent="0.25">
      <c r="A498">
        <v>321</v>
      </c>
      <c r="B498">
        <v>44</v>
      </c>
      <c r="C498">
        <v>284143</v>
      </c>
      <c r="D498">
        <v>39561</v>
      </c>
      <c r="E498" t="s">
        <v>84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>
        <v>0</v>
      </c>
      <c r="Q498">
        <v>-39100</v>
      </c>
      <c r="R498">
        <v>42047</v>
      </c>
      <c r="S498" t="s">
        <v>62</v>
      </c>
      <c r="T498" t="s">
        <v>63</v>
      </c>
      <c r="U498" t="s">
        <v>213</v>
      </c>
      <c r="V498" t="s">
        <v>50</v>
      </c>
      <c r="W498" t="s">
        <v>78</v>
      </c>
      <c r="X498" t="s">
        <v>128</v>
      </c>
      <c r="Y498" t="s">
        <v>676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83</v>
      </c>
    </row>
    <row r="499" spans="1:39" x14ac:dyDescent="0.25">
      <c r="A499">
        <v>0</v>
      </c>
      <c r="B499">
        <v>32</v>
      </c>
      <c r="C499">
        <v>740518</v>
      </c>
      <c r="D499">
        <v>40592</v>
      </c>
      <c r="E499" t="s">
        <v>40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142</v>
      </c>
      <c r="M499" t="s">
        <v>98</v>
      </c>
      <c r="N499" t="s">
        <v>107</v>
      </c>
      <c r="O499" t="s">
        <v>120</v>
      </c>
      <c r="P499">
        <v>61400</v>
      </c>
      <c r="Q499">
        <v>-41100</v>
      </c>
      <c r="R499">
        <v>42021</v>
      </c>
      <c r="S499" t="s">
        <v>76</v>
      </c>
      <c r="T499" t="s">
        <v>77</v>
      </c>
      <c r="U499" t="s">
        <v>64</v>
      </c>
      <c r="V499" t="s">
        <v>137</v>
      </c>
      <c r="W499" t="s">
        <v>78</v>
      </c>
      <c r="X499" t="s">
        <v>103</v>
      </c>
      <c r="Y499" t="s">
        <v>677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83</v>
      </c>
    </row>
    <row r="500" spans="1:39" x14ac:dyDescent="0.25">
      <c r="A500">
        <v>405</v>
      </c>
      <c r="B500">
        <v>58</v>
      </c>
      <c r="C500">
        <v>445289</v>
      </c>
      <c r="D500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126</v>
      </c>
      <c r="N500" t="s">
        <v>265</v>
      </c>
      <c r="O500" t="s">
        <v>143</v>
      </c>
      <c r="P500">
        <v>0</v>
      </c>
      <c r="Q500">
        <v>-46900</v>
      </c>
      <c r="R500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88</v>
      </c>
      <c r="Y500" t="s">
        <v>678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272</v>
      </c>
      <c r="AL500">
        <v>1997</v>
      </c>
      <c r="AM500" t="s">
        <v>57</v>
      </c>
    </row>
    <row r="501" spans="1:39" x14ac:dyDescent="0.25">
      <c r="A501">
        <v>304</v>
      </c>
      <c r="B501">
        <v>49</v>
      </c>
      <c r="C501">
        <v>599262</v>
      </c>
      <c r="D50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119</v>
      </c>
      <c r="O501" t="s">
        <v>75</v>
      </c>
      <c r="P501">
        <v>0</v>
      </c>
      <c r="Q501">
        <v>0</v>
      </c>
      <c r="R501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679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25">
      <c r="A502">
        <v>1</v>
      </c>
      <c r="B502">
        <v>29</v>
      </c>
      <c r="C502">
        <v>357949</v>
      </c>
      <c r="D502">
        <v>38861</v>
      </c>
      <c r="E502" t="s">
        <v>40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162</v>
      </c>
      <c r="M502" t="s">
        <v>44</v>
      </c>
      <c r="N502" t="s">
        <v>166</v>
      </c>
      <c r="O502" t="s">
        <v>61</v>
      </c>
      <c r="P502">
        <v>52200</v>
      </c>
      <c r="Q502">
        <v>0</v>
      </c>
      <c r="R502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680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83</v>
      </c>
    </row>
    <row r="503" spans="1:39" x14ac:dyDescent="0.25">
      <c r="A503">
        <v>26</v>
      </c>
      <c r="B503">
        <v>39</v>
      </c>
      <c r="C503">
        <v>493161</v>
      </c>
      <c r="D503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125</v>
      </c>
      <c r="M503" t="s">
        <v>98</v>
      </c>
      <c r="N503" t="s">
        <v>45</v>
      </c>
      <c r="O503" t="s">
        <v>46</v>
      </c>
      <c r="P503">
        <v>0</v>
      </c>
      <c r="Q503">
        <v>-53700</v>
      </c>
      <c r="R503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681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272</v>
      </c>
      <c r="AL503">
        <v>2015</v>
      </c>
      <c r="AM503" t="s">
        <v>83</v>
      </c>
    </row>
    <row r="504" spans="1:39" x14ac:dyDescent="0.25">
      <c r="A504">
        <v>202</v>
      </c>
      <c r="B504">
        <v>38</v>
      </c>
      <c r="C504">
        <v>320251</v>
      </c>
      <c r="D504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93</v>
      </c>
      <c r="M504" t="s">
        <v>85</v>
      </c>
      <c r="N504" t="s">
        <v>265</v>
      </c>
      <c r="O504" t="s">
        <v>46</v>
      </c>
      <c r="P504">
        <v>0</v>
      </c>
      <c r="Q504">
        <v>-37500</v>
      </c>
      <c r="R504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682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105</v>
      </c>
      <c r="AK504" t="s">
        <v>288</v>
      </c>
      <c r="AL504">
        <v>2005</v>
      </c>
      <c r="AM504" t="s">
        <v>83</v>
      </c>
    </row>
    <row r="505" spans="1:39" x14ac:dyDescent="0.25">
      <c r="A505">
        <v>289</v>
      </c>
      <c r="B505">
        <v>48</v>
      </c>
      <c r="C505">
        <v>231127</v>
      </c>
      <c r="D505">
        <v>34940</v>
      </c>
      <c r="E505" t="s">
        <v>84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160</v>
      </c>
      <c r="N505" t="s">
        <v>74</v>
      </c>
      <c r="O505" t="s">
        <v>75</v>
      </c>
      <c r="P505">
        <v>0</v>
      </c>
      <c r="Q505">
        <v>-42700</v>
      </c>
      <c r="R505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683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83</v>
      </c>
    </row>
    <row r="506" spans="1:39" x14ac:dyDescent="0.25">
      <c r="A506">
        <v>61</v>
      </c>
      <c r="B506">
        <v>26</v>
      </c>
      <c r="C506">
        <v>766193</v>
      </c>
      <c r="D506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162</v>
      </c>
      <c r="M506" t="s">
        <v>190</v>
      </c>
      <c r="N506" t="s">
        <v>133</v>
      </c>
      <c r="O506" t="s">
        <v>120</v>
      </c>
      <c r="P506">
        <v>0</v>
      </c>
      <c r="Q506">
        <v>-53800</v>
      </c>
      <c r="R506">
        <v>42049</v>
      </c>
      <c r="S506" t="s">
        <v>76</v>
      </c>
      <c r="T506" t="s">
        <v>77</v>
      </c>
      <c r="U506" t="s">
        <v>49</v>
      </c>
      <c r="V506" t="s">
        <v>100</v>
      </c>
      <c r="W506" t="s">
        <v>65</v>
      </c>
      <c r="X506" t="s">
        <v>123</v>
      </c>
      <c r="Y506" t="s">
        <v>684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130</v>
      </c>
      <c r="AK506" t="s">
        <v>131</v>
      </c>
      <c r="AL506">
        <v>2015</v>
      </c>
      <c r="AM506" t="s">
        <v>57</v>
      </c>
    </row>
    <row r="507" spans="1:39" x14ac:dyDescent="0.25">
      <c r="A507">
        <v>334</v>
      </c>
      <c r="B507">
        <v>46</v>
      </c>
      <c r="C507">
        <v>555374</v>
      </c>
      <c r="D507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>
        <v>42007</v>
      </c>
      <c r="S507" t="s">
        <v>47</v>
      </c>
      <c r="T507" t="s">
        <v>77</v>
      </c>
      <c r="U507" t="s">
        <v>64</v>
      </c>
      <c r="V507" t="s">
        <v>50</v>
      </c>
      <c r="W507" t="s">
        <v>114</v>
      </c>
      <c r="X507" t="s">
        <v>123</v>
      </c>
      <c r="Y507" t="s">
        <v>685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83</v>
      </c>
    </row>
    <row r="508" spans="1:39" x14ac:dyDescent="0.25">
      <c r="A508">
        <v>12</v>
      </c>
      <c r="B508">
        <v>24</v>
      </c>
      <c r="C508">
        <v>491484</v>
      </c>
      <c r="D508">
        <v>34656</v>
      </c>
      <c r="E508" t="s">
        <v>84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98</v>
      </c>
      <c r="N508" t="s">
        <v>166</v>
      </c>
      <c r="O508" t="s">
        <v>61</v>
      </c>
      <c r="P508">
        <v>51400</v>
      </c>
      <c r="Q508">
        <v>0</v>
      </c>
      <c r="R508">
        <v>42039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686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105</v>
      </c>
      <c r="AK508" t="s">
        <v>288</v>
      </c>
      <c r="AL508">
        <v>2011</v>
      </c>
      <c r="AM508" t="s">
        <v>83</v>
      </c>
    </row>
    <row r="509" spans="1:39" x14ac:dyDescent="0.25">
      <c r="A509">
        <v>86</v>
      </c>
      <c r="B509">
        <v>29</v>
      </c>
      <c r="C509">
        <v>925128</v>
      </c>
      <c r="D509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>
        <v>74200</v>
      </c>
      <c r="Q509">
        <v>-68100</v>
      </c>
      <c r="R509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157</v>
      </c>
      <c r="Y509" t="s">
        <v>687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83</v>
      </c>
    </row>
    <row r="510" spans="1:39" x14ac:dyDescent="0.25">
      <c r="A510">
        <v>83</v>
      </c>
      <c r="B510">
        <v>24</v>
      </c>
      <c r="C510">
        <v>265093</v>
      </c>
      <c r="D510">
        <v>38718</v>
      </c>
      <c r="E510" t="s">
        <v>58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132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>
        <v>42055</v>
      </c>
      <c r="S510" t="s">
        <v>76</v>
      </c>
      <c r="T510" t="s">
        <v>87</v>
      </c>
      <c r="U510" t="s">
        <v>108</v>
      </c>
      <c r="V510" t="s">
        <v>100</v>
      </c>
      <c r="W510" t="s">
        <v>78</v>
      </c>
      <c r="X510" t="s">
        <v>88</v>
      </c>
      <c r="Y510" t="s">
        <v>688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83</v>
      </c>
    </row>
    <row r="511" spans="1:39" x14ac:dyDescent="0.25">
      <c r="A511">
        <v>126</v>
      </c>
      <c r="B511">
        <v>30</v>
      </c>
      <c r="C511">
        <v>267808</v>
      </c>
      <c r="D511">
        <v>36048</v>
      </c>
      <c r="E511" t="s">
        <v>84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142</v>
      </c>
      <c r="M511" t="s">
        <v>73</v>
      </c>
      <c r="N511" t="s">
        <v>113</v>
      </c>
      <c r="O511" t="s">
        <v>86</v>
      </c>
      <c r="P511">
        <v>55300</v>
      </c>
      <c r="Q511">
        <v>-58400</v>
      </c>
      <c r="R511">
        <v>42011</v>
      </c>
      <c r="S511" t="s">
        <v>76</v>
      </c>
      <c r="T511" t="s">
        <v>77</v>
      </c>
      <c r="U511" t="s">
        <v>108</v>
      </c>
      <c r="V511" t="s">
        <v>50</v>
      </c>
      <c r="W511" t="s">
        <v>78</v>
      </c>
      <c r="X511" t="s">
        <v>128</v>
      </c>
      <c r="Y511" t="s">
        <v>689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25">
      <c r="A512">
        <v>209</v>
      </c>
      <c r="B512">
        <v>38</v>
      </c>
      <c r="C512">
        <v>116735</v>
      </c>
      <c r="D512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>
        <v>38600</v>
      </c>
      <c r="Q512">
        <v>-52900</v>
      </c>
      <c r="R512">
        <v>42035</v>
      </c>
      <c r="S512" t="s">
        <v>47</v>
      </c>
      <c r="T512" t="s">
        <v>77</v>
      </c>
      <c r="U512" t="s">
        <v>108</v>
      </c>
      <c r="V512" t="s">
        <v>50</v>
      </c>
      <c r="W512" t="s">
        <v>114</v>
      </c>
      <c r="X512" t="s">
        <v>88</v>
      </c>
      <c r="Y512" t="s">
        <v>690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110</v>
      </c>
      <c r="AK512" t="s">
        <v>135</v>
      </c>
      <c r="AL512">
        <v>2015</v>
      </c>
      <c r="AM512" t="s">
        <v>83</v>
      </c>
    </row>
    <row r="513" spans="1:39" x14ac:dyDescent="0.25">
      <c r="A513">
        <v>283</v>
      </c>
      <c r="B513">
        <v>48</v>
      </c>
      <c r="C513">
        <v>963680</v>
      </c>
      <c r="D513">
        <v>37625</v>
      </c>
      <c r="E513" t="s">
        <v>40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162</v>
      </c>
      <c r="M513" t="s">
        <v>73</v>
      </c>
      <c r="N513" t="s">
        <v>166</v>
      </c>
      <c r="O513" t="s">
        <v>46</v>
      </c>
      <c r="P513">
        <v>0</v>
      </c>
      <c r="Q513">
        <v>-46200</v>
      </c>
      <c r="R513">
        <v>42052</v>
      </c>
      <c r="S513" t="s">
        <v>139</v>
      </c>
      <c r="T513" t="s">
        <v>63</v>
      </c>
      <c r="U513" t="s">
        <v>213</v>
      </c>
      <c r="V513" t="s">
        <v>50</v>
      </c>
      <c r="W513" t="s">
        <v>78</v>
      </c>
      <c r="X513" t="s">
        <v>123</v>
      </c>
      <c r="Y513" t="s">
        <v>691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83</v>
      </c>
    </row>
    <row r="514" spans="1:39" x14ac:dyDescent="0.25">
      <c r="A514">
        <v>194</v>
      </c>
      <c r="B514">
        <v>34</v>
      </c>
      <c r="C514">
        <v>445694</v>
      </c>
      <c r="D514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162</v>
      </c>
      <c r="M514" t="s">
        <v>112</v>
      </c>
      <c r="N514" t="s">
        <v>150</v>
      </c>
      <c r="O514" t="s">
        <v>143</v>
      </c>
      <c r="P514">
        <v>0</v>
      </c>
      <c r="Q514">
        <v>0</v>
      </c>
      <c r="R514">
        <v>42028</v>
      </c>
      <c r="S514" t="s">
        <v>47</v>
      </c>
      <c r="T514" t="s">
        <v>77</v>
      </c>
      <c r="U514" t="s">
        <v>108</v>
      </c>
      <c r="V514" t="s">
        <v>137</v>
      </c>
      <c r="W514" t="s">
        <v>114</v>
      </c>
      <c r="X514" t="s">
        <v>128</v>
      </c>
      <c r="Y514" t="s">
        <v>692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105</v>
      </c>
      <c r="AK514" t="s">
        <v>106</v>
      </c>
      <c r="AL514">
        <v>1997</v>
      </c>
      <c r="AM514" t="s">
        <v>83</v>
      </c>
    </row>
    <row r="515" spans="1:39" x14ac:dyDescent="0.25">
      <c r="A515">
        <v>184</v>
      </c>
      <c r="B515">
        <v>38</v>
      </c>
      <c r="C515">
        <v>215534</v>
      </c>
      <c r="D515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>
        <v>42037</v>
      </c>
      <c r="S515" t="s">
        <v>76</v>
      </c>
      <c r="T515" t="s">
        <v>48</v>
      </c>
      <c r="U515" t="s">
        <v>64</v>
      </c>
      <c r="V515" t="s">
        <v>137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25">
      <c r="A516">
        <v>479</v>
      </c>
      <c r="B516">
        <v>60</v>
      </c>
      <c r="C516">
        <v>232854</v>
      </c>
      <c r="D516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142</v>
      </c>
      <c r="M516" t="s">
        <v>112</v>
      </c>
      <c r="N516" t="s">
        <v>243</v>
      </c>
      <c r="O516" t="s">
        <v>46</v>
      </c>
      <c r="P516">
        <v>0</v>
      </c>
      <c r="Q516">
        <v>0</v>
      </c>
      <c r="R516">
        <v>42013</v>
      </c>
      <c r="S516" t="s">
        <v>47</v>
      </c>
      <c r="T516" t="s">
        <v>77</v>
      </c>
      <c r="U516" t="s">
        <v>108</v>
      </c>
      <c r="V516" t="s">
        <v>137</v>
      </c>
      <c r="W516" t="s">
        <v>78</v>
      </c>
      <c r="X516" t="s">
        <v>88</v>
      </c>
      <c r="Y516" t="s">
        <v>694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83</v>
      </c>
    </row>
    <row r="517" spans="1:39" x14ac:dyDescent="0.25">
      <c r="A517">
        <v>284</v>
      </c>
      <c r="B517">
        <v>48</v>
      </c>
      <c r="C517">
        <v>168260</v>
      </c>
      <c r="D517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162</v>
      </c>
      <c r="M517" t="s">
        <v>98</v>
      </c>
      <c r="N517" t="s">
        <v>147</v>
      </c>
      <c r="O517" t="s">
        <v>61</v>
      </c>
      <c r="P517">
        <v>0</v>
      </c>
      <c r="Q517">
        <v>-42400</v>
      </c>
      <c r="R517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78</v>
      </c>
      <c r="X517" t="s">
        <v>157</v>
      </c>
      <c r="Y517" t="s">
        <v>695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25">
      <c r="A518">
        <v>65</v>
      </c>
      <c r="B518">
        <v>27</v>
      </c>
      <c r="C518">
        <v>538955</v>
      </c>
      <c r="D518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142</v>
      </c>
      <c r="M518" t="s">
        <v>186</v>
      </c>
      <c r="N518" t="s">
        <v>265</v>
      </c>
      <c r="O518" t="s">
        <v>120</v>
      </c>
      <c r="P518">
        <v>43000</v>
      </c>
      <c r="Q518">
        <v>-42500</v>
      </c>
      <c r="R518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696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83</v>
      </c>
    </row>
    <row r="519" spans="1:39" x14ac:dyDescent="0.25">
      <c r="A519">
        <v>222</v>
      </c>
      <c r="B519">
        <v>39</v>
      </c>
      <c r="C519">
        <v>243226</v>
      </c>
      <c r="D519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75</v>
      </c>
      <c r="P519">
        <v>87800</v>
      </c>
      <c r="Q519">
        <v>-51200</v>
      </c>
      <c r="R519">
        <v>42044</v>
      </c>
      <c r="S519" t="s">
        <v>76</v>
      </c>
      <c r="T519" t="s">
        <v>87</v>
      </c>
      <c r="U519" t="s">
        <v>49</v>
      </c>
      <c r="V519" t="s">
        <v>100</v>
      </c>
      <c r="W519" t="s">
        <v>51</v>
      </c>
      <c r="X519" t="s">
        <v>103</v>
      </c>
      <c r="Y519" t="s">
        <v>697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57</v>
      </c>
    </row>
    <row r="520" spans="1:39" x14ac:dyDescent="0.25">
      <c r="A520">
        <v>196</v>
      </c>
      <c r="B520">
        <v>41</v>
      </c>
      <c r="C520">
        <v>246435</v>
      </c>
      <c r="D520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162</v>
      </c>
      <c r="M520" t="s">
        <v>136</v>
      </c>
      <c r="N520" t="s">
        <v>119</v>
      </c>
      <c r="O520" t="s">
        <v>61</v>
      </c>
      <c r="P520">
        <v>0</v>
      </c>
      <c r="Q520">
        <v>-78600</v>
      </c>
      <c r="R520">
        <v>42018</v>
      </c>
      <c r="S520" t="s">
        <v>76</v>
      </c>
      <c r="T520" t="s">
        <v>77</v>
      </c>
      <c r="U520" t="s">
        <v>64</v>
      </c>
      <c r="V520" t="s">
        <v>137</v>
      </c>
      <c r="W520" t="s">
        <v>51</v>
      </c>
      <c r="X520" t="s">
        <v>123</v>
      </c>
      <c r="Y520" t="s">
        <v>698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83</v>
      </c>
    </row>
    <row r="521" spans="1:39" x14ac:dyDescent="0.25">
      <c r="A521">
        <v>253</v>
      </c>
      <c r="B521">
        <v>43</v>
      </c>
      <c r="C521">
        <v>582480</v>
      </c>
      <c r="D521">
        <v>33457</v>
      </c>
      <c r="E521" t="s">
        <v>84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>
        <v>42037</v>
      </c>
      <c r="S521" t="s">
        <v>62</v>
      </c>
      <c r="T521" t="s">
        <v>63</v>
      </c>
      <c r="U521" t="s">
        <v>213</v>
      </c>
      <c r="V521" t="s">
        <v>50</v>
      </c>
      <c r="W521" t="s">
        <v>78</v>
      </c>
      <c r="X521" t="s">
        <v>157</v>
      </c>
      <c r="Y521" t="s">
        <v>699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83</v>
      </c>
    </row>
    <row r="522" spans="1:39" x14ac:dyDescent="0.25">
      <c r="A522">
        <v>280</v>
      </c>
      <c r="B522">
        <v>43</v>
      </c>
      <c r="C522">
        <v>345539</v>
      </c>
      <c r="D522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162</v>
      </c>
      <c r="M522" t="s">
        <v>146</v>
      </c>
      <c r="N522" t="s">
        <v>150</v>
      </c>
      <c r="O522" t="s">
        <v>75</v>
      </c>
      <c r="P522">
        <v>0</v>
      </c>
      <c r="Q522">
        <v>-51600</v>
      </c>
      <c r="R522">
        <v>42052</v>
      </c>
      <c r="S522" t="s">
        <v>47</v>
      </c>
      <c r="T522" t="s">
        <v>87</v>
      </c>
      <c r="U522" t="s">
        <v>108</v>
      </c>
      <c r="V522" t="s">
        <v>100</v>
      </c>
      <c r="W522" t="s">
        <v>78</v>
      </c>
      <c r="X522" t="s">
        <v>66</v>
      </c>
      <c r="Y522" t="s">
        <v>700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83</v>
      </c>
    </row>
    <row r="523" spans="1:39" x14ac:dyDescent="0.25">
      <c r="A523">
        <v>5</v>
      </c>
      <c r="B523">
        <v>26</v>
      </c>
      <c r="C523">
        <v>924318</v>
      </c>
      <c r="D523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190</v>
      </c>
      <c r="N523" t="s">
        <v>133</v>
      </c>
      <c r="O523" t="s">
        <v>143</v>
      </c>
      <c r="P523">
        <v>31500</v>
      </c>
      <c r="Q523">
        <v>0</v>
      </c>
      <c r="R523">
        <v>42029</v>
      </c>
      <c r="S523" t="s">
        <v>47</v>
      </c>
      <c r="T523" t="s">
        <v>77</v>
      </c>
      <c r="U523" t="s">
        <v>108</v>
      </c>
      <c r="V523" t="s">
        <v>137</v>
      </c>
      <c r="W523" t="s">
        <v>114</v>
      </c>
      <c r="X523" t="s">
        <v>103</v>
      </c>
      <c r="Y523" t="s">
        <v>701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110</v>
      </c>
      <c r="AK523" t="s">
        <v>111</v>
      </c>
      <c r="AL523">
        <v>2003</v>
      </c>
      <c r="AM523" t="s">
        <v>83</v>
      </c>
    </row>
    <row r="524" spans="1:39" x14ac:dyDescent="0.25">
      <c r="A524">
        <v>220</v>
      </c>
      <c r="B524">
        <v>42</v>
      </c>
      <c r="C524">
        <v>726880</v>
      </c>
      <c r="D524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142</v>
      </c>
      <c r="M524" t="s">
        <v>190</v>
      </c>
      <c r="N524" t="s">
        <v>150</v>
      </c>
      <c r="O524" t="s">
        <v>61</v>
      </c>
      <c r="P524">
        <v>33500</v>
      </c>
      <c r="Q524">
        <v>-49500</v>
      </c>
      <c r="R524">
        <v>42048</v>
      </c>
      <c r="S524" t="s">
        <v>76</v>
      </c>
      <c r="T524" t="s">
        <v>77</v>
      </c>
      <c r="U524" t="s">
        <v>64</v>
      </c>
      <c r="V524" t="s">
        <v>100</v>
      </c>
      <c r="W524" t="s">
        <v>51</v>
      </c>
      <c r="X524" t="s">
        <v>128</v>
      </c>
      <c r="Y524" t="s">
        <v>702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83</v>
      </c>
    </row>
    <row r="525" spans="1:39" x14ac:dyDescent="0.25">
      <c r="A525">
        <v>85</v>
      </c>
      <c r="B525">
        <v>30</v>
      </c>
      <c r="C525">
        <v>190588</v>
      </c>
      <c r="D525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182</v>
      </c>
      <c r="O525" t="s">
        <v>75</v>
      </c>
      <c r="P525">
        <v>72400</v>
      </c>
      <c r="Q525">
        <v>-77000</v>
      </c>
      <c r="R525">
        <v>42055</v>
      </c>
      <c r="S525" t="s">
        <v>76</v>
      </c>
      <c r="T525" t="s">
        <v>77</v>
      </c>
      <c r="U525" t="s">
        <v>108</v>
      </c>
      <c r="V525" t="s">
        <v>100</v>
      </c>
      <c r="W525" t="s">
        <v>51</v>
      </c>
      <c r="X525" t="s">
        <v>128</v>
      </c>
      <c r="Y525" t="s">
        <v>703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130</v>
      </c>
      <c r="AK525" t="s">
        <v>131</v>
      </c>
      <c r="AL525">
        <v>2004</v>
      </c>
      <c r="AM525" t="s">
        <v>83</v>
      </c>
    </row>
    <row r="526" spans="1:39" x14ac:dyDescent="0.25">
      <c r="A526">
        <v>266</v>
      </c>
      <c r="B526">
        <v>46</v>
      </c>
      <c r="C526">
        <v>246705</v>
      </c>
      <c r="D526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93</v>
      </c>
      <c r="M526" t="s">
        <v>98</v>
      </c>
      <c r="N526" t="s">
        <v>133</v>
      </c>
      <c r="O526" t="s">
        <v>75</v>
      </c>
      <c r="P526">
        <v>0</v>
      </c>
      <c r="Q526">
        <v>-45800</v>
      </c>
      <c r="R526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704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116</v>
      </c>
      <c r="AK526" t="s">
        <v>184</v>
      </c>
      <c r="AL526">
        <v>2004</v>
      </c>
      <c r="AM526" t="s">
        <v>83</v>
      </c>
    </row>
    <row r="527" spans="1:39" x14ac:dyDescent="0.25">
      <c r="A527">
        <v>41</v>
      </c>
      <c r="B527">
        <v>26</v>
      </c>
      <c r="C527">
        <v>619589</v>
      </c>
      <c r="D527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162</v>
      </c>
      <c r="M527" t="s">
        <v>102</v>
      </c>
      <c r="N527" t="s">
        <v>265</v>
      </c>
      <c r="O527" t="s">
        <v>75</v>
      </c>
      <c r="P527">
        <v>46700</v>
      </c>
      <c r="Q527">
        <v>0</v>
      </c>
      <c r="R527">
        <v>42063</v>
      </c>
      <c r="S527" t="s">
        <v>62</v>
      </c>
      <c r="T527" t="s">
        <v>63</v>
      </c>
      <c r="U527" t="s">
        <v>213</v>
      </c>
      <c r="V527" t="s">
        <v>50</v>
      </c>
      <c r="W527" t="s">
        <v>51</v>
      </c>
      <c r="X527" t="s">
        <v>66</v>
      </c>
      <c r="Y527" t="s">
        <v>705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83</v>
      </c>
    </row>
    <row r="528" spans="1:39" x14ac:dyDescent="0.25">
      <c r="A528">
        <v>316</v>
      </c>
      <c r="B528">
        <v>45</v>
      </c>
      <c r="C528">
        <v>164988</v>
      </c>
      <c r="D528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132</v>
      </c>
      <c r="M528" t="s">
        <v>102</v>
      </c>
      <c r="N528" t="s">
        <v>171</v>
      </c>
      <c r="O528" t="s">
        <v>46</v>
      </c>
      <c r="P528">
        <v>58300</v>
      </c>
      <c r="Q528">
        <v>0</v>
      </c>
      <c r="R528">
        <v>42047</v>
      </c>
      <c r="S528" t="s">
        <v>76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706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83</v>
      </c>
    </row>
    <row r="529" spans="1:39" x14ac:dyDescent="0.25">
      <c r="A529">
        <v>285</v>
      </c>
      <c r="B529">
        <v>47</v>
      </c>
      <c r="C529">
        <v>729534</v>
      </c>
      <c r="D529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125</v>
      </c>
      <c r="M529" t="s">
        <v>73</v>
      </c>
      <c r="N529" t="s">
        <v>180</v>
      </c>
      <c r="O529" t="s">
        <v>61</v>
      </c>
      <c r="P529">
        <v>55100</v>
      </c>
      <c r="Q529">
        <v>0</v>
      </c>
      <c r="R529">
        <v>42010</v>
      </c>
      <c r="S529" t="s">
        <v>62</v>
      </c>
      <c r="T529" t="s">
        <v>63</v>
      </c>
      <c r="U529" t="s">
        <v>213</v>
      </c>
      <c r="V529" t="s">
        <v>50</v>
      </c>
      <c r="W529" t="s">
        <v>51</v>
      </c>
      <c r="X529" t="s">
        <v>52</v>
      </c>
      <c r="Y529" t="s">
        <v>707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130</v>
      </c>
      <c r="AK529" t="s">
        <v>131</v>
      </c>
      <c r="AL529">
        <v>2013</v>
      </c>
      <c r="AM529" t="s">
        <v>83</v>
      </c>
    </row>
    <row r="530" spans="1:39" x14ac:dyDescent="0.25">
      <c r="A530">
        <v>379</v>
      </c>
      <c r="B530">
        <v>54</v>
      </c>
      <c r="C530">
        <v>505014</v>
      </c>
      <c r="D530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93</v>
      </c>
      <c r="M530" t="s">
        <v>59</v>
      </c>
      <c r="N530" t="s">
        <v>171</v>
      </c>
      <c r="O530" t="s">
        <v>143</v>
      </c>
      <c r="P530">
        <v>41400</v>
      </c>
      <c r="Q530">
        <v>0</v>
      </c>
      <c r="R530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708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83</v>
      </c>
    </row>
    <row r="531" spans="1:39" x14ac:dyDescent="0.25">
      <c r="A531">
        <v>15</v>
      </c>
      <c r="B531">
        <v>34</v>
      </c>
      <c r="C531">
        <v>920826</v>
      </c>
      <c r="D53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132</v>
      </c>
      <c r="M531" t="s">
        <v>73</v>
      </c>
      <c r="N531" t="s">
        <v>182</v>
      </c>
      <c r="O531" t="s">
        <v>61</v>
      </c>
      <c r="P531">
        <v>33500</v>
      </c>
      <c r="Q531">
        <v>-58900</v>
      </c>
      <c r="R531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709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57</v>
      </c>
    </row>
    <row r="532" spans="1:39" x14ac:dyDescent="0.25">
      <c r="A532">
        <v>354</v>
      </c>
      <c r="B532">
        <v>48</v>
      </c>
      <c r="C532">
        <v>534982</v>
      </c>
      <c r="D532">
        <v>37719</v>
      </c>
      <c r="E532" t="s">
        <v>84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125</v>
      </c>
      <c r="M532" t="s">
        <v>73</v>
      </c>
      <c r="N532" t="s">
        <v>265</v>
      </c>
      <c r="O532" t="s">
        <v>86</v>
      </c>
      <c r="P532">
        <v>0</v>
      </c>
      <c r="Q532">
        <v>0</v>
      </c>
      <c r="R532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710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83</v>
      </c>
    </row>
    <row r="533" spans="1:39" x14ac:dyDescent="0.25">
      <c r="A533">
        <v>342</v>
      </c>
      <c r="B533">
        <v>53</v>
      </c>
      <c r="C533">
        <v>110408</v>
      </c>
      <c r="D533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142</v>
      </c>
      <c r="M533" t="s">
        <v>102</v>
      </c>
      <c r="N533" t="s">
        <v>127</v>
      </c>
      <c r="O533" t="s">
        <v>143</v>
      </c>
      <c r="P533">
        <v>0</v>
      </c>
      <c r="Q533">
        <v>0</v>
      </c>
      <c r="R533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711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83</v>
      </c>
    </row>
    <row r="534" spans="1:39" x14ac:dyDescent="0.25">
      <c r="A534">
        <v>169</v>
      </c>
      <c r="B534">
        <v>38</v>
      </c>
      <c r="C534">
        <v>283052</v>
      </c>
      <c r="D534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133</v>
      </c>
      <c r="O534" t="s">
        <v>75</v>
      </c>
      <c r="P534">
        <v>23300</v>
      </c>
      <c r="Q534">
        <v>0</v>
      </c>
      <c r="R534">
        <v>42029</v>
      </c>
      <c r="S534" t="s">
        <v>76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712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194</v>
      </c>
      <c r="AL534">
        <v>2012</v>
      </c>
      <c r="AM534" t="s">
        <v>83</v>
      </c>
    </row>
    <row r="535" spans="1:39" x14ac:dyDescent="0.25">
      <c r="A535">
        <v>339</v>
      </c>
      <c r="B535">
        <v>49</v>
      </c>
      <c r="C535">
        <v>840806</v>
      </c>
      <c r="D535">
        <v>34379</v>
      </c>
      <c r="E535" t="s">
        <v>58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>
        <v>42022</v>
      </c>
      <c r="S535" t="s">
        <v>62</v>
      </c>
      <c r="T535" t="s">
        <v>63</v>
      </c>
      <c r="U535" t="s">
        <v>64</v>
      </c>
      <c r="V535" t="s">
        <v>94</v>
      </c>
      <c r="W535" t="s">
        <v>51</v>
      </c>
      <c r="X535" t="s">
        <v>52</v>
      </c>
      <c r="Y535" t="s">
        <v>713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272</v>
      </c>
      <c r="AL535">
        <v>2009</v>
      </c>
      <c r="AM535" t="s">
        <v>83</v>
      </c>
    </row>
    <row r="536" spans="1:39" x14ac:dyDescent="0.25">
      <c r="A536">
        <v>259</v>
      </c>
      <c r="B536">
        <v>42</v>
      </c>
      <c r="C536">
        <v>382394</v>
      </c>
      <c r="D536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120</v>
      </c>
      <c r="P536">
        <v>65000</v>
      </c>
      <c r="Q536">
        <v>-49200</v>
      </c>
      <c r="R536">
        <v>42016</v>
      </c>
      <c r="S536" t="s">
        <v>76</v>
      </c>
      <c r="T536" t="s">
        <v>77</v>
      </c>
      <c r="U536" t="s">
        <v>108</v>
      </c>
      <c r="V536" t="s">
        <v>100</v>
      </c>
      <c r="W536" t="s">
        <v>114</v>
      </c>
      <c r="X536" t="s">
        <v>128</v>
      </c>
      <c r="Y536" t="s">
        <v>714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105</v>
      </c>
      <c r="AK536" t="s">
        <v>106</v>
      </c>
      <c r="AL536">
        <v>2006</v>
      </c>
      <c r="AM536" t="s">
        <v>83</v>
      </c>
    </row>
    <row r="537" spans="1:39" x14ac:dyDescent="0.25">
      <c r="A537">
        <v>65</v>
      </c>
      <c r="B537">
        <v>23</v>
      </c>
      <c r="C537">
        <v>876699</v>
      </c>
      <c r="D537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142</v>
      </c>
      <c r="M537" t="s">
        <v>73</v>
      </c>
      <c r="N537" t="s">
        <v>127</v>
      </c>
      <c r="O537" t="s">
        <v>120</v>
      </c>
      <c r="P537">
        <v>0</v>
      </c>
      <c r="Q537">
        <v>-71900</v>
      </c>
      <c r="R537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78</v>
      </c>
      <c r="X537" t="s">
        <v>88</v>
      </c>
      <c r="Y537" t="s">
        <v>715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57</v>
      </c>
    </row>
    <row r="538" spans="1:39" x14ac:dyDescent="0.25">
      <c r="A538">
        <v>254</v>
      </c>
      <c r="B538">
        <v>46</v>
      </c>
      <c r="C538">
        <v>871432</v>
      </c>
      <c r="D538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98</v>
      </c>
      <c r="N538" t="s">
        <v>180</v>
      </c>
      <c r="O538" t="s">
        <v>46</v>
      </c>
      <c r="P538">
        <v>0</v>
      </c>
      <c r="Q538">
        <v>-90600</v>
      </c>
      <c r="R538">
        <v>42014</v>
      </c>
      <c r="S538" t="s">
        <v>76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716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83</v>
      </c>
    </row>
    <row r="539" spans="1:39" x14ac:dyDescent="0.25">
      <c r="A539">
        <v>440</v>
      </c>
      <c r="B539">
        <v>55</v>
      </c>
      <c r="C539">
        <v>379882</v>
      </c>
      <c r="D539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93</v>
      </c>
      <c r="M539" t="s">
        <v>118</v>
      </c>
      <c r="N539" t="s">
        <v>60</v>
      </c>
      <c r="O539" t="s">
        <v>61</v>
      </c>
      <c r="P539">
        <v>0</v>
      </c>
      <c r="Q539">
        <v>-56200</v>
      </c>
      <c r="R539">
        <v>42027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717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105</v>
      </c>
      <c r="AK539" t="s">
        <v>288</v>
      </c>
      <c r="AL539">
        <v>1995</v>
      </c>
      <c r="AM539" t="s">
        <v>83</v>
      </c>
    </row>
    <row r="540" spans="1:39" x14ac:dyDescent="0.25">
      <c r="A540">
        <v>478</v>
      </c>
      <c r="B540">
        <v>63</v>
      </c>
      <c r="C540">
        <v>852002</v>
      </c>
      <c r="D540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132</v>
      </c>
      <c r="M540" t="s">
        <v>186</v>
      </c>
      <c r="N540" t="s">
        <v>166</v>
      </c>
      <c r="O540" t="s">
        <v>75</v>
      </c>
      <c r="P540">
        <v>47600</v>
      </c>
      <c r="Q540">
        <v>0</v>
      </c>
      <c r="R540">
        <v>42056</v>
      </c>
      <c r="S540" t="s">
        <v>139</v>
      </c>
      <c r="T540" t="s">
        <v>63</v>
      </c>
      <c r="U540" t="s">
        <v>64</v>
      </c>
      <c r="V540" t="s">
        <v>94</v>
      </c>
      <c r="W540" t="s">
        <v>65</v>
      </c>
      <c r="X540" t="s">
        <v>128</v>
      </c>
      <c r="Y540" t="s">
        <v>718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145</v>
      </c>
      <c r="AL540">
        <v>2007</v>
      </c>
      <c r="AM540" t="s">
        <v>57</v>
      </c>
    </row>
    <row r="541" spans="1:39" x14ac:dyDescent="0.25">
      <c r="A541">
        <v>230</v>
      </c>
      <c r="B541">
        <v>44</v>
      </c>
      <c r="C541">
        <v>372891</v>
      </c>
      <c r="D54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142</v>
      </c>
      <c r="M541" t="s">
        <v>102</v>
      </c>
      <c r="N541" t="s">
        <v>150</v>
      </c>
      <c r="O541" t="s">
        <v>61</v>
      </c>
      <c r="P541">
        <v>45400</v>
      </c>
      <c r="Q541">
        <v>-39400</v>
      </c>
      <c r="R541">
        <v>42052</v>
      </c>
      <c r="S541" t="s">
        <v>47</v>
      </c>
      <c r="T541" t="s">
        <v>87</v>
      </c>
      <c r="U541" t="s">
        <v>108</v>
      </c>
      <c r="V541" t="s">
        <v>100</v>
      </c>
      <c r="W541" t="s">
        <v>51</v>
      </c>
      <c r="X541" t="s">
        <v>66</v>
      </c>
      <c r="Y541" t="s">
        <v>719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83</v>
      </c>
    </row>
    <row r="542" spans="1:39" x14ac:dyDescent="0.25">
      <c r="A542">
        <v>138</v>
      </c>
      <c r="B542">
        <v>30</v>
      </c>
      <c r="C542">
        <v>689034</v>
      </c>
      <c r="D542">
        <v>37265</v>
      </c>
      <c r="E542" t="s">
        <v>40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112</v>
      </c>
      <c r="N542" t="s">
        <v>60</v>
      </c>
      <c r="O542" t="s">
        <v>120</v>
      </c>
      <c r="P542">
        <v>27700</v>
      </c>
      <c r="Q542">
        <v>-72400</v>
      </c>
      <c r="R542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720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83</v>
      </c>
    </row>
    <row r="543" spans="1:39" x14ac:dyDescent="0.25">
      <c r="A543">
        <v>239</v>
      </c>
      <c r="B543">
        <v>41</v>
      </c>
      <c r="C543">
        <v>743092</v>
      </c>
      <c r="D543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162</v>
      </c>
      <c r="M543" t="s">
        <v>190</v>
      </c>
      <c r="N543" t="s">
        <v>166</v>
      </c>
      <c r="O543" t="s">
        <v>61</v>
      </c>
      <c r="P543">
        <v>51400</v>
      </c>
      <c r="Q543">
        <v>-6300</v>
      </c>
      <c r="R543">
        <v>42053</v>
      </c>
      <c r="S543" t="s">
        <v>139</v>
      </c>
      <c r="T543" t="s">
        <v>63</v>
      </c>
      <c r="U543" t="s">
        <v>213</v>
      </c>
      <c r="V543" t="s">
        <v>50</v>
      </c>
      <c r="W543" t="s">
        <v>122</v>
      </c>
      <c r="X543" t="s">
        <v>88</v>
      </c>
      <c r="Y543" t="s">
        <v>721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25">
      <c r="A544">
        <v>93</v>
      </c>
      <c r="B544">
        <v>31</v>
      </c>
      <c r="C544">
        <v>599174</v>
      </c>
      <c r="D544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102</v>
      </c>
      <c r="N544" t="s">
        <v>166</v>
      </c>
      <c r="O544" t="s">
        <v>46</v>
      </c>
      <c r="P544">
        <v>0</v>
      </c>
      <c r="Q544">
        <v>0</v>
      </c>
      <c r="R544">
        <v>42052</v>
      </c>
      <c r="S544" t="s">
        <v>76</v>
      </c>
      <c r="T544" t="s">
        <v>77</v>
      </c>
      <c r="U544" t="s">
        <v>49</v>
      </c>
      <c r="V544" t="s">
        <v>50</v>
      </c>
      <c r="W544" t="s">
        <v>122</v>
      </c>
      <c r="X544" t="s">
        <v>88</v>
      </c>
      <c r="Y544" t="s">
        <v>722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25">
      <c r="A545">
        <v>37</v>
      </c>
      <c r="B545">
        <v>25</v>
      </c>
      <c r="C545">
        <v>421092</v>
      </c>
      <c r="D545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125</v>
      </c>
      <c r="M545" t="s">
        <v>136</v>
      </c>
      <c r="N545" t="s">
        <v>113</v>
      </c>
      <c r="O545" t="s">
        <v>143</v>
      </c>
      <c r="P545">
        <v>49300</v>
      </c>
      <c r="Q545">
        <v>0</v>
      </c>
      <c r="R545">
        <v>42028</v>
      </c>
      <c r="S545" t="s">
        <v>76</v>
      </c>
      <c r="T545" t="s">
        <v>77</v>
      </c>
      <c r="U545" t="s">
        <v>64</v>
      </c>
      <c r="V545" t="s">
        <v>137</v>
      </c>
      <c r="W545" t="s">
        <v>51</v>
      </c>
      <c r="X545" t="s">
        <v>157</v>
      </c>
      <c r="Y545" t="s">
        <v>723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83</v>
      </c>
    </row>
    <row r="546" spans="1:39" x14ac:dyDescent="0.25">
      <c r="A546">
        <v>254</v>
      </c>
      <c r="B546">
        <v>40</v>
      </c>
      <c r="C546">
        <v>349658</v>
      </c>
      <c r="D546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>
        <v>0</v>
      </c>
      <c r="Q546">
        <v>0</v>
      </c>
      <c r="R546">
        <v>42025</v>
      </c>
      <c r="S546" t="s">
        <v>47</v>
      </c>
      <c r="T546" t="s">
        <v>87</v>
      </c>
      <c r="U546" t="s">
        <v>64</v>
      </c>
      <c r="V546" t="s">
        <v>100</v>
      </c>
      <c r="W546" t="s">
        <v>65</v>
      </c>
      <c r="X546" t="s">
        <v>88</v>
      </c>
      <c r="Y546" t="s">
        <v>724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57</v>
      </c>
    </row>
    <row r="547" spans="1:39" x14ac:dyDescent="0.25">
      <c r="A547">
        <v>131</v>
      </c>
      <c r="B547">
        <v>29</v>
      </c>
      <c r="C547">
        <v>811042</v>
      </c>
      <c r="D547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93</v>
      </c>
      <c r="M547" t="s">
        <v>73</v>
      </c>
      <c r="N547" t="s">
        <v>166</v>
      </c>
      <c r="O547" t="s">
        <v>75</v>
      </c>
      <c r="P547">
        <v>65700</v>
      </c>
      <c r="Q547">
        <v>0</v>
      </c>
      <c r="R547">
        <v>42038</v>
      </c>
      <c r="S547" t="s">
        <v>47</v>
      </c>
      <c r="T547" t="s">
        <v>87</v>
      </c>
      <c r="U547" t="s">
        <v>49</v>
      </c>
      <c r="V547" t="s">
        <v>100</v>
      </c>
      <c r="W547" t="s">
        <v>51</v>
      </c>
      <c r="X547" t="s">
        <v>123</v>
      </c>
      <c r="Y547" t="s">
        <v>725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83</v>
      </c>
    </row>
    <row r="548" spans="1:39" x14ac:dyDescent="0.25">
      <c r="A548">
        <v>230</v>
      </c>
      <c r="B548">
        <v>43</v>
      </c>
      <c r="C548">
        <v>505316</v>
      </c>
      <c r="D548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102</v>
      </c>
      <c r="N548" t="s">
        <v>74</v>
      </c>
      <c r="O548" t="s">
        <v>120</v>
      </c>
      <c r="P548">
        <v>48100</v>
      </c>
      <c r="Q548">
        <v>0</v>
      </c>
      <c r="R548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726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110</v>
      </c>
      <c r="AK548" t="s">
        <v>111</v>
      </c>
      <c r="AL548">
        <v>2002</v>
      </c>
      <c r="AM548" t="s">
        <v>83</v>
      </c>
    </row>
    <row r="549" spans="1:39" x14ac:dyDescent="0.25">
      <c r="A549">
        <v>313</v>
      </c>
      <c r="B549">
        <v>50</v>
      </c>
      <c r="C549">
        <v>116645</v>
      </c>
      <c r="D549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174</v>
      </c>
      <c r="O549" t="s">
        <v>86</v>
      </c>
      <c r="P549">
        <v>0</v>
      </c>
      <c r="Q549">
        <v>0</v>
      </c>
      <c r="R549">
        <v>42037</v>
      </c>
      <c r="S549" t="s">
        <v>76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727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130</v>
      </c>
      <c r="AK549" t="s">
        <v>131</v>
      </c>
      <c r="AL549">
        <v>1995</v>
      </c>
      <c r="AM549" t="s">
        <v>57</v>
      </c>
    </row>
    <row r="550" spans="1:39" x14ac:dyDescent="0.25">
      <c r="A550">
        <v>210</v>
      </c>
      <c r="B550">
        <v>38</v>
      </c>
      <c r="C550">
        <v>950880</v>
      </c>
      <c r="D550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162</v>
      </c>
      <c r="M550" t="s">
        <v>98</v>
      </c>
      <c r="N550" t="s">
        <v>113</v>
      </c>
      <c r="O550" t="s">
        <v>61</v>
      </c>
      <c r="P550">
        <v>0</v>
      </c>
      <c r="Q550">
        <v>0</v>
      </c>
      <c r="R550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728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83</v>
      </c>
    </row>
    <row r="551" spans="1:39" x14ac:dyDescent="0.25">
      <c r="A551">
        <v>101</v>
      </c>
      <c r="B551">
        <v>29</v>
      </c>
      <c r="C551">
        <v>788502</v>
      </c>
      <c r="D55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127</v>
      </c>
      <c r="O551" t="s">
        <v>75</v>
      </c>
      <c r="P551">
        <v>30000</v>
      </c>
      <c r="Q551">
        <v>-53000</v>
      </c>
      <c r="R551">
        <v>42063</v>
      </c>
      <c r="S551" t="s">
        <v>76</v>
      </c>
      <c r="T551" t="s">
        <v>77</v>
      </c>
      <c r="U551" t="s">
        <v>64</v>
      </c>
      <c r="V551" t="s">
        <v>137</v>
      </c>
      <c r="W551" t="s">
        <v>51</v>
      </c>
      <c r="X551" t="s">
        <v>88</v>
      </c>
      <c r="Y551" t="s">
        <v>729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83</v>
      </c>
    </row>
    <row r="552" spans="1:39" x14ac:dyDescent="0.25">
      <c r="A552">
        <v>153</v>
      </c>
      <c r="B552">
        <v>37</v>
      </c>
      <c r="C552">
        <v>627486</v>
      </c>
      <c r="D552">
        <v>38666</v>
      </c>
      <c r="E552" t="s">
        <v>58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132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>
        <v>42020</v>
      </c>
      <c r="S552" t="s">
        <v>76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730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83</v>
      </c>
    </row>
    <row r="553" spans="1:39" x14ac:dyDescent="0.25">
      <c r="A553">
        <v>337</v>
      </c>
      <c r="B553">
        <v>53</v>
      </c>
      <c r="C553">
        <v>498842</v>
      </c>
      <c r="D553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93</v>
      </c>
      <c r="M553" t="s">
        <v>85</v>
      </c>
      <c r="N553" t="s">
        <v>180</v>
      </c>
      <c r="O553" t="s">
        <v>120</v>
      </c>
      <c r="P553">
        <v>0</v>
      </c>
      <c r="Q553">
        <v>-34600</v>
      </c>
      <c r="R553">
        <v>42036</v>
      </c>
      <c r="S553" t="s">
        <v>47</v>
      </c>
      <c r="T553" t="s">
        <v>77</v>
      </c>
      <c r="U553" t="s">
        <v>64</v>
      </c>
      <c r="V553" t="s">
        <v>100</v>
      </c>
      <c r="W553" t="s">
        <v>51</v>
      </c>
      <c r="X553" t="s">
        <v>88</v>
      </c>
      <c r="Y553" t="s">
        <v>731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83</v>
      </c>
    </row>
    <row r="554" spans="1:39" x14ac:dyDescent="0.25">
      <c r="A554">
        <v>360</v>
      </c>
      <c r="B554">
        <v>51</v>
      </c>
      <c r="C554">
        <v>550294</v>
      </c>
      <c r="D554">
        <v>37221</v>
      </c>
      <c r="E554" t="s">
        <v>84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125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732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25">
      <c r="A555">
        <v>428</v>
      </c>
      <c r="B555">
        <v>53</v>
      </c>
      <c r="C555">
        <v>328387</v>
      </c>
      <c r="D555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132</v>
      </c>
      <c r="M555" t="s">
        <v>98</v>
      </c>
      <c r="N555" t="s">
        <v>119</v>
      </c>
      <c r="O555" t="s">
        <v>86</v>
      </c>
      <c r="P555">
        <v>0</v>
      </c>
      <c r="Q555">
        <v>0</v>
      </c>
      <c r="R555">
        <v>42051</v>
      </c>
      <c r="S555" t="s">
        <v>139</v>
      </c>
      <c r="T555" t="s">
        <v>63</v>
      </c>
      <c r="U555" t="s">
        <v>213</v>
      </c>
      <c r="V555" t="s">
        <v>50</v>
      </c>
      <c r="W555" t="s">
        <v>122</v>
      </c>
      <c r="X555" t="s">
        <v>103</v>
      </c>
      <c r="Y555" t="s">
        <v>733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83</v>
      </c>
    </row>
    <row r="556" spans="1:39" x14ac:dyDescent="0.25">
      <c r="A556">
        <v>204</v>
      </c>
      <c r="B556">
        <v>40</v>
      </c>
      <c r="C556">
        <v>540152</v>
      </c>
      <c r="D556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162</v>
      </c>
      <c r="M556" t="s">
        <v>73</v>
      </c>
      <c r="N556" t="s">
        <v>150</v>
      </c>
      <c r="O556" t="s">
        <v>143</v>
      </c>
      <c r="P556">
        <v>0</v>
      </c>
      <c r="Q556">
        <v>0</v>
      </c>
      <c r="R556">
        <v>42011</v>
      </c>
      <c r="S556" t="s">
        <v>76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734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25">
      <c r="A557">
        <v>364</v>
      </c>
      <c r="B557">
        <v>51</v>
      </c>
      <c r="C557">
        <v>385932</v>
      </c>
      <c r="D557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125</v>
      </c>
      <c r="M557" t="s">
        <v>146</v>
      </c>
      <c r="N557" t="s">
        <v>74</v>
      </c>
      <c r="O557" t="s">
        <v>120</v>
      </c>
      <c r="P557">
        <v>0</v>
      </c>
      <c r="Q557">
        <v>0</v>
      </c>
      <c r="R557">
        <v>42014</v>
      </c>
      <c r="S557" t="s">
        <v>47</v>
      </c>
      <c r="T557" t="s">
        <v>77</v>
      </c>
      <c r="U557" t="s">
        <v>49</v>
      </c>
      <c r="V557" t="s">
        <v>121</v>
      </c>
      <c r="W557" t="s">
        <v>78</v>
      </c>
      <c r="X557" t="s">
        <v>157</v>
      </c>
      <c r="Y557" t="s">
        <v>735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57</v>
      </c>
    </row>
    <row r="558" spans="1:39" x14ac:dyDescent="0.25">
      <c r="A558">
        <v>185</v>
      </c>
      <c r="B558">
        <v>35</v>
      </c>
      <c r="C558">
        <v>618682</v>
      </c>
      <c r="D558">
        <v>36589</v>
      </c>
      <c r="E558" t="s">
        <v>58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75</v>
      </c>
      <c r="P558">
        <v>0</v>
      </c>
      <c r="Q558">
        <v>0</v>
      </c>
      <c r="R558">
        <v>42035</v>
      </c>
      <c r="S558" t="s">
        <v>62</v>
      </c>
      <c r="T558" t="s">
        <v>63</v>
      </c>
      <c r="U558" t="s">
        <v>213</v>
      </c>
      <c r="V558" t="s">
        <v>50</v>
      </c>
      <c r="W558" t="s">
        <v>114</v>
      </c>
      <c r="X558" t="s">
        <v>88</v>
      </c>
      <c r="Y558" t="s">
        <v>736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130</v>
      </c>
      <c r="AK558" t="s">
        <v>131</v>
      </c>
      <c r="AL558">
        <v>2011</v>
      </c>
      <c r="AM558" t="s">
        <v>83</v>
      </c>
    </row>
    <row r="559" spans="1:39" x14ac:dyDescent="0.25">
      <c r="A559">
        <v>63</v>
      </c>
      <c r="B559">
        <v>26</v>
      </c>
      <c r="C559">
        <v>550930</v>
      </c>
      <c r="D559">
        <v>34984</v>
      </c>
      <c r="E559" t="s">
        <v>84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174</v>
      </c>
      <c r="O559" t="s">
        <v>75</v>
      </c>
      <c r="P559">
        <v>0</v>
      </c>
      <c r="Q559">
        <v>-36500</v>
      </c>
      <c r="R559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737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83</v>
      </c>
    </row>
    <row r="560" spans="1:39" x14ac:dyDescent="0.25">
      <c r="A560">
        <v>210</v>
      </c>
      <c r="B560">
        <v>35</v>
      </c>
      <c r="C560">
        <v>998192</v>
      </c>
      <c r="D560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142</v>
      </c>
      <c r="M560" t="s">
        <v>126</v>
      </c>
      <c r="N560" t="s">
        <v>156</v>
      </c>
      <c r="O560" t="s">
        <v>143</v>
      </c>
      <c r="P560">
        <v>0</v>
      </c>
      <c r="Q560">
        <v>-19500</v>
      </c>
      <c r="R560">
        <v>42057</v>
      </c>
      <c r="S560" t="s">
        <v>76</v>
      </c>
      <c r="T560" t="s">
        <v>48</v>
      </c>
      <c r="U560" t="s">
        <v>108</v>
      </c>
      <c r="V560" t="s">
        <v>100</v>
      </c>
      <c r="W560" t="s">
        <v>114</v>
      </c>
      <c r="X560" t="s">
        <v>66</v>
      </c>
      <c r="Y560" t="s">
        <v>738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25">
      <c r="A561">
        <v>194</v>
      </c>
      <c r="B561">
        <v>38</v>
      </c>
      <c r="C561">
        <v>663938</v>
      </c>
      <c r="D56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147</v>
      </c>
      <c r="O561" t="s">
        <v>143</v>
      </c>
      <c r="P561">
        <v>46500</v>
      </c>
      <c r="Q561">
        <v>0</v>
      </c>
      <c r="R561">
        <v>42012</v>
      </c>
      <c r="S561" t="s">
        <v>76</v>
      </c>
      <c r="T561" t="s">
        <v>77</v>
      </c>
      <c r="U561" t="s">
        <v>64</v>
      </c>
      <c r="V561" t="s">
        <v>137</v>
      </c>
      <c r="W561" t="s">
        <v>114</v>
      </c>
      <c r="X561" t="s">
        <v>88</v>
      </c>
      <c r="Y561" t="s">
        <v>739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116</v>
      </c>
      <c r="AK561" t="s">
        <v>117</v>
      </c>
      <c r="AL561">
        <v>2011</v>
      </c>
      <c r="AM561" t="s">
        <v>83</v>
      </c>
    </row>
    <row r="562" spans="1:39" x14ac:dyDescent="0.25">
      <c r="A562">
        <v>294</v>
      </c>
      <c r="B562">
        <v>49</v>
      </c>
      <c r="C562">
        <v>756870</v>
      </c>
      <c r="D562">
        <v>35090</v>
      </c>
      <c r="E562" t="s">
        <v>58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125</v>
      </c>
      <c r="M562" t="s">
        <v>190</v>
      </c>
      <c r="N562" t="s">
        <v>99</v>
      </c>
      <c r="O562" t="s">
        <v>75</v>
      </c>
      <c r="P562">
        <v>22700</v>
      </c>
      <c r="Q562">
        <v>0</v>
      </c>
      <c r="R562">
        <v>42039</v>
      </c>
      <c r="S562" t="s">
        <v>76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740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83</v>
      </c>
    </row>
    <row r="563" spans="1:39" x14ac:dyDescent="0.25">
      <c r="A563">
        <v>272</v>
      </c>
      <c r="B563">
        <v>41</v>
      </c>
      <c r="C563">
        <v>337158</v>
      </c>
      <c r="D563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136</v>
      </c>
      <c r="N563" t="s">
        <v>169</v>
      </c>
      <c r="O563" t="s">
        <v>120</v>
      </c>
      <c r="P563">
        <v>38600</v>
      </c>
      <c r="Q563">
        <v>-42800</v>
      </c>
      <c r="R563">
        <v>42039</v>
      </c>
      <c r="S563" t="s">
        <v>47</v>
      </c>
      <c r="T563" t="s">
        <v>87</v>
      </c>
      <c r="U563" t="s">
        <v>64</v>
      </c>
      <c r="V563" t="s">
        <v>100</v>
      </c>
      <c r="W563" t="s">
        <v>78</v>
      </c>
      <c r="X563" t="s">
        <v>88</v>
      </c>
      <c r="Y563" t="s">
        <v>741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130</v>
      </c>
      <c r="AK563" t="s">
        <v>173</v>
      </c>
      <c r="AL563">
        <v>2009</v>
      </c>
      <c r="AM563" t="s">
        <v>57</v>
      </c>
    </row>
    <row r="564" spans="1:39" x14ac:dyDescent="0.25">
      <c r="A564">
        <v>27</v>
      </c>
      <c r="B564">
        <v>27</v>
      </c>
      <c r="C564">
        <v>919875</v>
      </c>
      <c r="D564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142</v>
      </c>
      <c r="M564" t="s">
        <v>186</v>
      </c>
      <c r="N564" t="s">
        <v>127</v>
      </c>
      <c r="O564" t="s">
        <v>75</v>
      </c>
      <c r="P564">
        <v>0</v>
      </c>
      <c r="Q564">
        <v>-55800</v>
      </c>
      <c r="R564">
        <v>42061</v>
      </c>
      <c r="S564" t="s">
        <v>47</v>
      </c>
      <c r="T564" t="s">
        <v>87</v>
      </c>
      <c r="U564" t="s">
        <v>108</v>
      </c>
      <c r="V564" t="s">
        <v>100</v>
      </c>
      <c r="W564" t="s">
        <v>78</v>
      </c>
      <c r="X564" t="s">
        <v>157</v>
      </c>
      <c r="Y564" t="s">
        <v>742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130</v>
      </c>
      <c r="AK564" t="s">
        <v>250</v>
      </c>
      <c r="AL564">
        <v>2008</v>
      </c>
      <c r="AM564" t="s">
        <v>83</v>
      </c>
    </row>
    <row r="565" spans="1:39" x14ac:dyDescent="0.25">
      <c r="A565">
        <v>251</v>
      </c>
      <c r="B565">
        <v>39</v>
      </c>
      <c r="C565">
        <v>315631</v>
      </c>
      <c r="D565">
        <v>36259</v>
      </c>
      <c r="E565" t="s">
        <v>58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93</v>
      </c>
      <c r="M565" t="s">
        <v>112</v>
      </c>
      <c r="N565" t="s">
        <v>150</v>
      </c>
      <c r="O565" t="s">
        <v>143</v>
      </c>
      <c r="P565">
        <v>0</v>
      </c>
      <c r="Q565">
        <v>-31700</v>
      </c>
      <c r="R565">
        <v>42012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123</v>
      </c>
      <c r="Y565" t="s">
        <v>743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25">
      <c r="A566">
        <v>180</v>
      </c>
      <c r="B566">
        <v>33</v>
      </c>
      <c r="C566">
        <v>113464</v>
      </c>
      <c r="D566">
        <v>39922</v>
      </c>
      <c r="E566" t="s">
        <v>58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162</v>
      </c>
      <c r="M566" t="s">
        <v>136</v>
      </c>
      <c r="N566" t="s">
        <v>150</v>
      </c>
      <c r="O566" t="s">
        <v>75</v>
      </c>
      <c r="P566">
        <v>58100</v>
      </c>
      <c r="Q566">
        <v>-49000</v>
      </c>
      <c r="R566">
        <v>42050</v>
      </c>
      <c r="S566" t="s">
        <v>76</v>
      </c>
      <c r="T566" t="s">
        <v>77</v>
      </c>
      <c r="U566" t="s">
        <v>64</v>
      </c>
      <c r="V566" t="s">
        <v>137</v>
      </c>
      <c r="W566" t="s">
        <v>65</v>
      </c>
      <c r="X566" t="s">
        <v>52</v>
      </c>
      <c r="Y566" t="s">
        <v>744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83</v>
      </c>
    </row>
    <row r="567" spans="1:39" x14ac:dyDescent="0.25">
      <c r="A567">
        <v>392</v>
      </c>
      <c r="B567">
        <v>50</v>
      </c>
      <c r="C567">
        <v>556415</v>
      </c>
      <c r="D567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126</v>
      </c>
      <c r="N567" t="s">
        <v>265</v>
      </c>
      <c r="O567" t="s">
        <v>143</v>
      </c>
      <c r="P567">
        <v>68400</v>
      </c>
      <c r="Q567">
        <v>-66800</v>
      </c>
      <c r="R567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745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25">
      <c r="A568">
        <v>143</v>
      </c>
      <c r="B568">
        <v>30</v>
      </c>
      <c r="C568">
        <v>250249</v>
      </c>
      <c r="D568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132</v>
      </c>
      <c r="M568" t="s">
        <v>126</v>
      </c>
      <c r="N568" t="s">
        <v>127</v>
      </c>
      <c r="O568" t="s">
        <v>86</v>
      </c>
      <c r="P568">
        <v>0</v>
      </c>
      <c r="Q568">
        <v>-65700</v>
      </c>
      <c r="R568">
        <v>42016</v>
      </c>
      <c r="S568" t="s">
        <v>47</v>
      </c>
      <c r="T568" t="s">
        <v>77</v>
      </c>
      <c r="U568" t="s">
        <v>64</v>
      </c>
      <c r="V568" t="s">
        <v>100</v>
      </c>
      <c r="W568" t="s">
        <v>51</v>
      </c>
      <c r="X568" t="s">
        <v>66</v>
      </c>
      <c r="Y568" t="s">
        <v>746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116</v>
      </c>
      <c r="AK568" t="s">
        <v>141</v>
      </c>
      <c r="AL568">
        <v>2010</v>
      </c>
      <c r="AM568" t="s">
        <v>83</v>
      </c>
    </row>
    <row r="569" spans="1:39" x14ac:dyDescent="0.25">
      <c r="A569">
        <v>371</v>
      </c>
      <c r="B569">
        <v>54</v>
      </c>
      <c r="C569">
        <v>403776</v>
      </c>
      <c r="D569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>
        <v>34700</v>
      </c>
      <c r="Q569">
        <v>-81000</v>
      </c>
      <c r="R569">
        <v>42022</v>
      </c>
      <c r="S569" t="s">
        <v>76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747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130</v>
      </c>
      <c r="AK569" t="s">
        <v>250</v>
      </c>
      <c r="AL569">
        <v>2010</v>
      </c>
      <c r="AM569" t="s">
        <v>57</v>
      </c>
    </row>
    <row r="570" spans="1:39" x14ac:dyDescent="0.25">
      <c r="A570">
        <v>292</v>
      </c>
      <c r="B570">
        <v>42</v>
      </c>
      <c r="C570">
        <v>396002</v>
      </c>
      <c r="D570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162</v>
      </c>
      <c r="M570" t="s">
        <v>59</v>
      </c>
      <c r="N570" t="s">
        <v>119</v>
      </c>
      <c r="O570" t="s">
        <v>61</v>
      </c>
      <c r="P570">
        <v>0</v>
      </c>
      <c r="Q570">
        <v>-53800</v>
      </c>
      <c r="R570">
        <v>42019</v>
      </c>
      <c r="S570" t="s">
        <v>76</v>
      </c>
      <c r="T570" t="s">
        <v>77</v>
      </c>
      <c r="U570" t="s">
        <v>108</v>
      </c>
      <c r="V570" t="s">
        <v>121</v>
      </c>
      <c r="W570" t="s">
        <v>114</v>
      </c>
      <c r="X570" t="s">
        <v>66</v>
      </c>
      <c r="Y570" t="s">
        <v>748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83</v>
      </c>
    </row>
    <row r="571" spans="1:39" x14ac:dyDescent="0.25">
      <c r="A571">
        <v>165</v>
      </c>
      <c r="B571">
        <v>35</v>
      </c>
      <c r="C571">
        <v>976908</v>
      </c>
      <c r="D57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75</v>
      </c>
      <c r="P571">
        <v>0</v>
      </c>
      <c r="Q571">
        <v>-49900</v>
      </c>
      <c r="R571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749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83</v>
      </c>
    </row>
    <row r="572" spans="1:39" x14ac:dyDescent="0.25">
      <c r="A572">
        <v>158</v>
      </c>
      <c r="B572">
        <v>33</v>
      </c>
      <c r="C572">
        <v>509489</v>
      </c>
      <c r="D572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162</v>
      </c>
      <c r="M572" t="s">
        <v>102</v>
      </c>
      <c r="N572" t="s">
        <v>147</v>
      </c>
      <c r="O572" t="s">
        <v>86</v>
      </c>
      <c r="P572">
        <v>0</v>
      </c>
      <c r="Q572">
        <v>0</v>
      </c>
      <c r="R572">
        <v>42042</v>
      </c>
      <c r="S572" t="s">
        <v>76</v>
      </c>
      <c r="T572" t="s">
        <v>77</v>
      </c>
      <c r="U572" t="s">
        <v>108</v>
      </c>
      <c r="V572" t="s">
        <v>137</v>
      </c>
      <c r="W572" t="s">
        <v>114</v>
      </c>
      <c r="X572" t="s">
        <v>103</v>
      </c>
      <c r="Y572" t="s">
        <v>750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83</v>
      </c>
    </row>
    <row r="573" spans="1:39" x14ac:dyDescent="0.25">
      <c r="A573">
        <v>241</v>
      </c>
      <c r="B573">
        <v>39</v>
      </c>
      <c r="C573">
        <v>485295</v>
      </c>
      <c r="D573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162</v>
      </c>
      <c r="M573" t="s">
        <v>186</v>
      </c>
      <c r="N573" t="s">
        <v>166</v>
      </c>
      <c r="O573" t="s">
        <v>75</v>
      </c>
      <c r="P573">
        <v>0</v>
      </c>
      <c r="Q573">
        <v>-54900</v>
      </c>
      <c r="R573">
        <v>42057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751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83</v>
      </c>
    </row>
    <row r="574" spans="1:39" x14ac:dyDescent="0.25">
      <c r="A574">
        <v>103</v>
      </c>
      <c r="B574">
        <v>33</v>
      </c>
      <c r="C574">
        <v>361829</v>
      </c>
      <c r="D574">
        <v>34594</v>
      </c>
      <c r="E574" t="s">
        <v>40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125</v>
      </c>
      <c r="M574" t="s">
        <v>112</v>
      </c>
      <c r="N574" t="s">
        <v>166</v>
      </c>
      <c r="O574" t="s">
        <v>120</v>
      </c>
      <c r="P574">
        <v>69500</v>
      </c>
      <c r="Q574">
        <v>-47700</v>
      </c>
      <c r="R574">
        <v>42023</v>
      </c>
      <c r="S574" t="s">
        <v>76</v>
      </c>
      <c r="T574" t="s">
        <v>48</v>
      </c>
      <c r="U574" t="s">
        <v>49</v>
      </c>
      <c r="V574" t="s">
        <v>137</v>
      </c>
      <c r="W574" t="s">
        <v>78</v>
      </c>
      <c r="X574" t="s">
        <v>128</v>
      </c>
      <c r="Y574" t="s">
        <v>752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25">
      <c r="A575">
        <v>402</v>
      </c>
      <c r="B575">
        <v>54</v>
      </c>
      <c r="C575">
        <v>603632</v>
      </c>
      <c r="D575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162</v>
      </c>
      <c r="M575" t="s">
        <v>190</v>
      </c>
      <c r="N575" t="s">
        <v>74</v>
      </c>
      <c r="O575" t="s">
        <v>143</v>
      </c>
      <c r="P575">
        <v>48000</v>
      </c>
      <c r="Q575">
        <v>-79600</v>
      </c>
      <c r="R575">
        <v>42063</v>
      </c>
      <c r="S575" t="s">
        <v>47</v>
      </c>
      <c r="T575" t="s">
        <v>77</v>
      </c>
      <c r="U575" t="s">
        <v>49</v>
      </c>
      <c r="V575" t="s">
        <v>121</v>
      </c>
      <c r="W575" t="s">
        <v>78</v>
      </c>
      <c r="X575" t="s">
        <v>103</v>
      </c>
      <c r="Y575" t="s">
        <v>753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272</v>
      </c>
      <c r="AL575">
        <v>2013</v>
      </c>
      <c r="AM575" t="s">
        <v>57</v>
      </c>
    </row>
    <row r="576" spans="1:39" x14ac:dyDescent="0.25">
      <c r="A576">
        <v>102</v>
      </c>
      <c r="B576">
        <v>32</v>
      </c>
      <c r="C576">
        <v>783494</v>
      </c>
      <c r="D576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162</v>
      </c>
      <c r="M576" t="s">
        <v>98</v>
      </c>
      <c r="N576" t="s">
        <v>169</v>
      </c>
      <c r="O576" t="s">
        <v>120</v>
      </c>
      <c r="P576">
        <v>0</v>
      </c>
      <c r="Q576">
        <v>0</v>
      </c>
      <c r="R576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754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57</v>
      </c>
    </row>
    <row r="577" spans="1:39" x14ac:dyDescent="0.25">
      <c r="A577">
        <v>182</v>
      </c>
      <c r="B577">
        <v>40</v>
      </c>
      <c r="C577">
        <v>439049</v>
      </c>
      <c r="D577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112</v>
      </c>
      <c r="N577" t="s">
        <v>133</v>
      </c>
      <c r="O577" t="s">
        <v>46</v>
      </c>
      <c r="P577">
        <v>50000</v>
      </c>
      <c r="Q577">
        <v>-56900</v>
      </c>
      <c r="R577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755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110</v>
      </c>
      <c r="AK577" t="s">
        <v>135</v>
      </c>
      <c r="AL577">
        <v>2008</v>
      </c>
      <c r="AM577" t="s">
        <v>83</v>
      </c>
    </row>
    <row r="578" spans="1:39" x14ac:dyDescent="0.25">
      <c r="A578">
        <v>282</v>
      </c>
      <c r="B578">
        <v>46</v>
      </c>
      <c r="C578">
        <v>502634</v>
      </c>
      <c r="D578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>
        <v>51100</v>
      </c>
      <c r="Q578">
        <v>-75100</v>
      </c>
      <c r="R578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103</v>
      </c>
      <c r="Y578" t="s">
        <v>756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83</v>
      </c>
    </row>
    <row r="579" spans="1:39" x14ac:dyDescent="0.25">
      <c r="A579">
        <v>222</v>
      </c>
      <c r="B579">
        <v>39</v>
      </c>
      <c r="C579">
        <v>378588</v>
      </c>
      <c r="D579">
        <v>38046</v>
      </c>
      <c r="E579" t="s">
        <v>40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132</v>
      </c>
      <c r="M579" t="s">
        <v>146</v>
      </c>
      <c r="N579" t="s">
        <v>74</v>
      </c>
      <c r="O579" t="s">
        <v>143</v>
      </c>
      <c r="P579">
        <v>71400</v>
      </c>
      <c r="Q579">
        <v>0</v>
      </c>
      <c r="R579">
        <v>42021</v>
      </c>
      <c r="S579" t="s">
        <v>76</v>
      </c>
      <c r="T579" t="s">
        <v>77</v>
      </c>
      <c r="U579" t="s">
        <v>49</v>
      </c>
      <c r="V579" t="s">
        <v>121</v>
      </c>
      <c r="W579" t="s">
        <v>51</v>
      </c>
      <c r="X579" t="s">
        <v>157</v>
      </c>
      <c r="Y579" t="s">
        <v>757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25">
      <c r="A580">
        <v>415</v>
      </c>
      <c r="B580">
        <v>52</v>
      </c>
      <c r="C580">
        <v>794731</v>
      </c>
      <c r="D580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174</v>
      </c>
      <c r="O580" t="s">
        <v>143</v>
      </c>
      <c r="P580">
        <v>50400</v>
      </c>
      <c r="Q580">
        <v>0</v>
      </c>
      <c r="R580">
        <v>42037</v>
      </c>
      <c r="S580" t="s">
        <v>76</v>
      </c>
      <c r="T580" t="s">
        <v>77</v>
      </c>
      <c r="U580" t="s">
        <v>108</v>
      </c>
      <c r="V580" t="s">
        <v>50</v>
      </c>
      <c r="W580" t="s">
        <v>114</v>
      </c>
      <c r="X580" t="s">
        <v>88</v>
      </c>
      <c r="Y580" t="s">
        <v>758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116</v>
      </c>
      <c r="AK580" t="s">
        <v>141</v>
      </c>
      <c r="AL580">
        <v>2003</v>
      </c>
      <c r="AM580" t="s">
        <v>83</v>
      </c>
    </row>
    <row r="581" spans="1:39" x14ac:dyDescent="0.25">
      <c r="A581">
        <v>51</v>
      </c>
      <c r="B581">
        <v>34</v>
      </c>
      <c r="C581">
        <v>641934</v>
      </c>
      <c r="D581">
        <v>41633</v>
      </c>
      <c r="E581" t="s">
        <v>40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119</v>
      </c>
      <c r="O581" t="s">
        <v>86</v>
      </c>
      <c r="P581">
        <v>0</v>
      </c>
      <c r="Q581">
        <v>0</v>
      </c>
      <c r="R581">
        <v>42047</v>
      </c>
      <c r="S581" t="s">
        <v>47</v>
      </c>
      <c r="T581" t="s">
        <v>48</v>
      </c>
      <c r="U581" t="s">
        <v>49</v>
      </c>
      <c r="V581" t="s">
        <v>100</v>
      </c>
      <c r="W581" t="s">
        <v>78</v>
      </c>
      <c r="X581" t="s">
        <v>103</v>
      </c>
      <c r="Y581" t="s">
        <v>759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57</v>
      </c>
    </row>
    <row r="582" spans="1:39" x14ac:dyDescent="0.25">
      <c r="A582">
        <v>255</v>
      </c>
      <c r="B582">
        <v>45</v>
      </c>
      <c r="C582">
        <v>113516</v>
      </c>
      <c r="D582">
        <v>33159</v>
      </c>
      <c r="E582" t="s">
        <v>84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132</v>
      </c>
      <c r="M582" t="s">
        <v>73</v>
      </c>
      <c r="N582" t="s">
        <v>107</v>
      </c>
      <c r="O582" t="s">
        <v>75</v>
      </c>
      <c r="P582">
        <v>0</v>
      </c>
      <c r="Q582">
        <v>-40200</v>
      </c>
      <c r="R582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760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130</v>
      </c>
      <c r="AK582" t="s">
        <v>250</v>
      </c>
      <c r="AL582">
        <v>2006</v>
      </c>
      <c r="AM582" t="s">
        <v>83</v>
      </c>
    </row>
    <row r="583" spans="1:39" x14ac:dyDescent="0.25">
      <c r="A583">
        <v>143</v>
      </c>
      <c r="B583">
        <v>31</v>
      </c>
      <c r="C583">
        <v>425631</v>
      </c>
      <c r="D583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>
        <v>37700</v>
      </c>
      <c r="Q583">
        <v>0</v>
      </c>
      <c r="R583">
        <v>42056</v>
      </c>
      <c r="S583" t="s">
        <v>76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761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110</v>
      </c>
      <c r="AK583" t="s">
        <v>111</v>
      </c>
      <c r="AL583">
        <v>1999</v>
      </c>
      <c r="AM583" t="s">
        <v>83</v>
      </c>
    </row>
    <row r="584" spans="1:39" x14ac:dyDescent="0.25">
      <c r="A584">
        <v>130</v>
      </c>
      <c r="B584">
        <v>28</v>
      </c>
      <c r="C584">
        <v>542245</v>
      </c>
      <c r="D584">
        <v>33567</v>
      </c>
      <c r="E584" t="s">
        <v>40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162</v>
      </c>
      <c r="M584" t="s">
        <v>190</v>
      </c>
      <c r="N584" t="s">
        <v>147</v>
      </c>
      <c r="O584" t="s">
        <v>61</v>
      </c>
      <c r="P584">
        <v>0</v>
      </c>
      <c r="Q584">
        <v>-38500</v>
      </c>
      <c r="R584">
        <v>42027</v>
      </c>
      <c r="S584" t="s">
        <v>76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762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130</v>
      </c>
      <c r="AK584" t="s">
        <v>250</v>
      </c>
      <c r="AL584">
        <v>2010</v>
      </c>
      <c r="AM584" t="s">
        <v>83</v>
      </c>
    </row>
    <row r="585" spans="1:39" x14ac:dyDescent="0.25">
      <c r="A585">
        <v>242</v>
      </c>
      <c r="B585">
        <v>41</v>
      </c>
      <c r="C585">
        <v>512894</v>
      </c>
      <c r="D585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125</v>
      </c>
      <c r="M585" t="s">
        <v>136</v>
      </c>
      <c r="N585" t="s">
        <v>174</v>
      </c>
      <c r="O585" t="s">
        <v>86</v>
      </c>
      <c r="P585">
        <v>0</v>
      </c>
      <c r="Q585">
        <v>-57000</v>
      </c>
      <c r="R585">
        <v>42047</v>
      </c>
      <c r="S585" t="s">
        <v>76</v>
      </c>
      <c r="T585" t="s">
        <v>77</v>
      </c>
      <c r="U585" t="s">
        <v>64</v>
      </c>
      <c r="V585" t="s">
        <v>100</v>
      </c>
      <c r="W585" t="s">
        <v>78</v>
      </c>
      <c r="X585" t="s">
        <v>157</v>
      </c>
      <c r="Y585" t="s">
        <v>763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116</v>
      </c>
      <c r="AK585" t="s">
        <v>184</v>
      </c>
      <c r="AL585">
        <v>2009</v>
      </c>
      <c r="AM585" t="s">
        <v>83</v>
      </c>
    </row>
    <row r="586" spans="1:39" x14ac:dyDescent="0.25">
      <c r="A586">
        <v>96</v>
      </c>
      <c r="B586">
        <v>27</v>
      </c>
      <c r="C586">
        <v>633090</v>
      </c>
      <c r="D586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132</v>
      </c>
      <c r="M586" t="s">
        <v>118</v>
      </c>
      <c r="N586" t="s">
        <v>265</v>
      </c>
      <c r="O586" t="s">
        <v>120</v>
      </c>
      <c r="P586">
        <v>0</v>
      </c>
      <c r="Q586">
        <v>0</v>
      </c>
      <c r="R586">
        <v>42027</v>
      </c>
      <c r="S586" t="s">
        <v>139</v>
      </c>
      <c r="T586" t="s">
        <v>63</v>
      </c>
      <c r="U586" t="s">
        <v>213</v>
      </c>
      <c r="V586" t="s">
        <v>50</v>
      </c>
      <c r="W586" t="s">
        <v>114</v>
      </c>
      <c r="X586" t="s">
        <v>88</v>
      </c>
      <c r="Y586" t="s">
        <v>764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105</v>
      </c>
      <c r="AK586" t="s">
        <v>106</v>
      </c>
      <c r="AL586">
        <v>2007</v>
      </c>
      <c r="AM586" t="s">
        <v>83</v>
      </c>
    </row>
    <row r="587" spans="1:39" x14ac:dyDescent="0.25">
      <c r="A587">
        <v>180</v>
      </c>
      <c r="B587">
        <v>35</v>
      </c>
      <c r="C587">
        <v>464234</v>
      </c>
      <c r="D587">
        <v>38550</v>
      </c>
      <c r="E587" t="s">
        <v>84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>
        <v>0</v>
      </c>
      <c r="Q587">
        <v>-55800</v>
      </c>
      <c r="R587">
        <v>42045</v>
      </c>
      <c r="S587" t="s">
        <v>62</v>
      </c>
      <c r="T587" t="s">
        <v>63</v>
      </c>
      <c r="U587" t="s">
        <v>64</v>
      </c>
      <c r="V587" t="s">
        <v>94</v>
      </c>
      <c r="W587" t="s">
        <v>40</v>
      </c>
      <c r="X587" t="s">
        <v>103</v>
      </c>
      <c r="Y587" t="s">
        <v>765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83</v>
      </c>
    </row>
    <row r="588" spans="1:39" x14ac:dyDescent="0.25">
      <c r="A588">
        <v>150</v>
      </c>
      <c r="B588">
        <v>30</v>
      </c>
      <c r="C588">
        <v>290162</v>
      </c>
      <c r="D588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142</v>
      </c>
      <c r="M588" t="s">
        <v>73</v>
      </c>
      <c r="N588" t="s">
        <v>156</v>
      </c>
      <c r="O588" t="s">
        <v>75</v>
      </c>
      <c r="P588">
        <v>40100</v>
      </c>
      <c r="Q588">
        <v>0</v>
      </c>
      <c r="R588">
        <v>42014</v>
      </c>
      <c r="S588" t="s">
        <v>62</v>
      </c>
      <c r="T588" t="s">
        <v>63</v>
      </c>
      <c r="U588" t="s">
        <v>213</v>
      </c>
      <c r="V588" t="s">
        <v>50</v>
      </c>
      <c r="W588" t="s">
        <v>114</v>
      </c>
      <c r="X588" t="s">
        <v>103</v>
      </c>
      <c r="Y588" t="s">
        <v>766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83</v>
      </c>
    </row>
    <row r="589" spans="1:39" x14ac:dyDescent="0.25">
      <c r="A589">
        <v>463</v>
      </c>
      <c r="B589">
        <v>59</v>
      </c>
      <c r="C589">
        <v>638155</v>
      </c>
      <c r="D589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162</v>
      </c>
      <c r="M589" t="s">
        <v>126</v>
      </c>
      <c r="N589" t="s">
        <v>156</v>
      </c>
      <c r="O589" t="s">
        <v>143</v>
      </c>
      <c r="P589">
        <v>51700</v>
      </c>
      <c r="Q589">
        <v>0</v>
      </c>
      <c r="R589">
        <v>42047</v>
      </c>
      <c r="S589" t="s">
        <v>76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767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57</v>
      </c>
    </row>
    <row r="590" spans="1:39" x14ac:dyDescent="0.25">
      <c r="A590">
        <v>472</v>
      </c>
      <c r="B590">
        <v>64</v>
      </c>
      <c r="C590">
        <v>911429</v>
      </c>
      <c r="D590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>
        <v>0</v>
      </c>
      <c r="Q590">
        <v>0</v>
      </c>
      <c r="R590">
        <v>42056</v>
      </c>
      <c r="S590" t="s">
        <v>47</v>
      </c>
      <c r="T590" t="s">
        <v>87</v>
      </c>
      <c r="U590" t="s">
        <v>49</v>
      </c>
      <c r="V590" t="s">
        <v>100</v>
      </c>
      <c r="W590" t="s">
        <v>78</v>
      </c>
      <c r="X590" t="s">
        <v>157</v>
      </c>
      <c r="Y590" t="s">
        <v>768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272</v>
      </c>
      <c r="AL590">
        <v>2002</v>
      </c>
      <c r="AM590" t="s">
        <v>83</v>
      </c>
    </row>
    <row r="591" spans="1:39" x14ac:dyDescent="0.25">
      <c r="A591">
        <v>75</v>
      </c>
      <c r="B591">
        <v>25</v>
      </c>
      <c r="C591">
        <v>106186</v>
      </c>
      <c r="D591">
        <v>40879</v>
      </c>
      <c r="E591" t="s">
        <v>84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93</v>
      </c>
      <c r="M591" t="s">
        <v>118</v>
      </c>
      <c r="N591" t="s">
        <v>150</v>
      </c>
      <c r="O591" t="s">
        <v>46</v>
      </c>
      <c r="P591">
        <v>0</v>
      </c>
      <c r="Q591">
        <v>0</v>
      </c>
      <c r="R591">
        <v>42022</v>
      </c>
      <c r="S591" t="s">
        <v>76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769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25">
      <c r="A592">
        <v>193</v>
      </c>
      <c r="B592">
        <v>40</v>
      </c>
      <c r="C592">
        <v>311783</v>
      </c>
      <c r="D592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142</v>
      </c>
      <c r="M592" t="s">
        <v>160</v>
      </c>
      <c r="N592" t="s">
        <v>169</v>
      </c>
      <c r="O592" t="s">
        <v>46</v>
      </c>
      <c r="P592">
        <v>0</v>
      </c>
      <c r="Q592">
        <v>0</v>
      </c>
      <c r="R592">
        <v>42063</v>
      </c>
      <c r="S592" t="s">
        <v>76</v>
      </c>
      <c r="T592" t="s">
        <v>48</v>
      </c>
      <c r="U592" t="s">
        <v>108</v>
      </c>
      <c r="V592" t="s">
        <v>137</v>
      </c>
      <c r="W592" t="s">
        <v>176</v>
      </c>
      <c r="X592" t="s">
        <v>123</v>
      </c>
      <c r="Y592" t="s">
        <v>770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130</v>
      </c>
      <c r="AK592" t="s">
        <v>173</v>
      </c>
      <c r="AL592">
        <v>1999</v>
      </c>
      <c r="AM592" t="s">
        <v>83</v>
      </c>
    </row>
    <row r="593" spans="1:39" x14ac:dyDescent="0.25">
      <c r="A593">
        <v>43</v>
      </c>
      <c r="B593">
        <v>43</v>
      </c>
      <c r="C593">
        <v>528385</v>
      </c>
      <c r="D593">
        <v>35741</v>
      </c>
      <c r="E593" t="s">
        <v>84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93</v>
      </c>
      <c r="M593" t="s">
        <v>85</v>
      </c>
      <c r="N593" t="s">
        <v>156</v>
      </c>
      <c r="O593" t="s">
        <v>143</v>
      </c>
      <c r="P593">
        <v>0</v>
      </c>
      <c r="Q593">
        <v>0</v>
      </c>
      <c r="R593">
        <v>42023</v>
      </c>
      <c r="S593" t="s">
        <v>47</v>
      </c>
      <c r="T593" t="s">
        <v>77</v>
      </c>
      <c r="U593" t="s">
        <v>49</v>
      </c>
      <c r="V593" t="s">
        <v>137</v>
      </c>
      <c r="W593" t="s">
        <v>114</v>
      </c>
      <c r="X593" t="s">
        <v>88</v>
      </c>
      <c r="Y593" t="s">
        <v>771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57</v>
      </c>
    </row>
    <row r="594" spans="1:39" x14ac:dyDescent="0.25">
      <c r="A594">
        <v>253</v>
      </c>
      <c r="B594">
        <v>41</v>
      </c>
      <c r="C594">
        <v>228403</v>
      </c>
      <c r="D594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142</v>
      </c>
      <c r="M594" t="s">
        <v>59</v>
      </c>
      <c r="N594" t="s">
        <v>99</v>
      </c>
      <c r="O594" t="s">
        <v>143</v>
      </c>
      <c r="P594">
        <v>36600</v>
      </c>
      <c r="Q594">
        <v>0</v>
      </c>
      <c r="R594">
        <v>42015</v>
      </c>
      <c r="S594" t="s">
        <v>47</v>
      </c>
      <c r="T594" t="s">
        <v>77</v>
      </c>
      <c r="U594" t="s">
        <v>108</v>
      </c>
      <c r="V594" t="s">
        <v>50</v>
      </c>
      <c r="W594" t="s">
        <v>51</v>
      </c>
      <c r="X594" t="s">
        <v>157</v>
      </c>
      <c r="Y594" t="s">
        <v>772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83</v>
      </c>
    </row>
    <row r="595" spans="1:39" x14ac:dyDescent="0.25">
      <c r="A595">
        <v>152</v>
      </c>
      <c r="B595">
        <v>30</v>
      </c>
      <c r="C595">
        <v>209177</v>
      </c>
      <c r="D595">
        <v>40134</v>
      </c>
      <c r="E595" t="s">
        <v>58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162</v>
      </c>
      <c r="M595" t="s">
        <v>44</v>
      </c>
      <c r="N595" t="s">
        <v>174</v>
      </c>
      <c r="O595" t="s">
        <v>120</v>
      </c>
      <c r="P595">
        <v>58600</v>
      </c>
      <c r="Q595">
        <v>0</v>
      </c>
      <c r="R595">
        <v>42046</v>
      </c>
      <c r="S595" t="s">
        <v>47</v>
      </c>
      <c r="T595" t="s">
        <v>48</v>
      </c>
      <c r="U595" t="s">
        <v>49</v>
      </c>
      <c r="V595" t="s">
        <v>100</v>
      </c>
      <c r="W595" t="s">
        <v>65</v>
      </c>
      <c r="X595" t="s">
        <v>157</v>
      </c>
      <c r="Y595" t="s">
        <v>773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116</v>
      </c>
      <c r="AK595" t="s">
        <v>141</v>
      </c>
      <c r="AL595">
        <v>2000</v>
      </c>
      <c r="AM595" t="s">
        <v>57</v>
      </c>
    </row>
    <row r="596" spans="1:39" x14ac:dyDescent="0.25">
      <c r="A596">
        <v>160</v>
      </c>
      <c r="B596">
        <v>38</v>
      </c>
      <c r="C596">
        <v>497929</v>
      </c>
      <c r="D596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132</v>
      </c>
      <c r="M596" t="s">
        <v>73</v>
      </c>
      <c r="N596" t="s">
        <v>45</v>
      </c>
      <c r="O596" t="s">
        <v>120</v>
      </c>
      <c r="P596">
        <v>0</v>
      </c>
      <c r="Q596">
        <v>-43800</v>
      </c>
      <c r="R596">
        <v>42013</v>
      </c>
      <c r="S596" t="s">
        <v>76</v>
      </c>
      <c r="T596" t="s">
        <v>48</v>
      </c>
      <c r="U596" t="s">
        <v>49</v>
      </c>
      <c r="V596" t="s">
        <v>100</v>
      </c>
      <c r="W596" t="s">
        <v>51</v>
      </c>
      <c r="X596" t="s">
        <v>123</v>
      </c>
      <c r="Y596" t="s">
        <v>774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272</v>
      </c>
      <c r="AL596">
        <v>1996</v>
      </c>
      <c r="AM596" t="s">
        <v>83</v>
      </c>
    </row>
    <row r="597" spans="1:39" x14ac:dyDescent="0.25">
      <c r="A597">
        <v>56</v>
      </c>
      <c r="B597">
        <v>36</v>
      </c>
      <c r="C597">
        <v>735844</v>
      </c>
      <c r="D597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162</v>
      </c>
      <c r="M597" t="s">
        <v>190</v>
      </c>
      <c r="N597" t="s">
        <v>265</v>
      </c>
      <c r="O597" t="s">
        <v>75</v>
      </c>
      <c r="P597">
        <v>0</v>
      </c>
      <c r="Q597">
        <v>-28800</v>
      </c>
      <c r="R597">
        <v>42024</v>
      </c>
      <c r="S597" t="s">
        <v>47</v>
      </c>
      <c r="T597" t="s">
        <v>77</v>
      </c>
      <c r="U597" t="s">
        <v>49</v>
      </c>
      <c r="V597" t="s">
        <v>50</v>
      </c>
      <c r="W597" t="s">
        <v>122</v>
      </c>
      <c r="X597" t="s">
        <v>103</v>
      </c>
      <c r="Y597" t="s">
        <v>775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130</v>
      </c>
      <c r="AK597" t="s">
        <v>173</v>
      </c>
      <c r="AL597">
        <v>2001</v>
      </c>
      <c r="AM597" t="s">
        <v>83</v>
      </c>
    </row>
    <row r="598" spans="1:39" x14ac:dyDescent="0.25">
      <c r="A598">
        <v>286</v>
      </c>
      <c r="B598">
        <v>41</v>
      </c>
      <c r="C598">
        <v>710741</v>
      </c>
      <c r="D598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142</v>
      </c>
      <c r="M598" t="s">
        <v>102</v>
      </c>
      <c r="N598" t="s">
        <v>113</v>
      </c>
      <c r="O598" t="s">
        <v>61</v>
      </c>
      <c r="P598">
        <v>45500</v>
      </c>
      <c r="Q598">
        <v>-62500</v>
      </c>
      <c r="R598">
        <v>42061</v>
      </c>
      <c r="S598" t="s">
        <v>139</v>
      </c>
      <c r="T598" t="s">
        <v>63</v>
      </c>
      <c r="U598" t="s">
        <v>213</v>
      </c>
      <c r="V598" t="s">
        <v>50</v>
      </c>
      <c r="W598" t="s">
        <v>114</v>
      </c>
      <c r="X598" t="s">
        <v>52</v>
      </c>
      <c r="Y598" t="s">
        <v>776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25">
      <c r="A599">
        <v>3</v>
      </c>
      <c r="B599">
        <v>29</v>
      </c>
      <c r="C599">
        <v>276804</v>
      </c>
      <c r="D599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162</v>
      </c>
      <c r="M599" t="s">
        <v>118</v>
      </c>
      <c r="N599" t="s">
        <v>169</v>
      </c>
      <c r="O599" t="s">
        <v>86</v>
      </c>
      <c r="P599">
        <v>0</v>
      </c>
      <c r="Q599">
        <v>0</v>
      </c>
      <c r="R599">
        <v>42037</v>
      </c>
      <c r="S599" t="s">
        <v>139</v>
      </c>
      <c r="T599" t="s">
        <v>63</v>
      </c>
      <c r="U599" t="s">
        <v>213</v>
      </c>
      <c r="V599" t="s">
        <v>50</v>
      </c>
      <c r="W599" t="s">
        <v>176</v>
      </c>
      <c r="X599" t="s">
        <v>103</v>
      </c>
      <c r="Y599" t="s">
        <v>777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25">
      <c r="A600">
        <v>286</v>
      </c>
      <c r="B600">
        <v>41</v>
      </c>
      <c r="C600">
        <v>507545</v>
      </c>
      <c r="D600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132</v>
      </c>
      <c r="M600" t="s">
        <v>73</v>
      </c>
      <c r="N600" t="s">
        <v>119</v>
      </c>
      <c r="O600" t="s">
        <v>61</v>
      </c>
      <c r="P600">
        <v>71300</v>
      </c>
      <c r="Q600">
        <v>-70300</v>
      </c>
      <c r="R600">
        <v>42008</v>
      </c>
      <c r="S600" t="s">
        <v>76</v>
      </c>
      <c r="T600" t="s">
        <v>87</v>
      </c>
      <c r="U600" t="s">
        <v>49</v>
      </c>
      <c r="V600" t="s">
        <v>137</v>
      </c>
      <c r="W600" t="s">
        <v>78</v>
      </c>
      <c r="X600" t="s">
        <v>52</v>
      </c>
      <c r="Y600" t="s">
        <v>778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25">
      <c r="A601">
        <v>239</v>
      </c>
      <c r="B601">
        <v>38</v>
      </c>
      <c r="C601">
        <v>485642</v>
      </c>
      <c r="D60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125</v>
      </c>
      <c r="M601" t="s">
        <v>160</v>
      </c>
      <c r="N601" t="s">
        <v>99</v>
      </c>
      <c r="O601" t="s">
        <v>61</v>
      </c>
      <c r="P601">
        <v>0</v>
      </c>
      <c r="Q601">
        <v>0</v>
      </c>
      <c r="R601">
        <v>42054</v>
      </c>
      <c r="S601" t="s">
        <v>76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779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25">
      <c r="A602">
        <v>64</v>
      </c>
      <c r="B602">
        <v>29</v>
      </c>
      <c r="C602">
        <v>796375</v>
      </c>
      <c r="D602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132</v>
      </c>
      <c r="M602" t="s">
        <v>126</v>
      </c>
      <c r="N602" t="s">
        <v>243</v>
      </c>
      <c r="O602" t="s">
        <v>61</v>
      </c>
      <c r="P602">
        <v>0</v>
      </c>
      <c r="Q602">
        <v>-61400</v>
      </c>
      <c r="R602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780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105</v>
      </c>
      <c r="AK602" t="s">
        <v>106</v>
      </c>
      <c r="AL602">
        <v>2007</v>
      </c>
      <c r="AM602" t="s">
        <v>57</v>
      </c>
    </row>
    <row r="603" spans="1:39" x14ac:dyDescent="0.25">
      <c r="A603">
        <v>98</v>
      </c>
      <c r="B603">
        <v>31</v>
      </c>
      <c r="C603">
        <v>171183</v>
      </c>
      <c r="D603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125</v>
      </c>
      <c r="M603" t="s">
        <v>59</v>
      </c>
      <c r="N603" t="s">
        <v>99</v>
      </c>
      <c r="O603" t="s">
        <v>120</v>
      </c>
      <c r="P603">
        <v>0</v>
      </c>
      <c r="Q603">
        <v>-26400</v>
      </c>
      <c r="R603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781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130</v>
      </c>
      <c r="AK603" t="s">
        <v>173</v>
      </c>
      <c r="AL603">
        <v>1997</v>
      </c>
      <c r="AM603" t="s">
        <v>83</v>
      </c>
    </row>
    <row r="604" spans="1:39" x14ac:dyDescent="0.25">
      <c r="A604">
        <v>16</v>
      </c>
      <c r="B604">
        <v>35</v>
      </c>
      <c r="C604">
        <v>110084</v>
      </c>
      <c r="D604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162</v>
      </c>
      <c r="M604" t="s">
        <v>73</v>
      </c>
      <c r="N604" t="s">
        <v>169</v>
      </c>
      <c r="O604" t="s">
        <v>75</v>
      </c>
      <c r="P604">
        <v>59300</v>
      </c>
      <c r="Q604">
        <v>-31400</v>
      </c>
      <c r="R604">
        <v>42052</v>
      </c>
      <c r="S604" t="s">
        <v>47</v>
      </c>
      <c r="T604" t="s">
        <v>77</v>
      </c>
      <c r="U604" t="s">
        <v>108</v>
      </c>
      <c r="V604" t="s">
        <v>121</v>
      </c>
      <c r="W604" t="s">
        <v>51</v>
      </c>
      <c r="X604" t="s">
        <v>123</v>
      </c>
      <c r="Y604" t="s">
        <v>782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57</v>
      </c>
    </row>
    <row r="605" spans="1:39" x14ac:dyDescent="0.25">
      <c r="A605">
        <v>70</v>
      </c>
      <c r="B605">
        <v>27</v>
      </c>
      <c r="C605">
        <v>714784</v>
      </c>
      <c r="D605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125</v>
      </c>
      <c r="M605" t="s">
        <v>186</v>
      </c>
      <c r="N605" t="s">
        <v>182</v>
      </c>
      <c r="O605" t="s">
        <v>75</v>
      </c>
      <c r="P605">
        <v>46000</v>
      </c>
      <c r="Q605">
        <v>0</v>
      </c>
      <c r="R605">
        <v>42017</v>
      </c>
      <c r="S605" t="s">
        <v>62</v>
      </c>
      <c r="T605" t="s">
        <v>63</v>
      </c>
      <c r="U605" t="s">
        <v>213</v>
      </c>
      <c r="V605" t="s">
        <v>50</v>
      </c>
      <c r="W605" t="s">
        <v>114</v>
      </c>
      <c r="X605" t="s">
        <v>52</v>
      </c>
      <c r="Y605" t="s">
        <v>783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116</v>
      </c>
      <c r="AK605" t="s">
        <v>117</v>
      </c>
      <c r="AL605">
        <v>2000</v>
      </c>
      <c r="AM605" t="s">
        <v>83</v>
      </c>
    </row>
    <row r="606" spans="1:39" x14ac:dyDescent="0.25">
      <c r="A606">
        <v>75</v>
      </c>
      <c r="B606">
        <v>27</v>
      </c>
      <c r="C606">
        <v>143924</v>
      </c>
      <c r="D606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162</v>
      </c>
      <c r="M606" t="s">
        <v>85</v>
      </c>
      <c r="N606" t="s">
        <v>147</v>
      </c>
      <c r="O606" t="s">
        <v>61</v>
      </c>
      <c r="P606">
        <v>0</v>
      </c>
      <c r="Q606">
        <v>0</v>
      </c>
      <c r="R606">
        <v>42063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784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116</v>
      </c>
      <c r="AK606" t="s">
        <v>141</v>
      </c>
      <c r="AL606">
        <v>2008</v>
      </c>
      <c r="AM606" t="s">
        <v>83</v>
      </c>
    </row>
    <row r="607" spans="1:39" x14ac:dyDescent="0.25">
      <c r="A607">
        <v>246</v>
      </c>
      <c r="B607">
        <v>44</v>
      </c>
      <c r="C607">
        <v>996850</v>
      </c>
      <c r="D607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>
        <v>0</v>
      </c>
      <c r="Q607">
        <v>0</v>
      </c>
      <c r="R607">
        <v>42007</v>
      </c>
      <c r="S607" t="s">
        <v>47</v>
      </c>
      <c r="T607" t="s">
        <v>77</v>
      </c>
      <c r="U607" t="s">
        <v>64</v>
      </c>
      <c r="V607" t="s">
        <v>121</v>
      </c>
      <c r="W607" t="s">
        <v>78</v>
      </c>
      <c r="X607" t="s">
        <v>88</v>
      </c>
      <c r="Y607" t="s">
        <v>785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83</v>
      </c>
    </row>
    <row r="608" spans="1:39" x14ac:dyDescent="0.25">
      <c r="A608">
        <v>110</v>
      </c>
      <c r="B608">
        <v>27</v>
      </c>
      <c r="C608">
        <v>284834</v>
      </c>
      <c r="D608">
        <v>40028</v>
      </c>
      <c r="E608" t="s">
        <v>40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93</v>
      </c>
      <c r="M608" t="s">
        <v>118</v>
      </c>
      <c r="N608" t="s">
        <v>113</v>
      </c>
      <c r="O608" t="s">
        <v>75</v>
      </c>
      <c r="P608">
        <v>0</v>
      </c>
      <c r="Q608">
        <v>-66200</v>
      </c>
      <c r="R608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786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110</v>
      </c>
      <c r="AK608" t="s">
        <v>135</v>
      </c>
      <c r="AL608">
        <v>2010</v>
      </c>
      <c r="AM608" t="s">
        <v>83</v>
      </c>
    </row>
    <row r="609" spans="1:39" x14ac:dyDescent="0.25">
      <c r="A609">
        <v>236</v>
      </c>
      <c r="B609">
        <v>39</v>
      </c>
      <c r="C609">
        <v>830878</v>
      </c>
      <c r="D609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125</v>
      </c>
      <c r="M609" t="s">
        <v>126</v>
      </c>
      <c r="N609" t="s">
        <v>60</v>
      </c>
      <c r="O609" t="s">
        <v>120</v>
      </c>
      <c r="P609">
        <v>0</v>
      </c>
      <c r="Q609">
        <v>-63900</v>
      </c>
      <c r="R609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78</v>
      </c>
      <c r="X609" t="s">
        <v>103</v>
      </c>
      <c r="Y609" t="s">
        <v>787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83</v>
      </c>
    </row>
    <row r="610" spans="1:39" x14ac:dyDescent="0.25">
      <c r="A610">
        <v>267</v>
      </c>
      <c r="B610">
        <v>46</v>
      </c>
      <c r="C610">
        <v>270208</v>
      </c>
      <c r="D610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186</v>
      </c>
      <c r="N610" t="s">
        <v>174</v>
      </c>
      <c r="O610" t="s">
        <v>120</v>
      </c>
      <c r="P610">
        <v>0</v>
      </c>
      <c r="Q610">
        <v>0</v>
      </c>
      <c r="R610">
        <v>42010</v>
      </c>
      <c r="S610" t="s">
        <v>76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788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83</v>
      </c>
    </row>
    <row r="611" spans="1:39" x14ac:dyDescent="0.25">
      <c r="A611">
        <v>463</v>
      </c>
      <c r="B611">
        <v>57</v>
      </c>
      <c r="C611">
        <v>407958</v>
      </c>
      <c r="D61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>
        <v>0</v>
      </c>
      <c r="Q611">
        <v>0</v>
      </c>
      <c r="R611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103</v>
      </c>
      <c r="Y611" t="s">
        <v>789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145</v>
      </c>
      <c r="AL611">
        <v>1995</v>
      </c>
      <c r="AM611" t="s">
        <v>83</v>
      </c>
    </row>
    <row r="612" spans="1:39" x14ac:dyDescent="0.25">
      <c r="A612">
        <v>303</v>
      </c>
      <c r="B612">
        <v>46</v>
      </c>
      <c r="C612">
        <v>832300</v>
      </c>
      <c r="D612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125</v>
      </c>
      <c r="M612" t="s">
        <v>59</v>
      </c>
      <c r="N612" t="s">
        <v>171</v>
      </c>
      <c r="O612" t="s">
        <v>46</v>
      </c>
      <c r="P612">
        <v>0</v>
      </c>
      <c r="Q612">
        <v>0</v>
      </c>
      <c r="R612">
        <v>42047</v>
      </c>
      <c r="S612" t="s">
        <v>76</v>
      </c>
      <c r="T612" t="s">
        <v>77</v>
      </c>
      <c r="U612" t="s">
        <v>64</v>
      </c>
      <c r="V612" t="s">
        <v>100</v>
      </c>
      <c r="W612" t="s">
        <v>78</v>
      </c>
      <c r="X612" t="s">
        <v>157</v>
      </c>
      <c r="Y612" t="s">
        <v>790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116</v>
      </c>
      <c r="AK612" t="s">
        <v>184</v>
      </c>
      <c r="AL612">
        <v>2006</v>
      </c>
      <c r="AM612" t="s">
        <v>83</v>
      </c>
    </row>
    <row r="613" spans="1:39" x14ac:dyDescent="0.25">
      <c r="A613">
        <v>137</v>
      </c>
      <c r="B613">
        <v>30</v>
      </c>
      <c r="C613">
        <v>927205</v>
      </c>
      <c r="D613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126</v>
      </c>
      <c r="N613" t="s">
        <v>171</v>
      </c>
      <c r="O613" t="s">
        <v>86</v>
      </c>
      <c r="P613">
        <v>55600</v>
      </c>
      <c r="Q613">
        <v>-59700</v>
      </c>
      <c r="R613">
        <v>42051</v>
      </c>
      <c r="S613" t="s">
        <v>76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791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83</v>
      </c>
    </row>
    <row r="614" spans="1:39" x14ac:dyDescent="0.25">
      <c r="A614">
        <v>56</v>
      </c>
      <c r="B614">
        <v>42</v>
      </c>
      <c r="C614">
        <v>655356</v>
      </c>
      <c r="D614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>
        <v>42060</v>
      </c>
      <c r="S614" t="s">
        <v>47</v>
      </c>
      <c r="T614" t="s">
        <v>77</v>
      </c>
      <c r="U614" t="s">
        <v>108</v>
      </c>
      <c r="V614" t="s">
        <v>121</v>
      </c>
      <c r="W614" t="s">
        <v>78</v>
      </c>
      <c r="X614" t="s">
        <v>52</v>
      </c>
      <c r="Y614" t="s">
        <v>792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83</v>
      </c>
    </row>
    <row r="615" spans="1:39" x14ac:dyDescent="0.25">
      <c r="A615">
        <v>75</v>
      </c>
      <c r="B615">
        <v>27</v>
      </c>
      <c r="C615">
        <v>831053</v>
      </c>
      <c r="D615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132</v>
      </c>
      <c r="M615" t="s">
        <v>160</v>
      </c>
      <c r="N615" t="s">
        <v>74</v>
      </c>
      <c r="O615" t="s">
        <v>143</v>
      </c>
      <c r="P615">
        <v>57900</v>
      </c>
      <c r="Q615">
        <v>-90100</v>
      </c>
      <c r="R615">
        <v>42025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793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83</v>
      </c>
    </row>
    <row r="616" spans="1:39" x14ac:dyDescent="0.25">
      <c r="A616">
        <v>131</v>
      </c>
      <c r="B616">
        <v>33</v>
      </c>
      <c r="C616">
        <v>432740</v>
      </c>
      <c r="D616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156</v>
      </c>
      <c r="O616" t="s">
        <v>120</v>
      </c>
      <c r="P616">
        <v>0</v>
      </c>
      <c r="Q616">
        <v>-65200</v>
      </c>
      <c r="R616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78</v>
      </c>
      <c r="X616" t="s">
        <v>128</v>
      </c>
      <c r="Y616" t="s">
        <v>794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116</v>
      </c>
      <c r="AK616" t="s">
        <v>117</v>
      </c>
      <c r="AL616">
        <v>2010</v>
      </c>
      <c r="AM616" t="s">
        <v>83</v>
      </c>
    </row>
    <row r="617" spans="1:39" x14ac:dyDescent="0.25">
      <c r="A617">
        <v>153</v>
      </c>
      <c r="B617">
        <v>34</v>
      </c>
      <c r="C617">
        <v>893853</v>
      </c>
      <c r="D617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132</v>
      </c>
      <c r="M617" t="s">
        <v>98</v>
      </c>
      <c r="N617" t="s">
        <v>166</v>
      </c>
      <c r="O617" t="s">
        <v>61</v>
      </c>
      <c r="P617">
        <v>45600</v>
      </c>
      <c r="Q617">
        <v>-61400</v>
      </c>
      <c r="R617">
        <v>42062</v>
      </c>
      <c r="S617" t="s">
        <v>76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795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105</v>
      </c>
      <c r="AK617" t="s">
        <v>106</v>
      </c>
      <c r="AL617">
        <v>2000</v>
      </c>
      <c r="AM617" t="s">
        <v>83</v>
      </c>
    </row>
    <row r="618" spans="1:39" x14ac:dyDescent="0.25">
      <c r="A618">
        <v>255</v>
      </c>
      <c r="B618">
        <v>43</v>
      </c>
      <c r="C618">
        <v>594988</v>
      </c>
      <c r="D618">
        <v>39208</v>
      </c>
      <c r="E618" t="s">
        <v>58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162</v>
      </c>
      <c r="M618" t="s">
        <v>146</v>
      </c>
      <c r="N618" t="s">
        <v>74</v>
      </c>
      <c r="O618" t="s">
        <v>86</v>
      </c>
      <c r="P618">
        <v>75800</v>
      </c>
      <c r="Q618">
        <v>0</v>
      </c>
      <c r="R618">
        <v>42045</v>
      </c>
      <c r="S618" t="s">
        <v>76</v>
      </c>
      <c r="T618" t="s">
        <v>48</v>
      </c>
      <c r="U618" t="s">
        <v>49</v>
      </c>
      <c r="V618" t="s">
        <v>100</v>
      </c>
      <c r="W618" t="s">
        <v>51</v>
      </c>
      <c r="X618" t="s">
        <v>52</v>
      </c>
      <c r="Y618" t="s">
        <v>796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105</v>
      </c>
      <c r="AK618" t="s">
        <v>152</v>
      </c>
      <c r="AL618">
        <v>2007</v>
      </c>
      <c r="AM618" t="s">
        <v>57</v>
      </c>
    </row>
    <row r="619" spans="1:39" x14ac:dyDescent="0.25">
      <c r="A619">
        <v>103</v>
      </c>
      <c r="B619">
        <v>26</v>
      </c>
      <c r="C619">
        <v>979544</v>
      </c>
      <c r="D619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98</v>
      </c>
      <c r="N619" t="s">
        <v>45</v>
      </c>
      <c r="O619" t="s">
        <v>46</v>
      </c>
      <c r="P619">
        <v>66300</v>
      </c>
      <c r="Q619">
        <v>0</v>
      </c>
      <c r="R619">
        <v>42022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88</v>
      </c>
      <c r="Y619" t="s">
        <v>797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83</v>
      </c>
    </row>
    <row r="620" spans="1:39" x14ac:dyDescent="0.25">
      <c r="A620">
        <v>97</v>
      </c>
      <c r="B620">
        <v>28</v>
      </c>
      <c r="C620">
        <v>191891</v>
      </c>
      <c r="D620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162</v>
      </c>
      <c r="M620" t="s">
        <v>190</v>
      </c>
      <c r="N620" t="s">
        <v>182</v>
      </c>
      <c r="O620" t="s">
        <v>46</v>
      </c>
      <c r="P620">
        <v>0</v>
      </c>
      <c r="Q620">
        <v>-32600</v>
      </c>
      <c r="R620">
        <v>42017</v>
      </c>
      <c r="S620" t="s">
        <v>47</v>
      </c>
      <c r="T620" t="s">
        <v>77</v>
      </c>
      <c r="U620" t="s">
        <v>108</v>
      </c>
      <c r="V620" t="s">
        <v>137</v>
      </c>
      <c r="W620" t="s">
        <v>51</v>
      </c>
      <c r="X620" t="s">
        <v>103</v>
      </c>
      <c r="Y620" t="s">
        <v>798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83</v>
      </c>
    </row>
    <row r="621" spans="1:39" x14ac:dyDescent="0.25">
      <c r="A621">
        <v>214</v>
      </c>
      <c r="B621">
        <v>36</v>
      </c>
      <c r="C621">
        <v>831479</v>
      </c>
      <c r="D62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93</v>
      </c>
      <c r="M621" t="s">
        <v>59</v>
      </c>
      <c r="N621" t="s">
        <v>171</v>
      </c>
      <c r="O621" t="s">
        <v>75</v>
      </c>
      <c r="P621">
        <v>0</v>
      </c>
      <c r="Q621">
        <v>0</v>
      </c>
      <c r="R621">
        <v>42035</v>
      </c>
      <c r="S621" t="s">
        <v>76</v>
      </c>
      <c r="T621" t="s">
        <v>87</v>
      </c>
      <c r="U621" t="s">
        <v>64</v>
      </c>
      <c r="V621" t="s">
        <v>137</v>
      </c>
      <c r="W621" t="s">
        <v>78</v>
      </c>
      <c r="X621" t="s">
        <v>103</v>
      </c>
      <c r="Y621" t="s">
        <v>799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25">
      <c r="A622">
        <v>438</v>
      </c>
      <c r="B622">
        <v>57</v>
      </c>
      <c r="C622">
        <v>714346</v>
      </c>
      <c r="D622">
        <v>33516</v>
      </c>
      <c r="E622" t="s">
        <v>40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169</v>
      </c>
      <c r="O622" t="s">
        <v>46</v>
      </c>
      <c r="P622">
        <v>0</v>
      </c>
      <c r="Q622">
        <v>0</v>
      </c>
      <c r="R622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800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57</v>
      </c>
    </row>
    <row r="623" spans="1:39" x14ac:dyDescent="0.25">
      <c r="A623">
        <v>87</v>
      </c>
      <c r="B623">
        <v>27</v>
      </c>
      <c r="C623">
        <v>326289</v>
      </c>
      <c r="D623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125</v>
      </c>
      <c r="M623" t="s">
        <v>146</v>
      </c>
      <c r="N623" t="s">
        <v>174</v>
      </c>
      <c r="O623" t="s">
        <v>75</v>
      </c>
      <c r="P623">
        <v>0</v>
      </c>
      <c r="Q623">
        <v>0</v>
      </c>
      <c r="R623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801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130</v>
      </c>
      <c r="AK623" t="s">
        <v>131</v>
      </c>
      <c r="AL623">
        <v>1996</v>
      </c>
      <c r="AM623" t="s">
        <v>83</v>
      </c>
    </row>
    <row r="624" spans="1:39" x14ac:dyDescent="0.25">
      <c r="A624">
        <v>27</v>
      </c>
      <c r="B624">
        <v>28</v>
      </c>
      <c r="C624">
        <v>944537</v>
      </c>
      <c r="D624">
        <v>33808</v>
      </c>
      <c r="E624" t="s">
        <v>40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>
        <v>0</v>
      </c>
      <c r="Q624">
        <v>0</v>
      </c>
      <c r="R624">
        <v>42048</v>
      </c>
      <c r="S624" t="s">
        <v>139</v>
      </c>
      <c r="T624" t="s">
        <v>63</v>
      </c>
      <c r="U624" t="s">
        <v>213</v>
      </c>
      <c r="V624" t="s">
        <v>50</v>
      </c>
      <c r="W624" t="s">
        <v>114</v>
      </c>
      <c r="X624" t="s">
        <v>66</v>
      </c>
      <c r="Y624" t="s">
        <v>802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83</v>
      </c>
    </row>
    <row r="625" spans="1:39" x14ac:dyDescent="0.25">
      <c r="A625">
        <v>206</v>
      </c>
      <c r="B625">
        <v>42</v>
      </c>
      <c r="C625">
        <v>779156</v>
      </c>
      <c r="D625">
        <v>34252</v>
      </c>
      <c r="E625" t="s">
        <v>84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>
        <v>0</v>
      </c>
      <c r="Q625">
        <v>-74200</v>
      </c>
      <c r="R625">
        <v>42007</v>
      </c>
      <c r="S625" t="s">
        <v>47</v>
      </c>
      <c r="T625" t="s">
        <v>77</v>
      </c>
      <c r="U625" t="s">
        <v>49</v>
      </c>
      <c r="V625" t="s">
        <v>100</v>
      </c>
      <c r="W625" t="s">
        <v>65</v>
      </c>
      <c r="X625" t="s">
        <v>123</v>
      </c>
      <c r="Y625" t="s">
        <v>803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25">
      <c r="A626">
        <v>127</v>
      </c>
      <c r="B626">
        <v>31</v>
      </c>
      <c r="C626">
        <v>856153</v>
      </c>
      <c r="D626">
        <v>37446</v>
      </c>
      <c r="E626" t="s">
        <v>40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93</v>
      </c>
      <c r="M626" t="s">
        <v>73</v>
      </c>
      <c r="N626" t="s">
        <v>60</v>
      </c>
      <c r="O626" t="s">
        <v>143</v>
      </c>
      <c r="P626">
        <v>58200</v>
      </c>
      <c r="Q626">
        <v>0</v>
      </c>
      <c r="R626">
        <v>42017</v>
      </c>
      <c r="S626" t="s">
        <v>139</v>
      </c>
      <c r="T626" t="s">
        <v>63</v>
      </c>
      <c r="U626" t="s">
        <v>64</v>
      </c>
      <c r="V626" t="s">
        <v>94</v>
      </c>
      <c r="W626" t="s">
        <v>51</v>
      </c>
      <c r="X626" t="s">
        <v>66</v>
      </c>
      <c r="Y626" t="s">
        <v>804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105</v>
      </c>
      <c r="AK626" t="s">
        <v>288</v>
      </c>
      <c r="AL626">
        <v>1996</v>
      </c>
      <c r="AM626" t="s">
        <v>83</v>
      </c>
    </row>
    <row r="627" spans="1:39" x14ac:dyDescent="0.25">
      <c r="A627">
        <v>422</v>
      </c>
      <c r="B627">
        <v>60</v>
      </c>
      <c r="C627">
        <v>473338</v>
      </c>
      <c r="D627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150</v>
      </c>
      <c r="O627" t="s">
        <v>75</v>
      </c>
      <c r="P627">
        <v>43600</v>
      </c>
      <c r="Q627">
        <v>-67800</v>
      </c>
      <c r="R627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805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25">
      <c r="A628">
        <v>303</v>
      </c>
      <c r="B628">
        <v>50</v>
      </c>
      <c r="C628">
        <v>521694</v>
      </c>
      <c r="D628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125</v>
      </c>
      <c r="M628" t="s">
        <v>73</v>
      </c>
      <c r="N628" t="s">
        <v>119</v>
      </c>
      <c r="O628" t="s">
        <v>143</v>
      </c>
      <c r="P628">
        <v>0</v>
      </c>
      <c r="Q628">
        <v>0</v>
      </c>
      <c r="R628">
        <v>42024</v>
      </c>
      <c r="S628" t="s">
        <v>76</v>
      </c>
      <c r="T628" t="s">
        <v>48</v>
      </c>
      <c r="U628" t="s">
        <v>49</v>
      </c>
      <c r="V628" t="s">
        <v>100</v>
      </c>
      <c r="W628" t="s">
        <v>51</v>
      </c>
      <c r="X628" t="s">
        <v>103</v>
      </c>
      <c r="Y628" t="s">
        <v>806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145</v>
      </c>
      <c r="AL628">
        <v>2010</v>
      </c>
      <c r="AM628" t="s">
        <v>83</v>
      </c>
    </row>
    <row r="629" spans="1:39" x14ac:dyDescent="0.25">
      <c r="A629">
        <v>228</v>
      </c>
      <c r="B629">
        <v>40</v>
      </c>
      <c r="C629">
        <v>136520</v>
      </c>
      <c r="D629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>
        <v>43700</v>
      </c>
      <c r="Q629">
        <v>0</v>
      </c>
      <c r="R629">
        <v>42022</v>
      </c>
      <c r="S629" t="s">
        <v>139</v>
      </c>
      <c r="T629" t="s">
        <v>63</v>
      </c>
      <c r="U629" t="s">
        <v>213</v>
      </c>
      <c r="V629" t="s">
        <v>50</v>
      </c>
      <c r="W629" t="s">
        <v>114</v>
      </c>
      <c r="X629" t="s">
        <v>128</v>
      </c>
      <c r="Y629" t="s">
        <v>807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116</v>
      </c>
      <c r="AK629" t="s">
        <v>117</v>
      </c>
      <c r="AL629">
        <v>2010</v>
      </c>
      <c r="AM629" t="s">
        <v>83</v>
      </c>
    </row>
    <row r="630" spans="1:39" x14ac:dyDescent="0.25">
      <c r="A630">
        <v>239</v>
      </c>
      <c r="B630">
        <v>39</v>
      </c>
      <c r="C630">
        <v>730819</v>
      </c>
      <c r="D630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162</v>
      </c>
      <c r="M630" t="s">
        <v>136</v>
      </c>
      <c r="N630" t="s">
        <v>150</v>
      </c>
      <c r="O630" t="s">
        <v>120</v>
      </c>
      <c r="P630">
        <v>44200</v>
      </c>
      <c r="Q630">
        <v>-37000</v>
      </c>
      <c r="R630">
        <v>42007</v>
      </c>
      <c r="S630" t="s">
        <v>47</v>
      </c>
      <c r="T630" t="s">
        <v>87</v>
      </c>
      <c r="U630" t="s">
        <v>49</v>
      </c>
      <c r="V630" t="s">
        <v>100</v>
      </c>
      <c r="W630" t="s">
        <v>51</v>
      </c>
      <c r="X630" t="s">
        <v>66</v>
      </c>
      <c r="Y630" t="s">
        <v>808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57</v>
      </c>
    </row>
    <row r="631" spans="1:39" x14ac:dyDescent="0.25">
      <c r="A631">
        <v>330</v>
      </c>
      <c r="B631">
        <v>47</v>
      </c>
      <c r="C631">
        <v>912665</v>
      </c>
      <c r="D63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132</v>
      </c>
      <c r="M631" t="s">
        <v>44</v>
      </c>
      <c r="N631" t="s">
        <v>169</v>
      </c>
      <c r="O631" t="s">
        <v>120</v>
      </c>
      <c r="P631">
        <v>0</v>
      </c>
      <c r="Q631">
        <v>-56400</v>
      </c>
      <c r="R631">
        <v>42064</v>
      </c>
      <c r="S631" t="s">
        <v>76</v>
      </c>
      <c r="T631" t="s">
        <v>48</v>
      </c>
      <c r="U631" t="s">
        <v>108</v>
      </c>
      <c r="V631" t="s">
        <v>121</v>
      </c>
      <c r="W631" t="s">
        <v>78</v>
      </c>
      <c r="X631" t="s">
        <v>157</v>
      </c>
      <c r="Y631" t="s">
        <v>809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130</v>
      </c>
      <c r="AK631" t="s">
        <v>131</v>
      </c>
      <c r="AL631">
        <v>1999</v>
      </c>
      <c r="AM631" t="s">
        <v>57</v>
      </c>
    </row>
    <row r="632" spans="1:39" x14ac:dyDescent="0.25">
      <c r="A632">
        <v>128</v>
      </c>
      <c r="B632">
        <v>35</v>
      </c>
      <c r="C632">
        <v>469966</v>
      </c>
      <c r="D632">
        <v>38190</v>
      </c>
      <c r="E632" t="s">
        <v>58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171</v>
      </c>
      <c r="O632" t="s">
        <v>61</v>
      </c>
      <c r="P632">
        <v>0</v>
      </c>
      <c r="Q632">
        <v>0</v>
      </c>
      <c r="R632">
        <v>42005</v>
      </c>
      <c r="S632" t="s">
        <v>76</v>
      </c>
      <c r="T632" t="s">
        <v>87</v>
      </c>
      <c r="U632" t="s">
        <v>64</v>
      </c>
      <c r="V632" t="s">
        <v>100</v>
      </c>
      <c r="W632" t="s">
        <v>78</v>
      </c>
      <c r="X632" t="s">
        <v>52</v>
      </c>
      <c r="Y632" t="s">
        <v>810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83</v>
      </c>
    </row>
    <row r="633" spans="1:39" x14ac:dyDescent="0.25">
      <c r="A633">
        <v>147</v>
      </c>
      <c r="B633">
        <v>37</v>
      </c>
      <c r="C633">
        <v>952300</v>
      </c>
      <c r="D633">
        <v>40027</v>
      </c>
      <c r="E633" t="s">
        <v>40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93</v>
      </c>
      <c r="M633" t="s">
        <v>102</v>
      </c>
      <c r="N633" t="s">
        <v>182</v>
      </c>
      <c r="O633" t="s">
        <v>46</v>
      </c>
      <c r="P633">
        <v>0</v>
      </c>
      <c r="Q633">
        <v>-48400</v>
      </c>
      <c r="R633">
        <v>42033</v>
      </c>
      <c r="S633" t="s">
        <v>76</v>
      </c>
      <c r="T633" t="s">
        <v>77</v>
      </c>
      <c r="U633" t="s">
        <v>108</v>
      </c>
      <c r="V633" t="s">
        <v>121</v>
      </c>
      <c r="W633" t="s">
        <v>51</v>
      </c>
      <c r="X633" t="s">
        <v>103</v>
      </c>
      <c r="Y633" t="s">
        <v>811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83</v>
      </c>
    </row>
    <row r="634" spans="1:39" x14ac:dyDescent="0.25">
      <c r="A634">
        <v>287</v>
      </c>
      <c r="B634">
        <v>45</v>
      </c>
      <c r="C634">
        <v>322609</v>
      </c>
      <c r="D634">
        <v>39268</v>
      </c>
      <c r="E634" t="s">
        <v>40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>
        <v>0</v>
      </c>
      <c r="Q634">
        <v>-54600</v>
      </c>
      <c r="R634">
        <v>42014</v>
      </c>
      <c r="S634" t="s">
        <v>47</v>
      </c>
      <c r="T634" t="s">
        <v>87</v>
      </c>
      <c r="U634" t="s">
        <v>64</v>
      </c>
      <c r="V634" t="s">
        <v>100</v>
      </c>
      <c r="W634" t="s">
        <v>65</v>
      </c>
      <c r="X634" t="s">
        <v>103</v>
      </c>
      <c r="Y634" t="s">
        <v>812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83</v>
      </c>
    </row>
    <row r="635" spans="1:39" x14ac:dyDescent="0.25">
      <c r="A635">
        <v>142</v>
      </c>
      <c r="B635">
        <v>29</v>
      </c>
      <c r="C635">
        <v>890280</v>
      </c>
      <c r="D635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127</v>
      </c>
      <c r="O635" t="s">
        <v>46</v>
      </c>
      <c r="P635">
        <v>0</v>
      </c>
      <c r="Q635">
        <v>-48500</v>
      </c>
      <c r="R635">
        <v>42033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813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25">
      <c r="A636">
        <v>162</v>
      </c>
      <c r="B636">
        <v>35</v>
      </c>
      <c r="C636">
        <v>431583</v>
      </c>
      <c r="D636">
        <v>36661</v>
      </c>
      <c r="E636" t="s">
        <v>84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125</v>
      </c>
      <c r="M636" t="s">
        <v>160</v>
      </c>
      <c r="N636" t="s">
        <v>99</v>
      </c>
      <c r="O636" t="s">
        <v>46</v>
      </c>
      <c r="P636">
        <v>0</v>
      </c>
      <c r="Q636">
        <v>0</v>
      </c>
      <c r="R636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814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116</v>
      </c>
      <c r="AK636" t="s">
        <v>117</v>
      </c>
      <c r="AL636">
        <v>2001</v>
      </c>
      <c r="AM636" t="s">
        <v>83</v>
      </c>
    </row>
    <row r="637" spans="1:39" x14ac:dyDescent="0.25">
      <c r="A637">
        <v>140</v>
      </c>
      <c r="B637">
        <v>35</v>
      </c>
      <c r="C637">
        <v>155912</v>
      </c>
      <c r="D637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132</v>
      </c>
      <c r="M637" t="s">
        <v>44</v>
      </c>
      <c r="N637" t="s">
        <v>169</v>
      </c>
      <c r="O637" t="s">
        <v>120</v>
      </c>
      <c r="P637">
        <v>0</v>
      </c>
      <c r="Q637">
        <v>-42900</v>
      </c>
      <c r="R637">
        <v>42025</v>
      </c>
      <c r="S637" t="s">
        <v>139</v>
      </c>
      <c r="T637" t="s">
        <v>63</v>
      </c>
      <c r="U637" t="s">
        <v>213</v>
      </c>
      <c r="V637" t="s">
        <v>94</v>
      </c>
      <c r="W637" t="s">
        <v>51</v>
      </c>
      <c r="X637" t="s">
        <v>52</v>
      </c>
      <c r="Y637" t="s">
        <v>815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57</v>
      </c>
    </row>
    <row r="638" spans="1:39" x14ac:dyDescent="0.25">
      <c r="A638">
        <v>106</v>
      </c>
      <c r="B638">
        <v>28</v>
      </c>
      <c r="C638">
        <v>110143</v>
      </c>
      <c r="D638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132</v>
      </c>
      <c r="M638" t="s">
        <v>44</v>
      </c>
      <c r="N638" t="s">
        <v>174</v>
      </c>
      <c r="O638" t="s">
        <v>75</v>
      </c>
      <c r="P638">
        <v>0</v>
      </c>
      <c r="Q638">
        <v>0</v>
      </c>
      <c r="R638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816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25">
      <c r="A639">
        <v>292</v>
      </c>
      <c r="B639">
        <v>45</v>
      </c>
      <c r="C639">
        <v>808544</v>
      </c>
      <c r="D639">
        <v>33274</v>
      </c>
      <c r="E639" t="s">
        <v>84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>
        <v>0</v>
      </c>
      <c r="Q639">
        <v>0</v>
      </c>
      <c r="R639">
        <v>42013</v>
      </c>
      <c r="S639" t="s">
        <v>62</v>
      </c>
      <c r="T639" t="s">
        <v>63</v>
      </c>
      <c r="U639" t="s">
        <v>213</v>
      </c>
      <c r="V639" t="s">
        <v>50</v>
      </c>
      <c r="W639" t="s">
        <v>114</v>
      </c>
      <c r="X639" t="s">
        <v>128</v>
      </c>
      <c r="Y639" t="s">
        <v>817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83</v>
      </c>
    </row>
    <row r="640" spans="1:39" x14ac:dyDescent="0.25">
      <c r="A640">
        <v>34</v>
      </c>
      <c r="B640">
        <v>34</v>
      </c>
      <c r="C640">
        <v>409074</v>
      </c>
      <c r="D640">
        <v>33682</v>
      </c>
      <c r="E640" t="s">
        <v>40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118</v>
      </c>
      <c r="N640" t="s">
        <v>169</v>
      </c>
      <c r="O640" t="s">
        <v>46</v>
      </c>
      <c r="P640">
        <v>0</v>
      </c>
      <c r="Q640">
        <v>0</v>
      </c>
      <c r="R640">
        <v>42017</v>
      </c>
      <c r="S640" t="s">
        <v>76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818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110</v>
      </c>
      <c r="AK640" t="s">
        <v>135</v>
      </c>
      <c r="AL640">
        <v>1997</v>
      </c>
      <c r="AM640" t="s">
        <v>57</v>
      </c>
    </row>
    <row r="641" spans="1:39" x14ac:dyDescent="0.25">
      <c r="A641">
        <v>290</v>
      </c>
      <c r="B641">
        <v>48</v>
      </c>
      <c r="C641">
        <v>824728</v>
      </c>
      <c r="D64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>
        <v>42048</v>
      </c>
      <c r="S641" t="s">
        <v>76</v>
      </c>
      <c r="T641" t="s">
        <v>48</v>
      </c>
      <c r="U641" t="s">
        <v>64</v>
      </c>
      <c r="V641" t="s">
        <v>100</v>
      </c>
      <c r="W641" t="s">
        <v>65</v>
      </c>
      <c r="X641" t="s">
        <v>157</v>
      </c>
      <c r="Y641" t="s">
        <v>819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105</v>
      </c>
      <c r="AK641" t="s">
        <v>288</v>
      </c>
      <c r="AL641">
        <v>2014</v>
      </c>
      <c r="AM641" t="s">
        <v>83</v>
      </c>
    </row>
    <row r="642" spans="1:39" x14ac:dyDescent="0.25">
      <c r="A642">
        <v>182</v>
      </c>
      <c r="B642">
        <v>38</v>
      </c>
      <c r="C642">
        <v>606037</v>
      </c>
      <c r="D642">
        <v>39913</v>
      </c>
      <c r="E642" t="s">
        <v>40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125</v>
      </c>
      <c r="M642" t="s">
        <v>85</v>
      </c>
      <c r="N642" t="s">
        <v>147</v>
      </c>
      <c r="O642" t="s">
        <v>46</v>
      </c>
      <c r="P642">
        <v>53800</v>
      </c>
      <c r="Q642">
        <v>-78300</v>
      </c>
      <c r="R642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78</v>
      </c>
      <c r="X642" t="s">
        <v>66</v>
      </c>
      <c r="Y642" t="s">
        <v>820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25">
      <c r="A643">
        <v>362</v>
      </c>
      <c r="B643">
        <v>55</v>
      </c>
      <c r="C643">
        <v>636843</v>
      </c>
      <c r="D643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162</v>
      </c>
      <c r="M643" t="s">
        <v>112</v>
      </c>
      <c r="N643" t="s">
        <v>107</v>
      </c>
      <c r="O643" t="s">
        <v>86</v>
      </c>
      <c r="P643">
        <v>44400</v>
      </c>
      <c r="Q643">
        <v>-71500</v>
      </c>
      <c r="R643">
        <v>42052</v>
      </c>
      <c r="S643" t="s">
        <v>76</v>
      </c>
      <c r="T643" t="s">
        <v>77</v>
      </c>
      <c r="U643" t="s">
        <v>108</v>
      </c>
      <c r="V643" t="s">
        <v>50</v>
      </c>
      <c r="W643" t="s">
        <v>78</v>
      </c>
      <c r="X643" t="s">
        <v>123</v>
      </c>
      <c r="Y643" t="s">
        <v>821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83</v>
      </c>
    </row>
    <row r="644" spans="1:39" x14ac:dyDescent="0.25">
      <c r="A644">
        <v>143</v>
      </c>
      <c r="B644">
        <v>32</v>
      </c>
      <c r="C644">
        <v>111874</v>
      </c>
      <c r="D644">
        <v>36712</v>
      </c>
      <c r="E644" t="s">
        <v>84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132</v>
      </c>
      <c r="M644" t="s">
        <v>126</v>
      </c>
      <c r="N644" t="s">
        <v>113</v>
      </c>
      <c r="O644" t="s">
        <v>46</v>
      </c>
      <c r="P644">
        <v>79900</v>
      </c>
      <c r="Q644">
        <v>0</v>
      </c>
      <c r="R644">
        <v>42019</v>
      </c>
      <c r="S644" t="s">
        <v>47</v>
      </c>
      <c r="T644" t="s">
        <v>77</v>
      </c>
      <c r="U644" t="s">
        <v>49</v>
      </c>
      <c r="V644" t="s">
        <v>137</v>
      </c>
      <c r="W644" t="s">
        <v>51</v>
      </c>
      <c r="X644" t="s">
        <v>103</v>
      </c>
      <c r="Y644" t="s">
        <v>822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25">
      <c r="A645">
        <v>183</v>
      </c>
      <c r="B645">
        <v>38</v>
      </c>
      <c r="C645">
        <v>439844</v>
      </c>
      <c r="D645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125</v>
      </c>
      <c r="M645" t="s">
        <v>102</v>
      </c>
      <c r="N645" t="s">
        <v>166</v>
      </c>
      <c r="O645" t="s">
        <v>143</v>
      </c>
      <c r="P645">
        <v>20200</v>
      </c>
      <c r="Q645">
        <v>0</v>
      </c>
      <c r="R645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823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110</v>
      </c>
      <c r="AK645" t="s">
        <v>135</v>
      </c>
      <c r="AL645">
        <v>2001</v>
      </c>
      <c r="AM645" t="s">
        <v>57</v>
      </c>
    </row>
    <row r="646" spans="1:39" x14ac:dyDescent="0.25">
      <c r="A646">
        <v>254</v>
      </c>
      <c r="B646">
        <v>40</v>
      </c>
      <c r="C646">
        <v>463513</v>
      </c>
      <c r="D646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142</v>
      </c>
      <c r="M646" t="s">
        <v>85</v>
      </c>
      <c r="N646" t="s">
        <v>99</v>
      </c>
      <c r="O646" t="s">
        <v>120</v>
      </c>
      <c r="P646">
        <v>0</v>
      </c>
      <c r="Q646">
        <v>-74400</v>
      </c>
      <c r="R646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78</v>
      </c>
      <c r="X646" t="s">
        <v>66</v>
      </c>
      <c r="Y646" t="s">
        <v>824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83</v>
      </c>
    </row>
    <row r="647" spans="1:39" x14ac:dyDescent="0.25">
      <c r="A647">
        <v>249</v>
      </c>
      <c r="B647">
        <v>43</v>
      </c>
      <c r="C647">
        <v>577858</v>
      </c>
      <c r="D647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186</v>
      </c>
      <c r="N647" t="s">
        <v>113</v>
      </c>
      <c r="O647" t="s">
        <v>143</v>
      </c>
      <c r="P647">
        <v>0</v>
      </c>
      <c r="Q647">
        <v>-71200</v>
      </c>
      <c r="R647">
        <v>42051</v>
      </c>
      <c r="S647" t="s">
        <v>76</v>
      </c>
      <c r="T647" t="s">
        <v>77</v>
      </c>
      <c r="U647" t="s">
        <v>108</v>
      </c>
      <c r="V647" t="s">
        <v>100</v>
      </c>
      <c r="W647" t="s">
        <v>51</v>
      </c>
      <c r="X647" t="s">
        <v>88</v>
      </c>
      <c r="Y647" t="s">
        <v>825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83</v>
      </c>
    </row>
    <row r="648" spans="1:39" x14ac:dyDescent="0.25">
      <c r="A648">
        <v>169</v>
      </c>
      <c r="B648">
        <v>36</v>
      </c>
      <c r="C648">
        <v>607351</v>
      </c>
      <c r="D648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>
        <v>50700</v>
      </c>
      <c r="Q648">
        <v>-57600</v>
      </c>
      <c r="R648">
        <v>42044</v>
      </c>
      <c r="S648" t="s">
        <v>76</v>
      </c>
      <c r="T648" t="s">
        <v>87</v>
      </c>
      <c r="U648" t="s">
        <v>108</v>
      </c>
      <c r="V648" t="s">
        <v>137</v>
      </c>
      <c r="W648" t="s">
        <v>78</v>
      </c>
      <c r="X648" t="s">
        <v>103</v>
      </c>
      <c r="Y648" t="s">
        <v>826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145</v>
      </c>
      <c r="AL648">
        <v>2004</v>
      </c>
      <c r="AM648" t="s">
        <v>83</v>
      </c>
    </row>
    <row r="649" spans="1:39" x14ac:dyDescent="0.25">
      <c r="A649">
        <v>235</v>
      </c>
      <c r="B649">
        <v>40</v>
      </c>
      <c r="C649">
        <v>682754</v>
      </c>
      <c r="D649">
        <v>34981</v>
      </c>
      <c r="E649" t="s">
        <v>84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142</v>
      </c>
      <c r="M649" t="s">
        <v>44</v>
      </c>
      <c r="N649" t="s">
        <v>99</v>
      </c>
      <c r="O649" t="s">
        <v>46</v>
      </c>
      <c r="P649">
        <v>0</v>
      </c>
      <c r="Q649">
        <v>0</v>
      </c>
      <c r="R649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78</v>
      </c>
      <c r="X649" t="s">
        <v>66</v>
      </c>
      <c r="Y649" t="s">
        <v>827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83</v>
      </c>
    </row>
    <row r="650" spans="1:39" x14ac:dyDescent="0.25">
      <c r="A650">
        <v>112</v>
      </c>
      <c r="B650">
        <v>32</v>
      </c>
      <c r="C650">
        <v>757352</v>
      </c>
      <c r="D650">
        <v>36515</v>
      </c>
      <c r="E650" t="s">
        <v>40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>
        <v>57800</v>
      </c>
      <c r="Q650">
        <v>-53700</v>
      </c>
      <c r="R650">
        <v>42046</v>
      </c>
      <c r="S650" t="s">
        <v>139</v>
      </c>
      <c r="T650" t="s">
        <v>63</v>
      </c>
      <c r="U650" t="s">
        <v>213</v>
      </c>
      <c r="V650" t="s">
        <v>94</v>
      </c>
      <c r="W650" t="s">
        <v>78</v>
      </c>
      <c r="X650" t="s">
        <v>88</v>
      </c>
      <c r="Y650" t="s">
        <v>828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83</v>
      </c>
    </row>
    <row r="651" spans="1:39" x14ac:dyDescent="0.25">
      <c r="A651">
        <v>16</v>
      </c>
      <c r="B651">
        <v>32</v>
      </c>
      <c r="C651">
        <v>307469</v>
      </c>
      <c r="D65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>
        <v>42031</v>
      </c>
      <c r="S651" t="s">
        <v>76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829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25">
      <c r="A652">
        <v>128</v>
      </c>
      <c r="B652">
        <v>31</v>
      </c>
      <c r="C652">
        <v>526296</v>
      </c>
      <c r="D652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132</v>
      </c>
      <c r="M652" t="s">
        <v>146</v>
      </c>
      <c r="N652" t="s">
        <v>243</v>
      </c>
      <c r="O652" t="s">
        <v>61</v>
      </c>
      <c r="P652">
        <v>0</v>
      </c>
      <c r="Q652">
        <v>-28300</v>
      </c>
      <c r="R652">
        <v>42023</v>
      </c>
      <c r="S652" t="s">
        <v>76</v>
      </c>
      <c r="T652" t="s">
        <v>48</v>
      </c>
      <c r="U652" t="s">
        <v>49</v>
      </c>
      <c r="V652" t="s">
        <v>137</v>
      </c>
      <c r="W652" t="s">
        <v>78</v>
      </c>
      <c r="X652" t="s">
        <v>103</v>
      </c>
      <c r="Y652" t="s">
        <v>830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130</v>
      </c>
      <c r="AK652" t="s">
        <v>173</v>
      </c>
      <c r="AL652">
        <v>2013</v>
      </c>
      <c r="AM652" t="s">
        <v>57</v>
      </c>
    </row>
    <row r="653" spans="1:39" x14ac:dyDescent="0.25">
      <c r="A653">
        <v>103</v>
      </c>
      <c r="B653">
        <v>27</v>
      </c>
      <c r="C653">
        <v>658816</v>
      </c>
      <c r="D653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142</v>
      </c>
      <c r="M653" t="s">
        <v>160</v>
      </c>
      <c r="N653" t="s">
        <v>74</v>
      </c>
      <c r="O653" t="s">
        <v>46</v>
      </c>
      <c r="P653">
        <v>0</v>
      </c>
      <c r="Q653">
        <v>-74800</v>
      </c>
      <c r="R653">
        <v>42055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103</v>
      </c>
      <c r="Y653" t="s">
        <v>831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83</v>
      </c>
    </row>
    <row r="654" spans="1:39" x14ac:dyDescent="0.25">
      <c r="A654">
        <v>356</v>
      </c>
      <c r="B654">
        <v>54</v>
      </c>
      <c r="C654">
        <v>913337</v>
      </c>
      <c r="D654">
        <v>39488</v>
      </c>
      <c r="E654" t="s">
        <v>40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>
        <v>58500</v>
      </c>
      <c r="Q654">
        <v>-44000</v>
      </c>
      <c r="R654">
        <v>42014</v>
      </c>
      <c r="S654" t="s">
        <v>76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832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110</v>
      </c>
      <c r="AK654" t="s">
        <v>111</v>
      </c>
      <c r="AL654">
        <v>2007</v>
      </c>
      <c r="AM654" t="s">
        <v>57</v>
      </c>
    </row>
    <row r="655" spans="1:39" x14ac:dyDescent="0.25">
      <c r="A655">
        <v>109</v>
      </c>
      <c r="B655">
        <v>29</v>
      </c>
      <c r="C655">
        <v>488464</v>
      </c>
      <c r="D655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132</v>
      </c>
      <c r="M655" t="s">
        <v>186</v>
      </c>
      <c r="N655" t="s">
        <v>147</v>
      </c>
      <c r="O655" t="s">
        <v>46</v>
      </c>
      <c r="P655">
        <v>0</v>
      </c>
      <c r="Q655">
        <v>0</v>
      </c>
      <c r="R655">
        <v>42056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833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83</v>
      </c>
    </row>
    <row r="656" spans="1:39" x14ac:dyDescent="0.25">
      <c r="A656">
        <v>2</v>
      </c>
      <c r="B656">
        <v>20</v>
      </c>
      <c r="C656">
        <v>480094</v>
      </c>
      <c r="D656">
        <v>37689</v>
      </c>
      <c r="E656" t="s">
        <v>58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132</v>
      </c>
      <c r="M656" t="s">
        <v>44</v>
      </c>
      <c r="N656" t="s">
        <v>113</v>
      </c>
      <c r="O656" t="s">
        <v>61</v>
      </c>
      <c r="P656">
        <v>0</v>
      </c>
      <c r="Q656">
        <v>-54700</v>
      </c>
      <c r="R656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834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110</v>
      </c>
      <c r="AK656" t="s">
        <v>111</v>
      </c>
      <c r="AL656">
        <v>2000</v>
      </c>
      <c r="AM656" t="s">
        <v>83</v>
      </c>
    </row>
    <row r="657" spans="1:39" x14ac:dyDescent="0.25">
      <c r="A657">
        <v>198</v>
      </c>
      <c r="B657">
        <v>34</v>
      </c>
      <c r="C657">
        <v>263108</v>
      </c>
      <c r="D657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93</v>
      </c>
      <c r="M657" t="s">
        <v>160</v>
      </c>
      <c r="N657" t="s">
        <v>171</v>
      </c>
      <c r="O657" t="s">
        <v>61</v>
      </c>
      <c r="P657">
        <v>0</v>
      </c>
      <c r="Q657">
        <v>-55100</v>
      </c>
      <c r="R657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835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130</v>
      </c>
      <c r="AK657" t="s">
        <v>131</v>
      </c>
      <c r="AL657">
        <v>2001</v>
      </c>
      <c r="AM657" t="s">
        <v>83</v>
      </c>
    </row>
    <row r="658" spans="1:39" x14ac:dyDescent="0.25">
      <c r="A658">
        <v>107</v>
      </c>
      <c r="B658">
        <v>32</v>
      </c>
      <c r="C658">
        <v>298412</v>
      </c>
      <c r="D658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>
        <v>82100</v>
      </c>
      <c r="Q658">
        <v>0</v>
      </c>
      <c r="R658">
        <v>42059</v>
      </c>
      <c r="S658" t="s">
        <v>62</v>
      </c>
      <c r="T658" t="s">
        <v>63</v>
      </c>
      <c r="U658" t="s">
        <v>213</v>
      </c>
      <c r="V658" t="s">
        <v>50</v>
      </c>
      <c r="W658" t="s">
        <v>51</v>
      </c>
      <c r="X658" t="s">
        <v>88</v>
      </c>
      <c r="Y658" t="s">
        <v>836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130</v>
      </c>
      <c r="AK658" t="s">
        <v>131</v>
      </c>
      <c r="AL658">
        <v>2010</v>
      </c>
      <c r="AM658" t="s">
        <v>83</v>
      </c>
    </row>
    <row r="659" spans="1:39" x14ac:dyDescent="0.25">
      <c r="A659">
        <v>252</v>
      </c>
      <c r="B659">
        <v>39</v>
      </c>
      <c r="C659">
        <v>261905</v>
      </c>
      <c r="D659">
        <v>38045</v>
      </c>
      <c r="E659" t="s">
        <v>84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132</v>
      </c>
      <c r="M659" t="s">
        <v>146</v>
      </c>
      <c r="N659" t="s">
        <v>243</v>
      </c>
      <c r="O659" t="s">
        <v>61</v>
      </c>
      <c r="P659">
        <v>0</v>
      </c>
      <c r="Q659">
        <v>-33300</v>
      </c>
      <c r="R659">
        <v>42056</v>
      </c>
      <c r="S659" t="s">
        <v>76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837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57</v>
      </c>
    </row>
    <row r="660" spans="1:39" x14ac:dyDescent="0.25">
      <c r="A660">
        <v>303</v>
      </c>
      <c r="B660">
        <v>43</v>
      </c>
      <c r="C660">
        <v>674485</v>
      </c>
      <c r="D660">
        <v>36174</v>
      </c>
      <c r="E660" t="s">
        <v>40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93</v>
      </c>
      <c r="M660" t="s">
        <v>59</v>
      </c>
      <c r="N660" t="s">
        <v>119</v>
      </c>
      <c r="O660" t="s">
        <v>61</v>
      </c>
      <c r="P660">
        <v>42900</v>
      </c>
      <c r="Q660">
        <v>-61500</v>
      </c>
      <c r="R660">
        <v>42012</v>
      </c>
      <c r="S660" t="s">
        <v>47</v>
      </c>
      <c r="T660" t="s">
        <v>77</v>
      </c>
      <c r="U660" t="s">
        <v>64</v>
      </c>
      <c r="V660" t="s">
        <v>100</v>
      </c>
      <c r="W660" t="s">
        <v>122</v>
      </c>
      <c r="X660" t="s">
        <v>103</v>
      </c>
      <c r="Y660" t="s">
        <v>838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105</v>
      </c>
      <c r="AK660" t="s">
        <v>152</v>
      </c>
      <c r="AL660">
        <v>2013</v>
      </c>
      <c r="AM660" t="s">
        <v>83</v>
      </c>
    </row>
    <row r="661" spans="1:39" x14ac:dyDescent="0.25">
      <c r="A661">
        <v>101</v>
      </c>
      <c r="B661">
        <v>32</v>
      </c>
      <c r="C661">
        <v>223404</v>
      </c>
      <c r="D66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162</v>
      </c>
      <c r="M661" t="s">
        <v>73</v>
      </c>
      <c r="N661" t="s">
        <v>182</v>
      </c>
      <c r="O661" t="s">
        <v>61</v>
      </c>
      <c r="P661">
        <v>52600</v>
      </c>
      <c r="Q661">
        <v>-30400</v>
      </c>
      <c r="R661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839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83</v>
      </c>
    </row>
    <row r="662" spans="1:39" x14ac:dyDescent="0.25">
      <c r="A662">
        <v>446</v>
      </c>
      <c r="B662">
        <v>57</v>
      </c>
      <c r="C662">
        <v>991480</v>
      </c>
      <c r="D662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142</v>
      </c>
      <c r="M662" t="s">
        <v>186</v>
      </c>
      <c r="N662" t="s">
        <v>45</v>
      </c>
      <c r="O662" t="s">
        <v>86</v>
      </c>
      <c r="P662">
        <v>42700</v>
      </c>
      <c r="Q662">
        <v>-64900</v>
      </c>
      <c r="R662">
        <v>42049</v>
      </c>
      <c r="S662" t="s">
        <v>76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840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83</v>
      </c>
    </row>
    <row r="663" spans="1:39" x14ac:dyDescent="0.25">
      <c r="A663">
        <v>330</v>
      </c>
      <c r="B663">
        <v>48</v>
      </c>
      <c r="C663">
        <v>804219</v>
      </c>
      <c r="D663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142</v>
      </c>
      <c r="M663" t="s">
        <v>190</v>
      </c>
      <c r="N663" t="s">
        <v>133</v>
      </c>
      <c r="O663" t="s">
        <v>46</v>
      </c>
      <c r="P663">
        <v>0</v>
      </c>
      <c r="Q663">
        <v>0</v>
      </c>
      <c r="R663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841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145</v>
      </c>
      <c r="AL663">
        <v>2006</v>
      </c>
      <c r="AM663" t="s">
        <v>83</v>
      </c>
    </row>
    <row r="664" spans="1:39" x14ac:dyDescent="0.25">
      <c r="A664">
        <v>211</v>
      </c>
      <c r="B664">
        <v>37</v>
      </c>
      <c r="C664">
        <v>483088</v>
      </c>
      <c r="D664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133</v>
      </c>
      <c r="O664" t="s">
        <v>143</v>
      </c>
      <c r="P664">
        <v>42200</v>
      </c>
      <c r="Q664">
        <v>-33800</v>
      </c>
      <c r="R664">
        <v>42034</v>
      </c>
      <c r="S664" t="s">
        <v>76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842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83</v>
      </c>
    </row>
    <row r="665" spans="1:39" x14ac:dyDescent="0.25">
      <c r="A665">
        <v>172</v>
      </c>
      <c r="B665">
        <v>33</v>
      </c>
      <c r="C665">
        <v>100804</v>
      </c>
      <c r="D665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132</v>
      </c>
      <c r="M665" t="s">
        <v>186</v>
      </c>
      <c r="N665" t="s">
        <v>60</v>
      </c>
      <c r="O665" t="s">
        <v>120</v>
      </c>
      <c r="P665">
        <v>41300</v>
      </c>
      <c r="Q665">
        <v>-42000</v>
      </c>
      <c r="R665">
        <v>42011</v>
      </c>
      <c r="S665" t="s">
        <v>76</v>
      </c>
      <c r="T665" t="s">
        <v>48</v>
      </c>
      <c r="U665" t="s">
        <v>108</v>
      </c>
      <c r="V665" t="s">
        <v>137</v>
      </c>
      <c r="W665" t="s">
        <v>78</v>
      </c>
      <c r="X665" t="s">
        <v>128</v>
      </c>
      <c r="Y665" t="s">
        <v>843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25">
      <c r="A666">
        <v>316</v>
      </c>
      <c r="B666">
        <v>46</v>
      </c>
      <c r="C666">
        <v>941807</v>
      </c>
      <c r="D666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125</v>
      </c>
      <c r="M666" t="s">
        <v>102</v>
      </c>
      <c r="N666" t="s">
        <v>166</v>
      </c>
      <c r="O666" t="s">
        <v>120</v>
      </c>
      <c r="P666">
        <v>0</v>
      </c>
      <c r="Q666">
        <v>-51000</v>
      </c>
      <c r="R666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78</v>
      </c>
      <c r="X666" t="s">
        <v>88</v>
      </c>
      <c r="Y666" t="s">
        <v>844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83</v>
      </c>
    </row>
    <row r="667" spans="1:39" x14ac:dyDescent="0.25">
      <c r="A667">
        <v>435</v>
      </c>
      <c r="B667">
        <v>60</v>
      </c>
      <c r="C667">
        <v>593466</v>
      </c>
      <c r="D667">
        <v>39042</v>
      </c>
      <c r="E667" t="s">
        <v>40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93</v>
      </c>
      <c r="M667" t="s">
        <v>118</v>
      </c>
      <c r="N667" t="s">
        <v>169</v>
      </c>
      <c r="O667" t="s">
        <v>61</v>
      </c>
      <c r="P667">
        <v>73500</v>
      </c>
      <c r="Q667">
        <v>-43300</v>
      </c>
      <c r="R667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845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25">
      <c r="A668">
        <v>344</v>
      </c>
      <c r="B668">
        <v>51</v>
      </c>
      <c r="C668">
        <v>437442</v>
      </c>
      <c r="D668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125</v>
      </c>
      <c r="M668" t="s">
        <v>73</v>
      </c>
      <c r="N668" t="s">
        <v>166</v>
      </c>
      <c r="O668" t="s">
        <v>143</v>
      </c>
      <c r="P668">
        <v>0</v>
      </c>
      <c r="Q668">
        <v>-38700</v>
      </c>
      <c r="R668">
        <v>42037</v>
      </c>
      <c r="S668" t="s">
        <v>76</v>
      </c>
      <c r="T668" t="s">
        <v>48</v>
      </c>
      <c r="U668" t="s">
        <v>49</v>
      </c>
      <c r="V668" t="s">
        <v>100</v>
      </c>
      <c r="W668" t="s">
        <v>78</v>
      </c>
      <c r="X668" t="s">
        <v>128</v>
      </c>
      <c r="Y668" t="s">
        <v>846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57</v>
      </c>
    </row>
    <row r="669" spans="1:39" x14ac:dyDescent="0.25">
      <c r="A669">
        <v>204</v>
      </c>
      <c r="B669">
        <v>40</v>
      </c>
      <c r="C669">
        <v>942106</v>
      </c>
      <c r="D669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162</v>
      </c>
      <c r="M669" t="s">
        <v>59</v>
      </c>
      <c r="N669" t="s">
        <v>150</v>
      </c>
      <c r="O669" t="s">
        <v>46</v>
      </c>
      <c r="P669">
        <v>0</v>
      </c>
      <c r="Q669">
        <v>-49300</v>
      </c>
      <c r="R669">
        <v>42062</v>
      </c>
      <c r="S669" t="s">
        <v>47</v>
      </c>
      <c r="T669" t="s">
        <v>77</v>
      </c>
      <c r="U669" t="s">
        <v>108</v>
      </c>
      <c r="V669" t="s">
        <v>137</v>
      </c>
      <c r="W669" t="s">
        <v>51</v>
      </c>
      <c r="X669" t="s">
        <v>88</v>
      </c>
      <c r="Y669" t="s">
        <v>847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110</v>
      </c>
      <c r="AK669" t="s">
        <v>111</v>
      </c>
      <c r="AL669">
        <v>1997</v>
      </c>
      <c r="AM669" t="s">
        <v>83</v>
      </c>
    </row>
    <row r="670" spans="1:39" x14ac:dyDescent="0.25">
      <c r="A670">
        <v>278</v>
      </c>
      <c r="B670">
        <v>47</v>
      </c>
      <c r="C670">
        <v>794951</v>
      </c>
      <c r="D670">
        <v>39559</v>
      </c>
      <c r="E670" t="s">
        <v>58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>
        <v>0</v>
      </c>
      <c r="Q670">
        <v>-39800</v>
      </c>
      <c r="R670">
        <v>42037</v>
      </c>
      <c r="S670" t="s">
        <v>47</v>
      </c>
      <c r="T670" t="s">
        <v>77</v>
      </c>
      <c r="U670" t="s">
        <v>49</v>
      </c>
      <c r="V670" t="s">
        <v>137</v>
      </c>
      <c r="W670" t="s">
        <v>65</v>
      </c>
      <c r="X670" t="s">
        <v>123</v>
      </c>
      <c r="Y670" t="s">
        <v>848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116</v>
      </c>
      <c r="AK670" t="s">
        <v>117</v>
      </c>
      <c r="AL670">
        <v>2010</v>
      </c>
      <c r="AM670" t="s">
        <v>83</v>
      </c>
    </row>
    <row r="671" spans="1:39" x14ac:dyDescent="0.25">
      <c r="A671">
        <v>434</v>
      </c>
      <c r="B671">
        <v>57</v>
      </c>
      <c r="C671">
        <v>182450</v>
      </c>
      <c r="D671">
        <v>36700</v>
      </c>
      <c r="E671" t="s">
        <v>40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162</v>
      </c>
      <c r="M671" t="s">
        <v>146</v>
      </c>
      <c r="N671" t="s">
        <v>99</v>
      </c>
      <c r="O671" t="s">
        <v>46</v>
      </c>
      <c r="P671">
        <v>0</v>
      </c>
      <c r="Q671">
        <v>0</v>
      </c>
      <c r="R671">
        <v>42021</v>
      </c>
      <c r="S671" t="s">
        <v>76</v>
      </c>
      <c r="T671" t="s">
        <v>77</v>
      </c>
      <c r="U671" t="s">
        <v>49</v>
      </c>
      <c r="V671" t="s">
        <v>121</v>
      </c>
      <c r="W671" t="s">
        <v>51</v>
      </c>
      <c r="X671" t="s">
        <v>52</v>
      </c>
      <c r="Y671" t="s">
        <v>849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105</v>
      </c>
      <c r="AK671" t="s">
        <v>152</v>
      </c>
      <c r="AL671">
        <v>2003</v>
      </c>
      <c r="AM671" t="s">
        <v>83</v>
      </c>
    </row>
    <row r="672" spans="1:39" x14ac:dyDescent="0.25">
      <c r="A672">
        <v>209</v>
      </c>
      <c r="B672">
        <v>36</v>
      </c>
      <c r="C672">
        <v>730973</v>
      </c>
      <c r="D672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119</v>
      </c>
      <c r="O672" t="s">
        <v>120</v>
      </c>
      <c r="P672">
        <v>0</v>
      </c>
      <c r="Q672">
        <v>0</v>
      </c>
      <c r="R672">
        <v>42016</v>
      </c>
      <c r="S672" t="s">
        <v>76</v>
      </c>
      <c r="T672" t="s">
        <v>77</v>
      </c>
      <c r="U672" t="s">
        <v>108</v>
      </c>
      <c r="V672" t="s">
        <v>137</v>
      </c>
      <c r="W672" t="s">
        <v>176</v>
      </c>
      <c r="X672" t="s">
        <v>123</v>
      </c>
      <c r="Y672" t="s">
        <v>850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83</v>
      </c>
    </row>
    <row r="673" spans="1:39" x14ac:dyDescent="0.25">
      <c r="A673">
        <v>250</v>
      </c>
      <c r="B673">
        <v>43</v>
      </c>
      <c r="C673">
        <v>687755</v>
      </c>
      <c r="D673">
        <v>32960</v>
      </c>
      <c r="E673" t="s">
        <v>84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125</v>
      </c>
      <c r="M673" t="s">
        <v>73</v>
      </c>
      <c r="N673" t="s">
        <v>265</v>
      </c>
      <c r="O673" t="s">
        <v>61</v>
      </c>
      <c r="P673">
        <v>37800</v>
      </c>
      <c r="Q673">
        <v>0</v>
      </c>
      <c r="R673">
        <v>42024</v>
      </c>
      <c r="S673" t="s">
        <v>47</v>
      </c>
      <c r="T673" t="s">
        <v>87</v>
      </c>
      <c r="U673" t="s">
        <v>64</v>
      </c>
      <c r="V673" t="s">
        <v>100</v>
      </c>
      <c r="W673" t="s">
        <v>51</v>
      </c>
      <c r="X673" t="s">
        <v>123</v>
      </c>
      <c r="Y673" t="s">
        <v>851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130</v>
      </c>
      <c r="AK673" t="s">
        <v>131</v>
      </c>
      <c r="AL673">
        <v>2002</v>
      </c>
      <c r="AM673" t="s">
        <v>83</v>
      </c>
    </row>
    <row r="674" spans="1:39" x14ac:dyDescent="0.25">
      <c r="A674">
        <v>61</v>
      </c>
      <c r="B674">
        <v>25</v>
      </c>
      <c r="C674">
        <v>757644</v>
      </c>
      <c r="D674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125</v>
      </c>
      <c r="M674" t="s">
        <v>112</v>
      </c>
      <c r="N674" t="s">
        <v>127</v>
      </c>
      <c r="O674" t="s">
        <v>143</v>
      </c>
      <c r="P674">
        <v>0</v>
      </c>
      <c r="Q674">
        <v>0</v>
      </c>
      <c r="R674">
        <v>42040</v>
      </c>
      <c r="S674" t="s">
        <v>76</v>
      </c>
      <c r="T674" t="s">
        <v>77</v>
      </c>
      <c r="U674" t="s">
        <v>64</v>
      </c>
      <c r="V674" t="s">
        <v>137</v>
      </c>
      <c r="W674" t="s">
        <v>114</v>
      </c>
      <c r="X674" t="s">
        <v>128</v>
      </c>
      <c r="Y674" t="s">
        <v>852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25">
      <c r="A675">
        <v>80</v>
      </c>
      <c r="B675">
        <v>28</v>
      </c>
      <c r="C675">
        <v>998865</v>
      </c>
      <c r="D675">
        <v>41978</v>
      </c>
      <c r="E675" t="s">
        <v>84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142</v>
      </c>
      <c r="M675" t="s">
        <v>190</v>
      </c>
      <c r="N675" t="s">
        <v>113</v>
      </c>
      <c r="O675" t="s">
        <v>120</v>
      </c>
      <c r="P675">
        <v>0</v>
      </c>
      <c r="Q675">
        <v>-18600</v>
      </c>
      <c r="R675">
        <v>42024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128</v>
      </c>
      <c r="Y675" t="s">
        <v>853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145</v>
      </c>
      <c r="AL675">
        <v>2011</v>
      </c>
      <c r="AM675" t="s">
        <v>83</v>
      </c>
    </row>
    <row r="676" spans="1:39" x14ac:dyDescent="0.25">
      <c r="A676">
        <v>25</v>
      </c>
      <c r="B676">
        <v>38</v>
      </c>
      <c r="C676">
        <v>944953</v>
      </c>
      <c r="D676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142</v>
      </c>
      <c r="M676" t="s">
        <v>186</v>
      </c>
      <c r="N676" t="s">
        <v>174</v>
      </c>
      <c r="O676" t="s">
        <v>120</v>
      </c>
      <c r="P676">
        <v>40900</v>
      </c>
      <c r="Q676">
        <v>0</v>
      </c>
      <c r="R676">
        <v>42059</v>
      </c>
      <c r="S676" t="s">
        <v>62</v>
      </c>
      <c r="T676" t="s">
        <v>63</v>
      </c>
      <c r="U676" t="s">
        <v>213</v>
      </c>
      <c r="V676" t="s">
        <v>94</v>
      </c>
      <c r="W676" t="s">
        <v>65</v>
      </c>
      <c r="X676" t="s">
        <v>128</v>
      </c>
      <c r="Y676" t="s">
        <v>854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116</v>
      </c>
      <c r="AK676" t="s">
        <v>184</v>
      </c>
      <c r="AL676">
        <v>1995</v>
      </c>
      <c r="AM676" t="s">
        <v>83</v>
      </c>
    </row>
    <row r="677" spans="1:39" x14ac:dyDescent="0.25">
      <c r="A677">
        <v>4</v>
      </c>
      <c r="B677">
        <v>29</v>
      </c>
      <c r="C677">
        <v>386429</v>
      </c>
      <c r="D677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132</v>
      </c>
      <c r="M677" t="s">
        <v>98</v>
      </c>
      <c r="N677" t="s">
        <v>265</v>
      </c>
      <c r="O677" t="s">
        <v>61</v>
      </c>
      <c r="P677">
        <v>0</v>
      </c>
      <c r="Q677">
        <v>-77800</v>
      </c>
      <c r="R677">
        <v>42056</v>
      </c>
      <c r="S677" t="s">
        <v>62</v>
      </c>
      <c r="T677" t="s">
        <v>63</v>
      </c>
      <c r="U677" t="s">
        <v>213</v>
      </c>
      <c r="V677" t="s">
        <v>50</v>
      </c>
      <c r="W677" t="s">
        <v>51</v>
      </c>
      <c r="X677" t="s">
        <v>123</v>
      </c>
      <c r="Y677" t="s">
        <v>855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83</v>
      </c>
    </row>
    <row r="678" spans="1:39" x14ac:dyDescent="0.25">
      <c r="A678">
        <v>32</v>
      </c>
      <c r="B678">
        <v>29</v>
      </c>
      <c r="C678">
        <v>108270</v>
      </c>
      <c r="D678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186</v>
      </c>
      <c r="N678" t="s">
        <v>45</v>
      </c>
      <c r="O678" t="s">
        <v>75</v>
      </c>
      <c r="P678">
        <v>0</v>
      </c>
      <c r="Q678">
        <v>-45700</v>
      </c>
      <c r="R678">
        <v>42046</v>
      </c>
      <c r="S678" t="s">
        <v>76</v>
      </c>
      <c r="T678" t="s">
        <v>87</v>
      </c>
      <c r="U678" t="s">
        <v>64</v>
      </c>
      <c r="V678" t="s">
        <v>137</v>
      </c>
      <c r="W678" t="s">
        <v>78</v>
      </c>
      <c r="X678" t="s">
        <v>88</v>
      </c>
      <c r="Y678" t="s">
        <v>856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25">
      <c r="A679">
        <v>125</v>
      </c>
      <c r="B679">
        <v>31</v>
      </c>
      <c r="C679">
        <v>205134</v>
      </c>
      <c r="D679">
        <v>41245</v>
      </c>
      <c r="E679" t="s">
        <v>58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162</v>
      </c>
      <c r="M679" t="s">
        <v>112</v>
      </c>
      <c r="N679" t="s">
        <v>166</v>
      </c>
      <c r="O679" t="s">
        <v>46</v>
      </c>
      <c r="P679">
        <v>55400</v>
      </c>
      <c r="Q679">
        <v>-40400</v>
      </c>
      <c r="R679">
        <v>42028</v>
      </c>
      <c r="S679" t="s">
        <v>139</v>
      </c>
      <c r="T679" t="s">
        <v>63</v>
      </c>
      <c r="U679" t="s">
        <v>213</v>
      </c>
      <c r="V679" t="s">
        <v>94</v>
      </c>
      <c r="W679" t="s">
        <v>78</v>
      </c>
      <c r="X679" t="s">
        <v>88</v>
      </c>
      <c r="Y679" t="s">
        <v>857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25">
      <c r="A680">
        <v>276</v>
      </c>
      <c r="B680">
        <v>45</v>
      </c>
      <c r="C680">
        <v>749325</v>
      </c>
      <c r="D680">
        <v>36607</v>
      </c>
      <c r="E680" t="s">
        <v>84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132</v>
      </c>
      <c r="M680" t="s">
        <v>59</v>
      </c>
      <c r="N680" t="s">
        <v>60</v>
      </c>
      <c r="O680" t="s">
        <v>120</v>
      </c>
      <c r="P680">
        <v>44500</v>
      </c>
      <c r="Q680">
        <v>-61400</v>
      </c>
      <c r="R680">
        <v>42010</v>
      </c>
      <c r="S680" t="s">
        <v>76</v>
      </c>
      <c r="T680" t="s">
        <v>87</v>
      </c>
      <c r="U680" t="s">
        <v>64</v>
      </c>
      <c r="V680" t="s">
        <v>100</v>
      </c>
      <c r="W680" t="s">
        <v>51</v>
      </c>
      <c r="X680" t="s">
        <v>52</v>
      </c>
      <c r="Y680" t="s">
        <v>858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130</v>
      </c>
      <c r="AK680" t="s">
        <v>173</v>
      </c>
      <c r="AL680">
        <v>2010</v>
      </c>
      <c r="AM680" t="s">
        <v>83</v>
      </c>
    </row>
    <row r="681" spans="1:39" x14ac:dyDescent="0.25">
      <c r="A681">
        <v>148</v>
      </c>
      <c r="B681">
        <v>30</v>
      </c>
      <c r="C681">
        <v>774303</v>
      </c>
      <c r="D68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125</v>
      </c>
      <c r="M681" t="s">
        <v>190</v>
      </c>
      <c r="N681" t="s">
        <v>119</v>
      </c>
      <c r="O681" t="s">
        <v>75</v>
      </c>
      <c r="P681">
        <v>57500</v>
      </c>
      <c r="Q681">
        <v>-93600</v>
      </c>
      <c r="R681">
        <v>42019</v>
      </c>
      <c r="S681" t="s">
        <v>76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859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145</v>
      </c>
      <c r="AL681">
        <v>1997</v>
      </c>
      <c r="AM681" t="s">
        <v>83</v>
      </c>
    </row>
    <row r="682" spans="1:39" x14ac:dyDescent="0.25">
      <c r="A682">
        <v>222</v>
      </c>
      <c r="B682">
        <v>38</v>
      </c>
      <c r="C682">
        <v>698470</v>
      </c>
      <c r="D682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>
        <v>0</v>
      </c>
      <c r="Q682">
        <v>-64500</v>
      </c>
      <c r="R682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78</v>
      </c>
      <c r="X682" t="s">
        <v>123</v>
      </c>
      <c r="Y682" t="s">
        <v>860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83</v>
      </c>
    </row>
    <row r="683" spans="1:39" x14ac:dyDescent="0.25">
      <c r="A683">
        <v>32</v>
      </c>
      <c r="B683">
        <v>38</v>
      </c>
      <c r="C683">
        <v>719989</v>
      </c>
      <c r="D683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93</v>
      </c>
      <c r="M683" t="s">
        <v>85</v>
      </c>
      <c r="N683" t="s">
        <v>174</v>
      </c>
      <c r="O683" t="s">
        <v>86</v>
      </c>
      <c r="P683">
        <v>0</v>
      </c>
      <c r="Q683">
        <v>0</v>
      </c>
      <c r="R683">
        <v>42025</v>
      </c>
      <c r="S683" t="s">
        <v>139</v>
      </c>
      <c r="T683" t="s">
        <v>63</v>
      </c>
      <c r="U683" t="s">
        <v>213</v>
      </c>
      <c r="V683" t="s">
        <v>50</v>
      </c>
      <c r="W683" t="s">
        <v>122</v>
      </c>
      <c r="X683" t="s">
        <v>103</v>
      </c>
      <c r="Y683" t="s">
        <v>861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83</v>
      </c>
    </row>
    <row r="684" spans="1:39" x14ac:dyDescent="0.25">
      <c r="A684">
        <v>78</v>
      </c>
      <c r="B684">
        <v>27</v>
      </c>
      <c r="C684">
        <v>309323</v>
      </c>
      <c r="D684">
        <v>33663</v>
      </c>
      <c r="E684" t="s">
        <v>40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162</v>
      </c>
      <c r="M684" t="s">
        <v>112</v>
      </c>
      <c r="N684" t="s">
        <v>133</v>
      </c>
      <c r="O684" t="s">
        <v>61</v>
      </c>
      <c r="P684">
        <v>0</v>
      </c>
      <c r="Q684">
        <v>-66500</v>
      </c>
      <c r="R684">
        <v>42038</v>
      </c>
      <c r="S684" t="s">
        <v>139</v>
      </c>
      <c r="T684" t="s">
        <v>63</v>
      </c>
      <c r="U684" t="s">
        <v>213</v>
      </c>
      <c r="V684" t="s">
        <v>50</v>
      </c>
      <c r="W684" t="s">
        <v>51</v>
      </c>
      <c r="X684" t="s">
        <v>128</v>
      </c>
      <c r="Y684" t="s">
        <v>862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83</v>
      </c>
    </row>
    <row r="685" spans="1:39" x14ac:dyDescent="0.25">
      <c r="A685">
        <v>238</v>
      </c>
      <c r="B685">
        <v>43</v>
      </c>
      <c r="C685">
        <v>444035</v>
      </c>
      <c r="D685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132</v>
      </c>
      <c r="M685" t="s">
        <v>160</v>
      </c>
      <c r="N685" t="s">
        <v>169</v>
      </c>
      <c r="O685" t="s">
        <v>120</v>
      </c>
      <c r="P685">
        <v>0</v>
      </c>
      <c r="Q685">
        <v>-44800</v>
      </c>
      <c r="R685">
        <v>42051</v>
      </c>
      <c r="S685" t="s">
        <v>76</v>
      </c>
      <c r="T685" t="s">
        <v>77</v>
      </c>
      <c r="U685" t="s">
        <v>108</v>
      </c>
      <c r="V685" t="s">
        <v>137</v>
      </c>
      <c r="W685" t="s">
        <v>122</v>
      </c>
      <c r="X685" t="s">
        <v>123</v>
      </c>
      <c r="Y685" t="s">
        <v>863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25">
      <c r="A686">
        <v>313</v>
      </c>
      <c r="B686">
        <v>47</v>
      </c>
      <c r="C686">
        <v>431478</v>
      </c>
      <c r="D686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>
        <v>63900</v>
      </c>
      <c r="Q686">
        <v>-53300</v>
      </c>
      <c r="R686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864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57</v>
      </c>
    </row>
    <row r="687" spans="1:39" x14ac:dyDescent="0.25">
      <c r="A687">
        <v>334</v>
      </c>
      <c r="B687">
        <v>50</v>
      </c>
      <c r="C687">
        <v>797634</v>
      </c>
      <c r="D687">
        <v>40129</v>
      </c>
      <c r="E687" t="s">
        <v>40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125</v>
      </c>
      <c r="M687" t="s">
        <v>118</v>
      </c>
      <c r="N687" t="s">
        <v>174</v>
      </c>
      <c r="O687" t="s">
        <v>120</v>
      </c>
      <c r="P687">
        <v>26700</v>
      </c>
      <c r="Q687">
        <v>-47200</v>
      </c>
      <c r="R687">
        <v>42018</v>
      </c>
      <c r="S687" t="s">
        <v>47</v>
      </c>
      <c r="T687" t="s">
        <v>77</v>
      </c>
      <c r="U687" t="s">
        <v>49</v>
      </c>
      <c r="V687" t="s">
        <v>100</v>
      </c>
      <c r="W687" t="s">
        <v>78</v>
      </c>
      <c r="X687" t="s">
        <v>52</v>
      </c>
      <c r="Y687" t="s">
        <v>865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83</v>
      </c>
    </row>
    <row r="688" spans="1:39" x14ac:dyDescent="0.25">
      <c r="A688">
        <v>190</v>
      </c>
      <c r="B688">
        <v>35</v>
      </c>
      <c r="C688">
        <v>284836</v>
      </c>
      <c r="D688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132</v>
      </c>
      <c r="M688" t="s">
        <v>98</v>
      </c>
      <c r="N688" t="s">
        <v>113</v>
      </c>
      <c r="O688" t="s">
        <v>46</v>
      </c>
      <c r="P688">
        <v>0</v>
      </c>
      <c r="Q688">
        <v>0</v>
      </c>
      <c r="R688">
        <v>42037</v>
      </c>
      <c r="S688" t="s">
        <v>139</v>
      </c>
      <c r="T688" t="s">
        <v>63</v>
      </c>
      <c r="U688" t="s">
        <v>213</v>
      </c>
      <c r="V688" t="s">
        <v>94</v>
      </c>
      <c r="W688" t="s">
        <v>78</v>
      </c>
      <c r="X688" t="s">
        <v>66</v>
      </c>
      <c r="Y688" t="s">
        <v>866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25">
      <c r="A689">
        <v>194</v>
      </c>
      <c r="B689">
        <v>41</v>
      </c>
      <c r="C689">
        <v>238196</v>
      </c>
      <c r="D689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>
        <v>42041</v>
      </c>
      <c r="S689" t="s">
        <v>76</v>
      </c>
      <c r="T689" t="s">
        <v>77</v>
      </c>
      <c r="U689" t="s">
        <v>64</v>
      </c>
      <c r="V689" t="s">
        <v>50</v>
      </c>
      <c r="W689" t="s">
        <v>114</v>
      </c>
      <c r="X689" t="s">
        <v>103</v>
      </c>
      <c r="Y689" t="s">
        <v>867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25">
      <c r="A690">
        <v>290</v>
      </c>
      <c r="B690">
        <v>47</v>
      </c>
      <c r="C690">
        <v>885789</v>
      </c>
      <c r="D690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132</v>
      </c>
      <c r="M690" t="s">
        <v>126</v>
      </c>
      <c r="N690" t="s">
        <v>99</v>
      </c>
      <c r="O690" t="s">
        <v>61</v>
      </c>
      <c r="P690">
        <v>0</v>
      </c>
      <c r="Q690">
        <v>-61400</v>
      </c>
      <c r="R690">
        <v>42019</v>
      </c>
      <c r="S690" t="s">
        <v>76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868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110</v>
      </c>
      <c r="AK690" t="s">
        <v>111</v>
      </c>
      <c r="AL690">
        <v>2002</v>
      </c>
      <c r="AM690" t="s">
        <v>83</v>
      </c>
    </row>
    <row r="691" spans="1:39" x14ac:dyDescent="0.25">
      <c r="A691">
        <v>26</v>
      </c>
      <c r="B691">
        <v>42</v>
      </c>
      <c r="C691">
        <v>287436</v>
      </c>
      <c r="D69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143</v>
      </c>
      <c r="P691">
        <v>50700</v>
      </c>
      <c r="Q691">
        <v>-36300</v>
      </c>
      <c r="R691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869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25">
      <c r="A692">
        <v>254</v>
      </c>
      <c r="B692">
        <v>41</v>
      </c>
      <c r="C692">
        <v>496067</v>
      </c>
      <c r="D692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160</v>
      </c>
      <c r="N692" t="s">
        <v>133</v>
      </c>
      <c r="O692" t="s">
        <v>75</v>
      </c>
      <c r="P692">
        <v>42200</v>
      </c>
      <c r="Q692">
        <v>-48000</v>
      </c>
      <c r="R692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870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83</v>
      </c>
    </row>
    <row r="693" spans="1:39" x14ac:dyDescent="0.25">
      <c r="A693">
        <v>199</v>
      </c>
      <c r="B693">
        <v>38</v>
      </c>
      <c r="C693">
        <v>206004</v>
      </c>
      <c r="D693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132</v>
      </c>
      <c r="M693" t="s">
        <v>98</v>
      </c>
      <c r="N693" t="s">
        <v>147</v>
      </c>
      <c r="O693" t="s">
        <v>61</v>
      </c>
      <c r="P693">
        <v>0</v>
      </c>
      <c r="Q693">
        <v>-53100</v>
      </c>
      <c r="R693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871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57</v>
      </c>
    </row>
    <row r="694" spans="1:39" x14ac:dyDescent="0.25">
      <c r="A694">
        <v>137</v>
      </c>
      <c r="B694">
        <v>35</v>
      </c>
      <c r="C694">
        <v>153027</v>
      </c>
      <c r="D694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162</v>
      </c>
      <c r="M694" t="s">
        <v>102</v>
      </c>
      <c r="N694" t="s">
        <v>166</v>
      </c>
      <c r="O694" t="s">
        <v>46</v>
      </c>
      <c r="P694">
        <v>48500</v>
      </c>
      <c r="Q694">
        <v>-67400</v>
      </c>
      <c r="R694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872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83</v>
      </c>
    </row>
    <row r="695" spans="1:39" x14ac:dyDescent="0.25">
      <c r="A695">
        <v>134</v>
      </c>
      <c r="B695">
        <v>36</v>
      </c>
      <c r="C695">
        <v>469426</v>
      </c>
      <c r="D695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171</v>
      </c>
      <c r="O695" t="s">
        <v>46</v>
      </c>
      <c r="P695">
        <v>14100</v>
      </c>
      <c r="Q695">
        <v>-44500</v>
      </c>
      <c r="R695">
        <v>42029</v>
      </c>
      <c r="S695" t="s">
        <v>76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873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130</v>
      </c>
      <c r="AK695" t="s">
        <v>173</v>
      </c>
      <c r="AL695">
        <v>1996</v>
      </c>
      <c r="AM695" t="s">
        <v>83</v>
      </c>
    </row>
    <row r="696" spans="1:39" x14ac:dyDescent="0.25">
      <c r="A696">
        <v>73</v>
      </c>
      <c r="B696">
        <v>30</v>
      </c>
      <c r="C696">
        <v>654974</v>
      </c>
      <c r="D696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132</v>
      </c>
      <c r="M696" t="s">
        <v>136</v>
      </c>
      <c r="N696" t="s">
        <v>60</v>
      </c>
      <c r="O696" t="s">
        <v>46</v>
      </c>
      <c r="P696">
        <v>0</v>
      </c>
      <c r="Q696">
        <v>0</v>
      </c>
      <c r="R696">
        <v>42060</v>
      </c>
      <c r="S696" t="s">
        <v>76</v>
      </c>
      <c r="T696" t="s">
        <v>77</v>
      </c>
      <c r="U696" t="s">
        <v>108</v>
      </c>
      <c r="V696" t="s">
        <v>121</v>
      </c>
      <c r="W696" t="s">
        <v>114</v>
      </c>
      <c r="X696" t="s">
        <v>103</v>
      </c>
      <c r="Y696" t="s">
        <v>874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110</v>
      </c>
      <c r="AK696" t="s">
        <v>135</v>
      </c>
      <c r="AL696">
        <v>2013</v>
      </c>
      <c r="AM696" t="s">
        <v>83</v>
      </c>
    </row>
    <row r="697" spans="1:39" x14ac:dyDescent="0.25">
      <c r="A697">
        <v>289</v>
      </c>
      <c r="B697">
        <v>45</v>
      </c>
      <c r="C697">
        <v>943425</v>
      </c>
      <c r="D697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125</v>
      </c>
      <c r="M697" t="s">
        <v>190</v>
      </c>
      <c r="N697" t="s">
        <v>147</v>
      </c>
      <c r="O697" t="s">
        <v>120</v>
      </c>
      <c r="P697">
        <v>46700</v>
      </c>
      <c r="Q697">
        <v>-72500</v>
      </c>
      <c r="R697">
        <v>42062</v>
      </c>
      <c r="S697" t="s">
        <v>62</v>
      </c>
      <c r="T697" t="s">
        <v>63</v>
      </c>
      <c r="U697" t="s">
        <v>213</v>
      </c>
      <c r="V697" t="s">
        <v>50</v>
      </c>
      <c r="W697" t="s">
        <v>114</v>
      </c>
      <c r="X697" t="s">
        <v>66</v>
      </c>
      <c r="Y697" t="s">
        <v>875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83</v>
      </c>
    </row>
    <row r="698" spans="1:39" x14ac:dyDescent="0.25">
      <c r="A698">
        <v>176</v>
      </c>
      <c r="B698">
        <v>36</v>
      </c>
      <c r="C698">
        <v>641845</v>
      </c>
      <c r="D698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>
        <v>42046</v>
      </c>
      <c r="S698" t="s">
        <v>47</v>
      </c>
      <c r="T698" t="s">
        <v>77</v>
      </c>
      <c r="U698" t="s">
        <v>108</v>
      </c>
      <c r="V698" t="s">
        <v>50</v>
      </c>
      <c r="W698" t="s">
        <v>114</v>
      </c>
      <c r="X698" t="s">
        <v>123</v>
      </c>
      <c r="Y698" t="s">
        <v>876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83</v>
      </c>
    </row>
    <row r="699" spans="1:39" x14ac:dyDescent="0.25">
      <c r="A699">
        <v>145</v>
      </c>
      <c r="B699">
        <v>37</v>
      </c>
      <c r="C699">
        <v>794534</v>
      </c>
      <c r="D699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93</v>
      </c>
      <c r="M699" t="s">
        <v>98</v>
      </c>
      <c r="N699" t="s">
        <v>45</v>
      </c>
      <c r="O699" t="s">
        <v>86</v>
      </c>
      <c r="P699">
        <v>0</v>
      </c>
      <c r="Q699">
        <v>-35900</v>
      </c>
      <c r="R699">
        <v>42008</v>
      </c>
      <c r="S699" t="s">
        <v>47</v>
      </c>
      <c r="T699" t="s">
        <v>77</v>
      </c>
      <c r="U699" t="s">
        <v>49</v>
      </c>
      <c r="V699" t="s">
        <v>121</v>
      </c>
      <c r="W699" t="s">
        <v>65</v>
      </c>
      <c r="X699" t="s">
        <v>88</v>
      </c>
      <c r="Y699" t="s">
        <v>877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105</v>
      </c>
      <c r="AK699" t="s">
        <v>152</v>
      </c>
      <c r="AL699">
        <v>2002</v>
      </c>
      <c r="AM699" t="s">
        <v>83</v>
      </c>
    </row>
    <row r="700" spans="1:39" x14ac:dyDescent="0.25">
      <c r="A700">
        <v>164</v>
      </c>
      <c r="B700">
        <v>31</v>
      </c>
      <c r="C700">
        <v>357808</v>
      </c>
      <c r="D700">
        <v>40574</v>
      </c>
      <c r="E700" t="s">
        <v>58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93</v>
      </c>
      <c r="M700" t="s">
        <v>112</v>
      </c>
      <c r="N700" t="s">
        <v>60</v>
      </c>
      <c r="O700" t="s">
        <v>46</v>
      </c>
      <c r="P700">
        <v>44500</v>
      </c>
      <c r="Q700">
        <v>-55900</v>
      </c>
      <c r="R700">
        <v>42030</v>
      </c>
      <c r="S700" t="s">
        <v>62</v>
      </c>
      <c r="T700" t="s">
        <v>63</v>
      </c>
      <c r="U700" t="s">
        <v>213</v>
      </c>
      <c r="V700" t="s">
        <v>50</v>
      </c>
      <c r="W700" t="s">
        <v>51</v>
      </c>
      <c r="X700" t="s">
        <v>103</v>
      </c>
      <c r="Y700" t="s">
        <v>878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25">
      <c r="A701">
        <v>186</v>
      </c>
      <c r="B701">
        <v>38</v>
      </c>
      <c r="C701">
        <v>536052</v>
      </c>
      <c r="D70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125</v>
      </c>
      <c r="M701" t="s">
        <v>146</v>
      </c>
      <c r="N701" t="s">
        <v>182</v>
      </c>
      <c r="O701" t="s">
        <v>46</v>
      </c>
      <c r="P701">
        <v>39300</v>
      </c>
      <c r="Q701">
        <v>-60300</v>
      </c>
      <c r="R701">
        <v>42064</v>
      </c>
      <c r="S701" t="s">
        <v>76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879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25">
      <c r="A702">
        <v>85</v>
      </c>
      <c r="B702">
        <v>31</v>
      </c>
      <c r="C702">
        <v>873384</v>
      </c>
      <c r="D702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98</v>
      </c>
      <c r="N702" t="s">
        <v>166</v>
      </c>
      <c r="O702" t="s">
        <v>46</v>
      </c>
      <c r="P702">
        <v>0</v>
      </c>
      <c r="Q702">
        <v>0</v>
      </c>
      <c r="R702">
        <v>42041</v>
      </c>
      <c r="S702" t="s">
        <v>76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880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57</v>
      </c>
    </row>
    <row r="703" spans="1:39" x14ac:dyDescent="0.25">
      <c r="A703">
        <v>162</v>
      </c>
      <c r="B703">
        <v>33</v>
      </c>
      <c r="C703">
        <v>790225</v>
      </c>
      <c r="D703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93</v>
      </c>
      <c r="M703" t="s">
        <v>126</v>
      </c>
      <c r="N703" t="s">
        <v>107</v>
      </c>
      <c r="O703" t="s">
        <v>61</v>
      </c>
      <c r="P703">
        <v>45700</v>
      </c>
      <c r="Q703">
        <v>0</v>
      </c>
      <c r="R703">
        <v>42044</v>
      </c>
      <c r="S703" t="s">
        <v>76</v>
      </c>
      <c r="T703" t="s">
        <v>77</v>
      </c>
      <c r="U703" t="s">
        <v>49</v>
      </c>
      <c r="V703" t="s">
        <v>100</v>
      </c>
      <c r="W703" t="s">
        <v>78</v>
      </c>
      <c r="X703" t="s">
        <v>123</v>
      </c>
      <c r="Y703" t="s">
        <v>881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25">
      <c r="A704">
        <v>396</v>
      </c>
      <c r="B704">
        <v>57</v>
      </c>
      <c r="C704">
        <v>587498</v>
      </c>
      <c r="D704">
        <v>35353</v>
      </c>
      <c r="E704" t="s">
        <v>84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132</v>
      </c>
      <c r="M704" t="s">
        <v>98</v>
      </c>
      <c r="N704" t="s">
        <v>119</v>
      </c>
      <c r="O704" t="s">
        <v>120</v>
      </c>
      <c r="P704">
        <v>0</v>
      </c>
      <c r="Q704">
        <v>-49400</v>
      </c>
      <c r="R704">
        <v>42040</v>
      </c>
      <c r="S704" t="s">
        <v>139</v>
      </c>
      <c r="T704" t="s">
        <v>63</v>
      </c>
      <c r="U704" t="s">
        <v>64</v>
      </c>
      <c r="V704" t="s">
        <v>94</v>
      </c>
      <c r="W704" t="s">
        <v>78</v>
      </c>
      <c r="X704" t="s">
        <v>103</v>
      </c>
      <c r="Y704" t="s">
        <v>882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83</v>
      </c>
    </row>
    <row r="705" spans="1:39" x14ac:dyDescent="0.25">
      <c r="A705">
        <v>270</v>
      </c>
      <c r="B705">
        <v>41</v>
      </c>
      <c r="C705">
        <v>639027</v>
      </c>
      <c r="D705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132</v>
      </c>
      <c r="M705" t="s">
        <v>73</v>
      </c>
      <c r="N705" t="s">
        <v>243</v>
      </c>
      <c r="O705" t="s">
        <v>86</v>
      </c>
      <c r="P705">
        <v>62200</v>
      </c>
      <c r="Q705">
        <v>0</v>
      </c>
      <c r="R705">
        <v>42007</v>
      </c>
      <c r="S705" t="s">
        <v>76</v>
      </c>
      <c r="T705" t="s">
        <v>77</v>
      </c>
      <c r="U705" t="s">
        <v>108</v>
      </c>
      <c r="V705" t="s">
        <v>137</v>
      </c>
      <c r="W705" t="s">
        <v>51</v>
      </c>
      <c r="X705" t="s">
        <v>52</v>
      </c>
      <c r="Y705" t="s">
        <v>883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272</v>
      </c>
      <c r="AL705">
        <v>2014</v>
      </c>
      <c r="AM705" t="s">
        <v>57</v>
      </c>
    </row>
    <row r="706" spans="1:39" x14ac:dyDescent="0.25">
      <c r="A706">
        <v>168</v>
      </c>
      <c r="B706">
        <v>39</v>
      </c>
      <c r="C706">
        <v>217899</v>
      </c>
      <c r="D706">
        <v>34498</v>
      </c>
      <c r="E706" t="s">
        <v>84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125</v>
      </c>
      <c r="M706" t="s">
        <v>59</v>
      </c>
      <c r="N706" t="s">
        <v>265</v>
      </c>
      <c r="O706" t="s">
        <v>75</v>
      </c>
      <c r="P706">
        <v>0</v>
      </c>
      <c r="Q706">
        <v>-42600</v>
      </c>
      <c r="R706">
        <v>42059</v>
      </c>
      <c r="S706" t="s">
        <v>76</v>
      </c>
      <c r="T706" t="s">
        <v>77</v>
      </c>
      <c r="U706" t="s">
        <v>49</v>
      </c>
      <c r="V706" t="s">
        <v>100</v>
      </c>
      <c r="W706" t="s">
        <v>78</v>
      </c>
      <c r="X706" t="s">
        <v>128</v>
      </c>
      <c r="Y706" t="s">
        <v>884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57</v>
      </c>
    </row>
    <row r="707" spans="1:39" x14ac:dyDescent="0.25">
      <c r="A707">
        <v>274</v>
      </c>
      <c r="B707">
        <v>45</v>
      </c>
      <c r="C707">
        <v>589094</v>
      </c>
      <c r="D707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78</v>
      </c>
      <c r="X707" t="s">
        <v>52</v>
      </c>
      <c r="Y707" t="s">
        <v>885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57</v>
      </c>
    </row>
    <row r="708" spans="1:39" x14ac:dyDescent="0.25">
      <c r="A708">
        <v>263</v>
      </c>
      <c r="B708">
        <v>43</v>
      </c>
      <c r="C708">
        <v>458829</v>
      </c>
      <c r="D708">
        <v>35252</v>
      </c>
      <c r="E708" t="s">
        <v>58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125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>
        <v>42012</v>
      </c>
      <c r="S708" t="s">
        <v>47</v>
      </c>
      <c r="T708" t="s">
        <v>77</v>
      </c>
      <c r="U708" t="s">
        <v>64</v>
      </c>
      <c r="V708" t="s">
        <v>100</v>
      </c>
      <c r="W708" t="s">
        <v>51</v>
      </c>
      <c r="X708" t="s">
        <v>66</v>
      </c>
      <c r="Y708" t="s">
        <v>886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105</v>
      </c>
      <c r="AK708" t="s">
        <v>288</v>
      </c>
      <c r="AL708">
        <v>1997</v>
      </c>
      <c r="AM708" t="s">
        <v>83</v>
      </c>
    </row>
    <row r="709" spans="1:39" x14ac:dyDescent="0.25">
      <c r="A709">
        <v>152</v>
      </c>
      <c r="B709">
        <v>33</v>
      </c>
      <c r="C709">
        <v>626208</v>
      </c>
      <c r="D709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132</v>
      </c>
      <c r="M709" t="s">
        <v>190</v>
      </c>
      <c r="N709" t="s">
        <v>169</v>
      </c>
      <c r="O709" t="s">
        <v>46</v>
      </c>
      <c r="P709">
        <v>0</v>
      </c>
      <c r="Q709">
        <v>0</v>
      </c>
      <c r="R709">
        <v>42049</v>
      </c>
      <c r="S709" t="s">
        <v>47</v>
      </c>
      <c r="T709" t="s">
        <v>77</v>
      </c>
      <c r="U709" t="s">
        <v>64</v>
      </c>
      <c r="V709" t="s">
        <v>137</v>
      </c>
      <c r="W709" t="s">
        <v>78</v>
      </c>
      <c r="X709" t="s">
        <v>88</v>
      </c>
      <c r="Y709" t="s">
        <v>887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130</v>
      </c>
      <c r="AK709" t="s">
        <v>173</v>
      </c>
      <c r="AL709">
        <v>2002</v>
      </c>
      <c r="AM709" t="s">
        <v>57</v>
      </c>
    </row>
    <row r="710" spans="1:39" x14ac:dyDescent="0.25">
      <c r="A710">
        <v>46</v>
      </c>
      <c r="B710">
        <v>41</v>
      </c>
      <c r="C710">
        <v>315041</v>
      </c>
      <c r="D710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118</v>
      </c>
      <c r="N710" t="s">
        <v>182</v>
      </c>
      <c r="O710" t="s">
        <v>46</v>
      </c>
      <c r="P710">
        <v>43700</v>
      </c>
      <c r="Q710">
        <v>-66300</v>
      </c>
      <c r="R710">
        <v>42027</v>
      </c>
      <c r="S710" t="s">
        <v>76</v>
      </c>
      <c r="T710" t="s">
        <v>77</v>
      </c>
      <c r="U710" t="s">
        <v>108</v>
      </c>
      <c r="V710" t="s">
        <v>137</v>
      </c>
      <c r="W710" t="s">
        <v>51</v>
      </c>
      <c r="X710" t="s">
        <v>123</v>
      </c>
      <c r="Y710" t="s">
        <v>888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25">
      <c r="A711">
        <v>276</v>
      </c>
      <c r="B711">
        <v>46</v>
      </c>
      <c r="C711">
        <v>283267</v>
      </c>
      <c r="D71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142</v>
      </c>
      <c r="M711" t="s">
        <v>160</v>
      </c>
      <c r="N711" t="s">
        <v>169</v>
      </c>
      <c r="O711" t="s">
        <v>46</v>
      </c>
      <c r="P711">
        <v>0</v>
      </c>
      <c r="Q711">
        <v>-70400</v>
      </c>
      <c r="R711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889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57</v>
      </c>
    </row>
    <row r="712" spans="1:39" x14ac:dyDescent="0.25">
      <c r="A712">
        <v>234</v>
      </c>
      <c r="B712">
        <v>44</v>
      </c>
      <c r="C712">
        <v>442494</v>
      </c>
      <c r="D712">
        <v>37413</v>
      </c>
      <c r="E712" t="s">
        <v>58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93</v>
      </c>
      <c r="M712" t="s">
        <v>112</v>
      </c>
      <c r="N712" t="s">
        <v>265</v>
      </c>
      <c r="O712" t="s">
        <v>61</v>
      </c>
      <c r="P712">
        <v>0</v>
      </c>
      <c r="Q712">
        <v>0</v>
      </c>
      <c r="R712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890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130</v>
      </c>
      <c r="AK712" t="s">
        <v>131</v>
      </c>
      <c r="AL712">
        <v>2012</v>
      </c>
      <c r="AM712" t="s">
        <v>57</v>
      </c>
    </row>
    <row r="713" spans="1:39" x14ac:dyDescent="0.25">
      <c r="A713">
        <v>64</v>
      </c>
      <c r="B713">
        <v>30</v>
      </c>
      <c r="C713">
        <v>159243</v>
      </c>
      <c r="D713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162</v>
      </c>
      <c r="M713" t="s">
        <v>136</v>
      </c>
      <c r="N713" t="s">
        <v>107</v>
      </c>
      <c r="O713" t="s">
        <v>75</v>
      </c>
      <c r="P713">
        <v>0</v>
      </c>
      <c r="Q713">
        <v>-51100</v>
      </c>
      <c r="R713">
        <v>42042</v>
      </c>
      <c r="S713" t="s">
        <v>139</v>
      </c>
      <c r="T713" t="s">
        <v>63</v>
      </c>
      <c r="U713" t="s">
        <v>64</v>
      </c>
      <c r="V713" t="s">
        <v>94</v>
      </c>
      <c r="W713" t="s">
        <v>51</v>
      </c>
      <c r="X713" t="s">
        <v>66</v>
      </c>
      <c r="Y713" t="s">
        <v>891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83</v>
      </c>
    </row>
    <row r="714" spans="1:39" x14ac:dyDescent="0.25">
      <c r="A714">
        <v>456</v>
      </c>
      <c r="B714">
        <v>62</v>
      </c>
      <c r="C714">
        <v>669800</v>
      </c>
      <c r="D714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136</v>
      </c>
      <c r="N714" t="s">
        <v>169</v>
      </c>
      <c r="O714" t="s">
        <v>75</v>
      </c>
      <c r="P714">
        <v>82600</v>
      </c>
      <c r="Q714">
        <v>-49500</v>
      </c>
      <c r="R714">
        <v>42042</v>
      </c>
      <c r="S714" t="s">
        <v>76</v>
      </c>
      <c r="T714" t="s">
        <v>48</v>
      </c>
      <c r="U714" t="s">
        <v>49</v>
      </c>
      <c r="V714" t="s">
        <v>121</v>
      </c>
      <c r="W714" t="s">
        <v>176</v>
      </c>
      <c r="X714" t="s">
        <v>123</v>
      </c>
      <c r="Y714" t="s">
        <v>892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25">
      <c r="A715">
        <v>58</v>
      </c>
      <c r="B715">
        <v>23</v>
      </c>
      <c r="C715">
        <v>520179</v>
      </c>
      <c r="D715">
        <v>33753</v>
      </c>
      <c r="E715" t="s">
        <v>40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75</v>
      </c>
      <c r="P715">
        <v>57500</v>
      </c>
      <c r="Q715">
        <v>0</v>
      </c>
      <c r="R715">
        <v>42024</v>
      </c>
      <c r="S715" t="s">
        <v>47</v>
      </c>
      <c r="T715" t="s">
        <v>77</v>
      </c>
      <c r="U715" t="s">
        <v>49</v>
      </c>
      <c r="V715" t="s">
        <v>100</v>
      </c>
      <c r="W715" t="s">
        <v>122</v>
      </c>
      <c r="X715" t="s">
        <v>66</v>
      </c>
      <c r="Y715" t="s">
        <v>893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57</v>
      </c>
    </row>
    <row r="716" spans="1:39" x14ac:dyDescent="0.25">
      <c r="A716">
        <v>475</v>
      </c>
      <c r="B716">
        <v>61</v>
      </c>
      <c r="C716">
        <v>607974</v>
      </c>
      <c r="D716">
        <v>38211</v>
      </c>
      <c r="E716" t="s">
        <v>84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125</v>
      </c>
      <c r="M716" t="s">
        <v>160</v>
      </c>
      <c r="N716" t="s">
        <v>166</v>
      </c>
      <c r="O716" t="s">
        <v>120</v>
      </c>
      <c r="P716">
        <v>0</v>
      </c>
      <c r="Q716">
        <v>-59500</v>
      </c>
      <c r="R716">
        <v>42053</v>
      </c>
      <c r="S716" t="s">
        <v>47</v>
      </c>
      <c r="T716" t="s">
        <v>87</v>
      </c>
      <c r="U716" t="s">
        <v>49</v>
      </c>
      <c r="V716" t="s">
        <v>100</v>
      </c>
      <c r="W716" t="s">
        <v>51</v>
      </c>
      <c r="X716" t="s">
        <v>52</v>
      </c>
      <c r="Y716" t="s">
        <v>894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25">
      <c r="A717">
        <v>96</v>
      </c>
      <c r="B717">
        <v>29</v>
      </c>
      <c r="C717">
        <v>465065</v>
      </c>
      <c r="D717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>
        <v>47500</v>
      </c>
      <c r="Q717">
        <v>-58700</v>
      </c>
      <c r="R717">
        <v>42015</v>
      </c>
      <c r="S717" t="s">
        <v>76</v>
      </c>
      <c r="T717" t="s">
        <v>77</v>
      </c>
      <c r="U717" t="s">
        <v>49</v>
      </c>
      <c r="V717" t="s">
        <v>137</v>
      </c>
      <c r="W717" t="s">
        <v>122</v>
      </c>
      <c r="X717" t="s">
        <v>103</v>
      </c>
      <c r="Y717" t="s">
        <v>895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57</v>
      </c>
    </row>
    <row r="718" spans="1:39" x14ac:dyDescent="0.25">
      <c r="A718">
        <v>99</v>
      </c>
      <c r="B718">
        <v>28</v>
      </c>
      <c r="C718">
        <v>369941</v>
      </c>
      <c r="D718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102</v>
      </c>
      <c r="N718" t="s">
        <v>180</v>
      </c>
      <c r="O718" t="s">
        <v>120</v>
      </c>
      <c r="P718">
        <v>0</v>
      </c>
      <c r="Q718">
        <v>0</v>
      </c>
      <c r="R718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78</v>
      </c>
      <c r="X718" t="s">
        <v>52</v>
      </c>
      <c r="Y718" t="s">
        <v>896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145</v>
      </c>
      <c r="AL718">
        <v>1998</v>
      </c>
      <c r="AM718" t="s">
        <v>83</v>
      </c>
    </row>
    <row r="719" spans="1:39" x14ac:dyDescent="0.25">
      <c r="A719">
        <v>38</v>
      </c>
      <c r="B719">
        <v>28</v>
      </c>
      <c r="C719">
        <v>447226</v>
      </c>
      <c r="D719">
        <v>34563</v>
      </c>
      <c r="E719" t="s">
        <v>40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>
        <v>78000</v>
      </c>
      <c r="Q719">
        <v>0</v>
      </c>
      <c r="R719">
        <v>42058</v>
      </c>
      <c r="S719" t="s">
        <v>76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897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83</v>
      </c>
    </row>
    <row r="720" spans="1:39" x14ac:dyDescent="0.25">
      <c r="A720">
        <v>259</v>
      </c>
      <c r="B720">
        <v>44</v>
      </c>
      <c r="C720">
        <v>831668</v>
      </c>
      <c r="D720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125</v>
      </c>
      <c r="M720" t="s">
        <v>126</v>
      </c>
      <c r="N720" t="s">
        <v>265</v>
      </c>
      <c r="O720" t="s">
        <v>46</v>
      </c>
      <c r="P720">
        <v>0</v>
      </c>
      <c r="Q720">
        <v>0</v>
      </c>
      <c r="R720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78</v>
      </c>
      <c r="X720" t="s">
        <v>128</v>
      </c>
      <c r="Y720" t="s">
        <v>898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110</v>
      </c>
      <c r="AK720" t="s">
        <v>135</v>
      </c>
      <c r="AL720">
        <v>2002</v>
      </c>
      <c r="AM720" t="s">
        <v>83</v>
      </c>
    </row>
    <row r="721" spans="1:39" x14ac:dyDescent="0.25">
      <c r="A721">
        <v>241</v>
      </c>
      <c r="B721">
        <v>43</v>
      </c>
      <c r="C721">
        <v>922937</v>
      </c>
      <c r="D72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75</v>
      </c>
      <c r="P721">
        <v>0</v>
      </c>
      <c r="Q721">
        <v>-36000</v>
      </c>
      <c r="R721">
        <v>42055</v>
      </c>
      <c r="S721" t="s">
        <v>62</v>
      </c>
      <c r="T721" t="s">
        <v>63</v>
      </c>
      <c r="U721" t="s">
        <v>213</v>
      </c>
      <c r="V721" t="s">
        <v>50</v>
      </c>
      <c r="W721" t="s">
        <v>176</v>
      </c>
      <c r="X721" t="s">
        <v>128</v>
      </c>
      <c r="Y721" t="s">
        <v>899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83</v>
      </c>
    </row>
    <row r="722" spans="1:39" x14ac:dyDescent="0.25">
      <c r="A722">
        <v>437</v>
      </c>
      <c r="B722">
        <v>58</v>
      </c>
      <c r="C722">
        <v>640474</v>
      </c>
      <c r="D722">
        <v>40391</v>
      </c>
      <c r="E722" t="s">
        <v>58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75</v>
      </c>
      <c r="P722">
        <v>66100</v>
      </c>
      <c r="Q722">
        <v>-31400</v>
      </c>
      <c r="R722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900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25">
      <c r="A723">
        <v>130</v>
      </c>
      <c r="B723">
        <v>34</v>
      </c>
      <c r="C723">
        <v>153298</v>
      </c>
      <c r="D723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125</v>
      </c>
      <c r="M723" t="s">
        <v>73</v>
      </c>
      <c r="N723" t="s">
        <v>171</v>
      </c>
      <c r="O723" t="s">
        <v>61</v>
      </c>
      <c r="P723">
        <v>0</v>
      </c>
      <c r="Q723">
        <v>-41200</v>
      </c>
      <c r="R723">
        <v>42014</v>
      </c>
      <c r="S723" t="s">
        <v>139</v>
      </c>
      <c r="T723" t="s">
        <v>63</v>
      </c>
      <c r="U723" t="s">
        <v>213</v>
      </c>
      <c r="V723" t="s">
        <v>94</v>
      </c>
      <c r="W723" t="s">
        <v>78</v>
      </c>
      <c r="X723" t="s">
        <v>66</v>
      </c>
      <c r="Y723" t="s">
        <v>901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25">
      <c r="A724">
        <v>269</v>
      </c>
      <c r="B724">
        <v>41</v>
      </c>
      <c r="C724">
        <v>334749</v>
      </c>
      <c r="D724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902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57</v>
      </c>
    </row>
    <row r="725" spans="1:39" x14ac:dyDescent="0.25">
      <c r="A725">
        <v>103</v>
      </c>
      <c r="B725">
        <v>29</v>
      </c>
      <c r="C725">
        <v>221283</v>
      </c>
      <c r="D725">
        <v>34569</v>
      </c>
      <c r="E725" t="s">
        <v>40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>
        <v>72100</v>
      </c>
      <c r="Q725">
        <v>0</v>
      </c>
      <c r="R725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903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83</v>
      </c>
    </row>
    <row r="726" spans="1:39" x14ac:dyDescent="0.25">
      <c r="A726">
        <v>284</v>
      </c>
      <c r="B726">
        <v>43</v>
      </c>
      <c r="C726">
        <v>961496</v>
      </c>
      <c r="D726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102</v>
      </c>
      <c r="N726" t="s">
        <v>171</v>
      </c>
      <c r="O726" t="s">
        <v>61</v>
      </c>
      <c r="P726">
        <v>48200</v>
      </c>
      <c r="Q726">
        <v>0</v>
      </c>
      <c r="R726">
        <v>42027</v>
      </c>
      <c r="S726" t="s">
        <v>76</v>
      </c>
      <c r="T726" t="s">
        <v>48</v>
      </c>
      <c r="U726" t="s">
        <v>108</v>
      </c>
      <c r="V726" t="s">
        <v>100</v>
      </c>
      <c r="W726" t="s">
        <v>114</v>
      </c>
      <c r="X726" t="s">
        <v>52</v>
      </c>
      <c r="Y726" t="s">
        <v>904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83</v>
      </c>
    </row>
    <row r="727" spans="1:39" x14ac:dyDescent="0.25">
      <c r="A727">
        <v>189</v>
      </c>
      <c r="B727">
        <v>39</v>
      </c>
      <c r="C727">
        <v>804751</v>
      </c>
      <c r="D727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142</v>
      </c>
      <c r="M727" t="s">
        <v>98</v>
      </c>
      <c r="N727" t="s">
        <v>147</v>
      </c>
      <c r="O727" t="s">
        <v>75</v>
      </c>
      <c r="P727">
        <v>0</v>
      </c>
      <c r="Q727">
        <v>0</v>
      </c>
      <c r="R727">
        <v>42048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157</v>
      </c>
      <c r="Y727" t="s">
        <v>905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145</v>
      </c>
      <c r="AL727">
        <v>1997</v>
      </c>
      <c r="AM727" t="s">
        <v>83</v>
      </c>
    </row>
    <row r="728" spans="1:39" x14ac:dyDescent="0.25">
      <c r="A728">
        <v>267</v>
      </c>
      <c r="B728">
        <v>43</v>
      </c>
      <c r="C728">
        <v>369226</v>
      </c>
      <c r="D728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186</v>
      </c>
      <c r="N728" t="s">
        <v>45</v>
      </c>
      <c r="O728" t="s">
        <v>86</v>
      </c>
      <c r="P728">
        <v>49000</v>
      </c>
      <c r="Q728">
        <v>0</v>
      </c>
      <c r="R728">
        <v>42031</v>
      </c>
      <c r="S728" t="s">
        <v>139</v>
      </c>
      <c r="T728" t="s">
        <v>63</v>
      </c>
      <c r="U728" t="s">
        <v>64</v>
      </c>
      <c r="V728" t="s">
        <v>94</v>
      </c>
      <c r="W728" t="s">
        <v>122</v>
      </c>
      <c r="X728" t="s">
        <v>128</v>
      </c>
      <c r="Y728" t="s">
        <v>906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83</v>
      </c>
    </row>
    <row r="729" spans="1:39" x14ac:dyDescent="0.25">
      <c r="A729">
        <v>39</v>
      </c>
      <c r="B729">
        <v>22</v>
      </c>
      <c r="C729">
        <v>691115</v>
      </c>
      <c r="D729">
        <v>33997</v>
      </c>
      <c r="E729" t="s">
        <v>58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>
        <v>42049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128</v>
      </c>
      <c r="Y729" t="s">
        <v>907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57</v>
      </c>
    </row>
    <row r="730" spans="1:39" x14ac:dyDescent="0.25">
      <c r="A730">
        <v>140</v>
      </c>
      <c r="B730">
        <v>32</v>
      </c>
      <c r="C730">
        <v>713172</v>
      </c>
      <c r="D730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142</v>
      </c>
      <c r="M730" t="s">
        <v>136</v>
      </c>
      <c r="N730" t="s">
        <v>243</v>
      </c>
      <c r="O730" t="s">
        <v>61</v>
      </c>
      <c r="P730">
        <v>0</v>
      </c>
      <c r="Q730">
        <v>0</v>
      </c>
      <c r="R730">
        <v>42036</v>
      </c>
      <c r="S730" t="s">
        <v>47</v>
      </c>
      <c r="T730" t="s">
        <v>48</v>
      </c>
      <c r="U730" t="s">
        <v>49</v>
      </c>
      <c r="V730" t="s">
        <v>100</v>
      </c>
      <c r="W730" t="s">
        <v>65</v>
      </c>
      <c r="X730" t="s">
        <v>157</v>
      </c>
      <c r="Y730" t="s">
        <v>908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57</v>
      </c>
    </row>
    <row r="731" spans="1:39" x14ac:dyDescent="0.25">
      <c r="A731">
        <v>243</v>
      </c>
      <c r="B731">
        <v>41</v>
      </c>
      <c r="C731">
        <v>621756</v>
      </c>
      <c r="D73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142</v>
      </c>
      <c r="M731" t="s">
        <v>190</v>
      </c>
      <c r="N731" t="s">
        <v>119</v>
      </c>
      <c r="O731" t="s">
        <v>75</v>
      </c>
      <c r="P731">
        <v>17300</v>
      </c>
      <c r="Q731">
        <v>-60400</v>
      </c>
      <c r="R731">
        <v>42058</v>
      </c>
      <c r="S731" t="s">
        <v>47</v>
      </c>
      <c r="T731" t="s">
        <v>87</v>
      </c>
      <c r="U731" t="s">
        <v>49</v>
      </c>
      <c r="V731" t="s">
        <v>100</v>
      </c>
      <c r="W731" t="s">
        <v>114</v>
      </c>
      <c r="X731" t="s">
        <v>123</v>
      </c>
      <c r="Y731" t="s">
        <v>909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57</v>
      </c>
    </row>
    <row r="732" spans="1:39" x14ac:dyDescent="0.25">
      <c r="A732">
        <v>116</v>
      </c>
      <c r="B732">
        <v>31</v>
      </c>
      <c r="C732">
        <v>615116</v>
      </c>
      <c r="D732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102</v>
      </c>
      <c r="N732" t="s">
        <v>119</v>
      </c>
      <c r="O732" t="s">
        <v>46</v>
      </c>
      <c r="P732">
        <v>28600</v>
      </c>
      <c r="Q732">
        <v>0</v>
      </c>
      <c r="R732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910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83</v>
      </c>
    </row>
    <row r="733" spans="1:39" x14ac:dyDescent="0.25">
      <c r="A733">
        <v>219</v>
      </c>
      <c r="B733">
        <v>43</v>
      </c>
      <c r="C733">
        <v>947598</v>
      </c>
      <c r="D733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132</v>
      </c>
      <c r="M733" t="s">
        <v>146</v>
      </c>
      <c r="N733" t="s">
        <v>174</v>
      </c>
      <c r="O733" t="s">
        <v>61</v>
      </c>
      <c r="P733">
        <v>51300</v>
      </c>
      <c r="Q733">
        <v>0</v>
      </c>
      <c r="R733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911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116</v>
      </c>
      <c r="AK733" t="s">
        <v>141</v>
      </c>
      <c r="AL733">
        <v>2006</v>
      </c>
      <c r="AM733" t="s">
        <v>83</v>
      </c>
    </row>
    <row r="734" spans="1:39" x14ac:dyDescent="0.25">
      <c r="A734">
        <v>96</v>
      </c>
      <c r="B734">
        <v>26</v>
      </c>
      <c r="C734">
        <v>658002</v>
      </c>
      <c r="D734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93</v>
      </c>
      <c r="M734" t="s">
        <v>102</v>
      </c>
      <c r="N734" t="s">
        <v>99</v>
      </c>
      <c r="O734" t="s">
        <v>46</v>
      </c>
      <c r="P734">
        <v>10000</v>
      </c>
      <c r="Q734">
        <v>0</v>
      </c>
      <c r="R734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912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25">
      <c r="A735">
        <v>149</v>
      </c>
      <c r="B735">
        <v>34</v>
      </c>
      <c r="C735">
        <v>374545</v>
      </c>
      <c r="D735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133</v>
      </c>
      <c r="O735" t="s">
        <v>120</v>
      </c>
      <c r="P735">
        <v>0</v>
      </c>
      <c r="Q735">
        <v>-60000</v>
      </c>
      <c r="R735">
        <v>42039</v>
      </c>
      <c r="S735" t="s">
        <v>47</v>
      </c>
      <c r="T735" t="s">
        <v>77</v>
      </c>
      <c r="U735" t="s">
        <v>108</v>
      </c>
      <c r="V735" t="s">
        <v>100</v>
      </c>
      <c r="W735" t="s">
        <v>114</v>
      </c>
      <c r="X735" t="s">
        <v>52</v>
      </c>
      <c r="Y735" t="s">
        <v>913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25">
      <c r="A736">
        <v>246</v>
      </c>
      <c r="B736">
        <v>43</v>
      </c>
      <c r="C736">
        <v>805806</v>
      </c>
      <c r="D736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162</v>
      </c>
      <c r="M736" t="s">
        <v>186</v>
      </c>
      <c r="N736" t="s">
        <v>180</v>
      </c>
      <c r="O736" t="s">
        <v>46</v>
      </c>
      <c r="P736">
        <v>0</v>
      </c>
      <c r="Q736">
        <v>0</v>
      </c>
      <c r="R736">
        <v>42044</v>
      </c>
      <c r="S736" t="s">
        <v>47</v>
      </c>
      <c r="T736" t="s">
        <v>48</v>
      </c>
      <c r="U736" t="s">
        <v>64</v>
      </c>
      <c r="V736" t="s">
        <v>100</v>
      </c>
      <c r="W736" t="s">
        <v>78</v>
      </c>
      <c r="X736" t="s">
        <v>123</v>
      </c>
      <c r="Y736" t="s">
        <v>914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83</v>
      </c>
    </row>
    <row r="737" spans="1:39" x14ac:dyDescent="0.25">
      <c r="A737">
        <v>293</v>
      </c>
      <c r="B737">
        <v>45</v>
      </c>
      <c r="C737">
        <v>235097</v>
      </c>
      <c r="D737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126</v>
      </c>
      <c r="N737" t="s">
        <v>265</v>
      </c>
      <c r="O737" t="s">
        <v>86</v>
      </c>
      <c r="P737">
        <v>51500</v>
      </c>
      <c r="Q737">
        <v>0</v>
      </c>
      <c r="R737">
        <v>42053</v>
      </c>
      <c r="S737" t="s">
        <v>76</v>
      </c>
      <c r="T737" t="s">
        <v>87</v>
      </c>
      <c r="U737" t="s">
        <v>108</v>
      </c>
      <c r="V737" t="s">
        <v>100</v>
      </c>
      <c r="W737" t="s">
        <v>114</v>
      </c>
      <c r="X737" t="s">
        <v>128</v>
      </c>
      <c r="Y737" t="s">
        <v>915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83</v>
      </c>
    </row>
    <row r="738" spans="1:39" x14ac:dyDescent="0.25">
      <c r="A738">
        <v>339</v>
      </c>
      <c r="B738">
        <v>48</v>
      </c>
      <c r="C738">
        <v>290971</v>
      </c>
      <c r="D738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162</v>
      </c>
      <c r="M738" t="s">
        <v>112</v>
      </c>
      <c r="N738" t="s">
        <v>127</v>
      </c>
      <c r="O738" t="s">
        <v>86</v>
      </c>
      <c r="P738">
        <v>0</v>
      </c>
      <c r="Q738">
        <v>0</v>
      </c>
      <c r="R738">
        <v>42045</v>
      </c>
      <c r="S738" t="s">
        <v>76</v>
      </c>
      <c r="T738" t="s">
        <v>77</v>
      </c>
      <c r="U738" t="s">
        <v>108</v>
      </c>
      <c r="V738" t="s">
        <v>100</v>
      </c>
      <c r="W738" t="s">
        <v>51</v>
      </c>
      <c r="X738" t="s">
        <v>123</v>
      </c>
      <c r="Y738" t="s">
        <v>916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83</v>
      </c>
    </row>
    <row r="739" spans="1:39" x14ac:dyDescent="0.25">
      <c r="A739">
        <v>160</v>
      </c>
      <c r="B739">
        <v>33</v>
      </c>
      <c r="C739">
        <v>180286</v>
      </c>
      <c r="D739">
        <v>39852</v>
      </c>
      <c r="E739" t="s">
        <v>84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132</v>
      </c>
      <c r="M739" t="s">
        <v>126</v>
      </c>
      <c r="N739" t="s">
        <v>265</v>
      </c>
      <c r="O739" t="s">
        <v>46</v>
      </c>
      <c r="P739">
        <v>61600</v>
      </c>
      <c r="Q739">
        <v>0</v>
      </c>
      <c r="R739">
        <v>42024</v>
      </c>
      <c r="S739" t="s">
        <v>76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917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105</v>
      </c>
      <c r="AK739" t="s">
        <v>106</v>
      </c>
      <c r="AL739">
        <v>2006</v>
      </c>
      <c r="AM739" t="s">
        <v>83</v>
      </c>
    </row>
    <row r="740" spans="1:39" x14ac:dyDescent="0.25">
      <c r="A740">
        <v>224</v>
      </c>
      <c r="B740">
        <v>42</v>
      </c>
      <c r="C740">
        <v>662088</v>
      </c>
      <c r="D740">
        <v>38417</v>
      </c>
      <c r="E740" t="s">
        <v>40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142</v>
      </c>
      <c r="M740" t="s">
        <v>102</v>
      </c>
      <c r="N740" t="s">
        <v>171</v>
      </c>
      <c r="O740" t="s">
        <v>75</v>
      </c>
      <c r="P740">
        <v>0</v>
      </c>
      <c r="Q740">
        <v>-51400</v>
      </c>
      <c r="R740">
        <v>42031</v>
      </c>
      <c r="S740" t="s">
        <v>47</v>
      </c>
      <c r="T740" t="s">
        <v>87</v>
      </c>
      <c r="U740" t="s">
        <v>64</v>
      </c>
      <c r="V740" t="s">
        <v>100</v>
      </c>
      <c r="W740" t="s">
        <v>114</v>
      </c>
      <c r="X740" t="s">
        <v>103</v>
      </c>
      <c r="Y740" t="s">
        <v>918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83</v>
      </c>
    </row>
    <row r="741" spans="1:39" x14ac:dyDescent="0.25">
      <c r="A741">
        <v>194</v>
      </c>
      <c r="B741">
        <v>34</v>
      </c>
      <c r="C741">
        <v>884365</v>
      </c>
      <c r="D74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93</v>
      </c>
      <c r="M741" t="s">
        <v>73</v>
      </c>
      <c r="N741" t="s">
        <v>119</v>
      </c>
      <c r="O741" t="s">
        <v>143</v>
      </c>
      <c r="P741">
        <v>55300</v>
      </c>
      <c r="Q741">
        <v>-37900</v>
      </c>
      <c r="R741">
        <v>42025</v>
      </c>
      <c r="S741" t="s">
        <v>62</v>
      </c>
      <c r="T741" t="s">
        <v>63</v>
      </c>
      <c r="U741" t="s">
        <v>64</v>
      </c>
      <c r="V741" t="s">
        <v>94</v>
      </c>
      <c r="W741" t="s">
        <v>114</v>
      </c>
      <c r="X741" t="s">
        <v>66</v>
      </c>
      <c r="Y741" t="s">
        <v>919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83</v>
      </c>
    </row>
    <row r="742" spans="1:39" x14ac:dyDescent="0.25">
      <c r="A742">
        <v>385</v>
      </c>
      <c r="B742">
        <v>51</v>
      </c>
      <c r="C742">
        <v>178081</v>
      </c>
      <c r="D742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>
        <v>42053</v>
      </c>
      <c r="S742" t="s">
        <v>76</v>
      </c>
      <c r="T742" t="s">
        <v>77</v>
      </c>
      <c r="U742" t="s">
        <v>64</v>
      </c>
      <c r="V742" t="s">
        <v>121</v>
      </c>
      <c r="W742" t="s">
        <v>114</v>
      </c>
      <c r="X742" t="s">
        <v>66</v>
      </c>
      <c r="Y742" t="s">
        <v>920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83</v>
      </c>
    </row>
    <row r="743" spans="1:39" x14ac:dyDescent="0.25">
      <c r="A743">
        <v>100</v>
      </c>
      <c r="B743">
        <v>33</v>
      </c>
      <c r="C743">
        <v>507452</v>
      </c>
      <c r="D743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142</v>
      </c>
      <c r="M743" t="s">
        <v>186</v>
      </c>
      <c r="N743" t="s">
        <v>113</v>
      </c>
      <c r="O743" t="s">
        <v>143</v>
      </c>
      <c r="P743">
        <v>67300</v>
      </c>
      <c r="Q743">
        <v>0</v>
      </c>
      <c r="R743">
        <v>42061</v>
      </c>
      <c r="S743" t="s">
        <v>47</v>
      </c>
      <c r="T743" t="s">
        <v>77</v>
      </c>
      <c r="U743" t="s">
        <v>64</v>
      </c>
      <c r="V743" t="s">
        <v>121</v>
      </c>
      <c r="W743" t="s">
        <v>122</v>
      </c>
      <c r="X743" t="s">
        <v>52</v>
      </c>
      <c r="Y743" t="s">
        <v>921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83</v>
      </c>
    </row>
    <row r="744" spans="1:39" x14ac:dyDescent="0.25">
      <c r="A744">
        <v>371</v>
      </c>
      <c r="B744">
        <v>50</v>
      </c>
      <c r="C744">
        <v>990624</v>
      </c>
      <c r="D744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143</v>
      </c>
      <c r="P744">
        <v>79600</v>
      </c>
      <c r="Q744">
        <v>0</v>
      </c>
      <c r="R744">
        <v>42033</v>
      </c>
      <c r="S744" t="s">
        <v>76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922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57</v>
      </c>
    </row>
    <row r="745" spans="1:39" x14ac:dyDescent="0.25">
      <c r="A745">
        <v>175</v>
      </c>
      <c r="B745">
        <v>39</v>
      </c>
      <c r="C745">
        <v>892148</v>
      </c>
      <c r="D745">
        <v>34787</v>
      </c>
      <c r="E745" t="s">
        <v>58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126</v>
      </c>
      <c r="N745" t="s">
        <v>150</v>
      </c>
      <c r="O745" t="s">
        <v>46</v>
      </c>
      <c r="P745">
        <v>0</v>
      </c>
      <c r="Q745">
        <v>-43600</v>
      </c>
      <c r="R745">
        <v>42043</v>
      </c>
      <c r="S745" t="s">
        <v>76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923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116</v>
      </c>
      <c r="AK745" t="s">
        <v>141</v>
      </c>
      <c r="AL745">
        <v>2012</v>
      </c>
      <c r="AM745" t="s">
        <v>57</v>
      </c>
    </row>
    <row r="746" spans="1:39" x14ac:dyDescent="0.25">
      <c r="A746">
        <v>373</v>
      </c>
      <c r="B746">
        <v>55</v>
      </c>
      <c r="C746">
        <v>398683</v>
      </c>
      <c r="D746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156</v>
      </c>
      <c r="O746" t="s">
        <v>75</v>
      </c>
      <c r="P746">
        <v>0</v>
      </c>
      <c r="Q746">
        <v>0</v>
      </c>
      <c r="R746">
        <v>42023</v>
      </c>
      <c r="S746" t="s">
        <v>76</v>
      </c>
      <c r="T746" t="s">
        <v>77</v>
      </c>
      <c r="U746" t="s">
        <v>49</v>
      </c>
      <c r="V746" t="s">
        <v>121</v>
      </c>
      <c r="W746" t="s">
        <v>51</v>
      </c>
      <c r="X746" t="s">
        <v>88</v>
      </c>
      <c r="Y746" t="s">
        <v>924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25">
      <c r="A747">
        <v>258</v>
      </c>
      <c r="B747">
        <v>41</v>
      </c>
      <c r="C747">
        <v>605100</v>
      </c>
      <c r="D747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>
        <v>0</v>
      </c>
      <c r="Q747">
        <v>-44400</v>
      </c>
      <c r="R747">
        <v>42043</v>
      </c>
      <c r="S747" t="s">
        <v>76</v>
      </c>
      <c r="T747" t="s">
        <v>77</v>
      </c>
      <c r="U747" t="s">
        <v>49</v>
      </c>
      <c r="V747" t="s">
        <v>100</v>
      </c>
      <c r="W747" t="s">
        <v>122</v>
      </c>
      <c r="X747" t="s">
        <v>66</v>
      </c>
      <c r="Y747" t="s">
        <v>925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194</v>
      </c>
      <c r="AL747">
        <v>2008</v>
      </c>
      <c r="AM747" t="s">
        <v>57</v>
      </c>
    </row>
    <row r="748" spans="1:39" x14ac:dyDescent="0.25">
      <c r="A748">
        <v>255</v>
      </c>
      <c r="B748">
        <v>39</v>
      </c>
      <c r="C748">
        <v>143109</v>
      </c>
      <c r="D748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99</v>
      </c>
      <c r="O748" t="s">
        <v>143</v>
      </c>
      <c r="P748">
        <v>38200</v>
      </c>
      <c r="Q748">
        <v>0</v>
      </c>
      <c r="R748">
        <v>42011</v>
      </c>
      <c r="S748" t="s">
        <v>76</v>
      </c>
      <c r="T748" t="s">
        <v>48</v>
      </c>
      <c r="U748" t="s">
        <v>108</v>
      </c>
      <c r="V748" t="s">
        <v>100</v>
      </c>
      <c r="W748" t="s">
        <v>114</v>
      </c>
      <c r="X748" t="s">
        <v>103</v>
      </c>
      <c r="Y748" t="s">
        <v>926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110</v>
      </c>
      <c r="AK748" t="s">
        <v>135</v>
      </c>
      <c r="AL748">
        <v>2010</v>
      </c>
      <c r="AM748" t="s">
        <v>83</v>
      </c>
    </row>
    <row r="749" spans="1:39" x14ac:dyDescent="0.25">
      <c r="A749">
        <v>37</v>
      </c>
      <c r="B749">
        <v>31</v>
      </c>
      <c r="C749">
        <v>230223</v>
      </c>
      <c r="D749">
        <v>39697</v>
      </c>
      <c r="E749" t="s">
        <v>84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133</v>
      </c>
      <c r="O749" t="s">
        <v>75</v>
      </c>
      <c r="P749">
        <v>0</v>
      </c>
      <c r="Q749">
        <v>0</v>
      </c>
      <c r="R749">
        <v>42048</v>
      </c>
      <c r="S749" t="s">
        <v>76</v>
      </c>
      <c r="T749" t="s">
        <v>48</v>
      </c>
      <c r="U749" t="s">
        <v>108</v>
      </c>
      <c r="V749" t="s">
        <v>100</v>
      </c>
      <c r="W749" t="s">
        <v>114</v>
      </c>
      <c r="X749" t="s">
        <v>128</v>
      </c>
      <c r="Y749" t="s">
        <v>927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25">
      <c r="A750">
        <v>322</v>
      </c>
      <c r="B750">
        <v>44</v>
      </c>
      <c r="C750">
        <v>769602</v>
      </c>
      <c r="D750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142</v>
      </c>
      <c r="M750" t="s">
        <v>59</v>
      </c>
      <c r="N750" t="s">
        <v>243</v>
      </c>
      <c r="O750" t="s">
        <v>46</v>
      </c>
      <c r="P750">
        <v>49900</v>
      </c>
      <c r="Q750">
        <v>-62700</v>
      </c>
      <c r="R750">
        <v>42050</v>
      </c>
      <c r="S750" t="s">
        <v>76</v>
      </c>
      <c r="T750" t="s">
        <v>48</v>
      </c>
      <c r="U750" t="s">
        <v>49</v>
      </c>
      <c r="V750" t="s">
        <v>100</v>
      </c>
      <c r="W750" t="s">
        <v>78</v>
      </c>
      <c r="X750" t="s">
        <v>157</v>
      </c>
      <c r="Y750" t="s">
        <v>928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83</v>
      </c>
    </row>
    <row r="751" spans="1:39" x14ac:dyDescent="0.25">
      <c r="A751">
        <v>204</v>
      </c>
      <c r="B751">
        <v>38</v>
      </c>
      <c r="C751">
        <v>420815</v>
      </c>
      <c r="D75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98</v>
      </c>
      <c r="N751" t="s">
        <v>171</v>
      </c>
      <c r="O751" t="s">
        <v>120</v>
      </c>
      <c r="P751">
        <v>0</v>
      </c>
      <c r="Q751">
        <v>-45100</v>
      </c>
      <c r="R751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929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130</v>
      </c>
      <c r="AK751" t="s">
        <v>131</v>
      </c>
      <c r="AL751">
        <v>2003</v>
      </c>
      <c r="AM751" t="s">
        <v>83</v>
      </c>
    </row>
    <row r="752" spans="1:39" x14ac:dyDescent="0.25">
      <c r="A752">
        <v>76</v>
      </c>
      <c r="B752">
        <v>31</v>
      </c>
      <c r="C752">
        <v>973546</v>
      </c>
      <c r="D752">
        <v>39155</v>
      </c>
      <c r="E752" t="s">
        <v>40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93</v>
      </c>
      <c r="M752" t="s">
        <v>118</v>
      </c>
      <c r="N752" t="s">
        <v>147</v>
      </c>
      <c r="O752" t="s">
        <v>143</v>
      </c>
      <c r="P752">
        <v>39900</v>
      </c>
      <c r="Q752">
        <v>-44000</v>
      </c>
      <c r="R752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930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25">
      <c r="A753">
        <v>193</v>
      </c>
      <c r="B753">
        <v>40</v>
      </c>
      <c r="C753">
        <v>608039</v>
      </c>
      <c r="D753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>
        <v>42032</v>
      </c>
      <c r="S753" t="s">
        <v>47</v>
      </c>
      <c r="T753" t="s">
        <v>48</v>
      </c>
      <c r="U753" t="s">
        <v>64</v>
      </c>
      <c r="V753" t="s">
        <v>100</v>
      </c>
      <c r="W753" t="s">
        <v>78</v>
      </c>
      <c r="X753" t="s">
        <v>52</v>
      </c>
      <c r="Y753" t="s">
        <v>931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83</v>
      </c>
    </row>
    <row r="754" spans="1:39" x14ac:dyDescent="0.25">
      <c r="A754">
        <v>405</v>
      </c>
      <c r="B754">
        <v>55</v>
      </c>
      <c r="C754">
        <v>250162</v>
      </c>
      <c r="D754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113</v>
      </c>
      <c r="O754" t="s">
        <v>86</v>
      </c>
      <c r="P754">
        <v>57100</v>
      </c>
      <c r="Q754">
        <v>0</v>
      </c>
      <c r="R754">
        <v>42064</v>
      </c>
      <c r="S754" t="s">
        <v>76</v>
      </c>
      <c r="T754" t="s">
        <v>77</v>
      </c>
      <c r="U754" t="s">
        <v>64</v>
      </c>
      <c r="V754" t="s">
        <v>100</v>
      </c>
      <c r="W754" t="s">
        <v>122</v>
      </c>
      <c r="X754" t="s">
        <v>128</v>
      </c>
      <c r="Y754" t="s">
        <v>932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83</v>
      </c>
    </row>
    <row r="755" spans="1:39" x14ac:dyDescent="0.25">
      <c r="A755">
        <v>435</v>
      </c>
      <c r="B755">
        <v>58</v>
      </c>
      <c r="C755">
        <v>786432</v>
      </c>
      <c r="D755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162</v>
      </c>
      <c r="M755" t="s">
        <v>73</v>
      </c>
      <c r="N755" t="s">
        <v>147</v>
      </c>
      <c r="O755" t="s">
        <v>143</v>
      </c>
      <c r="P755">
        <v>0</v>
      </c>
      <c r="Q755">
        <v>-40000</v>
      </c>
      <c r="R755">
        <v>42014</v>
      </c>
      <c r="S755" t="s">
        <v>76</v>
      </c>
      <c r="T755" t="s">
        <v>77</v>
      </c>
      <c r="U755" t="s">
        <v>108</v>
      </c>
      <c r="V755" t="s">
        <v>121</v>
      </c>
      <c r="W755" t="s">
        <v>78</v>
      </c>
      <c r="X755" t="s">
        <v>52</v>
      </c>
      <c r="Y755" t="s">
        <v>933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25">
      <c r="A756">
        <v>54</v>
      </c>
      <c r="B756">
        <v>35</v>
      </c>
      <c r="C756">
        <v>445195</v>
      </c>
      <c r="D756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136</v>
      </c>
      <c r="N756" t="s">
        <v>150</v>
      </c>
      <c r="O756" t="s">
        <v>86</v>
      </c>
      <c r="P756">
        <v>68500</v>
      </c>
      <c r="Q756">
        <v>-42100</v>
      </c>
      <c r="R756">
        <v>42060</v>
      </c>
      <c r="S756" t="s">
        <v>76</v>
      </c>
      <c r="T756" t="s">
        <v>48</v>
      </c>
      <c r="U756" t="s">
        <v>64</v>
      </c>
      <c r="V756" t="s">
        <v>100</v>
      </c>
      <c r="W756" t="s">
        <v>65</v>
      </c>
      <c r="X756" t="s">
        <v>103</v>
      </c>
      <c r="Y756" t="s">
        <v>934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105</v>
      </c>
      <c r="AK756" t="s">
        <v>152</v>
      </c>
      <c r="AL756">
        <v>2012</v>
      </c>
      <c r="AM756" t="s">
        <v>83</v>
      </c>
    </row>
    <row r="757" spans="1:39" x14ac:dyDescent="0.25">
      <c r="A757">
        <v>144</v>
      </c>
      <c r="B757">
        <v>35</v>
      </c>
      <c r="C757">
        <v>938634</v>
      </c>
      <c r="D757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132</v>
      </c>
      <c r="M757" t="s">
        <v>59</v>
      </c>
      <c r="N757" t="s">
        <v>243</v>
      </c>
      <c r="O757" t="s">
        <v>120</v>
      </c>
      <c r="P757">
        <v>0</v>
      </c>
      <c r="Q757">
        <v>0</v>
      </c>
      <c r="R757">
        <v>42034</v>
      </c>
      <c r="S757" t="s">
        <v>76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935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145</v>
      </c>
      <c r="AL757">
        <v>1995</v>
      </c>
      <c r="AM757" t="s">
        <v>83</v>
      </c>
    </row>
    <row r="758" spans="1:39" x14ac:dyDescent="0.25">
      <c r="A758">
        <v>92</v>
      </c>
      <c r="B758">
        <v>32</v>
      </c>
      <c r="C758">
        <v>482495</v>
      </c>
      <c r="D758">
        <v>35824</v>
      </c>
      <c r="E758" t="s">
        <v>84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>
        <v>58900</v>
      </c>
      <c r="Q758">
        <v>-29100</v>
      </c>
      <c r="R758">
        <v>42041</v>
      </c>
      <c r="S758" t="s">
        <v>47</v>
      </c>
      <c r="T758" t="s">
        <v>77</v>
      </c>
      <c r="U758" t="s">
        <v>108</v>
      </c>
      <c r="V758" t="s">
        <v>137</v>
      </c>
      <c r="W758" t="s">
        <v>114</v>
      </c>
      <c r="X758" t="s">
        <v>52</v>
      </c>
      <c r="Y758" t="s">
        <v>936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83</v>
      </c>
    </row>
    <row r="759" spans="1:39" x14ac:dyDescent="0.25">
      <c r="A759">
        <v>173</v>
      </c>
      <c r="B759">
        <v>36</v>
      </c>
      <c r="C759">
        <v>796005</v>
      </c>
      <c r="D759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142</v>
      </c>
      <c r="M759" t="s">
        <v>59</v>
      </c>
      <c r="N759" t="s">
        <v>180</v>
      </c>
      <c r="O759" t="s">
        <v>86</v>
      </c>
      <c r="P759">
        <v>51000</v>
      </c>
      <c r="Q759">
        <v>0</v>
      </c>
      <c r="R759">
        <v>42043</v>
      </c>
      <c r="S759" t="s">
        <v>47</v>
      </c>
      <c r="T759" t="s">
        <v>77</v>
      </c>
      <c r="U759" t="s">
        <v>108</v>
      </c>
      <c r="V759" t="s">
        <v>100</v>
      </c>
      <c r="W759" t="s">
        <v>51</v>
      </c>
      <c r="X759" t="s">
        <v>103</v>
      </c>
      <c r="Y759" t="s">
        <v>937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83</v>
      </c>
    </row>
    <row r="760" spans="1:39" x14ac:dyDescent="0.25">
      <c r="A760">
        <v>436</v>
      </c>
      <c r="B760">
        <v>60</v>
      </c>
      <c r="C760">
        <v>910604</v>
      </c>
      <c r="D760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132</v>
      </c>
      <c r="M760" t="s">
        <v>102</v>
      </c>
      <c r="N760" t="s">
        <v>99</v>
      </c>
      <c r="O760" t="s">
        <v>120</v>
      </c>
      <c r="P760">
        <v>67600</v>
      </c>
      <c r="Q760">
        <v>-65300</v>
      </c>
      <c r="R760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938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25">
      <c r="A761">
        <v>155</v>
      </c>
      <c r="B761">
        <v>35</v>
      </c>
      <c r="C761">
        <v>327488</v>
      </c>
      <c r="D76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93</v>
      </c>
      <c r="M761" t="s">
        <v>136</v>
      </c>
      <c r="N761" t="s">
        <v>150</v>
      </c>
      <c r="O761" t="s">
        <v>143</v>
      </c>
      <c r="P761">
        <v>83600</v>
      </c>
      <c r="Q761">
        <v>0</v>
      </c>
      <c r="R761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78</v>
      </c>
      <c r="X761" t="s">
        <v>157</v>
      </c>
      <c r="Y761" t="s">
        <v>939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105</v>
      </c>
      <c r="AK761" t="s">
        <v>152</v>
      </c>
      <c r="AL761">
        <v>1997</v>
      </c>
      <c r="AM761" t="s">
        <v>83</v>
      </c>
    </row>
    <row r="762" spans="1:39" x14ac:dyDescent="0.25">
      <c r="A762">
        <v>78</v>
      </c>
      <c r="B762">
        <v>31</v>
      </c>
      <c r="C762">
        <v>715202</v>
      </c>
      <c r="D762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125</v>
      </c>
      <c r="M762" t="s">
        <v>85</v>
      </c>
      <c r="N762" t="s">
        <v>171</v>
      </c>
      <c r="O762" t="s">
        <v>86</v>
      </c>
      <c r="P762">
        <v>72600</v>
      </c>
      <c r="Q762">
        <v>0</v>
      </c>
      <c r="R762">
        <v>42064</v>
      </c>
      <c r="S762" t="s">
        <v>76</v>
      </c>
      <c r="T762" t="s">
        <v>48</v>
      </c>
      <c r="U762" t="s">
        <v>64</v>
      </c>
      <c r="V762" t="s">
        <v>121</v>
      </c>
      <c r="W762" t="s">
        <v>78</v>
      </c>
      <c r="X762" t="s">
        <v>123</v>
      </c>
      <c r="Y762" t="s">
        <v>940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105</v>
      </c>
      <c r="AK762" t="s">
        <v>152</v>
      </c>
      <c r="AL762">
        <v>1997</v>
      </c>
      <c r="AM762" t="s">
        <v>83</v>
      </c>
    </row>
    <row r="763" spans="1:39" x14ac:dyDescent="0.25">
      <c r="A763">
        <v>440</v>
      </c>
      <c r="B763">
        <v>57</v>
      </c>
      <c r="C763">
        <v>648852</v>
      </c>
      <c r="D763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142</v>
      </c>
      <c r="M763" t="s">
        <v>136</v>
      </c>
      <c r="N763" t="s">
        <v>166</v>
      </c>
      <c r="O763" t="s">
        <v>120</v>
      </c>
      <c r="P763">
        <v>51500</v>
      </c>
      <c r="Q763">
        <v>-52100</v>
      </c>
      <c r="R763">
        <v>42037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88</v>
      </c>
      <c r="Y763" t="s">
        <v>941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57</v>
      </c>
    </row>
    <row r="764" spans="1:39" x14ac:dyDescent="0.25">
      <c r="A764">
        <v>264</v>
      </c>
      <c r="B764">
        <v>43</v>
      </c>
      <c r="C764">
        <v>516959</v>
      </c>
      <c r="D764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180</v>
      </c>
      <c r="O764" t="s">
        <v>120</v>
      </c>
      <c r="P764">
        <v>0</v>
      </c>
      <c r="Q764">
        <v>0</v>
      </c>
      <c r="R764">
        <v>42024</v>
      </c>
      <c r="S764" t="s">
        <v>76</v>
      </c>
      <c r="T764" t="s">
        <v>77</v>
      </c>
      <c r="U764" t="s">
        <v>49</v>
      </c>
      <c r="V764" t="s">
        <v>121</v>
      </c>
      <c r="W764" t="s">
        <v>78</v>
      </c>
      <c r="X764" t="s">
        <v>52</v>
      </c>
      <c r="Y764" t="s">
        <v>942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57</v>
      </c>
    </row>
    <row r="765" spans="1:39" x14ac:dyDescent="0.25">
      <c r="A765">
        <v>66</v>
      </c>
      <c r="B765">
        <v>30</v>
      </c>
      <c r="C765">
        <v>984456</v>
      </c>
      <c r="D765">
        <v>37796</v>
      </c>
      <c r="E765" t="s">
        <v>58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142</v>
      </c>
      <c r="M765" t="s">
        <v>186</v>
      </c>
      <c r="N765" t="s">
        <v>166</v>
      </c>
      <c r="O765" t="s">
        <v>120</v>
      </c>
      <c r="P765">
        <v>21100</v>
      </c>
      <c r="Q765">
        <v>-60800</v>
      </c>
      <c r="R765">
        <v>42028</v>
      </c>
      <c r="S765" t="s">
        <v>76</v>
      </c>
      <c r="T765" t="s">
        <v>87</v>
      </c>
      <c r="U765" t="s">
        <v>49</v>
      </c>
      <c r="V765" t="s">
        <v>100</v>
      </c>
      <c r="W765" t="s">
        <v>51</v>
      </c>
      <c r="X765" t="s">
        <v>88</v>
      </c>
      <c r="Y765" t="s">
        <v>943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57</v>
      </c>
    </row>
    <row r="766" spans="1:39" x14ac:dyDescent="0.25">
      <c r="A766">
        <v>366</v>
      </c>
      <c r="B766">
        <v>50</v>
      </c>
      <c r="C766">
        <v>801331</v>
      </c>
      <c r="D766">
        <v>33062</v>
      </c>
      <c r="E766" t="s">
        <v>58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132</v>
      </c>
      <c r="M766" t="s">
        <v>160</v>
      </c>
      <c r="N766" t="s">
        <v>180</v>
      </c>
      <c r="O766" t="s">
        <v>46</v>
      </c>
      <c r="P766">
        <v>21200</v>
      </c>
      <c r="Q766">
        <v>0</v>
      </c>
      <c r="R766">
        <v>42008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88</v>
      </c>
      <c r="Y766" t="s">
        <v>944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194</v>
      </c>
      <c r="AL766">
        <v>2012</v>
      </c>
      <c r="AM766" t="s">
        <v>83</v>
      </c>
    </row>
    <row r="767" spans="1:39" x14ac:dyDescent="0.25">
      <c r="A767">
        <v>188</v>
      </c>
      <c r="B767">
        <v>37</v>
      </c>
      <c r="C767">
        <v>786103</v>
      </c>
      <c r="D767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162</v>
      </c>
      <c r="M767" t="s">
        <v>186</v>
      </c>
      <c r="N767" t="s">
        <v>150</v>
      </c>
      <c r="O767" t="s">
        <v>75</v>
      </c>
      <c r="P767">
        <v>46300</v>
      </c>
      <c r="Q767">
        <v>0</v>
      </c>
      <c r="R767">
        <v>42021</v>
      </c>
      <c r="S767" t="s">
        <v>47</v>
      </c>
      <c r="T767" t="s">
        <v>77</v>
      </c>
      <c r="U767" t="s">
        <v>108</v>
      </c>
      <c r="V767" t="s">
        <v>137</v>
      </c>
      <c r="W767" t="s">
        <v>51</v>
      </c>
      <c r="X767" t="s">
        <v>52</v>
      </c>
      <c r="Y767" t="s">
        <v>945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83</v>
      </c>
    </row>
    <row r="768" spans="1:39" x14ac:dyDescent="0.25">
      <c r="A768">
        <v>224</v>
      </c>
      <c r="B768">
        <v>39</v>
      </c>
      <c r="C768">
        <v>684193</v>
      </c>
      <c r="D768">
        <v>41080</v>
      </c>
      <c r="E768" t="s">
        <v>84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162</v>
      </c>
      <c r="M768" t="s">
        <v>102</v>
      </c>
      <c r="N768" t="s">
        <v>45</v>
      </c>
      <c r="O768" t="s">
        <v>61</v>
      </c>
      <c r="P768">
        <v>0</v>
      </c>
      <c r="Q768">
        <v>-47100</v>
      </c>
      <c r="R768">
        <v>42039</v>
      </c>
      <c r="S768" t="s">
        <v>76</v>
      </c>
      <c r="T768" t="s">
        <v>77</v>
      </c>
      <c r="U768" t="s">
        <v>108</v>
      </c>
      <c r="V768" t="s">
        <v>100</v>
      </c>
      <c r="W768" t="s">
        <v>65</v>
      </c>
      <c r="X768" t="s">
        <v>66</v>
      </c>
      <c r="Y768" t="s">
        <v>946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83</v>
      </c>
    </row>
    <row r="769" spans="1:39" x14ac:dyDescent="0.25">
      <c r="A769">
        <v>253</v>
      </c>
      <c r="B769">
        <v>46</v>
      </c>
      <c r="C769">
        <v>247505</v>
      </c>
      <c r="D769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146</v>
      </c>
      <c r="N769" t="s">
        <v>147</v>
      </c>
      <c r="O769" t="s">
        <v>46</v>
      </c>
      <c r="P769">
        <v>52900</v>
      </c>
      <c r="Q769">
        <v>0</v>
      </c>
      <c r="R769">
        <v>42049</v>
      </c>
      <c r="S769" t="s">
        <v>76</v>
      </c>
      <c r="T769" t="s">
        <v>87</v>
      </c>
      <c r="U769" t="s">
        <v>49</v>
      </c>
      <c r="V769" t="s">
        <v>137</v>
      </c>
      <c r="W769" t="s">
        <v>78</v>
      </c>
      <c r="X769" t="s">
        <v>52</v>
      </c>
      <c r="Y769" t="s">
        <v>947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83</v>
      </c>
    </row>
    <row r="770" spans="1:39" x14ac:dyDescent="0.25">
      <c r="A770">
        <v>446</v>
      </c>
      <c r="B770">
        <v>61</v>
      </c>
      <c r="C770">
        <v>259792</v>
      </c>
      <c r="D770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132</v>
      </c>
      <c r="M770" t="s">
        <v>186</v>
      </c>
      <c r="N770" t="s">
        <v>60</v>
      </c>
      <c r="O770" t="s">
        <v>86</v>
      </c>
      <c r="P770">
        <v>49900</v>
      </c>
      <c r="Q770">
        <v>-62100</v>
      </c>
      <c r="R770">
        <v>42011</v>
      </c>
      <c r="S770" t="s">
        <v>47</v>
      </c>
      <c r="T770" t="s">
        <v>77</v>
      </c>
      <c r="U770" t="s">
        <v>64</v>
      </c>
      <c r="V770" t="s">
        <v>121</v>
      </c>
      <c r="W770" t="s">
        <v>65</v>
      </c>
      <c r="X770" t="s">
        <v>103</v>
      </c>
      <c r="Y770" t="s">
        <v>948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83</v>
      </c>
    </row>
    <row r="771" spans="1:39" x14ac:dyDescent="0.25">
      <c r="A771">
        <v>169</v>
      </c>
      <c r="B771">
        <v>37</v>
      </c>
      <c r="C771">
        <v>185124</v>
      </c>
      <c r="D77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162</v>
      </c>
      <c r="M771" t="s">
        <v>85</v>
      </c>
      <c r="N771" t="s">
        <v>147</v>
      </c>
      <c r="O771" t="s">
        <v>61</v>
      </c>
      <c r="P771">
        <v>70600</v>
      </c>
      <c r="Q771">
        <v>-48500</v>
      </c>
      <c r="R771">
        <v>42037</v>
      </c>
      <c r="S771" t="s">
        <v>76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949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110</v>
      </c>
      <c r="AK771" t="s">
        <v>111</v>
      </c>
      <c r="AL771">
        <v>2005</v>
      </c>
      <c r="AM771" t="s">
        <v>83</v>
      </c>
    </row>
    <row r="772" spans="1:39" x14ac:dyDescent="0.25">
      <c r="A772">
        <v>255</v>
      </c>
      <c r="B772">
        <v>46</v>
      </c>
      <c r="C772">
        <v>760700</v>
      </c>
      <c r="D772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162</v>
      </c>
      <c r="M772" t="s">
        <v>102</v>
      </c>
      <c r="N772" t="s">
        <v>182</v>
      </c>
      <c r="O772" t="s">
        <v>75</v>
      </c>
      <c r="P772">
        <v>0</v>
      </c>
      <c r="Q772">
        <v>-52600</v>
      </c>
      <c r="R772">
        <v>42016</v>
      </c>
      <c r="S772" t="s">
        <v>76</v>
      </c>
      <c r="T772" t="s">
        <v>87</v>
      </c>
      <c r="U772" t="s">
        <v>64</v>
      </c>
      <c r="V772" t="s">
        <v>100</v>
      </c>
      <c r="W772" t="s">
        <v>114</v>
      </c>
      <c r="X772" t="s">
        <v>157</v>
      </c>
      <c r="Y772" t="s">
        <v>950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83</v>
      </c>
    </row>
    <row r="773" spans="1:39" x14ac:dyDescent="0.25">
      <c r="A773">
        <v>209</v>
      </c>
      <c r="B773">
        <v>39</v>
      </c>
      <c r="C773">
        <v>362407</v>
      </c>
      <c r="D773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146</v>
      </c>
      <c r="N773" t="s">
        <v>174</v>
      </c>
      <c r="O773" t="s">
        <v>46</v>
      </c>
      <c r="P773">
        <v>67800</v>
      </c>
      <c r="Q773">
        <v>0</v>
      </c>
      <c r="R773">
        <v>42005</v>
      </c>
      <c r="S773" t="s">
        <v>47</v>
      </c>
      <c r="T773" t="s">
        <v>48</v>
      </c>
      <c r="U773" t="s">
        <v>64</v>
      </c>
      <c r="V773" t="s">
        <v>100</v>
      </c>
      <c r="W773" t="s">
        <v>65</v>
      </c>
      <c r="X773" t="s">
        <v>157</v>
      </c>
      <c r="Y773" t="s">
        <v>951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83</v>
      </c>
    </row>
    <row r="774" spans="1:39" x14ac:dyDescent="0.25">
      <c r="A774">
        <v>210</v>
      </c>
      <c r="B774">
        <v>37</v>
      </c>
      <c r="C774">
        <v>389525</v>
      </c>
      <c r="D774">
        <v>41100</v>
      </c>
      <c r="E774" t="s">
        <v>40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98</v>
      </c>
      <c r="N774" t="s">
        <v>150</v>
      </c>
      <c r="O774" t="s">
        <v>75</v>
      </c>
      <c r="P774">
        <v>38700</v>
      </c>
      <c r="Q774">
        <v>-33100</v>
      </c>
      <c r="R774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78</v>
      </c>
      <c r="X774" t="s">
        <v>128</v>
      </c>
      <c r="Y774" t="s">
        <v>952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116</v>
      </c>
      <c r="AK774" t="s">
        <v>141</v>
      </c>
      <c r="AL774">
        <v>2000</v>
      </c>
      <c r="AM774" t="s">
        <v>83</v>
      </c>
    </row>
    <row r="775" spans="1:39" x14ac:dyDescent="0.25">
      <c r="A775">
        <v>174</v>
      </c>
      <c r="B775">
        <v>33</v>
      </c>
      <c r="C775">
        <v>179538</v>
      </c>
      <c r="D775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142</v>
      </c>
      <c r="M775" t="s">
        <v>190</v>
      </c>
      <c r="N775" t="s">
        <v>166</v>
      </c>
      <c r="O775" t="s">
        <v>75</v>
      </c>
      <c r="P775">
        <v>0</v>
      </c>
      <c r="Q775">
        <v>0</v>
      </c>
      <c r="R775">
        <v>42020</v>
      </c>
      <c r="S775" t="s">
        <v>76</v>
      </c>
      <c r="T775" t="s">
        <v>77</v>
      </c>
      <c r="U775" t="s">
        <v>108</v>
      </c>
      <c r="V775" t="s">
        <v>137</v>
      </c>
      <c r="W775" t="s">
        <v>114</v>
      </c>
      <c r="X775" t="s">
        <v>157</v>
      </c>
      <c r="Y775" t="s">
        <v>953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25">
      <c r="A776">
        <v>70</v>
      </c>
      <c r="B776">
        <v>28</v>
      </c>
      <c r="C776">
        <v>265437</v>
      </c>
      <c r="D776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>
        <v>67200</v>
      </c>
      <c r="Q776">
        <v>-59400</v>
      </c>
      <c r="R776">
        <v>42032</v>
      </c>
      <c r="S776" t="s">
        <v>76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954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116</v>
      </c>
      <c r="AK776" t="s">
        <v>117</v>
      </c>
      <c r="AL776">
        <v>2006</v>
      </c>
      <c r="AM776" t="s">
        <v>83</v>
      </c>
    </row>
    <row r="777" spans="1:39" x14ac:dyDescent="0.25">
      <c r="A777">
        <v>89</v>
      </c>
      <c r="B777">
        <v>32</v>
      </c>
      <c r="C777">
        <v>266247</v>
      </c>
      <c r="D777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>
        <v>42027</v>
      </c>
      <c r="S777" t="s">
        <v>139</v>
      </c>
      <c r="T777" t="s">
        <v>63</v>
      </c>
      <c r="U777" t="s">
        <v>213</v>
      </c>
      <c r="V777" t="s">
        <v>50</v>
      </c>
      <c r="W777" t="s">
        <v>114</v>
      </c>
      <c r="X777" t="s">
        <v>157</v>
      </c>
      <c r="Y777" t="s">
        <v>955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110</v>
      </c>
      <c r="AK777" t="s">
        <v>135</v>
      </c>
      <c r="AL777">
        <v>2002</v>
      </c>
      <c r="AM777" t="s">
        <v>83</v>
      </c>
    </row>
    <row r="778" spans="1:39" x14ac:dyDescent="0.25">
      <c r="A778">
        <v>458</v>
      </c>
      <c r="B778">
        <v>61</v>
      </c>
      <c r="C778">
        <v>921851</v>
      </c>
      <c r="D778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132</v>
      </c>
      <c r="M778" t="s">
        <v>136</v>
      </c>
      <c r="N778" t="s">
        <v>99</v>
      </c>
      <c r="O778" t="s">
        <v>61</v>
      </c>
      <c r="P778">
        <v>53000</v>
      </c>
      <c r="Q778">
        <v>0</v>
      </c>
      <c r="R778">
        <v>42060</v>
      </c>
      <c r="S778" t="s">
        <v>47</v>
      </c>
      <c r="T778" t="s">
        <v>87</v>
      </c>
      <c r="U778" t="s">
        <v>64</v>
      </c>
      <c r="V778" t="s">
        <v>100</v>
      </c>
      <c r="W778" t="s">
        <v>114</v>
      </c>
      <c r="X778" t="s">
        <v>52</v>
      </c>
      <c r="Y778" t="s">
        <v>956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83</v>
      </c>
    </row>
    <row r="779" spans="1:39" x14ac:dyDescent="0.25">
      <c r="A779">
        <v>239</v>
      </c>
      <c r="B779">
        <v>40</v>
      </c>
      <c r="C779">
        <v>488724</v>
      </c>
      <c r="D779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162</v>
      </c>
      <c r="M779" t="s">
        <v>73</v>
      </c>
      <c r="N779" t="s">
        <v>133</v>
      </c>
      <c r="O779" t="s">
        <v>75</v>
      </c>
      <c r="P779">
        <v>0</v>
      </c>
      <c r="Q779">
        <v>0</v>
      </c>
      <c r="R779">
        <v>42046</v>
      </c>
      <c r="S779" t="s">
        <v>76</v>
      </c>
      <c r="T779" t="s">
        <v>77</v>
      </c>
      <c r="U779" t="s">
        <v>108</v>
      </c>
      <c r="V779" t="s">
        <v>50</v>
      </c>
      <c r="W779" t="s">
        <v>122</v>
      </c>
      <c r="X779" t="s">
        <v>103</v>
      </c>
      <c r="Y779" t="s">
        <v>957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145</v>
      </c>
      <c r="AL779">
        <v>2003</v>
      </c>
      <c r="AM779" t="s">
        <v>83</v>
      </c>
    </row>
    <row r="780" spans="1:39" x14ac:dyDescent="0.25">
      <c r="A780">
        <v>161</v>
      </c>
      <c r="B780">
        <v>38</v>
      </c>
      <c r="C780">
        <v>192524</v>
      </c>
      <c r="D780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118</v>
      </c>
      <c r="N780" t="s">
        <v>265</v>
      </c>
      <c r="O780" t="s">
        <v>143</v>
      </c>
      <c r="P780">
        <v>60200</v>
      </c>
      <c r="Q780">
        <v>0</v>
      </c>
      <c r="R780">
        <v>42007</v>
      </c>
      <c r="S780" t="s">
        <v>76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958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83</v>
      </c>
    </row>
    <row r="781" spans="1:39" x14ac:dyDescent="0.25">
      <c r="A781">
        <v>446</v>
      </c>
      <c r="B781">
        <v>61</v>
      </c>
      <c r="C781">
        <v>338070</v>
      </c>
      <c r="D781">
        <v>38742</v>
      </c>
      <c r="E781" t="s">
        <v>58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132</v>
      </c>
      <c r="M781" t="s">
        <v>98</v>
      </c>
      <c r="N781" t="s">
        <v>133</v>
      </c>
      <c r="O781" t="s">
        <v>120</v>
      </c>
      <c r="P781">
        <v>0</v>
      </c>
      <c r="Q781">
        <v>-15700</v>
      </c>
      <c r="R781">
        <v>42034</v>
      </c>
      <c r="S781" t="s">
        <v>76</v>
      </c>
      <c r="T781" t="s">
        <v>77</v>
      </c>
      <c r="U781" t="s">
        <v>64</v>
      </c>
      <c r="V781" t="s">
        <v>50</v>
      </c>
      <c r="W781" t="s">
        <v>122</v>
      </c>
      <c r="X781" t="s">
        <v>123</v>
      </c>
      <c r="Y781" t="s">
        <v>959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105</v>
      </c>
      <c r="AK781" t="s">
        <v>288</v>
      </c>
      <c r="AL781">
        <v>2005</v>
      </c>
      <c r="AM781" t="s">
        <v>83</v>
      </c>
    </row>
    <row r="782" spans="1:39" x14ac:dyDescent="0.25">
      <c r="A782">
        <v>476</v>
      </c>
      <c r="B782">
        <v>61</v>
      </c>
      <c r="C782">
        <v>865607</v>
      </c>
      <c r="D782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125</v>
      </c>
      <c r="M782" t="s">
        <v>160</v>
      </c>
      <c r="N782" t="s">
        <v>127</v>
      </c>
      <c r="O782" t="s">
        <v>143</v>
      </c>
      <c r="P782">
        <v>42800</v>
      </c>
      <c r="Q782">
        <v>-68200</v>
      </c>
      <c r="R782">
        <v>42022</v>
      </c>
      <c r="S782" t="s">
        <v>47</v>
      </c>
      <c r="T782" t="s">
        <v>87</v>
      </c>
      <c r="U782" t="s">
        <v>108</v>
      </c>
      <c r="V782" t="s">
        <v>100</v>
      </c>
      <c r="W782" t="s">
        <v>114</v>
      </c>
      <c r="X782" t="s">
        <v>123</v>
      </c>
      <c r="Y782" t="s">
        <v>960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83</v>
      </c>
    </row>
    <row r="783" spans="1:39" x14ac:dyDescent="0.25">
      <c r="A783">
        <v>70</v>
      </c>
      <c r="B783">
        <v>29</v>
      </c>
      <c r="C783">
        <v>963285</v>
      </c>
      <c r="D783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182</v>
      </c>
      <c r="O783" t="s">
        <v>61</v>
      </c>
      <c r="P783">
        <v>62400</v>
      </c>
      <c r="Q783">
        <v>-52300</v>
      </c>
      <c r="R783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961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25">
      <c r="A784">
        <v>233</v>
      </c>
      <c r="B784">
        <v>41</v>
      </c>
      <c r="C784">
        <v>728491</v>
      </c>
      <c r="D784">
        <v>35672</v>
      </c>
      <c r="E784" t="s">
        <v>40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93</v>
      </c>
      <c r="M784" t="s">
        <v>98</v>
      </c>
      <c r="N784" t="s">
        <v>74</v>
      </c>
      <c r="O784" t="s">
        <v>61</v>
      </c>
      <c r="P784">
        <v>67100</v>
      </c>
      <c r="Q784">
        <v>0</v>
      </c>
      <c r="R784">
        <v>42024</v>
      </c>
      <c r="S784" t="s">
        <v>62</v>
      </c>
      <c r="T784" t="s">
        <v>63</v>
      </c>
      <c r="U784" t="s">
        <v>64</v>
      </c>
      <c r="V784" t="s">
        <v>94</v>
      </c>
      <c r="W784" t="s">
        <v>78</v>
      </c>
      <c r="X784" t="s">
        <v>103</v>
      </c>
      <c r="Y784" t="s">
        <v>962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83</v>
      </c>
    </row>
    <row r="785" spans="1:39" x14ac:dyDescent="0.25">
      <c r="A785">
        <v>122</v>
      </c>
      <c r="B785">
        <v>33</v>
      </c>
      <c r="C785">
        <v>553436</v>
      </c>
      <c r="D785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112</v>
      </c>
      <c r="N785" t="s">
        <v>99</v>
      </c>
      <c r="O785" t="s">
        <v>46</v>
      </c>
      <c r="P785">
        <v>0</v>
      </c>
      <c r="Q785">
        <v>-48700</v>
      </c>
      <c r="R785">
        <v>42047</v>
      </c>
      <c r="S785" t="s">
        <v>139</v>
      </c>
      <c r="T785" t="s">
        <v>63</v>
      </c>
      <c r="U785" t="s">
        <v>213</v>
      </c>
      <c r="V785" t="s">
        <v>94</v>
      </c>
      <c r="W785" t="s">
        <v>78</v>
      </c>
      <c r="X785" t="s">
        <v>123</v>
      </c>
      <c r="Y785" t="s">
        <v>963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105</v>
      </c>
      <c r="AK785" t="s">
        <v>288</v>
      </c>
      <c r="AL785">
        <v>2003</v>
      </c>
      <c r="AM785" t="s">
        <v>83</v>
      </c>
    </row>
    <row r="786" spans="1:39" x14ac:dyDescent="0.25">
      <c r="A786">
        <v>335</v>
      </c>
      <c r="B786">
        <v>48</v>
      </c>
      <c r="C786">
        <v>440616</v>
      </c>
      <c r="D786">
        <v>34948</v>
      </c>
      <c r="E786" t="s">
        <v>84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169</v>
      </c>
      <c r="O786" t="s">
        <v>120</v>
      </c>
      <c r="P786">
        <v>59900</v>
      </c>
      <c r="Q786">
        <v>-34800</v>
      </c>
      <c r="R786">
        <v>42054</v>
      </c>
      <c r="S786" t="s">
        <v>76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964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57</v>
      </c>
    </row>
    <row r="787" spans="1:39" x14ac:dyDescent="0.25">
      <c r="A787">
        <v>257</v>
      </c>
      <c r="B787">
        <v>40</v>
      </c>
      <c r="C787">
        <v>463237</v>
      </c>
      <c r="D787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93</v>
      </c>
      <c r="M787" t="s">
        <v>59</v>
      </c>
      <c r="N787" t="s">
        <v>243</v>
      </c>
      <c r="O787" t="s">
        <v>46</v>
      </c>
      <c r="P787">
        <v>46100</v>
      </c>
      <c r="Q787">
        <v>-46900</v>
      </c>
      <c r="R787">
        <v>42056</v>
      </c>
      <c r="S787" t="s">
        <v>76</v>
      </c>
      <c r="T787" t="s">
        <v>87</v>
      </c>
      <c r="U787" t="s">
        <v>49</v>
      </c>
      <c r="V787" t="s">
        <v>137</v>
      </c>
      <c r="W787" t="s">
        <v>78</v>
      </c>
      <c r="X787" t="s">
        <v>52</v>
      </c>
      <c r="Y787" t="s">
        <v>965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130</v>
      </c>
      <c r="AK787" t="s">
        <v>250</v>
      </c>
      <c r="AL787">
        <v>2008</v>
      </c>
      <c r="AM787" t="s">
        <v>57</v>
      </c>
    </row>
    <row r="788" spans="1:39" x14ac:dyDescent="0.25">
      <c r="A788">
        <v>85</v>
      </c>
      <c r="B788">
        <v>27</v>
      </c>
      <c r="C788">
        <v>753452</v>
      </c>
      <c r="D788">
        <v>35269</v>
      </c>
      <c r="E788" t="s">
        <v>84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>
        <v>50400</v>
      </c>
      <c r="Q788">
        <v>-61500</v>
      </c>
      <c r="R788">
        <v>42037</v>
      </c>
      <c r="S788" t="s">
        <v>76</v>
      </c>
      <c r="T788" t="s">
        <v>77</v>
      </c>
      <c r="U788" t="s">
        <v>64</v>
      </c>
      <c r="V788" t="s">
        <v>100</v>
      </c>
      <c r="W788" t="s">
        <v>78</v>
      </c>
      <c r="X788" t="s">
        <v>128</v>
      </c>
      <c r="Y788" t="s">
        <v>966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116</v>
      </c>
      <c r="AK788" t="s">
        <v>117</v>
      </c>
      <c r="AL788">
        <v>2012</v>
      </c>
      <c r="AM788" t="s">
        <v>83</v>
      </c>
    </row>
    <row r="789" spans="1:39" x14ac:dyDescent="0.25">
      <c r="A789">
        <v>133</v>
      </c>
      <c r="B789">
        <v>30</v>
      </c>
      <c r="C789">
        <v>920554</v>
      </c>
      <c r="D789">
        <v>38616</v>
      </c>
      <c r="E789" t="s">
        <v>58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142</v>
      </c>
      <c r="M789" t="s">
        <v>186</v>
      </c>
      <c r="N789" t="s">
        <v>74</v>
      </c>
      <c r="O789" t="s">
        <v>46</v>
      </c>
      <c r="P789">
        <v>0</v>
      </c>
      <c r="Q789">
        <v>-31700</v>
      </c>
      <c r="R789">
        <v>42036</v>
      </c>
      <c r="S789" t="s">
        <v>76</v>
      </c>
      <c r="T789" t="s">
        <v>87</v>
      </c>
      <c r="U789" t="s">
        <v>64</v>
      </c>
      <c r="V789" t="s">
        <v>100</v>
      </c>
      <c r="W789" t="s">
        <v>51</v>
      </c>
      <c r="X789" t="s">
        <v>66</v>
      </c>
      <c r="Y789" t="s">
        <v>967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145</v>
      </c>
      <c r="AL789">
        <v>2007</v>
      </c>
      <c r="AM789" t="s">
        <v>83</v>
      </c>
    </row>
    <row r="790" spans="1:39" x14ac:dyDescent="0.25">
      <c r="A790">
        <v>119</v>
      </c>
      <c r="B790">
        <v>34</v>
      </c>
      <c r="C790">
        <v>594783</v>
      </c>
      <c r="D790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142</v>
      </c>
      <c r="M790" t="s">
        <v>98</v>
      </c>
      <c r="N790" t="s">
        <v>150</v>
      </c>
      <c r="O790" t="s">
        <v>120</v>
      </c>
      <c r="P790">
        <v>57100</v>
      </c>
      <c r="Q790">
        <v>0</v>
      </c>
      <c r="R790">
        <v>42012</v>
      </c>
      <c r="S790" t="s">
        <v>47</v>
      </c>
      <c r="T790" t="s">
        <v>87</v>
      </c>
      <c r="U790" t="s">
        <v>49</v>
      </c>
      <c r="V790" t="s">
        <v>100</v>
      </c>
      <c r="W790" t="s">
        <v>40</v>
      </c>
      <c r="X790" t="s">
        <v>103</v>
      </c>
      <c r="Y790" t="s">
        <v>968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57</v>
      </c>
    </row>
    <row r="791" spans="1:39" x14ac:dyDescent="0.25">
      <c r="A791">
        <v>169</v>
      </c>
      <c r="B791">
        <v>34</v>
      </c>
      <c r="C791">
        <v>725330</v>
      </c>
      <c r="D79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162</v>
      </c>
      <c r="M791" t="s">
        <v>73</v>
      </c>
      <c r="N791" t="s">
        <v>60</v>
      </c>
      <c r="O791" t="s">
        <v>143</v>
      </c>
      <c r="P791">
        <v>0</v>
      </c>
      <c r="Q791">
        <v>-57600</v>
      </c>
      <c r="R791">
        <v>42020</v>
      </c>
      <c r="S791" t="s">
        <v>47</v>
      </c>
      <c r="T791" t="s">
        <v>77</v>
      </c>
      <c r="U791" t="s">
        <v>64</v>
      </c>
      <c r="V791" t="s">
        <v>100</v>
      </c>
      <c r="W791" t="s">
        <v>65</v>
      </c>
      <c r="X791" t="s">
        <v>88</v>
      </c>
      <c r="Y791" t="s">
        <v>969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83</v>
      </c>
    </row>
    <row r="792" spans="1:39" x14ac:dyDescent="0.25">
      <c r="A792">
        <v>225</v>
      </c>
      <c r="B792">
        <v>39</v>
      </c>
      <c r="C792">
        <v>607259</v>
      </c>
      <c r="D792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125</v>
      </c>
      <c r="M792" t="s">
        <v>98</v>
      </c>
      <c r="N792" t="s">
        <v>166</v>
      </c>
      <c r="O792" t="s">
        <v>61</v>
      </c>
      <c r="P792">
        <v>83900</v>
      </c>
      <c r="Q792">
        <v>-52100</v>
      </c>
      <c r="R792">
        <v>42055</v>
      </c>
      <c r="S792" t="s">
        <v>139</v>
      </c>
      <c r="T792" t="s">
        <v>63</v>
      </c>
      <c r="U792" t="s">
        <v>213</v>
      </c>
      <c r="V792" t="s">
        <v>94</v>
      </c>
      <c r="W792" t="s">
        <v>51</v>
      </c>
      <c r="X792" t="s">
        <v>157</v>
      </c>
      <c r="Y792" t="s">
        <v>970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105</v>
      </c>
      <c r="AK792" t="s">
        <v>106</v>
      </c>
      <c r="AL792">
        <v>2011</v>
      </c>
      <c r="AM792" t="s">
        <v>83</v>
      </c>
    </row>
    <row r="793" spans="1:39" x14ac:dyDescent="0.25">
      <c r="A793">
        <v>84</v>
      </c>
      <c r="B793">
        <v>32</v>
      </c>
      <c r="C793">
        <v>979336</v>
      </c>
      <c r="D793">
        <v>36954</v>
      </c>
      <c r="E793" t="s">
        <v>84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93</v>
      </c>
      <c r="M793" t="s">
        <v>102</v>
      </c>
      <c r="N793" t="s">
        <v>243</v>
      </c>
      <c r="O793" t="s">
        <v>46</v>
      </c>
      <c r="P793">
        <v>0</v>
      </c>
      <c r="Q793">
        <v>0</v>
      </c>
      <c r="R793">
        <v>42034</v>
      </c>
      <c r="S793" t="s">
        <v>47</v>
      </c>
      <c r="T793" t="s">
        <v>77</v>
      </c>
      <c r="U793" t="s">
        <v>108</v>
      </c>
      <c r="V793" t="s">
        <v>121</v>
      </c>
      <c r="W793" t="s">
        <v>78</v>
      </c>
      <c r="X793" t="s">
        <v>128</v>
      </c>
      <c r="Y793" t="s">
        <v>971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57</v>
      </c>
    </row>
    <row r="794" spans="1:39" x14ac:dyDescent="0.25">
      <c r="A794">
        <v>169</v>
      </c>
      <c r="B794">
        <v>39</v>
      </c>
      <c r="C794">
        <v>865201</v>
      </c>
      <c r="D794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132</v>
      </c>
      <c r="M794" t="s">
        <v>85</v>
      </c>
      <c r="N794" t="s">
        <v>265</v>
      </c>
      <c r="O794" t="s">
        <v>46</v>
      </c>
      <c r="P794">
        <v>0</v>
      </c>
      <c r="Q794">
        <v>-36800</v>
      </c>
      <c r="R794">
        <v>42023</v>
      </c>
      <c r="S794" t="s">
        <v>76</v>
      </c>
      <c r="T794" t="s">
        <v>77</v>
      </c>
      <c r="U794" t="s">
        <v>108</v>
      </c>
      <c r="V794" t="s">
        <v>50</v>
      </c>
      <c r="W794" t="s">
        <v>65</v>
      </c>
      <c r="X794" t="s">
        <v>66</v>
      </c>
      <c r="Y794" t="s">
        <v>972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83</v>
      </c>
    </row>
    <row r="795" spans="1:39" x14ac:dyDescent="0.25">
      <c r="A795">
        <v>124</v>
      </c>
      <c r="B795">
        <v>32</v>
      </c>
      <c r="C795">
        <v>140977</v>
      </c>
      <c r="D795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125</v>
      </c>
      <c r="M795" t="s">
        <v>190</v>
      </c>
      <c r="N795" t="s">
        <v>171</v>
      </c>
      <c r="O795" t="s">
        <v>120</v>
      </c>
      <c r="P795">
        <v>29300</v>
      </c>
      <c r="Q795">
        <v>0</v>
      </c>
      <c r="R795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78</v>
      </c>
      <c r="X795" t="s">
        <v>52</v>
      </c>
      <c r="Y795" t="s">
        <v>973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116</v>
      </c>
      <c r="AK795" t="s">
        <v>117</v>
      </c>
      <c r="AL795">
        <v>2003</v>
      </c>
      <c r="AM795" t="s">
        <v>83</v>
      </c>
    </row>
    <row r="796" spans="1:39" x14ac:dyDescent="0.25">
      <c r="A796">
        <v>320</v>
      </c>
      <c r="B796">
        <v>48</v>
      </c>
      <c r="C796">
        <v>787351</v>
      </c>
      <c r="D796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>
        <v>42028</v>
      </c>
      <c r="S796" t="s">
        <v>76</v>
      </c>
      <c r="T796" t="s">
        <v>87</v>
      </c>
      <c r="U796" t="s">
        <v>64</v>
      </c>
      <c r="V796" t="s">
        <v>100</v>
      </c>
      <c r="W796" t="s">
        <v>114</v>
      </c>
      <c r="X796" t="s">
        <v>157</v>
      </c>
      <c r="Y796" t="s">
        <v>974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25">
      <c r="A797">
        <v>297</v>
      </c>
      <c r="B797">
        <v>47</v>
      </c>
      <c r="C797">
        <v>272330</v>
      </c>
      <c r="D797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>
        <v>42020</v>
      </c>
      <c r="S797" t="s">
        <v>76</v>
      </c>
      <c r="T797" t="s">
        <v>48</v>
      </c>
      <c r="U797" t="s">
        <v>108</v>
      </c>
      <c r="V797" t="s">
        <v>100</v>
      </c>
      <c r="W797" t="s">
        <v>114</v>
      </c>
      <c r="X797" t="s">
        <v>52</v>
      </c>
      <c r="Y797" t="s">
        <v>975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83</v>
      </c>
    </row>
    <row r="798" spans="1:39" x14ac:dyDescent="0.25">
      <c r="A798">
        <v>421</v>
      </c>
      <c r="B798">
        <v>56</v>
      </c>
      <c r="C798">
        <v>728025</v>
      </c>
      <c r="D798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>
        <v>42016</v>
      </c>
      <c r="S798" t="s">
        <v>47</v>
      </c>
      <c r="T798" t="s">
        <v>77</v>
      </c>
      <c r="U798" t="s">
        <v>49</v>
      </c>
      <c r="V798" t="s">
        <v>137</v>
      </c>
      <c r="W798" t="s">
        <v>78</v>
      </c>
      <c r="X798" t="s">
        <v>123</v>
      </c>
      <c r="Y798" t="s">
        <v>976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25">
      <c r="A799">
        <v>136</v>
      </c>
      <c r="B799">
        <v>33</v>
      </c>
      <c r="C799">
        <v>804608</v>
      </c>
      <c r="D799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166</v>
      </c>
      <c r="O799" t="s">
        <v>143</v>
      </c>
      <c r="P799">
        <v>37900</v>
      </c>
      <c r="Q799">
        <v>0</v>
      </c>
      <c r="R799">
        <v>42008</v>
      </c>
      <c r="S799" t="s">
        <v>47</v>
      </c>
      <c r="T799" t="s">
        <v>48</v>
      </c>
      <c r="U799" t="s">
        <v>64</v>
      </c>
      <c r="V799" t="s">
        <v>100</v>
      </c>
      <c r="W799" t="s">
        <v>122</v>
      </c>
      <c r="X799" t="s">
        <v>157</v>
      </c>
      <c r="Y799" t="s">
        <v>977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116</v>
      </c>
      <c r="AK799" t="s">
        <v>184</v>
      </c>
      <c r="AL799">
        <v>2015</v>
      </c>
      <c r="AM799" t="s">
        <v>83</v>
      </c>
    </row>
    <row r="800" spans="1:39" x14ac:dyDescent="0.25">
      <c r="A800">
        <v>46</v>
      </c>
      <c r="B800">
        <v>24</v>
      </c>
      <c r="C800">
        <v>718829</v>
      </c>
      <c r="D800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132</v>
      </c>
      <c r="M800" t="s">
        <v>85</v>
      </c>
      <c r="N800" t="s">
        <v>156</v>
      </c>
      <c r="O800" t="s">
        <v>86</v>
      </c>
      <c r="P800">
        <v>46800</v>
      </c>
      <c r="Q800">
        <v>0</v>
      </c>
      <c r="R800">
        <v>42037</v>
      </c>
      <c r="S800" t="s">
        <v>47</v>
      </c>
      <c r="T800" t="s">
        <v>48</v>
      </c>
      <c r="U800" t="s">
        <v>49</v>
      </c>
      <c r="V800" t="s">
        <v>100</v>
      </c>
      <c r="W800" t="s">
        <v>78</v>
      </c>
      <c r="X800" t="s">
        <v>157</v>
      </c>
      <c r="Y800" t="s">
        <v>978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116</v>
      </c>
      <c r="AK800" t="s">
        <v>117</v>
      </c>
      <c r="AL800">
        <v>1999</v>
      </c>
      <c r="AM800" t="s">
        <v>83</v>
      </c>
    </row>
    <row r="801" spans="1:39" x14ac:dyDescent="0.25">
      <c r="A801">
        <v>34</v>
      </c>
      <c r="B801">
        <v>24</v>
      </c>
      <c r="C801">
        <v>482404</v>
      </c>
      <c r="D801">
        <v>40712</v>
      </c>
      <c r="E801" t="s">
        <v>58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127</v>
      </c>
      <c r="O801" t="s">
        <v>75</v>
      </c>
      <c r="P801">
        <v>0</v>
      </c>
      <c r="Q801">
        <v>-27700</v>
      </c>
      <c r="R801">
        <v>42036</v>
      </c>
      <c r="S801" t="s">
        <v>139</v>
      </c>
      <c r="T801" t="s">
        <v>63</v>
      </c>
      <c r="U801" t="s">
        <v>213</v>
      </c>
      <c r="V801" t="s">
        <v>94</v>
      </c>
      <c r="W801" t="s">
        <v>65</v>
      </c>
      <c r="X801" t="s">
        <v>123</v>
      </c>
      <c r="Y801" t="s">
        <v>979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110</v>
      </c>
      <c r="AK801" t="s">
        <v>135</v>
      </c>
      <c r="AL801">
        <v>1998</v>
      </c>
      <c r="AM801" t="s">
        <v>83</v>
      </c>
    </row>
    <row r="802" spans="1:39" x14ac:dyDescent="0.25">
      <c r="A802">
        <v>95</v>
      </c>
      <c r="B802">
        <v>30</v>
      </c>
      <c r="C802">
        <v>331170</v>
      </c>
      <c r="D802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>
        <v>42049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88</v>
      </c>
      <c r="Y802" t="s">
        <v>980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83</v>
      </c>
    </row>
    <row r="803" spans="1:39" x14ac:dyDescent="0.25">
      <c r="A803">
        <v>140</v>
      </c>
      <c r="B803">
        <v>36</v>
      </c>
      <c r="C803">
        <v>753056</v>
      </c>
      <c r="D803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162</v>
      </c>
      <c r="M803" t="s">
        <v>85</v>
      </c>
      <c r="N803" t="s">
        <v>171</v>
      </c>
      <c r="O803" t="s">
        <v>143</v>
      </c>
      <c r="P803">
        <v>43200</v>
      </c>
      <c r="Q803">
        <v>0</v>
      </c>
      <c r="R803">
        <v>42043</v>
      </c>
      <c r="S803" t="s">
        <v>76</v>
      </c>
      <c r="T803" t="s">
        <v>77</v>
      </c>
      <c r="U803" t="s">
        <v>64</v>
      </c>
      <c r="V803" t="s">
        <v>121</v>
      </c>
      <c r="W803" t="s">
        <v>78</v>
      </c>
      <c r="X803" t="s">
        <v>66</v>
      </c>
      <c r="Y803" t="s">
        <v>981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83</v>
      </c>
    </row>
    <row r="804" spans="1:39" x14ac:dyDescent="0.25">
      <c r="A804">
        <v>200</v>
      </c>
      <c r="B804">
        <v>34</v>
      </c>
      <c r="C804">
        <v>910365</v>
      </c>
      <c r="D804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142</v>
      </c>
      <c r="M804" t="s">
        <v>102</v>
      </c>
      <c r="N804" t="s">
        <v>180</v>
      </c>
      <c r="O804" t="s">
        <v>61</v>
      </c>
      <c r="P804">
        <v>0</v>
      </c>
      <c r="Q804">
        <v>0</v>
      </c>
      <c r="R804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78</v>
      </c>
      <c r="X804" t="s">
        <v>88</v>
      </c>
      <c r="Y804" t="s">
        <v>982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83</v>
      </c>
    </row>
    <row r="805" spans="1:39" x14ac:dyDescent="0.25">
      <c r="A805">
        <v>123</v>
      </c>
      <c r="B805">
        <v>29</v>
      </c>
      <c r="C805">
        <v>379268</v>
      </c>
      <c r="D805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125</v>
      </c>
      <c r="M805" t="s">
        <v>59</v>
      </c>
      <c r="N805" t="s">
        <v>169</v>
      </c>
      <c r="O805" t="s">
        <v>143</v>
      </c>
      <c r="P805">
        <v>64800</v>
      </c>
      <c r="Q805">
        <v>-44200</v>
      </c>
      <c r="R805">
        <v>42018</v>
      </c>
      <c r="S805" t="s">
        <v>47</v>
      </c>
      <c r="T805" t="s">
        <v>77</v>
      </c>
      <c r="U805" t="s">
        <v>64</v>
      </c>
      <c r="V805" t="s">
        <v>137</v>
      </c>
      <c r="W805" t="s">
        <v>122</v>
      </c>
      <c r="X805" t="s">
        <v>88</v>
      </c>
      <c r="Y805" t="s">
        <v>983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57</v>
      </c>
    </row>
    <row r="806" spans="1:39" x14ac:dyDescent="0.25">
      <c r="A806">
        <v>267</v>
      </c>
      <c r="B806">
        <v>46</v>
      </c>
      <c r="C806">
        <v>362843</v>
      </c>
      <c r="D806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>
        <v>35000</v>
      </c>
      <c r="Q806">
        <v>0</v>
      </c>
      <c r="R806">
        <v>42038</v>
      </c>
      <c r="S806" t="s">
        <v>139</v>
      </c>
      <c r="T806" t="s">
        <v>63</v>
      </c>
      <c r="U806" t="s">
        <v>213</v>
      </c>
      <c r="V806" t="s">
        <v>94</v>
      </c>
      <c r="W806" t="s">
        <v>114</v>
      </c>
      <c r="X806" t="s">
        <v>88</v>
      </c>
      <c r="Y806" t="s">
        <v>984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116</v>
      </c>
      <c r="AK806" t="s">
        <v>117</v>
      </c>
      <c r="AL806">
        <v>1995</v>
      </c>
      <c r="AM806" t="s">
        <v>83</v>
      </c>
    </row>
    <row r="807" spans="1:39" x14ac:dyDescent="0.25">
      <c r="A807">
        <v>290</v>
      </c>
      <c r="B807">
        <v>42</v>
      </c>
      <c r="C807">
        <v>135400</v>
      </c>
      <c r="D807">
        <v>41659</v>
      </c>
      <c r="E807" t="s">
        <v>58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125</v>
      </c>
      <c r="M807" t="s">
        <v>59</v>
      </c>
      <c r="N807" t="s">
        <v>171</v>
      </c>
      <c r="O807" t="s">
        <v>75</v>
      </c>
      <c r="P807">
        <v>32500</v>
      </c>
      <c r="Q807">
        <v>0</v>
      </c>
      <c r="R807">
        <v>42024</v>
      </c>
      <c r="S807" t="s">
        <v>47</v>
      </c>
      <c r="T807" t="s">
        <v>77</v>
      </c>
      <c r="U807" t="s">
        <v>64</v>
      </c>
      <c r="V807" t="s">
        <v>137</v>
      </c>
      <c r="W807" t="s">
        <v>114</v>
      </c>
      <c r="X807" t="s">
        <v>123</v>
      </c>
      <c r="Y807" t="s">
        <v>985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25">
      <c r="A808">
        <v>45</v>
      </c>
      <c r="B808">
        <v>37</v>
      </c>
      <c r="C808">
        <v>798579</v>
      </c>
      <c r="D808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>
        <v>0</v>
      </c>
      <c r="Q808">
        <v>0</v>
      </c>
      <c r="R808">
        <v>42005</v>
      </c>
      <c r="S808" t="s">
        <v>47</v>
      </c>
      <c r="T808" t="s">
        <v>48</v>
      </c>
      <c r="U808" t="s">
        <v>49</v>
      </c>
      <c r="V808" t="s">
        <v>100</v>
      </c>
      <c r="W808" t="s">
        <v>51</v>
      </c>
      <c r="X808" t="s">
        <v>88</v>
      </c>
      <c r="Y808" t="s">
        <v>986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105</v>
      </c>
      <c r="AK808" t="s">
        <v>106</v>
      </c>
      <c r="AL808">
        <v>2005</v>
      </c>
      <c r="AM808" t="s">
        <v>83</v>
      </c>
    </row>
    <row r="809" spans="1:39" x14ac:dyDescent="0.25">
      <c r="A809">
        <v>186</v>
      </c>
      <c r="B809">
        <v>38</v>
      </c>
      <c r="C809">
        <v>250833</v>
      </c>
      <c r="D809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162</v>
      </c>
      <c r="M809" t="s">
        <v>136</v>
      </c>
      <c r="N809" t="s">
        <v>127</v>
      </c>
      <c r="O809" t="s">
        <v>86</v>
      </c>
      <c r="P809">
        <v>80900</v>
      </c>
      <c r="Q809">
        <v>-111100</v>
      </c>
      <c r="R809">
        <v>42037</v>
      </c>
      <c r="S809" t="s">
        <v>76</v>
      </c>
      <c r="T809" t="s">
        <v>77</v>
      </c>
      <c r="U809" t="s">
        <v>64</v>
      </c>
      <c r="V809" t="s">
        <v>137</v>
      </c>
      <c r="W809" t="s">
        <v>78</v>
      </c>
      <c r="X809" t="s">
        <v>103</v>
      </c>
      <c r="Y809" t="s">
        <v>987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110</v>
      </c>
      <c r="AK809" t="s">
        <v>135</v>
      </c>
      <c r="AL809">
        <v>1995</v>
      </c>
      <c r="AM809" t="s">
        <v>83</v>
      </c>
    </row>
    <row r="810" spans="1:39" x14ac:dyDescent="0.25">
      <c r="A810">
        <v>135</v>
      </c>
      <c r="B810">
        <v>34</v>
      </c>
      <c r="C810">
        <v>824116</v>
      </c>
      <c r="D810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162</v>
      </c>
      <c r="M810" t="s">
        <v>136</v>
      </c>
      <c r="N810" t="s">
        <v>107</v>
      </c>
      <c r="O810" t="s">
        <v>61</v>
      </c>
      <c r="P810">
        <v>0</v>
      </c>
      <c r="Q810">
        <v>-69600</v>
      </c>
      <c r="R810">
        <v>42027</v>
      </c>
      <c r="S810" t="s">
        <v>47</v>
      </c>
      <c r="T810" t="s">
        <v>48</v>
      </c>
      <c r="U810" t="s">
        <v>108</v>
      </c>
      <c r="V810" t="s">
        <v>100</v>
      </c>
      <c r="W810" t="s">
        <v>122</v>
      </c>
      <c r="X810" t="s">
        <v>128</v>
      </c>
      <c r="Y810" t="s">
        <v>988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110</v>
      </c>
      <c r="AK810" t="s">
        <v>135</v>
      </c>
      <c r="AL810">
        <v>2009</v>
      </c>
      <c r="AM810" t="s">
        <v>83</v>
      </c>
    </row>
    <row r="811" spans="1:39" x14ac:dyDescent="0.25">
      <c r="A811">
        <v>110</v>
      </c>
      <c r="B811">
        <v>33</v>
      </c>
      <c r="C811">
        <v>322613</v>
      </c>
      <c r="D81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93</v>
      </c>
      <c r="M811" t="s">
        <v>112</v>
      </c>
      <c r="N811" t="s">
        <v>99</v>
      </c>
      <c r="O811" t="s">
        <v>46</v>
      </c>
      <c r="P811">
        <v>0</v>
      </c>
      <c r="Q811">
        <v>0</v>
      </c>
      <c r="R811">
        <v>42030</v>
      </c>
      <c r="S811" t="s">
        <v>47</v>
      </c>
      <c r="T811" t="s">
        <v>77</v>
      </c>
      <c r="U811" t="s">
        <v>49</v>
      </c>
      <c r="V811" t="s">
        <v>137</v>
      </c>
      <c r="W811" t="s">
        <v>65</v>
      </c>
      <c r="X811" t="s">
        <v>128</v>
      </c>
      <c r="Y811" t="s">
        <v>989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25">
      <c r="A812">
        <v>259</v>
      </c>
      <c r="B812">
        <v>43</v>
      </c>
      <c r="C812">
        <v>871305</v>
      </c>
      <c r="D812">
        <v>33648</v>
      </c>
      <c r="E812" t="s">
        <v>84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160</v>
      </c>
      <c r="N812" t="s">
        <v>171</v>
      </c>
      <c r="O812" t="s">
        <v>75</v>
      </c>
      <c r="P812">
        <v>0</v>
      </c>
      <c r="Q812">
        <v>-58300</v>
      </c>
      <c r="R812">
        <v>42006</v>
      </c>
      <c r="S812" t="s">
        <v>76</v>
      </c>
      <c r="T812" t="s">
        <v>48</v>
      </c>
      <c r="U812" t="s">
        <v>108</v>
      </c>
      <c r="V812" t="s">
        <v>121</v>
      </c>
      <c r="W812" t="s">
        <v>78</v>
      </c>
      <c r="X812" t="s">
        <v>128</v>
      </c>
      <c r="Y812" t="s">
        <v>990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130</v>
      </c>
      <c r="AK812" t="s">
        <v>250</v>
      </c>
      <c r="AL812">
        <v>2012</v>
      </c>
      <c r="AM812" t="s">
        <v>83</v>
      </c>
    </row>
    <row r="813" spans="1:39" x14ac:dyDescent="0.25">
      <c r="A813">
        <v>114</v>
      </c>
      <c r="B813">
        <v>30</v>
      </c>
      <c r="C813">
        <v>488037</v>
      </c>
      <c r="D813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125</v>
      </c>
      <c r="M813" t="s">
        <v>136</v>
      </c>
      <c r="N813" t="s">
        <v>127</v>
      </c>
      <c r="O813" t="s">
        <v>46</v>
      </c>
      <c r="P813">
        <v>0</v>
      </c>
      <c r="Q813">
        <v>-34700</v>
      </c>
      <c r="R813">
        <v>42060</v>
      </c>
      <c r="S813" t="s">
        <v>62</v>
      </c>
      <c r="T813" t="s">
        <v>63</v>
      </c>
      <c r="U813" t="s">
        <v>64</v>
      </c>
      <c r="V813" t="s">
        <v>94</v>
      </c>
      <c r="W813" t="s">
        <v>114</v>
      </c>
      <c r="X813" t="s">
        <v>88</v>
      </c>
      <c r="Y813" t="s">
        <v>991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83</v>
      </c>
    </row>
    <row r="814" spans="1:39" x14ac:dyDescent="0.25">
      <c r="A814">
        <v>404</v>
      </c>
      <c r="B814">
        <v>56</v>
      </c>
      <c r="C814">
        <v>485813</v>
      </c>
      <c r="D814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125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992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57</v>
      </c>
    </row>
    <row r="815" spans="1:39" x14ac:dyDescent="0.25">
      <c r="A815">
        <v>282</v>
      </c>
      <c r="B815">
        <v>48</v>
      </c>
      <c r="C815">
        <v>886473</v>
      </c>
      <c r="D815">
        <v>33307</v>
      </c>
      <c r="E815" t="s">
        <v>40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102</v>
      </c>
      <c r="N815" t="s">
        <v>182</v>
      </c>
      <c r="O815" t="s">
        <v>46</v>
      </c>
      <c r="P815">
        <v>26900</v>
      </c>
      <c r="Q815">
        <v>-55300</v>
      </c>
      <c r="R815">
        <v>42044</v>
      </c>
      <c r="S815" t="s">
        <v>62</v>
      </c>
      <c r="T815" t="s">
        <v>63</v>
      </c>
      <c r="U815" t="s">
        <v>64</v>
      </c>
      <c r="V815" t="s">
        <v>94</v>
      </c>
      <c r="W815" t="s">
        <v>114</v>
      </c>
      <c r="X815" t="s">
        <v>103</v>
      </c>
      <c r="Y815" t="s">
        <v>993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83</v>
      </c>
    </row>
    <row r="816" spans="1:39" x14ac:dyDescent="0.25">
      <c r="A816">
        <v>57</v>
      </c>
      <c r="B816">
        <v>25</v>
      </c>
      <c r="C816">
        <v>907113</v>
      </c>
      <c r="D816">
        <v>35084</v>
      </c>
      <c r="E816" t="s">
        <v>84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125</v>
      </c>
      <c r="M816" t="s">
        <v>98</v>
      </c>
      <c r="N816" t="s">
        <v>127</v>
      </c>
      <c r="O816" t="s">
        <v>75</v>
      </c>
      <c r="P816">
        <v>63100</v>
      </c>
      <c r="Q816">
        <v>-54100</v>
      </c>
      <c r="R816">
        <v>42020</v>
      </c>
      <c r="S816" t="s">
        <v>76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994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105</v>
      </c>
      <c r="AK816" t="s">
        <v>152</v>
      </c>
      <c r="AL816">
        <v>2010</v>
      </c>
      <c r="AM816" t="s">
        <v>83</v>
      </c>
    </row>
    <row r="817" spans="1:39" x14ac:dyDescent="0.25">
      <c r="A817">
        <v>215</v>
      </c>
      <c r="B817">
        <v>38</v>
      </c>
      <c r="C817">
        <v>833321</v>
      </c>
      <c r="D817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119</v>
      </c>
      <c r="O817" t="s">
        <v>86</v>
      </c>
      <c r="P817">
        <v>0</v>
      </c>
      <c r="Q817">
        <v>0</v>
      </c>
      <c r="R817">
        <v>42036</v>
      </c>
      <c r="S817" t="s">
        <v>47</v>
      </c>
      <c r="T817" t="s">
        <v>77</v>
      </c>
      <c r="U817" t="s">
        <v>108</v>
      </c>
      <c r="V817" t="s">
        <v>50</v>
      </c>
      <c r="W817" t="s">
        <v>51</v>
      </c>
      <c r="X817" t="s">
        <v>88</v>
      </c>
      <c r="Y817" t="s">
        <v>995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83</v>
      </c>
    </row>
    <row r="818" spans="1:39" x14ac:dyDescent="0.25">
      <c r="A818">
        <v>140</v>
      </c>
      <c r="B818">
        <v>30</v>
      </c>
      <c r="C818">
        <v>521592</v>
      </c>
      <c r="D818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142</v>
      </c>
      <c r="M818" t="s">
        <v>186</v>
      </c>
      <c r="N818" t="s">
        <v>99</v>
      </c>
      <c r="O818" t="s">
        <v>120</v>
      </c>
      <c r="P818">
        <v>100500</v>
      </c>
      <c r="Q818">
        <v>0</v>
      </c>
      <c r="R818">
        <v>42045</v>
      </c>
      <c r="S818" t="s">
        <v>76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996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105</v>
      </c>
      <c r="AK818" t="s">
        <v>106</v>
      </c>
      <c r="AL818">
        <v>2006</v>
      </c>
      <c r="AM818" t="s">
        <v>83</v>
      </c>
    </row>
    <row r="819" spans="1:39" x14ac:dyDescent="0.25">
      <c r="A819">
        <v>250</v>
      </c>
      <c r="B819">
        <v>42</v>
      </c>
      <c r="C819">
        <v>254837</v>
      </c>
      <c r="D819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132</v>
      </c>
      <c r="M819" t="s">
        <v>126</v>
      </c>
      <c r="N819" t="s">
        <v>166</v>
      </c>
      <c r="O819" t="s">
        <v>46</v>
      </c>
      <c r="P819">
        <v>69500</v>
      </c>
      <c r="Q819">
        <v>-40700</v>
      </c>
      <c r="R819">
        <v>42007</v>
      </c>
      <c r="S819" t="s">
        <v>47</v>
      </c>
      <c r="T819" t="s">
        <v>77</v>
      </c>
      <c r="U819" t="s">
        <v>49</v>
      </c>
      <c r="V819" t="s">
        <v>121</v>
      </c>
      <c r="W819" t="s">
        <v>51</v>
      </c>
      <c r="X819" t="s">
        <v>52</v>
      </c>
      <c r="Y819" t="s">
        <v>997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130</v>
      </c>
      <c r="AK819" t="s">
        <v>250</v>
      </c>
      <c r="AL819">
        <v>2009</v>
      </c>
      <c r="AM819" t="s">
        <v>57</v>
      </c>
    </row>
    <row r="820" spans="1:39" x14ac:dyDescent="0.25">
      <c r="A820">
        <v>286</v>
      </c>
      <c r="B820">
        <v>41</v>
      </c>
      <c r="C820">
        <v>634499</v>
      </c>
      <c r="D820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142</v>
      </c>
      <c r="M820" t="s">
        <v>102</v>
      </c>
      <c r="N820" t="s">
        <v>166</v>
      </c>
      <c r="O820" t="s">
        <v>120</v>
      </c>
      <c r="P820">
        <v>25800</v>
      </c>
      <c r="Q820">
        <v>0</v>
      </c>
      <c r="R820">
        <v>42005</v>
      </c>
      <c r="S820" t="s">
        <v>62</v>
      </c>
      <c r="T820" t="s">
        <v>63</v>
      </c>
      <c r="U820" t="s">
        <v>213</v>
      </c>
      <c r="V820" t="s">
        <v>50</v>
      </c>
      <c r="W820" t="s">
        <v>114</v>
      </c>
      <c r="X820" t="s">
        <v>128</v>
      </c>
      <c r="Y820" t="s">
        <v>998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83</v>
      </c>
    </row>
    <row r="821" spans="1:39" x14ac:dyDescent="0.25">
      <c r="A821">
        <v>356</v>
      </c>
      <c r="B821">
        <v>47</v>
      </c>
      <c r="C821">
        <v>574707</v>
      </c>
      <c r="D82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>
        <v>0</v>
      </c>
      <c r="Q821">
        <v>0</v>
      </c>
      <c r="R821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999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25">
      <c r="A822">
        <v>65</v>
      </c>
      <c r="B822">
        <v>29</v>
      </c>
      <c r="C822">
        <v>476839</v>
      </c>
      <c r="D822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132</v>
      </c>
      <c r="M822" t="s">
        <v>112</v>
      </c>
      <c r="N822" t="s">
        <v>180</v>
      </c>
      <c r="O822" t="s">
        <v>75</v>
      </c>
      <c r="P822">
        <v>0</v>
      </c>
      <c r="Q822">
        <v>0</v>
      </c>
      <c r="R822">
        <v>42032</v>
      </c>
      <c r="S822" t="s">
        <v>62</v>
      </c>
      <c r="T822" t="s">
        <v>63</v>
      </c>
      <c r="U822" t="s">
        <v>213</v>
      </c>
      <c r="V822" t="s">
        <v>94</v>
      </c>
      <c r="W822" t="s">
        <v>65</v>
      </c>
      <c r="X822" t="s">
        <v>123</v>
      </c>
      <c r="Y822" t="s">
        <v>1000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110</v>
      </c>
      <c r="AK822" t="s">
        <v>111</v>
      </c>
      <c r="AL822">
        <v>1999</v>
      </c>
      <c r="AM822" t="s">
        <v>83</v>
      </c>
    </row>
    <row r="823" spans="1:39" x14ac:dyDescent="0.25">
      <c r="A823">
        <v>187</v>
      </c>
      <c r="B823">
        <v>34</v>
      </c>
      <c r="C823">
        <v>149601</v>
      </c>
      <c r="D823">
        <v>37708</v>
      </c>
      <c r="E823" t="s">
        <v>58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174</v>
      </c>
      <c r="O823" t="s">
        <v>143</v>
      </c>
      <c r="P823">
        <v>59500</v>
      </c>
      <c r="Q823">
        <v>0</v>
      </c>
      <c r="R823">
        <v>42057</v>
      </c>
      <c r="S823" t="s">
        <v>76</v>
      </c>
      <c r="T823" t="s">
        <v>48</v>
      </c>
      <c r="U823" t="s">
        <v>64</v>
      </c>
      <c r="V823" t="s">
        <v>100</v>
      </c>
      <c r="W823" t="s">
        <v>78</v>
      </c>
      <c r="X823" t="s">
        <v>88</v>
      </c>
      <c r="Y823" t="s">
        <v>1001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105</v>
      </c>
      <c r="AK823" t="s">
        <v>106</v>
      </c>
      <c r="AL823">
        <v>2011</v>
      </c>
      <c r="AM823" t="s">
        <v>83</v>
      </c>
    </row>
    <row r="824" spans="1:39" x14ac:dyDescent="0.25">
      <c r="A824">
        <v>386</v>
      </c>
      <c r="B824">
        <v>53</v>
      </c>
      <c r="C824">
        <v>630683</v>
      </c>
      <c r="D824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162</v>
      </c>
      <c r="M824" t="s">
        <v>44</v>
      </c>
      <c r="N824" t="s">
        <v>119</v>
      </c>
      <c r="O824" t="s">
        <v>143</v>
      </c>
      <c r="P824">
        <v>36800</v>
      </c>
      <c r="Q824">
        <v>0</v>
      </c>
      <c r="R824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1002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83</v>
      </c>
    </row>
    <row r="825" spans="1:39" x14ac:dyDescent="0.25">
      <c r="A825">
        <v>197</v>
      </c>
      <c r="B825">
        <v>41</v>
      </c>
      <c r="C825">
        <v>500639</v>
      </c>
      <c r="D825">
        <v>35243</v>
      </c>
      <c r="E825" t="s">
        <v>40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102</v>
      </c>
      <c r="N825" t="s">
        <v>180</v>
      </c>
      <c r="O825" t="s">
        <v>143</v>
      </c>
      <c r="P825">
        <v>0</v>
      </c>
      <c r="Q825">
        <v>-64500</v>
      </c>
      <c r="R825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1003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57</v>
      </c>
    </row>
    <row r="826" spans="1:39" x14ac:dyDescent="0.25">
      <c r="A826">
        <v>166</v>
      </c>
      <c r="B826">
        <v>37</v>
      </c>
      <c r="C826">
        <v>352120</v>
      </c>
      <c r="D826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171</v>
      </c>
      <c r="O826" t="s">
        <v>143</v>
      </c>
      <c r="P826">
        <v>0</v>
      </c>
      <c r="Q826">
        <v>0</v>
      </c>
      <c r="R826">
        <v>42029</v>
      </c>
      <c r="S826" t="s">
        <v>47</v>
      </c>
      <c r="T826" t="s">
        <v>77</v>
      </c>
      <c r="U826" t="s">
        <v>108</v>
      </c>
      <c r="V826" t="s">
        <v>137</v>
      </c>
      <c r="W826" t="s">
        <v>176</v>
      </c>
      <c r="X826" t="s">
        <v>66</v>
      </c>
      <c r="Y826" t="s">
        <v>1004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130</v>
      </c>
      <c r="AK826" t="s">
        <v>131</v>
      </c>
      <c r="AL826">
        <v>2001</v>
      </c>
      <c r="AM826" t="s">
        <v>83</v>
      </c>
    </row>
    <row r="827" spans="1:39" x14ac:dyDescent="0.25">
      <c r="A827">
        <v>293</v>
      </c>
      <c r="B827">
        <v>49</v>
      </c>
      <c r="C827">
        <v>569245</v>
      </c>
      <c r="D827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162</v>
      </c>
      <c r="M827" t="s">
        <v>146</v>
      </c>
      <c r="N827" t="s">
        <v>133</v>
      </c>
      <c r="O827" t="s">
        <v>46</v>
      </c>
      <c r="P827">
        <v>34900</v>
      </c>
      <c r="Q827">
        <v>0</v>
      </c>
      <c r="R827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1005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83</v>
      </c>
    </row>
    <row r="828" spans="1:39" x14ac:dyDescent="0.25">
      <c r="A828">
        <v>179</v>
      </c>
      <c r="B828">
        <v>32</v>
      </c>
      <c r="C828">
        <v>907012</v>
      </c>
      <c r="D828">
        <v>35414</v>
      </c>
      <c r="E828" t="s">
        <v>40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118</v>
      </c>
      <c r="N828" t="s">
        <v>147</v>
      </c>
      <c r="O828" t="s">
        <v>75</v>
      </c>
      <c r="P828">
        <v>0</v>
      </c>
      <c r="Q828">
        <v>0</v>
      </c>
      <c r="R828">
        <v>42032</v>
      </c>
      <c r="S828" t="s">
        <v>47</v>
      </c>
      <c r="T828" t="s">
        <v>87</v>
      </c>
      <c r="U828" t="s">
        <v>64</v>
      </c>
      <c r="V828" t="s">
        <v>100</v>
      </c>
      <c r="W828" t="s">
        <v>78</v>
      </c>
      <c r="X828" t="s">
        <v>88</v>
      </c>
      <c r="Y828" t="s">
        <v>1006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83</v>
      </c>
    </row>
    <row r="829" spans="1:39" x14ac:dyDescent="0.25">
      <c r="A829">
        <v>76</v>
      </c>
      <c r="B829">
        <v>24</v>
      </c>
      <c r="C829">
        <v>700074</v>
      </c>
      <c r="D829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118</v>
      </c>
      <c r="N829" t="s">
        <v>166</v>
      </c>
      <c r="O829" t="s">
        <v>46</v>
      </c>
      <c r="P829">
        <v>0</v>
      </c>
      <c r="Q829">
        <v>0</v>
      </c>
      <c r="R829">
        <v>42053</v>
      </c>
      <c r="S829" t="s">
        <v>76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1007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83</v>
      </c>
    </row>
    <row r="830" spans="1:39" x14ac:dyDescent="0.25">
      <c r="A830">
        <v>105</v>
      </c>
      <c r="B830">
        <v>28</v>
      </c>
      <c r="C830">
        <v>866805</v>
      </c>
      <c r="D830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93</v>
      </c>
      <c r="M830" t="s">
        <v>102</v>
      </c>
      <c r="N830" t="s">
        <v>113</v>
      </c>
      <c r="O830" t="s">
        <v>75</v>
      </c>
      <c r="P830">
        <v>0</v>
      </c>
      <c r="Q830">
        <v>0</v>
      </c>
      <c r="R830">
        <v>42028</v>
      </c>
      <c r="S830" t="s">
        <v>76</v>
      </c>
      <c r="T830" t="s">
        <v>77</v>
      </c>
      <c r="U830" t="s">
        <v>49</v>
      </c>
      <c r="V830" t="s">
        <v>100</v>
      </c>
      <c r="W830" t="s">
        <v>51</v>
      </c>
      <c r="X830" t="s">
        <v>66</v>
      </c>
      <c r="Y830" t="s">
        <v>1008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110</v>
      </c>
      <c r="AK830" t="s">
        <v>111</v>
      </c>
      <c r="AL830">
        <v>1995</v>
      </c>
      <c r="AM830" t="s">
        <v>83</v>
      </c>
    </row>
    <row r="831" spans="1:39" x14ac:dyDescent="0.25">
      <c r="A831">
        <v>97</v>
      </c>
      <c r="B831">
        <v>26</v>
      </c>
      <c r="C831">
        <v>951863</v>
      </c>
      <c r="D83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125</v>
      </c>
      <c r="M831" t="s">
        <v>136</v>
      </c>
      <c r="N831" t="s">
        <v>169</v>
      </c>
      <c r="O831" t="s">
        <v>86</v>
      </c>
      <c r="P831">
        <v>0</v>
      </c>
      <c r="Q831">
        <v>-72100</v>
      </c>
      <c r="R831">
        <v>42024</v>
      </c>
      <c r="S831" t="s">
        <v>76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1009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57</v>
      </c>
    </row>
    <row r="832" spans="1:39" x14ac:dyDescent="0.25">
      <c r="A832">
        <v>148</v>
      </c>
      <c r="B832">
        <v>36</v>
      </c>
      <c r="C832">
        <v>211578</v>
      </c>
      <c r="D832">
        <v>35068</v>
      </c>
      <c r="E832" t="s">
        <v>84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186</v>
      </c>
      <c r="N832" t="s">
        <v>150</v>
      </c>
      <c r="O832" t="s">
        <v>75</v>
      </c>
      <c r="P832">
        <v>55100</v>
      </c>
      <c r="Q832">
        <v>0</v>
      </c>
      <c r="R832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145</v>
      </c>
      <c r="AL832">
        <v>2009</v>
      </c>
      <c r="AM832" t="s">
        <v>83</v>
      </c>
    </row>
    <row r="833" spans="1:39" x14ac:dyDescent="0.25">
      <c r="A833">
        <v>77</v>
      </c>
      <c r="B833">
        <v>26</v>
      </c>
      <c r="C833">
        <v>357394</v>
      </c>
      <c r="D833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162</v>
      </c>
      <c r="M833" t="s">
        <v>126</v>
      </c>
      <c r="N833" t="s">
        <v>147</v>
      </c>
      <c r="O833" t="s">
        <v>61</v>
      </c>
      <c r="P833">
        <v>49700</v>
      </c>
      <c r="Q833">
        <v>0</v>
      </c>
      <c r="R833">
        <v>42011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123</v>
      </c>
      <c r="Y833" t="s">
        <v>1011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110</v>
      </c>
      <c r="AK833" t="s">
        <v>111</v>
      </c>
      <c r="AL833">
        <v>2009</v>
      </c>
      <c r="AM833" t="s">
        <v>57</v>
      </c>
    </row>
    <row r="834" spans="1:39" x14ac:dyDescent="0.25">
      <c r="A834">
        <v>295</v>
      </c>
      <c r="B834">
        <v>46</v>
      </c>
      <c r="C834">
        <v>863749</v>
      </c>
      <c r="D834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162</v>
      </c>
      <c r="M834" t="s">
        <v>102</v>
      </c>
      <c r="N834" t="s">
        <v>166</v>
      </c>
      <c r="O834" t="s">
        <v>75</v>
      </c>
      <c r="P834">
        <v>52200</v>
      </c>
      <c r="Q834">
        <v>-44500</v>
      </c>
      <c r="R834">
        <v>42020</v>
      </c>
      <c r="S834" t="s">
        <v>62</v>
      </c>
      <c r="T834" t="s">
        <v>63</v>
      </c>
      <c r="U834" t="s">
        <v>64</v>
      </c>
      <c r="V834" t="s">
        <v>94</v>
      </c>
      <c r="W834" t="s">
        <v>65</v>
      </c>
      <c r="X834" t="s">
        <v>88</v>
      </c>
      <c r="Y834" t="s">
        <v>1012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105</v>
      </c>
      <c r="AK834" t="s">
        <v>106</v>
      </c>
      <c r="AL834">
        <v>2007</v>
      </c>
      <c r="AM834" t="s">
        <v>83</v>
      </c>
    </row>
    <row r="835" spans="1:39" x14ac:dyDescent="0.25">
      <c r="A835">
        <v>126</v>
      </c>
      <c r="B835">
        <v>28</v>
      </c>
      <c r="C835">
        <v>596914</v>
      </c>
      <c r="D835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162</v>
      </c>
      <c r="M835" t="s">
        <v>59</v>
      </c>
      <c r="N835" t="s">
        <v>133</v>
      </c>
      <c r="O835" t="s">
        <v>61</v>
      </c>
      <c r="P835">
        <v>0</v>
      </c>
      <c r="Q835">
        <v>0</v>
      </c>
      <c r="R835">
        <v>42005</v>
      </c>
      <c r="S835" t="s">
        <v>76</v>
      </c>
      <c r="T835" t="s">
        <v>77</v>
      </c>
      <c r="U835" t="s">
        <v>108</v>
      </c>
      <c r="V835" t="s">
        <v>50</v>
      </c>
      <c r="W835" t="s">
        <v>114</v>
      </c>
      <c r="X835" t="s">
        <v>128</v>
      </c>
      <c r="Y835" t="s">
        <v>1013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130</v>
      </c>
      <c r="AK835" t="s">
        <v>131</v>
      </c>
      <c r="AL835">
        <v>2011</v>
      </c>
      <c r="AM835" t="s">
        <v>83</v>
      </c>
    </row>
    <row r="836" spans="1:39" x14ac:dyDescent="0.25">
      <c r="A836">
        <v>132</v>
      </c>
      <c r="B836">
        <v>32</v>
      </c>
      <c r="C836">
        <v>684653</v>
      </c>
      <c r="D836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112</v>
      </c>
      <c r="N836" t="s">
        <v>60</v>
      </c>
      <c r="O836" t="s">
        <v>120</v>
      </c>
      <c r="P836">
        <v>43100</v>
      </c>
      <c r="Q836">
        <v>-31900</v>
      </c>
      <c r="R836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1014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83</v>
      </c>
    </row>
    <row r="837" spans="1:39" x14ac:dyDescent="0.25">
      <c r="A837">
        <v>370</v>
      </c>
      <c r="B837">
        <v>55</v>
      </c>
      <c r="C837">
        <v>528259</v>
      </c>
      <c r="D837">
        <v>41265</v>
      </c>
      <c r="E837" t="s">
        <v>58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162</v>
      </c>
      <c r="M837" t="s">
        <v>112</v>
      </c>
      <c r="N837" t="s">
        <v>180</v>
      </c>
      <c r="O837" t="s">
        <v>120</v>
      </c>
      <c r="P837">
        <v>0</v>
      </c>
      <c r="Q837">
        <v>-53200</v>
      </c>
      <c r="R837">
        <v>42052</v>
      </c>
      <c r="S837" t="s">
        <v>62</v>
      </c>
      <c r="T837" t="s">
        <v>63</v>
      </c>
      <c r="U837" t="s">
        <v>64</v>
      </c>
      <c r="V837" t="s">
        <v>94</v>
      </c>
      <c r="W837" t="s">
        <v>122</v>
      </c>
      <c r="X837" t="s">
        <v>157</v>
      </c>
      <c r="Y837" t="s">
        <v>1015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272</v>
      </c>
      <c r="AL837">
        <v>2015</v>
      </c>
      <c r="AM837" t="s">
        <v>83</v>
      </c>
    </row>
    <row r="838" spans="1:39" x14ac:dyDescent="0.25">
      <c r="A838">
        <v>257</v>
      </c>
      <c r="B838">
        <v>43</v>
      </c>
      <c r="C838">
        <v>797636</v>
      </c>
      <c r="D838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162</v>
      </c>
      <c r="M838" t="s">
        <v>146</v>
      </c>
      <c r="N838" t="s">
        <v>171</v>
      </c>
      <c r="O838" t="s">
        <v>61</v>
      </c>
      <c r="P838">
        <v>52100</v>
      </c>
      <c r="Q838">
        <v>0</v>
      </c>
      <c r="R838">
        <v>42061</v>
      </c>
      <c r="S838" t="s">
        <v>47</v>
      </c>
      <c r="T838" t="s">
        <v>77</v>
      </c>
      <c r="U838" t="s">
        <v>108</v>
      </c>
      <c r="V838" t="s">
        <v>50</v>
      </c>
      <c r="W838" t="s">
        <v>65</v>
      </c>
      <c r="X838" t="s">
        <v>128</v>
      </c>
      <c r="Y838" t="s">
        <v>1016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105</v>
      </c>
      <c r="AK838" t="s">
        <v>106</v>
      </c>
      <c r="AL838">
        <v>2006</v>
      </c>
      <c r="AM838" t="s">
        <v>83</v>
      </c>
    </row>
    <row r="839" spans="1:39" x14ac:dyDescent="0.25">
      <c r="A839">
        <v>9</v>
      </c>
      <c r="B839">
        <v>24</v>
      </c>
      <c r="C839">
        <v>326180</v>
      </c>
      <c r="D839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113</v>
      </c>
      <c r="O839" t="s">
        <v>61</v>
      </c>
      <c r="P839">
        <v>51700</v>
      </c>
      <c r="Q839">
        <v>-33300</v>
      </c>
      <c r="R839">
        <v>42035</v>
      </c>
      <c r="S839" t="s">
        <v>62</v>
      </c>
      <c r="T839" t="s">
        <v>63</v>
      </c>
      <c r="U839" t="s">
        <v>213</v>
      </c>
      <c r="V839" t="s">
        <v>94</v>
      </c>
      <c r="W839" t="s">
        <v>122</v>
      </c>
      <c r="X839" t="s">
        <v>88</v>
      </c>
      <c r="Y839" t="s">
        <v>1017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110</v>
      </c>
      <c r="AK839" t="s">
        <v>111</v>
      </c>
      <c r="AL839">
        <v>2001</v>
      </c>
      <c r="AM839" t="s">
        <v>57</v>
      </c>
    </row>
    <row r="840" spans="1:39" x14ac:dyDescent="0.25">
      <c r="A840">
        <v>185</v>
      </c>
      <c r="B840">
        <v>34</v>
      </c>
      <c r="C840">
        <v>620075</v>
      </c>
      <c r="D840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147</v>
      </c>
      <c r="O840" t="s">
        <v>46</v>
      </c>
      <c r="P840">
        <v>0</v>
      </c>
      <c r="Q840">
        <v>0</v>
      </c>
      <c r="R840">
        <v>42062</v>
      </c>
      <c r="S840" t="s">
        <v>76</v>
      </c>
      <c r="T840" t="s">
        <v>48</v>
      </c>
      <c r="U840" t="s">
        <v>49</v>
      </c>
      <c r="V840" t="s">
        <v>100</v>
      </c>
      <c r="W840" t="s">
        <v>51</v>
      </c>
      <c r="X840" t="s">
        <v>88</v>
      </c>
      <c r="Y840" t="s">
        <v>1018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57</v>
      </c>
    </row>
    <row r="841" spans="1:39" x14ac:dyDescent="0.25">
      <c r="A841">
        <v>234</v>
      </c>
      <c r="B841">
        <v>43</v>
      </c>
      <c r="C841">
        <v>965187</v>
      </c>
      <c r="D84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75</v>
      </c>
      <c r="P841">
        <v>0</v>
      </c>
      <c r="Q841">
        <v>-48800</v>
      </c>
      <c r="R841">
        <v>42064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157</v>
      </c>
      <c r="Y841" t="s">
        <v>1019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145</v>
      </c>
      <c r="AL841">
        <v>2011</v>
      </c>
      <c r="AM841" t="s">
        <v>83</v>
      </c>
    </row>
    <row r="842" spans="1:39" x14ac:dyDescent="0.25">
      <c r="A842">
        <v>253</v>
      </c>
      <c r="B842">
        <v>44</v>
      </c>
      <c r="C842">
        <v>516182</v>
      </c>
      <c r="D842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132</v>
      </c>
      <c r="M842" t="s">
        <v>190</v>
      </c>
      <c r="N842" t="s">
        <v>113</v>
      </c>
      <c r="O842" t="s">
        <v>75</v>
      </c>
      <c r="P842">
        <v>45800</v>
      </c>
      <c r="Q842">
        <v>0</v>
      </c>
      <c r="R842">
        <v>42048</v>
      </c>
      <c r="S842" t="s">
        <v>139</v>
      </c>
      <c r="T842" t="s">
        <v>63</v>
      </c>
      <c r="U842" t="s">
        <v>213</v>
      </c>
      <c r="V842" t="s">
        <v>94</v>
      </c>
      <c r="W842" t="s">
        <v>51</v>
      </c>
      <c r="X842" t="s">
        <v>88</v>
      </c>
      <c r="Y842" t="s">
        <v>1020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83</v>
      </c>
    </row>
    <row r="843" spans="1:39" x14ac:dyDescent="0.25">
      <c r="A843">
        <v>233</v>
      </c>
      <c r="B843">
        <v>39</v>
      </c>
      <c r="C843">
        <v>728839</v>
      </c>
      <c r="D843">
        <v>36893</v>
      </c>
      <c r="E843" t="s">
        <v>40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162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>
        <v>42012</v>
      </c>
      <c r="S843" t="s">
        <v>76</v>
      </c>
      <c r="T843" t="s">
        <v>77</v>
      </c>
      <c r="U843" t="s">
        <v>64</v>
      </c>
      <c r="V843" t="s">
        <v>100</v>
      </c>
      <c r="W843" t="s">
        <v>51</v>
      </c>
      <c r="X843" t="s">
        <v>157</v>
      </c>
      <c r="Y843" t="s">
        <v>1021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25">
      <c r="A844">
        <v>274</v>
      </c>
      <c r="B844">
        <v>44</v>
      </c>
      <c r="C844">
        <v>771509</v>
      </c>
      <c r="D844">
        <v>38939</v>
      </c>
      <c r="E844" t="s">
        <v>58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162</v>
      </c>
      <c r="M844" t="s">
        <v>98</v>
      </c>
      <c r="N844" t="s">
        <v>60</v>
      </c>
      <c r="O844" t="s">
        <v>46</v>
      </c>
      <c r="P844">
        <v>0</v>
      </c>
      <c r="Q844">
        <v>0</v>
      </c>
      <c r="R844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1022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83</v>
      </c>
    </row>
    <row r="845" spans="1:39" x14ac:dyDescent="0.25">
      <c r="A845">
        <v>297</v>
      </c>
      <c r="B845">
        <v>48</v>
      </c>
      <c r="C845">
        <v>264221</v>
      </c>
      <c r="D845">
        <v>41848</v>
      </c>
      <c r="E845" t="s">
        <v>84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>
        <v>0</v>
      </c>
      <c r="Q845">
        <v>-71400</v>
      </c>
      <c r="R845">
        <v>42055</v>
      </c>
      <c r="S845" t="s">
        <v>76</v>
      </c>
      <c r="T845" t="s">
        <v>87</v>
      </c>
      <c r="U845" t="s">
        <v>49</v>
      </c>
      <c r="V845" t="s">
        <v>121</v>
      </c>
      <c r="W845" t="s">
        <v>78</v>
      </c>
      <c r="X845" t="s">
        <v>103</v>
      </c>
      <c r="Y845" t="s">
        <v>1023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116</v>
      </c>
      <c r="AK845" t="s">
        <v>184</v>
      </c>
      <c r="AL845">
        <v>2002</v>
      </c>
      <c r="AM845" t="s">
        <v>57</v>
      </c>
    </row>
    <row r="846" spans="1:39" x14ac:dyDescent="0.25">
      <c r="A846">
        <v>273</v>
      </c>
      <c r="B846">
        <v>47</v>
      </c>
      <c r="C846">
        <v>602704</v>
      </c>
      <c r="D846">
        <v>40813</v>
      </c>
      <c r="E846" t="s">
        <v>40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93</v>
      </c>
      <c r="M846" t="s">
        <v>102</v>
      </c>
      <c r="N846" t="s">
        <v>182</v>
      </c>
      <c r="O846" t="s">
        <v>75</v>
      </c>
      <c r="P846">
        <v>59600</v>
      </c>
      <c r="Q846">
        <v>0</v>
      </c>
      <c r="R846">
        <v>42028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1024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83</v>
      </c>
    </row>
    <row r="847" spans="1:39" x14ac:dyDescent="0.25">
      <c r="A847">
        <v>147</v>
      </c>
      <c r="B847">
        <v>37</v>
      </c>
      <c r="C847">
        <v>672416</v>
      </c>
      <c r="D847">
        <v>41384</v>
      </c>
      <c r="E847" t="s">
        <v>58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125</v>
      </c>
      <c r="M847" t="s">
        <v>85</v>
      </c>
      <c r="N847" t="s">
        <v>169</v>
      </c>
      <c r="O847" t="s">
        <v>75</v>
      </c>
      <c r="P847">
        <v>0</v>
      </c>
      <c r="Q847">
        <v>0</v>
      </c>
      <c r="R847">
        <v>42035</v>
      </c>
      <c r="S847" t="s">
        <v>76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1025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130</v>
      </c>
      <c r="AK847" t="s">
        <v>250</v>
      </c>
      <c r="AL847">
        <v>2015</v>
      </c>
      <c r="AM847" t="s">
        <v>57</v>
      </c>
    </row>
    <row r="848" spans="1:39" x14ac:dyDescent="0.25">
      <c r="A848">
        <v>285</v>
      </c>
      <c r="B848">
        <v>42</v>
      </c>
      <c r="C848">
        <v>545506</v>
      </c>
      <c r="D848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>
        <v>63100</v>
      </c>
      <c r="Q848">
        <v>-79400</v>
      </c>
      <c r="R848">
        <v>42027</v>
      </c>
      <c r="S848" t="s">
        <v>47</v>
      </c>
      <c r="T848" t="s">
        <v>48</v>
      </c>
      <c r="U848" t="s">
        <v>108</v>
      </c>
      <c r="V848" t="s">
        <v>100</v>
      </c>
      <c r="W848" t="s">
        <v>65</v>
      </c>
      <c r="X848" t="s">
        <v>123</v>
      </c>
      <c r="Y848" t="s">
        <v>1026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116</v>
      </c>
      <c r="AK848" t="s">
        <v>184</v>
      </c>
      <c r="AL848">
        <v>2005</v>
      </c>
      <c r="AM848" t="s">
        <v>83</v>
      </c>
    </row>
    <row r="849" spans="1:39" x14ac:dyDescent="0.25">
      <c r="A849">
        <v>289</v>
      </c>
      <c r="B849">
        <v>43</v>
      </c>
      <c r="C849">
        <v>777533</v>
      </c>
      <c r="D849">
        <v>37611</v>
      </c>
      <c r="E849" t="s">
        <v>40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93</v>
      </c>
      <c r="M849" t="s">
        <v>73</v>
      </c>
      <c r="N849" t="s">
        <v>107</v>
      </c>
      <c r="O849" t="s">
        <v>143</v>
      </c>
      <c r="P849">
        <v>0</v>
      </c>
      <c r="Q849">
        <v>0</v>
      </c>
      <c r="R849">
        <v>42015</v>
      </c>
      <c r="S849" t="s">
        <v>76</v>
      </c>
      <c r="T849" t="s">
        <v>48</v>
      </c>
      <c r="U849" t="s">
        <v>64</v>
      </c>
      <c r="V849" t="s">
        <v>100</v>
      </c>
      <c r="W849" t="s">
        <v>78</v>
      </c>
      <c r="X849" t="s">
        <v>66</v>
      </c>
      <c r="Y849" t="s">
        <v>1027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83</v>
      </c>
    </row>
    <row r="850" spans="1:39" x14ac:dyDescent="0.25">
      <c r="A850">
        <v>427</v>
      </c>
      <c r="B850">
        <v>60</v>
      </c>
      <c r="C850">
        <v>953334</v>
      </c>
      <c r="D850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78</v>
      </c>
      <c r="X850" t="s">
        <v>103</v>
      </c>
      <c r="Y850" t="s">
        <v>1028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57</v>
      </c>
    </row>
    <row r="851" spans="1:39" x14ac:dyDescent="0.25">
      <c r="A851">
        <v>380</v>
      </c>
      <c r="B851">
        <v>53</v>
      </c>
      <c r="C851">
        <v>369781</v>
      </c>
      <c r="D85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93</v>
      </c>
      <c r="M851" t="s">
        <v>118</v>
      </c>
      <c r="N851" t="s">
        <v>99</v>
      </c>
      <c r="O851" t="s">
        <v>120</v>
      </c>
      <c r="P851">
        <v>0</v>
      </c>
      <c r="Q851">
        <v>0</v>
      </c>
      <c r="R851">
        <v>42059</v>
      </c>
      <c r="S851" t="s">
        <v>139</v>
      </c>
      <c r="T851" t="s">
        <v>63</v>
      </c>
      <c r="U851" t="s">
        <v>213</v>
      </c>
      <c r="V851" t="s">
        <v>50</v>
      </c>
      <c r="W851" t="s">
        <v>122</v>
      </c>
      <c r="X851" t="s">
        <v>128</v>
      </c>
      <c r="Y851" t="s">
        <v>1029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25">
      <c r="A852">
        <v>13</v>
      </c>
      <c r="B852">
        <v>21</v>
      </c>
      <c r="C852">
        <v>990998</v>
      </c>
      <c r="D852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>
        <v>0</v>
      </c>
      <c r="Q852">
        <v>-75000</v>
      </c>
      <c r="R852">
        <v>42023</v>
      </c>
      <c r="S852" t="s">
        <v>76</v>
      </c>
      <c r="T852" t="s">
        <v>48</v>
      </c>
      <c r="U852" t="s">
        <v>108</v>
      </c>
      <c r="V852" t="s">
        <v>50</v>
      </c>
      <c r="W852" t="s">
        <v>78</v>
      </c>
      <c r="X852" t="s">
        <v>123</v>
      </c>
      <c r="Y852" t="s">
        <v>1030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83</v>
      </c>
    </row>
    <row r="853" spans="1:39" x14ac:dyDescent="0.25">
      <c r="A853">
        <v>282</v>
      </c>
      <c r="B853">
        <v>43</v>
      </c>
      <c r="C853">
        <v>982678</v>
      </c>
      <c r="D853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1031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110</v>
      </c>
      <c r="AK853" t="s">
        <v>111</v>
      </c>
      <c r="AL853">
        <v>2007</v>
      </c>
      <c r="AM853" t="s">
        <v>57</v>
      </c>
    </row>
    <row r="854" spans="1:39" x14ac:dyDescent="0.25">
      <c r="A854">
        <v>312</v>
      </c>
      <c r="B854">
        <v>47</v>
      </c>
      <c r="C854">
        <v>646069</v>
      </c>
      <c r="D854">
        <v>37415</v>
      </c>
      <c r="E854" t="s">
        <v>40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126</v>
      </c>
      <c r="N854" t="s">
        <v>174</v>
      </c>
      <c r="O854" t="s">
        <v>120</v>
      </c>
      <c r="P854">
        <v>66900</v>
      </c>
      <c r="Q854">
        <v>-51800</v>
      </c>
      <c r="R854">
        <v>42064</v>
      </c>
      <c r="S854" t="s">
        <v>76</v>
      </c>
      <c r="T854" t="s">
        <v>48</v>
      </c>
      <c r="U854" t="s">
        <v>108</v>
      </c>
      <c r="V854" t="s">
        <v>100</v>
      </c>
      <c r="W854" t="s">
        <v>78</v>
      </c>
      <c r="X854" t="s">
        <v>128</v>
      </c>
      <c r="Y854" t="s">
        <v>1032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272</v>
      </c>
      <c r="AL854">
        <v>2000</v>
      </c>
      <c r="AM854" t="s">
        <v>83</v>
      </c>
    </row>
    <row r="855" spans="1:39" x14ac:dyDescent="0.25">
      <c r="A855">
        <v>266</v>
      </c>
      <c r="B855">
        <v>46</v>
      </c>
      <c r="C855">
        <v>331683</v>
      </c>
      <c r="D855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93</v>
      </c>
      <c r="M855" t="s">
        <v>160</v>
      </c>
      <c r="N855" t="s">
        <v>169</v>
      </c>
      <c r="O855" t="s">
        <v>46</v>
      </c>
      <c r="P855">
        <v>0</v>
      </c>
      <c r="Q855">
        <v>-41400</v>
      </c>
      <c r="R855">
        <v>42025</v>
      </c>
      <c r="S855" t="s">
        <v>47</v>
      </c>
      <c r="T855" t="s">
        <v>87</v>
      </c>
      <c r="U855" t="s">
        <v>64</v>
      </c>
      <c r="V855" t="s">
        <v>100</v>
      </c>
      <c r="W855" t="s">
        <v>114</v>
      </c>
      <c r="X855" t="s">
        <v>123</v>
      </c>
      <c r="Y855" t="s">
        <v>1033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105</v>
      </c>
      <c r="AK855" t="s">
        <v>106</v>
      </c>
      <c r="AL855">
        <v>1996</v>
      </c>
      <c r="AM855" t="s">
        <v>83</v>
      </c>
    </row>
    <row r="856" spans="1:39" x14ac:dyDescent="0.25">
      <c r="A856">
        <v>30</v>
      </c>
      <c r="B856">
        <v>36</v>
      </c>
      <c r="C856">
        <v>364055</v>
      </c>
      <c r="D856">
        <v>37025</v>
      </c>
      <c r="E856" t="s">
        <v>58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142</v>
      </c>
      <c r="M856" t="s">
        <v>59</v>
      </c>
      <c r="N856" t="s">
        <v>113</v>
      </c>
      <c r="O856" t="s">
        <v>120</v>
      </c>
      <c r="P856">
        <v>0</v>
      </c>
      <c r="Q856">
        <v>-63500</v>
      </c>
      <c r="R856">
        <v>42063</v>
      </c>
      <c r="S856" t="s">
        <v>76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1034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25">
      <c r="A857">
        <v>198</v>
      </c>
      <c r="B857">
        <v>36</v>
      </c>
      <c r="C857">
        <v>521854</v>
      </c>
      <c r="D857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132</v>
      </c>
      <c r="M857" t="s">
        <v>85</v>
      </c>
      <c r="N857" t="s">
        <v>171</v>
      </c>
      <c r="O857" t="s">
        <v>75</v>
      </c>
      <c r="P857">
        <v>0</v>
      </c>
      <c r="Q857">
        <v>0</v>
      </c>
      <c r="R857">
        <v>42030</v>
      </c>
      <c r="S857" t="s">
        <v>76</v>
      </c>
      <c r="T857" t="s">
        <v>77</v>
      </c>
      <c r="U857" t="s">
        <v>108</v>
      </c>
      <c r="V857" t="s">
        <v>100</v>
      </c>
      <c r="W857" t="s">
        <v>51</v>
      </c>
      <c r="X857" t="s">
        <v>103</v>
      </c>
      <c r="Y857" t="s">
        <v>1035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110</v>
      </c>
      <c r="AK857" t="s">
        <v>135</v>
      </c>
      <c r="AL857">
        <v>2015</v>
      </c>
      <c r="AM857" t="s">
        <v>83</v>
      </c>
    </row>
    <row r="858" spans="1:39" x14ac:dyDescent="0.25">
      <c r="A858">
        <v>290</v>
      </c>
      <c r="B858">
        <v>45</v>
      </c>
      <c r="C858">
        <v>737252</v>
      </c>
      <c r="D858">
        <v>34291</v>
      </c>
      <c r="E858" t="s">
        <v>40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93</v>
      </c>
      <c r="M858" t="s">
        <v>98</v>
      </c>
      <c r="N858" t="s">
        <v>60</v>
      </c>
      <c r="O858" t="s">
        <v>75</v>
      </c>
      <c r="P858">
        <v>54400</v>
      </c>
      <c r="Q858">
        <v>0</v>
      </c>
      <c r="R858">
        <v>42035</v>
      </c>
      <c r="S858" t="s">
        <v>76</v>
      </c>
      <c r="T858" t="s">
        <v>48</v>
      </c>
      <c r="U858" t="s">
        <v>64</v>
      </c>
      <c r="V858" t="s">
        <v>100</v>
      </c>
      <c r="W858" t="s">
        <v>114</v>
      </c>
      <c r="X858" t="s">
        <v>128</v>
      </c>
      <c r="Y858" t="s">
        <v>1036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83</v>
      </c>
    </row>
    <row r="859" spans="1:39" x14ac:dyDescent="0.25">
      <c r="A859">
        <v>260</v>
      </c>
      <c r="B859">
        <v>46</v>
      </c>
      <c r="C859">
        <v>344480</v>
      </c>
      <c r="D859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>
        <v>35000</v>
      </c>
      <c r="Q859">
        <v>0</v>
      </c>
      <c r="R859">
        <v>42055</v>
      </c>
      <c r="S859" t="s">
        <v>47</v>
      </c>
      <c r="T859" t="s">
        <v>87</v>
      </c>
      <c r="U859" t="s">
        <v>64</v>
      </c>
      <c r="V859" t="s">
        <v>100</v>
      </c>
      <c r="W859" t="s">
        <v>78</v>
      </c>
      <c r="X859" t="s">
        <v>52</v>
      </c>
      <c r="Y859" t="s">
        <v>1037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116</v>
      </c>
      <c r="AK859" t="s">
        <v>117</v>
      </c>
      <c r="AL859">
        <v>2005</v>
      </c>
      <c r="AM859" t="s">
        <v>83</v>
      </c>
    </row>
    <row r="860" spans="1:39" x14ac:dyDescent="0.25">
      <c r="A860">
        <v>233</v>
      </c>
      <c r="B860">
        <v>43</v>
      </c>
      <c r="C860">
        <v>898519</v>
      </c>
      <c r="D860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142</v>
      </c>
      <c r="M860" t="s">
        <v>98</v>
      </c>
      <c r="N860" t="s">
        <v>127</v>
      </c>
      <c r="O860" t="s">
        <v>61</v>
      </c>
      <c r="P860">
        <v>0</v>
      </c>
      <c r="Q860">
        <v>0</v>
      </c>
      <c r="R860">
        <v>42052</v>
      </c>
      <c r="S860" t="s">
        <v>76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1038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105</v>
      </c>
      <c r="AK860" t="s">
        <v>106</v>
      </c>
      <c r="AL860">
        <v>2000</v>
      </c>
      <c r="AM860" t="s">
        <v>83</v>
      </c>
    </row>
    <row r="861" spans="1:39" x14ac:dyDescent="0.25">
      <c r="A861">
        <v>130</v>
      </c>
      <c r="B861">
        <v>30</v>
      </c>
      <c r="C861">
        <v>957816</v>
      </c>
      <c r="D861">
        <v>41147</v>
      </c>
      <c r="E861" t="s">
        <v>84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126</v>
      </c>
      <c r="N861" t="s">
        <v>99</v>
      </c>
      <c r="O861" t="s">
        <v>75</v>
      </c>
      <c r="P861">
        <v>0</v>
      </c>
      <c r="Q861">
        <v>-40800</v>
      </c>
      <c r="R861">
        <v>42037</v>
      </c>
      <c r="S861" t="s">
        <v>76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1039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83</v>
      </c>
    </row>
    <row r="862" spans="1:39" x14ac:dyDescent="0.25">
      <c r="A862">
        <v>230</v>
      </c>
      <c r="B862">
        <v>42</v>
      </c>
      <c r="C862">
        <v>175960</v>
      </c>
      <c r="D862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186</v>
      </c>
      <c r="N862" t="s">
        <v>113</v>
      </c>
      <c r="O862" t="s">
        <v>75</v>
      </c>
      <c r="P862">
        <v>0</v>
      </c>
      <c r="Q862">
        <v>-45300</v>
      </c>
      <c r="R862">
        <v>42041</v>
      </c>
      <c r="S862" t="s">
        <v>76</v>
      </c>
      <c r="T862" t="s">
        <v>77</v>
      </c>
      <c r="U862" t="s">
        <v>64</v>
      </c>
      <c r="V862" t="s">
        <v>121</v>
      </c>
      <c r="W862" t="s">
        <v>78</v>
      </c>
      <c r="X862" t="s">
        <v>128</v>
      </c>
      <c r="Y862" t="s">
        <v>1040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83</v>
      </c>
    </row>
    <row r="863" spans="1:39" x14ac:dyDescent="0.25">
      <c r="A863">
        <v>212</v>
      </c>
      <c r="B863">
        <v>40</v>
      </c>
      <c r="C863">
        <v>489618</v>
      </c>
      <c r="D863">
        <v>37644</v>
      </c>
      <c r="E863" t="s">
        <v>84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125</v>
      </c>
      <c r="M863" t="s">
        <v>112</v>
      </c>
      <c r="N863" t="s">
        <v>113</v>
      </c>
      <c r="O863" t="s">
        <v>46</v>
      </c>
      <c r="P863">
        <v>73200</v>
      </c>
      <c r="Q863">
        <v>0</v>
      </c>
      <c r="R863">
        <v>42046</v>
      </c>
      <c r="S863" t="s">
        <v>76</v>
      </c>
      <c r="T863" t="s">
        <v>48</v>
      </c>
      <c r="U863" t="s">
        <v>64</v>
      </c>
      <c r="V863" t="s">
        <v>121</v>
      </c>
      <c r="W863" t="s">
        <v>78</v>
      </c>
      <c r="X863" t="s">
        <v>157</v>
      </c>
      <c r="Y863" t="s">
        <v>1041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105</v>
      </c>
      <c r="AK863" t="s">
        <v>106</v>
      </c>
      <c r="AL863">
        <v>2006</v>
      </c>
      <c r="AM863" t="s">
        <v>83</v>
      </c>
    </row>
    <row r="864" spans="1:39" x14ac:dyDescent="0.25">
      <c r="A864">
        <v>299</v>
      </c>
      <c r="B864">
        <v>44</v>
      </c>
      <c r="C864">
        <v>717044</v>
      </c>
      <c r="D864">
        <v>39759</v>
      </c>
      <c r="E864" t="s">
        <v>40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142</v>
      </c>
      <c r="M864" t="s">
        <v>112</v>
      </c>
      <c r="N864" t="s">
        <v>99</v>
      </c>
      <c r="O864" t="s">
        <v>61</v>
      </c>
      <c r="P864">
        <v>0</v>
      </c>
      <c r="Q864">
        <v>-48800</v>
      </c>
      <c r="R864">
        <v>42029</v>
      </c>
      <c r="S864" t="s">
        <v>47</v>
      </c>
      <c r="T864" t="s">
        <v>77</v>
      </c>
      <c r="U864" t="s">
        <v>64</v>
      </c>
      <c r="V864" t="s">
        <v>137</v>
      </c>
      <c r="W864" t="s">
        <v>114</v>
      </c>
      <c r="X864" t="s">
        <v>103</v>
      </c>
      <c r="Y864" t="s">
        <v>1042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83</v>
      </c>
    </row>
    <row r="865" spans="1:39" x14ac:dyDescent="0.25">
      <c r="A865">
        <v>91</v>
      </c>
      <c r="B865">
        <v>26</v>
      </c>
      <c r="C865">
        <v>101421</v>
      </c>
      <c r="D865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93</v>
      </c>
      <c r="M865" t="s">
        <v>85</v>
      </c>
      <c r="N865" t="s">
        <v>182</v>
      </c>
      <c r="O865" t="s">
        <v>61</v>
      </c>
      <c r="P865">
        <v>52700</v>
      </c>
      <c r="Q865">
        <v>0</v>
      </c>
      <c r="R865">
        <v>42058</v>
      </c>
      <c r="S865" t="s">
        <v>76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1043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83</v>
      </c>
    </row>
    <row r="866" spans="1:39" x14ac:dyDescent="0.25">
      <c r="A866">
        <v>398</v>
      </c>
      <c r="B866">
        <v>53</v>
      </c>
      <c r="C866">
        <v>793948</v>
      </c>
      <c r="D866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93</v>
      </c>
      <c r="M866" t="s">
        <v>118</v>
      </c>
      <c r="N866" t="s">
        <v>107</v>
      </c>
      <c r="O866" t="s">
        <v>86</v>
      </c>
      <c r="P866">
        <v>21500</v>
      </c>
      <c r="Q866">
        <v>0</v>
      </c>
      <c r="R866">
        <v>42033</v>
      </c>
      <c r="S866" t="s">
        <v>47</v>
      </c>
      <c r="T866" t="s">
        <v>87</v>
      </c>
      <c r="U866" t="s">
        <v>108</v>
      </c>
      <c r="V866" t="s">
        <v>100</v>
      </c>
      <c r="W866" t="s">
        <v>114</v>
      </c>
      <c r="X866" t="s">
        <v>123</v>
      </c>
      <c r="Y866" t="s">
        <v>1044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116</v>
      </c>
      <c r="AK866" t="s">
        <v>117</v>
      </c>
      <c r="AL866">
        <v>2000</v>
      </c>
      <c r="AM866" t="s">
        <v>83</v>
      </c>
    </row>
    <row r="867" spans="1:39" x14ac:dyDescent="0.25">
      <c r="A867">
        <v>218</v>
      </c>
      <c r="B867">
        <v>43</v>
      </c>
      <c r="C867">
        <v>737483</v>
      </c>
      <c r="D867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93</v>
      </c>
      <c r="M867" t="s">
        <v>118</v>
      </c>
      <c r="N867" t="s">
        <v>174</v>
      </c>
      <c r="O867" t="s">
        <v>61</v>
      </c>
      <c r="P867">
        <v>61100</v>
      </c>
      <c r="Q867">
        <v>-64500</v>
      </c>
      <c r="R867">
        <v>42006</v>
      </c>
      <c r="S867" t="s">
        <v>47</v>
      </c>
      <c r="T867" t="s">
        <v>77</v>
      </c>
      <c r="U867" t="s">
        <v>49</v>
      </c>
      <c r="V867" t="s">
        <v>100</v>
      </c>
      <c r="W867" t="s">
        <v>51</v>
      </c>
      <c r="X867" t="s">
        <v>123</v>
      </c>
      <c r="Y867" t="s">
        <v>1045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25">
      <c r="A868">
        <v>152</v>
      </c>
      <c r="B868">
        <v>33</v>
      </c>
      <c r="C868">
        <v>695117</v>
      </c>
      <c r="D868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162</v>
      </c>
      <c r="M868" t="s">
        <v>85</v>
      </c>
      <c r="N868" t="s">
        <v>265</v>
      </c>
      <c r="O868" t="s">
        <v>46</v>
      </c>
      <c r="P868">
        <v>0</v>
      </c>
      <c r="Q868">
        <v>0</v>
      </c>
      <c r="R868">
        <v>42041</v>
      </c>
      <c r="S868" t="s">
        <v>47</v>
      </c>
      <c r="T868" t="s">
        <v>87</v>
      </c>
      <c r="U868" t="s">
        <v>64</v>
      </c>
      <c r="V868" t="s">
        <v>100</v>
      </c>
      <c r="W868" t="s">
        <v>78</v>
      </c>
      <c r="X868" t="s">
        <v>123</v>
      </c>
      <c r="Y868" t="s">
        <v>1046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83</v>
      </c>
    </row>
    <row r="869" spans="1:39" x14ac:dyDescent="0.25">
      <c r="A869">
        <v>212</v>
      </c>
      <c r="B869">
        <v>39</v>
      </c>
      <c r="C869">
        <v>167466</v>
      </c>
      <c r="D869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162</v>
      </c>
      <c r="M869" t="s">
        <v>136</v>
      </c>
      <c r="N869" t="s">
        <v>133</v>
      </c>
      <c r="O869" t="s">
        <v>143</v>
      </c>
      <c r="P869">
        <v>60300</v>
      </c>
      <c r="Q869">
        <v>-58900</v>
      </c>
      <c r="R869">
        <v>42049</v>
      </c>
      <c r="S869" t="s">
        <v>76</v>
      </c>
      <c r="T869" t="s">
        <v>77</v>
      </c>
      <c r="U869" t="s">
        <v>108</v>
      </c>
      <c r="V869" t="s">
        <v>137</v>
      </c>
      <c r="W869" t="s">
        <v>78</v>
      </c>
      <c r="X869" t="s">
        <v>66</v>
      </c>
      <c r="Y869" t="s">
        <v>1047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25">
      <c r="A870">
        <v>242</v>
      </c>
      <c r="B870">
        <v>44</v>
      </c>
      <c r="C870">
        <v>664732</v>
      </c>
      <c r="D870">
        <v>37832</v>
      </c>
      <c r="E870" t="s">
        <v>84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142</v>
      </c>
      <c r="M870" t="s">
        <v>118</v>
      </c>
      <c r="N870" t="s">
        <v>169</v>
      </c>
      <c r="O870" t="s">
        <v>61</v>
      </c>
      <c r="P870">
        <v>0</v>
      </c>
      <c r="Q870">
        <v>-61600</v>
      </c>
      <c r="R870">
        <v>42039</v>
      </c>
      <c r="S870" t="s">
        <v>76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1048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57</v>
      </c>
    </row>
    <row r="871" spans="1:39" x14ac:dyDescent="0.25">
      <c r="A871">
        <v>80</v>
      </c>
      <c r="B871">
        <v>27</v>
      </c>
      <c r="C871">
        <v>143038</v>
      </c>
      <c r="D871">
        <v>41899</v>
      </c>
      <c r="E871" t="s">
        <v>40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162</v>
      </c>
      <c r="M871" t="s">
        <v>190</v>
      </c>
      <c r="N871" t="s">
        <v>133</v>
      </c>
      <c r="O871" t="s">
        <v>46</v>
      </c>
      <c r="P871">
        <v>0</v>
      </c>
      <c r="Q871">
        <v>-51000</v>
      </c>
      <c r="R871">
        <v>42047</v>
      </c>
      <c r="S871" t="s">
        <v>76</v>
      </c>
      <c r="T871" t="s">
        <v>77</v>
      </c>
      <c r="U871" t="s">
        <v>49</v>
      </c>
      <c r="V871" t="s">
        <v>50</v>
      </c>
      <c r="W871" t="s">
        <v>40</v>
      </c>
      <c r="X871" t="s">
        <v>88</v>
      </c>
      <c r="Y871" t="s">
        <v>1049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130</v>
      </c>
      <c r="AK871" t="s">
        <v>131</v>
      </c>
      <c r="AL871">
        <v>2000</v>
      </c>
      <c r="AM871" t="s">
        <v>57</v>
      </c>
    </row>
    <row r="872" spans="1:39" x14ac:dyDescent="0.25">
      <c r="A872">
        <v>260</v>
      </c>
      <c r="B872">
        <v>43</v>
      </c>
      <c r="C872">
        <v>979963</v>
      </c>
      <c r="D872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162</v>
      </c>
      <c r="M872" t="s">
        <v>126</v>
      </c>
      <c r="N872" t="s">
        <v>133</v>
      </c>
      <c r="O872" t="s">
        <v>143</v>
      </c>
      <c r="P872">
        <v>54500</v>
      </c>
      <c r="Q872">
        <v>-72100</v>
      </c>
      <c r="R872">
        <v>42047</v>
      </c>
      <c r="S872" t="s">
        <v>47</v>
      </c>
      <c r="T872" t="s">
        <v>87</v>
      </c>
      <c r="U872" t="s">
        <v>108</v>
      </c>
      <c r="V872" t="s">
        <v>100</v>
      </c>
      <c r="W872" t="s">
        <v>78</v>
      </c>
      <c r="X872" t="s">
        <v>66</v>
      </c>
      <c r="Y872" t="s">
        <v>1050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83</v>
      </c>
    </row>
    <row r="873" spans="1:39" x14ac:dyDescent="0.25">
      <c r="A873">
        <v>133</v>
      </c>
      <c r="B873">
        <v>34</v>
      </c>
      <c r="C873">
        <v>467841</v>
      </c>
      <c r="D873">
        <v>34618</v>
      </c>
      <c r="E873" t="s">
        <v>58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162</v>
      </c>
      <c r="M873" t="s">
        <v>102</v>
      </c>
      <c r="N873" t="s">
        <v>99</v>
      </c>
      <c r="O873" t="s">
        <v>46</v>
      </c>
      <c r="P873">
        <v>70900</v>
      </c>
      <c r="Q873">
        <v>-61100</v>
      </c>
      <c r="R873">
        <v>42032</v>
      </c>
      <c r="S873" t="s">
        <v>139</v>
      </c>
      <c r="T873" t="s">
        <v>63</v>
      </c>
      <c r="U873" t="s">
        <v>64</v>
      </c>
      <c r="V873" t="s">
        <v>94</v>
      </c>
      <c r="W873" t="s">
        <v>114</v>
      </c>
      <c r="X873" t="s">
        <v>128</v>
      </c>
      <c r="Y873" t="s">
        <v>1051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83</v>
      </c>
    </row>
    <row r="874" spans="1:39" x14ac:dyDescent="0.25">
      <c r="A874">
        <v>290</v>
      </c>
      <c r="B874">
        <v>45</v>
      </c>
      <c r="C874">
        <v>219028</v>
      </c>
      <c r="D874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93</v>
      </c>
      <c r="M874" t="s">
        <v>59</v>
      </c>
      <c r="N874" t="s">
        <v>169</v>
      </c>
      <c r="O874" t="s">
        <v>120</v>
      </c>
      <c r="P874">
        <v>38500</v>
      </c>
      <c r="Q874">
        <v>0</v>
      </c>
      <c r="R874">
        <v>42014</v>
      </c>
      <c r="S874" t="s">
        <v>76</v>
      </c>
      <c r="T874" t="s">
        <v>48</v>
      </c>
      <c r="U874" t="s">
        <v>49</v>
      </c>
      <c r="V874" t="s">
        <v>137</v>
      </c>
      <c r="W874" t="s">
        <v>78</v>
      </c>
      <c r="X874" t="s">
        <v>123</v>
      </c>
      <c r="Y874" t="s">
        <v>1052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130</v>
      </c>
      <c r="AK874" t="s">
        <v>131</v>
      </c>
      <c r="AL874">
        <v>2001</v>
      </c>
      <c r="AM874" t="s">
        <v>57</v>
      </c>
    </row>
    <row r="875" spans="1:39" x14ac:dyDescent="0.25">
      <c r="A875">
        <v>322</v>
      </c>
      <c r="B875">
        <v>49</v>
      </c>
      <c r="C875">
        <v>130156</v>
      </c>
      <c r="D875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171</v>
      </c>
      <c r="O875" t="s">
        <v>75</v>
      </c>
      <c r="P875">
        <v>0</v>
      </c>
      <c r="Q875">
        <v>-46000</v>
      </c>
      <c r="R875">
        <v>42023</v>
      </c>
      <c r="S875" t="s">
        <v>47</v>
      </c>
      <c r="T875" t="s">
        <v>77</v>
      </c>
      <c r="U875" t="s">
        <v>49</v>
      </c>
      <c r="V875" t="s">
        <v>137</v>
      </c>
      <c r="W875" t="s">
        <v>114</v>
      </c>
      <c r="X875" t="s">
        <v>123</v>
      </c>
      <c r="Y875" t="s">
        <v>1053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83</v>
      </c>
    </row>
    <row r="876" spans="1:39" x14ac:dyDescent="0.25">
      <c r="A876">
        <v>228</v>
      </c>
      <c r="B876">
        <v>39</v>
      </c>
      <c r="C876">
        <v>762951</v>
      </c>
      <c r="D876">
        <v>41171</v>
      </c>
      <c r="E876" t="s">
        <v>58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162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1054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272</v>
      </c>
      <c r="AL876">
        <v>1995</v>
      </c>
      <c r="AM876" t="s">
        <v>83</v>
      </c>
    </row>
    <row r="877" spans="1:39" x14ac:dyDescent="0.25">
      <c r="A877">
        <v>195</v>
      </c>
      <c r="B877">
        <v>37</v>
      </c>
      <c r="C877">
        <v>376879</v>
      </c>
      <c r="D877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98</v>
      </c>
      <c r="N877" t="s">
        <v>107</v>
      </c>
      <c r="O877" t="s">
        <v>86</v>
      </c>
      <c r="P877">
        <v>0</v>
      </c>
      <c r="Q877">
        <v>0</v>
      </c>
      <c r="R877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1055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57</v>
      </c>
    </row>
    <row r="878" spans="1:39" x14ac:dyDescent="0.25">
      <c r="A878">
        <v>247</v>
      </c>
      <c r="B878">
        <v>39</v>
      </c>
      <c r="C878">
        <v>599031</v>
      </c>
      <c r="D878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125</v>
      </c>
      <c r="M878" t="s">
        <v>136</v>
      </c>
      <c r="N878" t="s">
        <v>60</v>
      </c>
      <c r="O878" t="s">
        <v>86</v>
      </c>
      <c r="P878">
        <v>0</v>
      </c>
      <c r="Q878">
        <v>-49300</v>
      </c>
      <c r="R878">
        <v>42051</v>
      </c>
      <c r="S878" t="s">
        <v>62</v>
      </c>
      <c r="T878" t="s">
        <v>63</v>
      </c>
      <c r="U878" t="s">
        <v>213</v>
      </c>
      <c r="V878" t="s">
        <v>50</v>
      </c>
      <c r="W878" t="s">
        <v>114</v>
      </c>
      <c r="X878" t="s">
        <v>103</v>
      </c>
      <c r="Y878" t="s">
        <v>1056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25">
      <c r="A879">
        <v>405</v>
      </c>
      <c r="B879">
        <v>57</v>
      </c>
      <c r="C879">
        <v>676255</v>
      </c>
      <c r="D879">
        <v>36522</v>
      </c>
      <c r="E879" t="s">
        <v>58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118</v>
      </c>
      <c r="N879" t="s">
        <v>265</v>
      </c>
      <c r="O879" t="s">
        <v>61</v>
      </c>
      <c r="P879">
        <v>46300</v>
      </c>
      <c r="Q879">
        <v>0</v>
      </c>
      <c r="R879">
        <v>42012</v>
      </c>
      <c r="S879" t="s">
        <v>76</v>
      </c>
      <c r="T879" t="s">
        <v>87</v>
      </c>
      <c r="U879" t="s">
        <v>108</v>
      </c>
      <c r="V879" t="s">
        <v>121</v>
      </c>
      <c r="W879" t="s">
        <v>78</v>
      </c>
      <c r="X879" t="s">
        <v>128</v>
      </c>
      <c r="Y879" t="s">
        <v>1057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25">
      <c r="A880">
        <v>144</v>
      </c>
      <c r="B880">
        <v>37</v>
      </c>
      <c r="C880">
        <v>985446</v>
      </c>
      <c r="D880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160</v>
      </c>
      <c r="N880" t="s">
        <v>45</v>
      </c>
      <c r="O880" t="s">
        <v>143</v>
      </c>
      <c r="P880">
        <v>73700</v>
      </c>
      <c r="Q880">
        <v>0</v>
      </c>
      <c r="R880">
        <v>42028</v>
      </c>
      <c r="S880" t="s">
        <v>76</v>
      </c>
      <c r="T880" t="s">
        <v>77</v>
      </c>
      <c r="U880" t="s">
        <v>49</v>
      </c>
      <c r="V880" t="s">
        <v>100</v>
      </c>
      <c r="W880" t="s">
        <v>51</v>
      </c>
      <c r="X880" t="s">
        <v>52</v>
      </c>
      <c r="Y880" t="s">
        <v>1058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57</v>
      </c>
    </row>
    <row r="881" spans="1:39" x14ac:dyDescent="0.25">
      <c r="A881">
        <v>338</v>
      </c>
      <c r="B881">
        <v>47</v>
      </c>
      <c r="C881">
        <v>884180</v>
      </c>
      <c r="D881">
        <v>34930</v>
      </c>
      <c r="E881" t="s">
        <v>84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118</v>
      </c>
      <c r="N881" t="s">
        <v>174</v>
      </c>
      <c r="O881" t="s">
        <v>61</v>
      </c>
      <c r="P881">
        <v>0</v>
      </c>
      <c r="Q881">
        <v>0</v>
      </c>
      <c r="R881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1059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25">
      <c r="A882">
        <v>121</v>
      </c>
      <c r="B882">
        <v>34</v>
      </c>
      <c r="C882">
        <v>571462</v>
      </c>
      <c r="D882">
        <v>33280</v>
      </c>
      <c r="E882" t="s">
        <v>58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118</v>
      </c>
      <c r="N882" t="s">
        <v>182</v>
      </c>
      <c r="O882" t="s">
        <v>120</v>
      </c>
      <c r="P882">
        <v>0</v>
      </c>
      <c r="Q882">
        <v>0</v>
      </c>
      <c r="R882">
        <v>42025</v>
      </c>
      <c r="S882" t="s">
        <v>47</v>
      </c>
      <c r="T882" t="s">
        <v>87</v>
      </c>
      <c r="U882" t="s">
        <v>49</v>
      </c>
      <c r="V882" t="s">
        <v>100</v>
      </c>
      <c r="W882" t="s">
        <v>65</v>
      </c>
      <c r="X882" t="s">
        <v>157</v>
      </c>
      <c r="Y882" t="s">
        <v>1060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25">
      <c r="A883">
        <v>398</v>
      </c>
      <c r="B883">
        <v>55</v>
      </c>
      <c r="C883">
        <v>815883</v>
      </c>
      <c r="D883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190</v>
      </c>
      <c r="N883" t="s">
        <v>133</v>
      </c>
      <c r="O883" t="s">
        <v>120</v>
      </c>
      <c r="P883">
        <v>66200</v>
      </c>
      <c r="Q883">
        <v>-49700</v>
      </c>
      <c r="R883">
        <v>42012</v>
      </c>
      <c r="S883" t="s">
        <v>47</v>
      </c>
      <c r="T883" t="s">
        <v>77</v>
      </c>
      <c r="U883" t="s">
        <v>49</v>
      </c>
      <c r="V883" t="s">
        <v>100</v>
      </c>
      <c r="W883" t="s">
        <v>65</v>
      </c>
      <c r="X883" t="s">
        <v>123</v>
      </c>
      <c r="Y883" t="s">
        <v>1061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57</v>
      </c>
    </row>
    <row r="884" spans="1:39" x14ac:dyDescent="0.25">
      <c r="A884">
        <v>9</v>
      </c>
      <c r="B884">
        <v>30</v>
      </c>
      <c r="C884">
        <v>258265</v>
      </c>
      <c r="D884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132</v>
      </c>
      <c r="M884" t="s">
        <v>59</v>
      </c>
      <c r="N884" t="s">
        <v>127</v>
      </c>
      <c r="O884" t="s">
        <v>143</v>
      </c>
      <c r="P884">
        <v>0</v>
      </c>
      <c r="Q884">
        <v>0</v>
      </c>
      <c r="R884">
        <v>42037</v>
      </c>
      <c r="S884" t="s">
        <v>47</v>
      </c>
      <c r="T884" t="s">
        <v>77</v>
      </c>
      <c r="U884" t="s">
        <v>108</v>
      </c>
      <c r="V884" t="s">
        <v>50</v>
      </c>
      <c r="W884" t="s">
        <v>78</v>
      </c>
      <c r="X884" t="s">
        <v>157</v>
      </c>
      <c r="Y884" t="s">
        <v>1062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83</v>
      </c>
    </row>
    <row r="885" spans="1:39" x14ac:dyDescent="0.25">
      <c r="A885">
        <v>115</v>
      </c>
      <c r="B885">
        <v>31</v>
      </c>
      <c r="C885">
        <v>569714</v>
      </c>
      <c r="D885">
        <v>38690</v>
      </c>
      <c r="E885" t="s">
        <v>40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93</v>
      </c>
      <c r="M885" t="s">
        <v>126</v>
      </c>
      <c r="N885" t="s">
        <v>99</v>
      </c>
      <c r="O885" t="s">
        <v>143</v>
      </c>
      <c r="P885">
        <v>0</v>
      </c>
      <c r="Q885">
        <v>0</v>
      </c>
      <c r="R885">
        <v>42064</v>
      </c>
      <c r="S885" t="s">
        <v>76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1063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110</v>
      </c>
      <c r="AK885" t="s">
        <v>111</v>
      </c>
      <c r="AL885">
        <v>2005</v>
      </c>
      <c r="AM885" t="s">
        <v>57</v>
      </c>
    </row>
    <row r="886" spans="1:39" x14ac:dyDescent="0.25">
      <c r="A886">
        <v>280</v>
      </c>
      <c r="B886">
        <v>48</v>
      </c>
      <c r="C886">
        <v>180008</v>
      </c>
      <c r="D886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>
        <v>42039</v>
      </c>
      <c r="S886" t="s">
        <v>47</v>
      </c>
      <c r="T886" t="s">
        <v>87</v>
      </c>
      <c r="U886" t="s">
        <v>64</v>
      </c>
      <c r="V886" t="s">
        <v>100</v>
      </c>
      <c r="W886" t="s">
        <v>114</v>
      </c>
      <c r="X886" t="s">
        <v>123</v>
      </c>
      <c r="Y886" t="s">
        <v>1064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83</v>
      </c>
    </row>
    <row r="887" spans="1:39" x14ac:dyDescent="0.25">
      <c r="A887">
        <v>254</v>
      </c>
      <c r="B887">
        <v>45</v>
      </c>
      <c r="C887">
        <v>633375</v>
      </c>
      <c r="D887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162</v>
      </c>
      <c r="M887" t="s">
        <v>112</v>
      </c>
      <c r="N887" t="s">
        <v>166</v>
      </c>
      <c r="O887" t="s">
        <v>46</v>
      </c>
      <c r="P887">
        <v>59800</v>
      </c>
      <c r="Q887">
        <v>0</v>
      </c>
      <c r="R887">
        <v>42062</v>
      </c>
      <c r="S887" t="s">
        <v>76</v>
      </c>
      <c r="T887" t="s">
        <v>77</v>
      </c>
      <c r="U887" t="s">
        <v>108</v>
      </c>
      <c r="V887" t="s">
        <v>50</v>
      </c>
      <c r="W887" t="s">
        <v>122</v>
      </c>
      <c r="X887" t="s">
        <v>52</v>
      </c>
      <c r="Y887" t="s">
        <v>1065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83</v>
      </c>
    </row>
    <row r="888" spans="1:39" x14ac:dyDescent="0.25">
      <c r="A888">
        <v>141</v>
      </c>
      <c r="B888">
        <v>30</v>
      </c>
      <c r="C888">
        <v>556538</v>
      </c>
      <c r="D888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132</v>
      </c>
      <c r="M888" t="s">
        <v>44</v>
      </c>
      <c r="N888" t="s">
        <v>265</v>
      </c>
      <c r="O888" t="s">
        <v>61</v>
      </c>
      <c r="P888">
        <v>78800</v>
      </c>
      <c r="Q888">
        <v>0</v>
      </c>
      <c r="R888">
        <v>42044</v>
      </c>
      <c r="S888" t="s">
        <v>47</v>
      </c>
      <c r="T888" t="s">
        <v>87</v>
      </c>
      <c r="U888" t="s">
        <v>108</v>
      </c>
      <c r="V888" t="s">
        <v>100</v>
      </c>
      <c r="W888" t="s">
        <v>51</v>
      </c>
      <c r="X888" t="s">
        <v>66</v>
      </c>
      <c r="Y888" t="s">
        <v>1066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110</v>
      </c>
      <c r="AK888" t="s">
        <v>135</v>
      </c>
      <c r="AL888">
        <v>2002</v>
      </c>
      <c r="AM888" t="s">
        <v>83</v>
      </c>
    </row>
    <row r="889" spans="1:39" x14ac:dyDescent="0.25">
      <c r="A889">
        <v>441</v>
      </c>
      <c r="B889">
        <v>55</v>
      </c>
      <c r="C889">
        <v>669501</v>
      </c>
      <c r="D889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142</v>
      </c>
      <c r="M889" t="s">
        <v>85</v>
      </c>
      <c r="N889" t="s">
        <v>265</v>
      </c>
      <c r="O889" t="s">
        <v>46</v>
      </c>
      <c r="P889">
        <v>24000</v>
      </c>
      <c r="Q889">
        <v>-50500</v>
      </c>
      <c r="R889">
        <v>42054</v>
      </c>
      <c r="S889" t="s">
        <v>139</v>
      </c>
      <c r="T889" t="s">
        <v>63</v>
      </c>
      <c r="U889" t="s">
        <v>64</v>
      </c>
      <c r="V889" t="s">
        <v>94</v>
      </c>
      <c r="W889" t="s">
        <v>65</v>
      </c>
      <c r="X889" t="s">
        <v>88</v>
      </c>
      <c r="Y889" t="s">
        <v>1067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83</v>
      </c>
    </row>
    <row r="890" spans="1:39" x14ac:dyDescent="0.25">
      <c r="A890">
        <v>381</v>
      </c>
      <c r="B890">
        <v>55</v>
      </c>
      <c r="C890">
        <v>963761</v>
      </c>
      <c r="D890">
        <v>33341</v>
      </c>
      <c r="E890" t="s">
        <v>40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112</v>
      </c>
      <c r="N890" t="s">
        <v>169</v>
      </c>
      <c r="O890" t="s">
        <v>120</v>
      </c>
      <c r="P890">
        <v>35900</v>
      </c>
      <c r="Q890">
        <v>0</v>
      </c>
      <c r="R890">
        <v>42016</v>
      </c>
      <c r="S890" t="s">
        <v>47</v>
      </c>
      <c r="T890" t="s">
        <v>77</v>
      </c>
      <c r="U890" t="s">
        <v>49</v>
      </c>
      <c r="V890" t="s">
        <v>100</v>
      </c>
      <c r="W890" t="s">
        <v>51</v>
      </c>
      <c r="X890" t="s">
        <v>157</v>
      </c>
      <c r="Y890" t="s">
        <v>1068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83</v>
      </c>
    </row>
    <row r="891" spans="1:39" x14ac:dyDescent="0.25">
      <c r="A891">
        <v>191</v>
      </c>
      <c r="B891">
        <v>38</v>
      </c>
      <c r="C891">
        <v>753005</v>
      </c>
      <c r="D89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125</v>
      </c>
      <c r="M891" t="s">
        <v>44</v>
      </c>
      <c r="N891" t="s">
        <v>45</v>
      </c>
      <c r="O891" t="s">
        <v>143</v>
      </c>
      <c r="P891">
        <v>0</v>
      </c>
      <c r="Q891">
        <v>0</v>
      </c>
      <c r="R891">
        <v>42042</v>
      </c>
      <c r="S891" t="s">
        <v>76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1069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83</v>
      </c>
    </row>
    <row r="892" spans="1:39" x14ac:dyDescent="0.25">
      <c r="A892">
        <v>145</v>
      </c>
      <c r="B892">
        <v>34</v>
      </c>
      <c r="C892">
        <v>454758</v>
      </c>
      <c r="D892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162</v>
      </c>
      <c r="M892" t="s">
        <v>118</v>
      </c>
      <c r="N892" t="s">
        <v>45</v>
      </c>
      <c r="O892" t="s">
        <v>61</v>
      </c>
      <c r="P892">
        <v>0</v>
      </c>
      <c r="Q892">
        <v>0</v>
      </c>
      <c r="R892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1070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83</v>
      </c>
    </row>
    <row r="893" spans="1:39" x14ac:dyDescent="0.25">
      <c r="A893">
        <v>479</v>
      </c>
      <c r="B893">
        <v>60</v>
      </c>
      <c r="C893">
        <v>698589</v>
      </c>
      <c r="D893">
        <v>37588</v>
      </c>
      <c r="E893" t="s">
        <v>84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126</v>
      </c>
      <c r="N893" t="s">
        <v>119</v>
      </c>
      <c r="O893" t="s">
        <v>61</v>
      </c>
      <c r="P893">
        <v>0</v>
      </c>
      <c r="Q893">
        <v>-44800</v>
      </c>
      <c r="R893">
        <v>42022</v>
      </c>
      <c r="S893" t="s">
        <v>76</v>
      </c>
      <c r="T893" t="s">
        <v>77</v>
      </c>
      <c r="U893" t="s">
        <v>108</v>
      </c>
      <c r="V893" t="s">
        <v>121</v>
      </c>
      <c r="W893" t="s">
        <v>51</v>
      </c>
      <c r="X893" t="s">
        <v>88</v>
      </c>
      <c r="Y893" t="s">
        <v>1071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25">
      <c r="A894">
        <v>215</v>
      </c>
      <c r="B894">
        <v>35</v>
      </c>
      <c r="C894">
        <v>330119</v>
      </c>
      <c r="D894">
        <v>38153</v>
      </c>
      <c r="E894" t="s">
        <v>84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125</v>
      </c>
      <c r="M894" t="s">
        <v>186</v>
      </c>
      <c r="N894" t="s">
        <v>156</v>
      </c>
      <c r="O894" t="s">
        <v>46</v>
      </c>
      <c r="P894">
        <v>40000</v>
      </c>
      <c r="Q894">
        <v>-43400</v>
      </c>
      <c r="R894">
        <v>42019</v>
      </c>
      <c r="S894" t="s">
        <v>62</v>
      </c>
      <c r="T894" t="s">
        <v>63</v>
      </c>
      <c r="U894" t="s">
        <v>213</v>
      </c>
      <c r="V894" t="s">
        <v>94</v>
      </c>
      <c r="W894" t="s">
        <v>114</v>
      </c>
      <c r="X894" t="s">
        <v>52</v>
      </c>
      <c r="Y894" t="s">
        <v>1072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83</v>
      </c>
    </row>
    <row r="895" spans="1:39" x14ac:dyDescent="0.25">
      <c r="A895">
        <v>41</v>
      </c>
      <c r="B895">
        <v>33</v>
      </c>
      <c r="C895">
        <v>164464</v>
      </c>
      <c r="D895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>
        <v>0</v>
      </c>
      <c r="Q895">
        <v>0</v>
      </c>
      <c r="R895">
        <v>42058</v>
      </c>
      <c r="S895" t="s">
        <v>62</v>
      </c>
      <c r="T895" t="s">
        <v>63</v>
      </c>
      <c r="U895" t="s">
        <v>64</v>
      </c>
      <c r="V895" t="s">
        <v>94</v>
      </c>
      <c r="W895" t="s">
        <v>122</v>
      </c>
      <c r="X895" t="s">
        <v>88</v>
      </c>
      <c r="Y895" t="s">
        <v>1073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145</v>
      </c>
      <c r="AL895">
        <v>2011</v>
      </c>
      <c r="AM895" t="s">
        <v>83</v>
      </c>
    </row>
    <row r="896" spans="1:39" x14ac:dyDescent="0.25">
      <c r="A896">
        <v>45</v>
      </c>
      <c r="B896">
        <v>31</v>
      </c>
      <c r="C896">
        <v>927354</v>
      </c>
      <c r="D896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>
        <v>0</v>
      </c>
      <c r="Q896">
        <v>0</v>
      </c>
      <c r="R896">
        <v>42052</v>
      </c>
      <c r="S896" t="s">
        <v>139</v>
      </c>
      <c r="T896" t="s">
        <v>63</v>
      </c>
      <c r="U896" t="s">
        <v>64</v>
      </c>
      <c r="V896" t="s">
        <v>94</v>
      </c>
      <c r="W896" t="s">
        <v>78</v>
      </c>
      <c r="X896" t="s">
        <v>103</v>
      </c>
      <c r="Y896" t="s">
        <v>1074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83</v>
      </c>
    </row>
    <row r="897" spans="1:39" x14ac:dyDescent="0.25">
      <c r="A897">
        <v>156</v>
      </c>
      <c r="B897">
        <v>38</v>
      </c>
      <c r="C897">
        <v>231508</v>
      </c>
      <c r="D897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132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>
        <v>42052</v>
      </c>
      <c r="S897" t="s">
        <v>76</v>
      </c>
      <c r="T897" t="s">
        <v>87</v>
      </c>
      <c r="U897" t="s">
        <v>49</v>
      </c>
      <c r="V897" t="s">
        <v>100</v>
      </c>
      <c r="W897" t="s">
        <v>114</v>
      </c>
      <c r="X897" t="s">
        <v>128</v>
      </c>
      <c r="Y897" t="s">
        <v>1075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25">
      <c r="A898">
        <v>246</v>
      </c>
      <c r="B898">
        <v>45</v>
      </c>
      <c r="C898">
        <v>272910</v>
      </c>
      <c r="D898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93</v>
      </c>
      <c r="M898" t="s">
        <v>126</v>
      </c>
      <c r="N898" t="s">
        <v>74</v>
      </c>
      <c r="O898" t="s">
        <v>75</v>
      </c>
      <c r="P898">
        <v>0</v>
      </c>
      <c r="Q898">
        <v>0</v>
      </c>
      <c r="R898">
        <v>42022</v>
      </c>
      <c r="S898" t="s">
        <v>139</v>
      </c>
      <c r="T898" t="s">
        <v>63</v>
      </c>
      <c r="U898" t="s">
        <v>213</v>
      </c>
      <c r="V898" t="s">
        <v>94</v>
      </c>
      <c r="W898" t="s">
        <v>51</v>
      </c>
      <c r="X898" t="s">
        <v>66</v>
      </c>
      <c r="Y898" t="s">
        <v>1076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25">
      <c r="A899">
        <v>178</v>
      </c>
      <c r="B899">
        <v>39</v>
      </c>
      <c r="C899">
        <v>305758</v>
      </c>
      <c r="D899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162</v>
      </c>
      <c r="M899" t="s">
        <v>126</v>
      </c>
      <c r="N899" t="s">
        <v>45</v>
      </c>
      <c r="O899" t="s">
        <v>75</v>
      </c>
      <c r="P899">
        <v>0</v>
      </c>
      <c r="Q899">
        <v>0</v>
      </c>
      <c r="R899">
        <v>42021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103</v>
      </c>
      <c r="Y899" t="s">
        <v>1077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83</v>
      </c>
    </row>
    <row r="900" spans="1:39" x14ac:dyDescent="0.25">
      <c r="A900">
        <v>237</v>
      </c>
      <c r="B900">
        <v>43</v>
      </c>
      <c r="C900">
        <v>950542</v>
      </c>
      <c r="D900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180</v>
      </c>
      <c r="O900" t="s">
        <v>46</v>
      </c>
      <c r="P900">
        <v>53200</v>
      </c>
      <c r="Q900">
        <v>0</v>
      </c>
      <c r="R900">
        <v>42060</v>
      </c>
      <c r="S900" t="s">
        <v>47</v>
      </c>
      <c r="T900" t="s">
        <v>77</v>
      </c>
      <c r="U900" t="s">
        <v>49</v>
      </c>
      <c r="V900" t="s">
        <v>50</v>
      </c>
      <c r="W900" t="s">
        <v>114</v>
      </c>
      <c r="X900" t="s">
        <v>157</v>
      </c>
      <c r="Y900" t="s">
        <v>1078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83</v>
      </c>
    </row>
    <row r="901" spans="1:39" x14ac:dyDescent="0.25">
      <c r="A901">
        <v>127</v>
      </c>
      <c r="B901">
        <v>34</v>
      </c>
      <c r="C901">
        <v>291544</v>
      </c>
      <c r="D901">
        <v>38931</v>
      </c>
      <c r="E901" t="s">
        <v>40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93</v>
      </c>
      <c r="M901" t="s">
        <v>44</v>
      </c>
      <c r="N901" t="s">
        <v>166</v>
      </c>
      <c r="O901" t="s">
        <v>75</v>
      </c>
      <c r="P901">
        <v>73700</v>
      </c>
      <c r="Q901">
        <v>0</v>
      </c>
      <c r="R901">
        <v>42010</v>
      </c>
      <c r="S901" t="s">
        <v>62</v>
      </c>
      <c r="T901" t="s">
        <v>63</v>
      </c>
      <c r="U901" t="s">
        <v>64</v>
      </c>
      <c r="V901" t="s">
        <v>94</v>
      </c>
      <c r="W901" t="s">
        <v>122</v>
      </c>
      <c r="X901" t="s">
        <v>88</v>
      </c>
      <c r="Y901" t="s">
        <v>1079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25">
      <c r="A902">
        <v>1</v>
      </c>
      <c r="B902">
        <v>33</v>
      </c>
      <c r="C902">
        <v>388616</v>
      </c>
      <c r="D902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93</v>
      </c>
      <c r="M902" t="s">
        <v>73</v>
      </c>
      <c r="N902" t="s">
        <v>182</v>
      </c>
      <c r="O902" t="s">
        <v>46</v>
      </c>
      <c r="P902">
        <v>61200</v>
      </c>
      <c r="Q902">
        <v>0</v>
      </c>
      <c r="R902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78</v>
      </c>
      <c r="X902" t="s">
        <v>52</v>
      </c>
      <c r="Y902" t="s">
        <v>1080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194</v>
      </c>
      <c r="AL902">
        <v>2000</v>
      </c>
      <c r="AM902" t="s">
        <v>83</v>
      </c>
    </row>
    <row r="903" spans="1:39" x14ac:dyDescent="0.25">
      <c r="A903">
        <v>5</v>
      </c>
      <c r="B903">
        <v>21</v>
      </c>
      <c r="C903">
        <v>577992</v>
      </c>
      <c r="D903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132</v>
      </c>
      <c r="M903" t="s">
        <v>126</v>
      </c>
      <c r="N903" t="s">
        <v>45</v>
      </c>
      <c r="O903" t="s">
        <v>75</v>
      </c>
      <c r="P903">
        <v>0</v>
      </c>
      <c r="Q903">
        <v>0</v>
      </c>
      <c r="R903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78</v>
      </c>
      <c r="X903" t="s">
        <v>157</v>
      </c>
      <c r="Y903" t="s">
        <v>1081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105</v>
      </c>
      <c r="AK903" t="s">
        <v>106</v>
      </c>
      <c r="AL903">
        <v>1998</v>
      </c>
      <c r="AM903" t="s">
        <v>83</v>
      </c>
    </row>
    <row r="904" spans="1:39" x14ac:dyDescent="0.25">
      <c r="A904">
        <v>64</v>
      </c>
      <c r="B904">
        <v>28</v>
      </c>
      <c r="C904">
        <v>342830</v>
      </c>
      <c r="D904">
        <v>33551</v>
      </c>
      <c r="E904" t="s">
        <v>84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162</v>
      </c>
      <c r="M904" t="s">
        <v>160</v>
      </c>
      <c r="N904" t="s">
        <v>133</v>
      </c>
      <c r="O904" t="s">
        <v>61</v>
      </c>
      <c r="P904">
        <v>56800</v>
      </c>
      <c r="Q904">
        <v>-51800</v>
      </c>
      <c r="R904">
        <v>42048</v>
      </c>
      <c r="S904" t="s">
        <v>76</v>
      </c>
      <c r="T904" t="s">
        <v>48</v>
      </c>
      <c r="U904" t="s">
        <v>64</v>
      </c>
      <c r="V904" t="s">
        <v>100</v>
      </c>
      <c r="W904" t="s">
        <v>51</v>
      </c>
      <c r="X904" t="s">
        <v>66</v>
      </c>
      <c r="Y904" t="s">
        <v>1082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83</v>
      </c>
    </row>
    <row r="905" spans="1:39" x14ac:dyDescent="0.25">
      <c r="A905">
        <v>142</v>
      </c>
      <c r="B905">
        <v>30</v>
      </c>
      <c r="C905">
        <v>491170</v>
      </c>
      <c r="D905">
        <v>35809</v>
      </c>
      <c r="E905" t="s">
        <v>58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180</v>
      </c>
      <c r="O905" t="s">
        <v>120</v>
      </c>
      <c r="P905">
        <v>66400</v>
      </c>
      <c r="Q905">
        <v>-63700</v>
      </c>
      <c r="R905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1083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83</v>
      </c>
    </row>
    <row r="906" spans="1:39" x14ac:dyDescent="0.25">
      <c r="A906">
        <v>97</v>
      </c>
      <c r="B906">
        <v>27</v>
      </c>
      <c r="C906">
        <v>175553</v>
      </c>
      <c r="D906">
        <v>37371</v>
      </c>
      <c r="E906" t="s">
        <v>40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132</v>
      </c>
      <c r="M906" t="s">
        <v>98</v>
      </c>
      <c r="N906" t="s">
        <v>147</v>
      </c>
      <c r="O906" t="s">
        <v>46</v>
      </c>
      <c r="P906">
        <v>56700</v>
      </c>
      <c r="Q906">
        <v>-49300</v>
      </c>
      <c r="R906">
        <v>42028</v>
      </c>
      <c r="S906" t="s">
        <v>76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1084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25">
      <c r="A907">
        <v>121</v>
      </c>
      <c r="B907">
        <v>31</v>
      </c>
      <c r="C907">
        <v>439341</v>
      </c>
      <c r="D907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93</v>
      </c>
      <c r="M907" t="s">
        <v>186</v>
      </c>
      <c r="N907" t="s">
        <v>166</v>
      </c>
      <c r="O907" t="s">
        <v>61</v>
      </c>
      <c r="P907">
        <v>51300</v>
      </c>
      <c r="Q907">
        <v>0</v>
      </c>
      <c r="R907">
        <v>42050</v>
      </c>
      <c r="S907" t="s">
        <v>76</v>
      </c>
      <c r="T907" t="s">
        <v>48</v>
      </c>
      <c r="U907" t="s">
        <v>49</v>
      </c>
      <c r="V907" t="s">
        <v>100</v>
      </c>
      <c r="W907" t="s">
        <v>65</v>
      </c>
      <c r="X907" t="s">
        <v>128</v>
      </c>
      <c r="Y907" t="s">
        <v>1085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57</v>
      </c>
    </row>
    <row r="908" spans="1:39" x14ac:dyDescent="0.25">
      <c r="A908">
        <v>225</v>
      </c>
      <c r="B908">
        <v>43</v>
      </c>
      <c r="C908">
        <v>221186</v>
      </c>
      <c r="D908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162</v>
      </c>
      <c r="M908" t="s">
        <v>118</v>
      </c>
      <c r="N908" t="s">
        <v>119</v>
      </c>
      <c r="O908" t="s">
        <v>75</v>
      </c>
      <c r="P908">
        <v>0</v>
      </c>
      <c r="Q908">
        <v>-20900</v>
      </c>
      <c r="R908">
        <v>42013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1086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83</v>
      </c>
    </row>
    <row r="909" spans="1:39" x14ac:dyDescent="0.25">
      <c r="A909">
        <v>425</v>
      </c>
      <c r="B909">
        <v>53</v>
      </c>
      <c r="C909">
        <v>868031</v>
      </c>
      <c r="D909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132</v>
      </c>
      <c r="M909" t="s">
        <v>118</v>
      </c>
      <c r="N909" t="s">
        <v>166</v>
      </c>
      <c r="O909" t="s">
        <v>46</v>
      </c>
      <c r="P909">
        <v>42900</v>
      </c>
      <c r="Q909">
        <v>-39100</v>
      </c>
      <c r="R909">
        <v>42035</v>
      </c>
      <c r="S909" t="s">
        <v>76</v>
      </c>
      <c r="T909" t="s">
        <v>87</v>
      </c>
      <c r="U909" t="s">
        <v>64</v>
      </c>
      <c r="V909" t="s">
        <v>100</v>
      </c>
      <c r="W909" t="s">
        <v>114</v>
      </c>
      <c r="X909" t="s">
        <v>128</v>
      </c>
      <c r="Y909" t="s">
        <v>1087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25">
      <c r="A910">
        <v>285</v>
      </c>
      <c r="B910">
        <v>44</v>
      </c>
      <c r="C910">
        <v>844117</v>
      </c>
      <c r="D910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>
        <v>52600</v>
      </c>
      <c r="Q910">
        <v>0</v>
      </c>
      <c r="R910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1088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83</v>
      </c>
    </row>
    <row r="911" spans="1:39" x14ac:dyDescent="0.25">
      <c r="A911">
        <v>192</v>
      </c>
      <c r="B911">
        <v>38</v>
      </c>
      <c r="C911">
        <v>744557</v>
      </c>
      <c r="D911">
        <v>40599</v>
      </c>
      <c r="E911" t="s">
        <v>58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125</v>
      </c>
      <c r="M911" t="s">
        <v>146</v>
      </c>
      <c r="N911" t="s">
        <v>133</v>
      </c>
      <c r="O911" t="s">
        <v>143</v>
      </c>
      <c r="P911">
        <v>65100</v>
      </c>
      <c r="Q911">
        <v>-50300</v>
      </c>
      <c r="R911">
        <v>42034</v>
      </c>
      <c r="S911" t="s">
        <v>76</v>
      </c>
      <c r="T911" t="s">
        <v>77</v>
      </c>
      <c r="U911" t="s">
        <v>108</v>
      </c>
      <c r="V911" t="s">
        <v>121</v>
      </c>
      <c r="W911" t="s">
        <v>51</v>
      </c>
      <c r="X911" t="s">
        <v>128</v>
      </c>
      <c r="Y911" t="s">
        <v>1089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83</v>
      </c>
    </row>
    <row r="912" spans="1:39" x14ac:dyDescent="0.25">
      <c r="A912">
        <v>285</v>
      </c>
      <c r="B912">
        <v>48</v>
      </c>
      <c r="C912">
        <v>159536</v>
      </c>
      <c r="D912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142</v>
      </c>
      <c r="M912" t="s">
        <v>73</v>
      </c>
      <c r="N912" t="s">
        <v>127</v>
      </c>
      <c r="O912" t="s">
        <v>120</v>
      </c>
      <c r="P912">
        <v>46100</v>
      </c>
      <c r="Q912">
        <v>0</v>
      </c>
      <c r="R912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176</v>
      </c>
      <c r="X912" t="s">
        <v>103</v>
      </c>
      <c r="Y912" t="s">
        <v>1090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105</v>
      </c>
      <c r="AK912" t="s">
        <v>106</v>
      </c>
      <c r="AL912">
        <v>2012</v>
      </c>
      <c r="AM912" t="s">
        <v>83</v>
      </c>
    </row>
    <row r="913" spans="1:39" x14ac:dyDescent="0.25">
      <c r="A913">
        <v>98</v>
      </c>
      <c r="B913">
        <v>26</v>
      </c>
      <c r="C913">
        <v>727109</v>
      </c>
      <c r="D913">
        <v>36942</v>
      </c>
      <c r="E913" t="s">
        <v>58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162</v>
      </c>
      <c r="M913" t="s">
        <v>126</v>
      </c>
      <c r="N913" t="s">
        <v>171</v>
      </c>
      <c r="O913" t="s">
        <v>61</v>
      </c>
      <c r="P913">
        <v>0</v>
      </c>
      <c r="Q913">
        <v>-30900</v>
      </c>
      <c r="R913">
        <v>42040</v>
      </c>
      <c r="S913" t="s">
        <v>76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1091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83</v>
      </c>
    </row>
    <row r="914" spans="1:39" x14ac:dyDescent="0.25">
      <c r="A914">
        <v>175</v>
      </c>
      <c r="B914">
        <v>36</v>
      </c>
      <c r="C914">
        <v>155604</v>
      </c>
      <c r="D914">
        <v>33666</v>
      </c>
      <c r="E914" t="s">
        <v>40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125</v>
      </c>
      <c r="M914" t="s">
        <v>126</v>
      </c>
      <c r="N914" t="s">
        <v>171</v>
      </c>
      <c r="O914" t="s">
        <v>143</v>
      </c>
      <c r="P914">
        <v>44900</v>
      </c>
      <c r="Q914">
        <v>-52500</v>
      </c>
      <c r="R914">
        <v>42034</v>
      </c>
      <c r="S914" t="s">
        <v>76</v>
      </c>
      <c r="T914" t="s">
        <v>77</v>
      </c>
      <c r="U914" t="s">
        <v>49</v>
      </c>
      <c r="V914" t="s">
        <v>50</v>
      </c>
      <c r="W914" t="s">
        <v>122</v>
      </c>
      <c r="X914" t="s">
        <v>128</v>
      </c>
      <c r="Y914" t="s">
        <v>1092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57</v>
      </c>
    </row>
    <row r="915" spans="1:39" x14ac:dyDescent="0.25">
      <c r="A915">
        <v>259</v>
      </c>
      <c r="B915">
        <v>45</v>
      </c>
      <c r="C915">
        <v>608443</v>
      </c>
      <c r="D915">
        <v>39072</v>
      </c>
      <c r="E915" t="s">
        <v>84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>
        <v>30100</v>
      </c>
      <c r="Q915">
        <v>0</v>
      </c>
      <c r="R915">
        <v>42007</v>
      </c>
      <c r="S915" t="s">
        <v>47</v>
      </c>
      <c r="T915" t="s">
        <v>48</v>
      </c>
      <c r="U915" t="s">
        <v>64</v>
      </c>
      <c r="V915" t="s">
        <v>100</v>
      </c>
      <c r="W915" t="s">
        <v>114</v>
      </c>
      <c r="X915" t="s">
        <v>103</v>
      </c>
      <c r="Y915" t="s">
        <v>1093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83</v>
      </c>
    </row>
    <row r="916" spans="1:39" x14ac:dyDescent="0.25">
      <c r="A916">
        <v>140</v>
      </c>
      <c r="B916">
        <v>36</v>
      </c>
      <c r="C916">
        <v>117862</v>
      </c>
      <c r="D916">
        <v>36721</v>
      </c>
      <c r="E916" t="s">
        <v>40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162</v>
      </c>
      <c r="M916" t="s">
        <v>146</v>
      </c>
      <c r="N916" t="s">
        <v>243</v>
      </c>
      <c r="O916" t="s">
        <v>75</v>
      </c>
      <c r="P916">
        <v>0</v>
      </c>
      <c r="Q916">
        <v>-67000</v>
      </c>
      <c r="R916">
        <v>42064</v>
      </c>
      <c r="S916" t="s">
        <v>76</v>
      </c>
      <c r="T916" t="s">
        <v>87</v>
      </c>
      <c r="U916" t="s">
        <v>49</v>
      </c>
      <c r="V916" t="s">
        <v>100</v>
      </c>
      <c r="W916" t="s">
        <v>78</v>
      </c>
      <c r="X916" t="s">
        <v>66</v>
      </c>
      <c r="Y916" t="s">
        <v>1094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83</v>
      </c>
    </row>
    <row r="917" spans="1:39" x14ac:dyDescent="0.25">
      <c r="A917">
        <v>231</v>
      </c>
      <c r="B917">
        <v>37</v>
      </c>
      <c r="C917">
        <v>991553</v>
      </c>
      <c r="D917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132</v>
      </c>
      <c r="M917" t="s">
        <v>73</v>
      </c>
      <c r="N917" t="s">
        <v>169</v>
      </c>
      <c r="O917" t="s">
        <v>120</v>
      </c>
      <c r="P917">
        <v>0</v>
      </c>
      <c r="Q917">
        <v>0</v>
      </c>
      <c r="R917">
        <v>42048</v>
      </c>
      <c r="S917" t="s">
        <v>47</v>
      </c>
      <c r="T917" t="s">
        <v>77</v>
      </c>
      <c r="U917" t="s">
        <v>49</v>
      </c>
      <c r="V917" t="s">
        <v>100</v>
      </c>
      <c r="W917" t="s">
        <v>51</v>
      </c>
      <c r="X917" t="s">
        <v>123</v>
      </c>
      <c r="Y917" t="s">
        <v>1095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194</v>
      </c>
      <c r="AL917">
        <v>1997</v>
      </c>
      <c r="AM917" t="s">
        <v>57</v>
      </c>
    </row>
    <row r="918" spans="1:39" x14ac:dyDescent="0.25">
      <c r="A918">
        <v>186</v>
      </c>
      <c r="B918">
        <v>38</v>
      </c>
      <c r="C918">
        <v>727443</v>
      </c>
      <c r="D918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132</v>
      </c>
      <c r="M918" t="s">
        <v>186</v>
      </c>
      <c r="N918" t="s">
        <v>113</v>
      </c>
      <c r="O918" t="s">
        <v>46</v>
      </c>
      <c r="P918">
        <v>70300</v>
      </c>
      <c r="Q918">
        <v>-70900</v>
      </c>
      <c r="R918">
        <v>42060</v>
      </c>
      <c r="S918" t="s">
        <v>62</v>
      </c>
      <c r="T918" t="s">
        <v>63</v>
      </c>
      <c r="U918" t="s">
        <v>213</v>
      </c>
      <c r="V918" t="s">
        <v>94</v>
      </c>
      <c r="W918" t="s">
        <v>78</v>
      </c>
      <c r="X918" t="s">
        <v>123</v>
      </c>
      <c r="Y918" t="s">
        <v>1096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83</v>
      </c>
    </row>
    <row r="919" spans="1:39" x14ac:dyDescent="0.25">
      <c r="A919">
        <v>229</v>
      </c>
      <c r="B919">
        <v>41</v>
      </c>
      <c r="C919">
        <v>378587</v>
      </c>
      <c r="D919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78</v>
      </c>
      <c r="X919" t="s">
        <v>52</v>
      </c>
      <c r="Y919" t="s">
        <v>1097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194</v>
      </c>
      <c r="AL919">
        <v>2009</v>
      </c>
      <c r="AM919" t="s">
        <v>83</v>
      </c>
    </row>
    <row r="920" spans="1:39" x14ac:dyDescent="0.25">
      <c r="A920">
        <v>180</v>
      </c>
      <c r="B920">
        <v>36</v>
      </c>
      <c r="C920">
        <v>420948</v>
      </c>
      <c r="D920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142</v>
      </c>
      <c r="M920" t="s">
        <v>102</v>
      </c>
      <c r="N920" t="s">
        <v>265</v>
      </c>
      <c r="O920" t="s">
        <v>120</v>
      </c>
      <c r="P920">
        <v>0</v>
      </c>
      <c r="Q920">
        <v>0</v>
      </c>
      <c r="R920">
        <v>42054</v>
      </c>
      <c r="S920" t="s">
        <v>76</v>
      </c>
      <c r="T920" t="s">
        <v>87</v>
      </c>
      <c r="U920" t="s">
        <v>64</v>
      </c>
      <c r="V920" t="s">
        <v>137</v>
      </c>
      <c r="W920" t="s">
        <v>78</v>
      </c>
      <c r="X920" t="s">
        <v>157</v>
      </c>
      <c r="Y920" t="s">
        <v>1098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116</v>
      </c>
      <c r="AK920" t="s">
        <v>184</v>
      </c>
      <c r="AL920">
        <v>1998</v>
      </c>
      <c r="AM920" t="s">
        <v>83</v>
      </c>
    </row>
    <row r="921" spans="1:39" x14ac:dyDescent="0.25">
      <c r="A921">
        <v>188</v>
      </c>
      <c r="B921">
        <v>33</v>
      </c>
      <c r="C921">
        <v>457188</v>
      </c>
      <c r="D92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132</v>
      </c>
      <c r="M921" t="s">
        <v>136</v>
      </c>
      <c r="N921" t="s">
        <v>169</v>
      </c>
      <c r="O921" t="s">
        <v>75</v>
      </c>
      <c r="P921">
        <v>0</v>
      </c>
      <c r="Q921">
        <v>-68800</v>
      </c>
      <c r="R921">
        <v>42043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123</v>
      </c>
      <c r="Y921" t="s">
        <v>1099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25">
      <c r="A922">
        <v>214</v>
      </c>
      <c r="B922">
        <v>40</v>
      </c>
      <c r="C922">
        <v>118236</v>
      </c>
      <c r="D922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162</v>
      </c>
      <c r="M922" t="s">
        <v>146</v>
      </c>
      <c r="N922" t="s">
        <v>107</v>
      </c>
      <c r="O922" t="s">
        <v>143</v>
      </c>
      <c r="P922">
        <v>57700</v>
      </c>
      <c r="Q922">
        <v>-43500</v>
      </c>
      <c r="R922">
        <v>42039</v>
      </c>
      <c r="S922" t="s">
        <v>47</v>
      </c>
      <c r="T922" t="s">
        <v>77</v>
      </c>
      <c r="U922" t="s">
        <v>108</v>
      </c>
      <c r="V922" t="s">
        <v>121</v>
      </c>
      <c r="W922" t="s">
        <v>114</v>
      </c>
      <c r="X922" t="s">
        <v>157</v>
      </c>
      <c r="Y922" t="s">
        <v>1100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83</v>
      </c>
    </row>
    <row r="923" spans="1:39" x14ac:dyDescent="0.25">
      <c r="A923">
        <v>178</v>
      </c>
      <c r="B923">
        <v>38</v>
      </c>
      <c r="C923">
        <v>987524</v>
      </c>
      <c r="D923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142</v>
      </c>
      <c r="M923" t="s">
        <v>112</v>
      </c>
      <c r="N923" t="s">
        <v>119</v>
      </c>
      <c r="O923" t="s">
        <v>120</v>
      </c>
      <c r="P923">
        <v>0</v>
      </c>
      <c r="Q923">
        <v>0</v>
      </c>
      <c r="R923">
        <v>42057</v>
      </c>
      <c r="S923" t="s">
        <v>76</v>
      </c>
      <c r="T923" t="s">
        <v>77</v>
      </c>
      <c r="U923" t="s">
        <v>64</v>
      </c>
      <c r="V923" t="s">
        <v>121</v>
      </c>
      <c r="W923" t="s">
        <v>78</v>
      </c>
      <c r="X923" t="s">
        <v>157</v>
      </c>
      <c r="Y923" t="s">
        <v>1101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83</v>
      </c>
    </row>
    <row r="924" spans="1:39" x14ac:dyDescent="0.25">
      <c r="A924">
        <v>55</v>
      </c>
      <c r="B924">
        <v>35</v>
      </c>
      <c r="C924">
        <v>490596</v>
      </c>
      <c r="D924">
        <v>40578</v>
      </c>
      <c r="E924" t="s">
        <v>84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118</v>
      </c>
      <c r="N924" t="s">
        <v>174</v>
      </c>
      <c r="O924" t="s">
        <v>120</v>
      </c>
      <c r="P924">
        <v>0</v>
      </c>
      <c r="Q924">
        <v>0</v>
      </c>
      <c r="R924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1102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105</v>
      </c>
      <c r="AK924" t="s">
        <v>288</v>
      </c>
      <c r="AL924">
        <v>1998</v>
      </c>
      <c r="AM924" t="s">
        <v>83</v>
      </c>
    </row>
    <row r="925" spans="1:39" x14ac:dyDescent="0.25">
      <c r="A925">
        <v>90</v>
      </c>
      <c r="B925">
        <v>31</v>
      </c>
      <c r="C925">
        <v>524215</v>
      </c>
      <c r="D925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112</v>
      </c>
      <c r="N925" t="s">
        <v>150</v>
      </c>
      <c r="O925" t="s">
        <v>143</v>
      </c>
      <c r="P925">
        <v>42100</v>
      </c>
      <c r="Q925">
        <v>0</v>
      </c>
      <c r="R925">
        <v>42010</v>
      </c>
      <c r="S925" t="s">
        <v>47</v>
      </c>
      <c r="T925" t="s">
        <v>77</v>
      </c>
      <c r="U925" t="s">
        <v>108</v>
      </c>
      <c r="V925" t="s">
        <v>121</v>
      </c>
      <c r="W925" t="s">
        <v>51</v>
      </c>
      <c r="X925" t="s">
        <v>123</v>
      </c>
      <c r="Y925" t="s">
        <v>1103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83</v>
      </c>
    </row>
    <row r="926" spans="1:39" x14ac:dyDescent="0.25">
      <c r="A926">
        <v>135</v>
      </c>
      <c r="B926">
        <v>30</v>
      </c>
      <c r="C926">
        <v>913464</v>
      </c>
      <c r="D926">
        <v>39834</v>
      </c>
      <c r="E926" t="s">
        <v>58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190</v>
      </c>
      <c r="N926" t="s">
        <v>133</v>
      </c>
      <c r="O926" t="s">
        <v>120</v>
      </c>
      <c r="P926">
        <v>37100</v>
      </c>
      <c r="Q926">
        <v>-46500</v>
      </c>
      <c r="R926">
        <v>42023</v>
      </c>
      <c r="S926" t="s">
        <v>76</v>
      </c>
      <c r="T926" t="s">
        <v>77</v>
      </c>
      <c r="U926" t="s">
        <v>64</v>
      </c>
      <c r="V926" t="s">
        <v>137</v>
      </c>
      <c r="W926" t="s">
        <v>114</v>
      </c>
      <c r="X926" t="s">
        <v>66</v>
      </c>
      <c r="Y926" t="s">
        <v>1104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83</v>
      </c>
    </row>
    <row r="927" spans="1:39" x14ac:dyDescent="0.25">
      <c r="A927">
        <v>277</v>
      </c>
      <c r="B927">
        <v>46</v>
      </c>
      <c r="C927">
        <v>398484</v>
      </c>
      <c r="D927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93</v>
      </c>
      <c r="M927" t="s">
        <v>186</v>
      </c>
      <c r="N927" t="s">
        <v>182</v>
      </c>
      <c r="O927" t="s">
        <v>46</v>
      </c>
      <c r="P927">
        <v>0</v>
      </c>
      <c r="Q927">
        <v>-65500</v>
      </c>
      <c r="R927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1105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83</v>
      </c>
    </row>
    <row r="928" spans="1:39" x14ac:dyDescent="0.25">
      <c r="A928">
        <v>211</v>
      </c>
      <c r="B928">
        <v>38</v>
      </c>
      <c r="C928">
        <v>752504</v>
      </c>
      <c r="D928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125</v>
      </c>
      <c r="M928" t="s">
        <v>146</v>
      </c>
      <c r="N928" t="s">
        <v>182</v>
      </c>
      <c r="O928" t="s">
        <v>75</v>
      </c>
      <c r="P928">
        <v>0</v>
      </c>
      <c r="Q928">
        <v>0</v>
      </c>
      <c r="R928">
        <v>42031</v>
      </c>
      <c r="S928" t="s">
        <v>47</v>
      </c>
      <c r="T928" t="s">
        <v>87</v>
      </c>
      <c r="U928" t="s">
        <v>108</v>
      </c>
      <c r="V928" t="s">
        <v>100</v>
      </c>
      <c r="W928" t="s">
        <v>78</v>
      </c>
      <c r="X928" t="s">
        <v>52</v>
      </c>
      <c r="Y928" t="s">
        <v>1106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57</v>
      </c>
    </row>
    <row r="929" spans="1:39" x14ac:dyDescent="0.25">
      <c r="A929">
        <v>156</v>
      </c>
      <c r="B929">
        <v>32</v>
      </c>
      <c r="C929">
        <v>449263</v>
      </c>
      <c r="D929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125</v>
      </c>
      <c r="M929" t="s">
        <v>102</v>
      </c>
      <c r="N929" t="s">
        <v>99</v>
      </c>
      <c r="O929" t="s">
        <v>86</v>
      </c>
      <c r="P929">
        <v>0</v>
      </c>
      <c r="Q929">
        <v>0</v>
      </c>
      <c r="R929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78</v>
      </c>
      <c r="X929" t="s">
        <v>157</v>
      </c>
      <c r="Y929" t="s">
        <v>1107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25">
      <c r="A930">
        <v>84</v>
      </c>
      <c r="B930">
        <v>30</v>
      </c>
      <c r="C930">
        <v>844007</v>
      </c>
      <c r="D930">
        <v>34897</v>
      </c>
      <c r="E930" t="s">
        <v>58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93</v>
      </c>
      <c r="M930" t="s">
        <v>118</v>
      </c>
      <c r="N930" t="s">
        <v>174</v>
      </c>
      <c r="O930" t="s">
        <v>61</v>
      </c>
      <c r="P930">
        <v>0</v>
      </c>
      <c r="Q930">
        <v>-15900</v>
      </c>
      <c r="R930">
        <v>42019</v>
      </c>
      <c r="S930" t="s">
        <v>62</v>
      </c>
      <c r="T930" t="s">
        <v>63</v>
      </c>
      <c r="U930" t="s">
        <v>213</v>
      </c>
      <c r="V930" t="s">
        <v>50</v>
      </c>
      <c r="W930" t="s">
        <v>65</v>
      </c>
      <c r="X930" t="s">
        <v>103</v>
      </c>
      <c r="Y930" t="s">
        <v>1108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110</v>
      </c>
      <c r="AK930" t="s">
        <v>111</v>
      </c>
      <c r="AL930">
        <v>1998</v>
      </c>
      <c r="AM930" t="s">
        <v>83</v>
      </c>
    </row>
    <row r="931" spans="1:39" x14ac:dyDescent="0.25">
      <c r="A931">
        <v>136</v>
      </c>
      <c r="B931">
        <v>32</v>
      </c>
      <c r="C931">
        <v>686522</v>
      </c>
      <c r="D93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162</v>
      </c>
      <c r="M931" t="s">
        <v>73</v>
      </c>
      <c r="N931" t="s">
        <v>156</v>
      </c>
      <c r="O931" t="s">
        <v>143</v>
      </c>
      <c r="P931">
        <v>0</v>
      </c>
      <c r="Q931">
        <v>0</v>
      </c>
      <c r="R931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1109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116</v>
      </c>
      <c r="AK931" t="s">
        <v>117</v>
      </c>
      <c r="AL931">
        <v>2008</v>
      </c>
      <c r="AM931" t="s">
        <v>57</v>
      </c>
    </row>
    <row r="932" spans="1:39" x14ac:dyDescent="0.25">
      <c r="A932">
        <v>310</v>
      </c>
      <c r="B932">
        <v>48</v>
      </c>
      <c r="C932">
        <v>670142</v>
      </c>
      <c r="D932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162</v>
      </c>
      <c r="M932" t="s">
        <v>186</v>
      </c>
      <c r="N932" t="s">
        <v>45</v>
      </c>
      <c r="O932" t="s">
        <v>86</v>
      </c>
      <c r="P932">
        <v>11000</v>
      </c>
      <c r="Q932">
        <v>0</v>
      </c>
      <c r="R932">
        <v>42008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103</v>
      </c>
      <c r="Y932" t="s">
        <v>1110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25">
      <c r="A933">
        <v>123</v>
      </c>
      <c r="B933">
        <v>34</v>
      </c>
      <c r="C933">
        <v>607687</v>
      </c>
      <c r="D933">
        <v>39144</v>
      </c>
      <c r="E933" t="s">
        <v>40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142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>
        <v>42018</v>
      </c>
      <c r="S933" t="s">
        <v>76</v>
      </c>
      <c r="T933" t="s">
        <v>48</v>
      </c>
      <c r="U933" t="s">
        <v>108</v>
      </c>
      <c r="V933" t="s">
        <v>100</v>
      </c>
      <c r="W933" t="s">
        <v>176</v>
      </c>
      <c r="X933" t="s">
        <v>52</v>
      </c>
      <c r="Y933" t="s">
        <v>1111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105</v>
      </c>
      <c r="AK933" t="s">
        <v>288</v>
      </c>
      <c r="AL933">
        <v>2000</v>
      </c>
      <c r="AM933" t="s">
        <v>83</v>
      </c>
    </row>
    <row r="934" spans="1:39" x14ac:dyDescent="0.25">
      <c r="A934">
        <v>243</v>
      </c>
      <c r="B934">
        <v>44</v>
      </c>
      <c r="C934">
        <v>967713</v>
      </c>
      <c r="D934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162</v>
      </c>
      <c r="M934" t="s">
        <v>44</v>
      </c>
      <c r="N934" t="s">
        <v>174</v>
      </c>
      <c r="O934" t="s">
        <v>61</v>
      </c>
      <c r="P934">
        <v>33200</v>
      </c>
      <c r="Q934">
        <v>0</v>
      </c>
      <c r="R934">
        <v>42031</v>
      </c>
      <c r="S934" t="s">
        <v>76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1112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83</v>
      </c>
    </row>
    <row r="935" spans="1:39" x14ac:dyDescent="0.25">
      <c r="A935">
        <v>36</v>
      </c>
      <c r="B935">
        <v>37</v>
      </c>
      <c r="C935">
        <v>291902</v>
      </c>
      <c r="D935">
        <v>41584</v>
      </c>
      <c r="E935" t="s">
        <v>84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125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>
        <v>42047</v>
      </c>
      <c r="S935" t="s">
        <v>76</v>
      </c>
      <c r="T935" t="s">
        <v>48</v>
      </c>
      <c r="U935" t="s">
        <v>64</v>
      </c>
      <c r="V935" t="s">
        <v>137</v>
      </c>
      <c r="W935" t="s">
        <v>78</v>
      </c>
      <c r="X935" t="s">
        <v>52</v>
      </c>
      <c r="Y935" t="s">
        <v>1113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145</v>
      </c>
      <c r="AL935">
        <v>2008</v>
      </c>
      <c r="AM935" t="s">
        <v>83</v>
      </c>
    </row>
    <row r="936" spans="1:39" x14ac:dyDescent="0.25">
      <c r="A936">
        <v>146</v>
      </c>
      <c r="B936">
        <v>31</v>
      </c>
      <c r="C936">
        <v>149839</v>
      </c>
      <c r="D936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142</v>
      </c>
      <c r="M936" t="s">
        <v>85</v>
      </c>
      <c r="N936" t="s">
        <v>119</v>
      </c>
      <c r="O936" t="s">
        <v>75</v>
      </c>
      <c r="P936">
        <v>0</v>
      </c>
      <c r="Q936">
        <v>0</v>
      </c>
      <c r="R936">
        <v>42038</v>
      </c>
      <c r="S936" t="s">
        <v>76</v>
      </c>
      <c r="T936" t="s">
        <v>77</v>
      </c>
      <c r="U936" t="s">
        <v>49</v>
      </c>
      <c r="V936" t="s">
        <v>137</v>
      </c>
      <c r="W936" t="s">
        <v>65</v>
      </c>
      <c r="X936" t="s">
        <v>66</v>
      </c>
      <c r="Y936" t="s">
        <v>1114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116</v>
      </c>
      <c r="AK936" t="s">
        <v>141</v>
      </c>
      <c r="AL936">
        <v>2010</v>
      </c>
      <c r="AM936" t="s">
        <v>83</v>
      </c>
    </row>
    <row r="937" spans="1:39" x14ac:dyDescent="0.25">
      <c r="A937">
        <v>154</v>
      </c>
      <c r="B937">
        <v>34</v>
      </c>
      <c r="C937">
        <v>840225</v>
      </c>
      <c r="D937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162</v>
      </c>
      <c r="M937" t="s">
        <v>118</v>
      </c>
      <c r="N937" t="s">
        <v>243</v>
      </c>
      <c r="O937" t="s">
        <v>46</v>
      </c>
      <c r="P937">
        <v>53100</v>
      </c>
      <c r="Q937">
        <v>-43900</v>
      </c>
      <c r="R937">
        <v>42030</v>
      </c>
      <c r="S937" t="s">
        <v>76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1115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116</v>
      </c>
      <c r="AK937" t="s">
        <v>141</v>
      </c>
      <c r="AL937">
        <v>2005</v>
      </c>
      <c r="AM937" t="s">
        <v>57</v>
      </c>
    </row>
    <row r="938" spans="1:39" x14ac:dyDescent="0.25">
      <c r="A938">
        <v>204</v>
      </c>
      <c r="B938">
        <v>40</v>
      </c>
      <c r="C938">
        <v>643226</v>
      </c>
      <c r="D938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132</v>
      </c>
      <c r="M938" t="s">
        <v>136</v>
      </c>
      <c r="N938" t="s">
        <v>174</v>
      </c>
      <c r="O938" t="s">
        <v>61</v>
      </c>
      <c r="P938">
        <v>44000</v>
      </c>
      <c r="Q938">
        <v>-20800</v>
      </c>
      <c r="R938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157</v>
      </c>
      <c r="Y938" t="s">
        <v>1116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83</v>
      </c>
    </row>
    <row r="939" spans="1:39" x14ac:dyDescent="0.25">
      <c r="A939">
        <v>458</v>
      </c>
      <c r="B939">
        <v>59</v>
      </c>
      <c r="C939">
        <v>535879</v>
      </c>
      <c r="D939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132</v>
      </c>
      <c r="M939" t="s">
        <v>136</v>
      </c>
      <c r="N939" t="s">
        <v>150</v>
      </c>
      <c r="O939" t="s">
        <v>120</v>
      </c>
      <c r="P939">
        <v>31400</v>
      </c>
      <c r="Q939">
        <v>0</v>
      </c>
      <c r="R939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1117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83</v>
      </c>
    </row>
    <row r="940" spans="1:39" x14ac:dyDescent="0.25">
      <c r="A940">
        <v>147</v>
      </c>
      <c r="B940">
        <v>31</v>
      </c>
      <c r="C940">
        <v>746630</v>
      </c>
      <c r="D940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102</v>
      </c>
      <c r="N940" t="s">
        <v>265</v>
      </c>
      <c r="O940" t="s">
        <v>75</v>
      </c>
      <c r="P940">
        <v>51900</v>
      </c>
      <c r="Q940">
        <v>0</v>
      </c>
      <c r="R940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78</v>
      </c>
      <c r="X940" t="s">
        <v>157</v>
      </c>
      <c r="Y940" t="s">
        <v>1118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116</v>
      </c>
      <c r="AK940" t="s">
        <v>184</v>
      </c>
      <c r="AL940">
        <v>2013</v>
      </c>
      <c r="AM940" t="s">
        <v>57</v>
      </c>
    </row>
    <row r="941" spans="1:39" x14ac:dyDescent="0.25">
      <c r="A941">
        <v>279</v>
      </c>
      <c r="B941">
        <v>45</v>
      </c>
      <c r="C941">
        <v>598308</v>
      </c>
      <c r="D94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112</v>
      </c>
      <c r="N941" t="s">
        <v>99</v>
      </c>
      <c r="O941" t="s">
        <v>86</v>
      </c>
      <c r="P941">
        <v>61100</v>
      </c>
      <c r="Q941">
        <v>-30700</v>
      </c>
      <c r="R941">
        <v>42016</v>
      </c>
      <c r="S941" t="s">
        <v>76</v>
      </c>
      <c r="T941" t="s">
        <v>77</v>
      </c>
      <c r="U941" t="s">
        <v>49</v>
      </c>
      <c r="V941" t="s">
        <v>121</v>
      </c>
      <c r="W941" t="s">
        <v>51</v>
      </c>
      <c r="X941" t="s">
        <v>88</v>
      </c>
      <c r="Y941" t="s">
        <v>1119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25">
      <c r="A942">
        <v>308</v>
      </c>
      <c r="B942">
        <v>47</v>
      </c>
      <c r="C942">
        <v>720356</v>
      </c>
      <c r="D942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93</v>
      </c>
      <c r="M942" t="s">
        <v>44</v>
      </c>
      <c r="N942" t="s">
        <v>147</v>
      </c>
      <c r="O942" t="s">
        <v>75</v>
      </c>
      <c r="P942">
        <v>45700</v>
      </c>
      <c r="Q942">
        <v>-41400</v>
      </c>
      <c r="R942">
        <v>42007</v>
      </c>
      <c r="S942" t="s">
        <v>139</v>
      </c>
      <c r="T942" t="s">
        <v>63</v>
      </c>
      <c r="U942" t="s">
        <v>64</v>
      </c>
      <c r="V942" t="s">
        <v>94</v>
      </c>
      <c r="W942" t="s">
        <v>78</v>
      </c>
      <c r="X942" t="s">
        <v>103</v>
      </c>
      <c r="Y942" t="s">
        <v>1120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83</v>
      </c>
    </row>
    <row r="943" spans="1:39" x14ac:dyDescent="0.25">
      <c r="A943">
        <v>284</v>
      </c>
      <c r="B943">
        <v>48</v>
      </c>
      <c r="C943">
        <v>724752</v>
      </c>
      <c r="D943">
        <v>39584</v>
      </c>
      <c r="E943" t="s">
        <v>84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265</v>
      </c>
      <c r="O943" t="s">
        <v>46</v>
      </c>
      <c r="P943">
        <v>47900</v>
      </c>
      <c r="Q943">
        <v>0</v>
      </c>
      <c r="R943">
        <v>42026</v>
      </c>
      <c r="S943" t="s">
        <v>76</v>
      </c>
      <c r="T943" t="s">
        <v>48</v>
      </c>
      <c r="U943" t="s">
        <v>49</v>
      </c>
      <c r="V943" t="s">
        <v>100</v>
      </c>
      <c r="W943" t="s">
        <v>78</v>
      </c>
      <c r="X943" t="s">
        <v>52</v>
      </c>
      <c r="Y943" t="s">
        <v>1121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83</v>
      </c>
    </row>
    <row r="944" spans="1:39" x14ac:dyDescent="0.25">
      <c r="A944">
        <v>108</v>
      </c>
      <c r="B944">
        <v>31</v>
      </c>
      <c r="C944">
        <v>148498</v>
      </c>
      <c r="D944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112</v>
      </c>
      <c r="N944" t="s">
        <v>107</v>
      </c>
      <c r="O944" t="s">
        <v>75</v>
      </c>
      <c r="P944">
        <v>52800</v>
      </c>
      <c r="Q944">
        <v>-54300</v>
      </c>
      <c r="R944">
        <v>42017</v>
      </c>
      <c r="S944" t="s">
        <v>139</v>
      </c>
      <c r="T944" t="s">
        <v>63</v>
      </c>
      <c r="U944" t="s">
        <v>64</v>
      </c>
      <c r="V944" t="s">
        <v>94</v>
      </c>
      <c r="W944" t="s">
        <v>51</v>
      </c>
      <c r="X944" t="s">
        <v>88</v>
      </c>
      <c r="Y944" t="s">
        <v>1122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83</v>
      </c>
    </row>
    <row r="945" spans="1:39" x14ac:dyDescent="0.25">
      <c r="A945">
        <v>421</v>
      </c>
      <c r="B945">
        <v>57</v>
      </c>
      <c r="C945">
        <v>110122</v>
      </c>
      <c r="D945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93</v>
      </c>
      <c r="M945" t="s">
        <v>85</v>
      </c>
      <c r="N945" t="s">
        <v>99</v>
      </c>
      <c r="O945" t="s">
        <v>75</v>
      </c>
      <c r="P945">
        <v>69900</v>
      </c>
      <c r="Q945">
        <v>0</v>
      </c>
      <c r="R945">
        <v>42035</v>
      </c>
      <c r="S945" t="s">
        <v>76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1123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110</v>
      </c>
      <c r="AK945" t="s">
        <v>135</v>
      </c>
      <c r="AL945">
        <v>2015</v>
      </c>
      <c r="AM945" t="s">
        <v>83</v>
      </c>
    </row>
    <row r="946" spans="1:39" x14ac:dyDescent="0.25">
      <c r="A946">
        <v>266</v>
      </c>
      <c r="B946">
        <v>42</v>
      </c>
      <c r="C946">
        <v>281388</v>
      </c>
      <c r="D946">
        <v>35992</v>
      </c>
      <c r="E946" t="s">
        <v>84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75</v>
      </c>
      <c r="P946">
        <v>12800</v>
      </c>
      <c r="Q946">
        <v>-49700</v>
      </c>
      <c r="R946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1124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83</v>
      </c>
    </row>
    <row r="947" spans="1:39" x14ac:dyDescent="0.25">
      <c r="A947">
        <v>412</v>
      </c>
      <c r="B947">
        <v>56</v>
      </c>
      <c r="C947">
        <v>728600</v>
      </c>
      <c r="D947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75</v>
      </c>
      <c r="P947">
        <v>0</v>
      </c>
      <c r="Q947">
        <v>-66100</v>
      </c>
      <c r="R947">
        <v>42024</v>
      </c>
      <c r="S947" t="s">
        <v>76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1125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83</v>
      </c>
    </row>
    <row r="948" spans="1:39" x14ac:dyDescent="0.25">
      <c r="A948">
        <v>31</v>
      </c>
      <c r="B948">
        <v>32</v>
      </c>
      <c r="C948">
        <v>231548</v>
      </c>
      <c r="D948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162</v>
      </c>
      <c r="M948" t="s">
        <v>112</v>
      </c>
      <c r="N948" t="s">
        <v>150</v>
      </c>
      <c r="O948" t="s">
        <v>120</v>
      </c>
      <c r="P948">
        <v>46800</v>
      </c>
      <c r="Q948">
        <v>-87300</v>
      </c>
      <c r="R948">
        <v>42042</v>
      </c>
      <c r="S948" t="s">
        <v>47</v>
      </c>
      <c r="T948" t="s">
        <v>48</v>
      </c>
      <c r="U948" t="s">
        <v>49</v>
      </c>
      <c r="V948" t="s">
        <v>100</v>
      </c>
      <c r="W948" t="s">
        <v>114</v>
      </c>
      <c r="X948" t="s">
        <v>123</v>
      </c>
      <c r="Y948" t="s">
        <v>1126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110</v>
      </c>
      <c r="AK948" t="s">
        <v>111</v>
      </c>
      <c r="AL948">
        <v>1997</v>
      </c>
      <c r="AM948" t="s">
        <v>57</v>
      </c>
    </row>
    <row r="949" spans="1:39" x14ac:dyDescent="0.25">
      <c r="A949">
        <v>465</v>
      </c>
      <c r="B949">
        <v>63</v>
      </c>
      <c r="C949">
        <v>531160</v>
      </c>
      <c r="D949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125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1127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83</v>
      </c>
    </row>
    <row r="950" spans="1:39" x14ac:dyDescent="0.25">
      <c r="A950">
        <v>126</v>
      </c>
      <c r="B950">
        <v>31</v>
      </c>
      <c r="C950">
        <v>889003</v>
      </c>
      <c r="D950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125</v>
      </c>
      <c r="M950" t="s">
        <v>73</v>
      </c>
      <c r="N950" t="s">
        <v>265</v>
      </c>
      <c r="O950" t="s">
        <v>143</v>
      </c>
      <c r="P950">
        <v>42300</v>
      </c>
      <c r="Q950">
        <v>-45800</v>
      </c>
      <c r="R950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1128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83</v>
      </c>
    </row>
    <row r="951" spans="1:39" x14ac:dyDescent="0.25">
      <c r="A951">
        <v>407</v>
      </c>
      <c r="B951">
        <v>55</v>
      </c>
      <c r="C951">
        <v>193213</v>
      </c>
      <c r="D95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98</v>
      </c>
      <c r="N951" t="s">
        <v>99</v>
      </c>
      <c r="O951" t="s">
        <v>120</v>
      </c>
      <c r="P951">
        <v>0</v>
      </c>
      <c r="Q951">
        <v>-57700</v>
      </c>
      <c r="R951">
        <v>42043</v>
      </c>
      <c r="S951" t="s">
        <v>76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1129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130</v>
      </c>
      <c r="AK951" t="s">
        <v>173</v>
      </c>
      <c r="AL951">
        <v>2010</v>
      </c>
      <c r="AM951" t="s">
        <v>83</v>
      </c>
    </row>
    <row r="952" spans="1:39" x14ac:dyDescent="0.25">
      <c r="A952">
        <v>101</v>
      </c>
      <c r="B952">
        <v>27</v>
      </c>
      <c r="C952">
        <v>557218</v>
      </c>
      <c r="D952">
        <v>35757</v>
      </c>
      <c r="E952" t="s">
        <v>84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>
        <v>42017</v>
      </c>
      <c r="S952" t="s">
        <v>139</v>
      </c>
      <c r="T952" t="s">
        <v>63</v>
      </c>
      <c r="U952" t="s">
        <v>64</v>
      </c>
      <c r="V952" t="s">
        <v>94</v>
      </c>
      <c r="W952" t="s">
        <v>51</v>
      </c>
      <c r="X952" t="s">
        <v>88</v>
      </c>
      <c r="Y952" t="s">
        <v>1130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116</v>
      </c>
      <c r="AK952" t="s">
        <v>117</v>
      </c>
      <c r="AL952">
        <v>2001</v>
      </c>
      <c r="AM952" t="s">
        <v>83</v>
      </c>
    </row>
    <row r="953" spans="1:39" x14ac:dyDescent="0.25">
      <c r="A953">
        <v>187</v>
      </c>
      <c r="B953">
        <v>37</v>
      </c>
      <c r="C953">
        <v>125591</v>
      </c>
      <c r="D953">
        <v>41494</v>
      </c>
      <c r="E953" t="s">
        <v>58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125</v>
      </c>
      <c r="M953" t="s">
        <v>136</v>
      </c>
      <c r="N953" t="s">
        <v>60</v>
      </c>
      <c r="O953" t="s">
        <v>143</v>
      </c>
      <c r="P953">
        <v>60100</v>
      </c>
      <c r="Q953">
        <v>0</v>
      </c>
      <c r="R953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1131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105</v>
      </c>
      <c r="AK953" t="s">
        <v>152</v>
      </c>
      <c r="AL953">
        <v>2000</v>
      </c>
      <c r="AM953" t="s">
        <v>83</v>
      </c>
    </row>
    <row r="954" spans="1:39" x14ac:dyDescent="0.25">
      <c r="A954">
        <v>252</v>
      </c>
      <c r="B954">
        <v>46</v>
      </c>
      <c r="C954">
        <v>227244</v>
      </c>
      <c r="D954">
        <v>35399</v>
      </c>
      <c r="E954" t="s">
        <v>58</v>
      </c>
      <c r="F954" t="s">
        <v>92</v>
      </c>
      <c r="G954">
        <v>2000</v>
      </c>
      <c r="H954">
        <v>1199</v>
      </c>
      <c r="I954">
        <v>0</v>
      </c>
      <c r="J954">
        <v>473370</v>
      </c>
      <c r="K954" t="s">
        <v>71</v>
      </c>
      <c r="L954" t="s">
        <v>162</v>
      </c>
      <c r="M954" t="s">
        <v>160</v>
      </c>
      <c r="N954" t="s">
        <v>45</v>
      </c>
      <c r="O954" t="s">
        <v>75</v>
      </c>
      <c r="P954">
        <v>0</v>
      </c>
      <c r="Q954">
        <v>0</v>
      </c>
      <c r="R954">
        <v>42034</v>
      </c>
      <c r="S954" t="s">
        <v>76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1132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110</v>
      </c>
      <c r="AK954" t="s">
        <v>135</v>
      </c>
      <c r="AL954">
        <v>2014</v>
      </c>
      <c r="AM954" t="s">
        <v>83</v>
      </c>
    </row>
    <row r="955" spans="1:39" x14ac:dyDescent="0.25">
      <c r="A955">
        <v>229</v>
      </c>
      <c r="B955">
        <v>43</v>
      </c>
      <c r="C955">
        <v>791425</v>
      </c>
      <c r="D955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>
        <v>42600</v>
      </c>
      <c r="Q955">
        <v>-44400</v>
      </c>
      <c r="R955">
        <v>42061</v>
      </c>
      <c r="S955" t="s">
        <v>62</v>
      </c>
      <c r="T955" t="s">
        <v>63</v>
      </c>
      <c r="U955" t="s">
        <v>64</v>
      </c>
      <c r="V955" t="s">
        <v>94</v>
      </c>
      <c r="W955" t="s">
        <v>114</v>
      </c>
      <c r="X955" t="s">
        <v>123</v>
      </c>
      <c r="Y955" t="s">
        <v>1133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83</v>
      </c>
    </row>
    <row r="956" spans="1:39" x14ac:dyDescent="0.25">
      <c r="A956">
        <v>246</v>
      </c>
      <c r="B956">
        <v>39</v>
      </c>
      <c r="C956">
        <v>354455</v>
      </c>
      <c r="D956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162</v>
      </c>
      <c r="M956" t="s">
        <v>44</v>
      </c>
      <c r="N956" t="s">
        <v>156</v>
      </c>
      <c r="O956" t="s">
        <v>61</v>
      </c>
      <c r="P956">
        <v>0</v>
      </c>
      <c r="Q956">
        <v>-36600</v>
      </c>
      <c r="R956">
        <v>42031</v>
      </c>
      <c r="S956" t="s">
        <v>47</v>
      </c>
      <c r="T956" t="s">
        <v>77</v>
      </c>
      <c r="U956" t="s">
        <v>64</v>
      </c>
      <c r="V956" t="s">
        <v>137</v>
      </c>
      <c r="W956" t="s">
        <v>114</v>
      </c>
      <c r="X956" t="s">
        <v>157</v>
      </c>
      <c r="Y956" t="s">
        <v>1134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83</v>
      </c>
    </row>
    <row r="957" spans="1:39" x14ac:dyDescent="0.25">
      <c r="A957">
        <v>190</v>
      </c>
      <c r="B957">
        <v>38</v>
      </c>
      <c r="C957">
        <v>601042</v>
      </c>
      <c r="D957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162</v>
      </c>
      <c r="M957" t="s">
        <v>44</v>
      </c>
      <c r="N957" t="s">
        <v>147</v>
      </c>
      <c r="O957" t="s">
        <v>86</v>
      </c>
      <c r="P957">
        <v>61900</v>
      </c>
      <c r="Q957">
        <v>-50000</v>
      </c>
      <c r="R957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78</v>
      </c>
      <c r="X957" t="s">
        <v>66</v>
      </c>
      <c r="Y957" t="s">
        <v>1135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105</v>
      </c>
      <c r="AK957" t="s">
        <v>152</v>
      </c>
      <c r="AL957">
        <v>2013</v>
      </c>
      <c r="AM957" t="s">
        <v>83</v>
      </c>
    </row>
    <row r="958" spans="1:39" x14ac:dyDescent="0.25">
      <c r="A958">
        <v>95</v>
      </c>
      <c r="B958">
        <v>32</v>
      </c>
      <c r="C958">
        <v>433663</v>
      </c>
      <c r="D958">
        <v>35420</v>
      </c>
      <c r="E958" t="s">
        <v>58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>
        <v>67800</v>
      </c>
      <c r="Q958">
        <v>-48600</v>
      </c>
      <c r="R958">
        <v>42058</v>
      </c>
      <c r="S958" t="s">
        <v>76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1136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116</v>
      </c>
      <c r="AK958" t="s">
        <v>117</v>
      </c>
      <c r="AL958">
        <v>2003</v>
      </c>
      <c r="AM958" t="s">
        <v>83</v>
      </c>
    </row>
    <row r="959" spans="1:39" x14ac:dyDescent="0.25">
      <c r="A959">
        <v>205</v>
      </c>
      <c r="B959">
        <v>42</v>
      </c>
      <c r="C959">
        <v>471938</v>
      </c>
      <c r="D959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132</v>
      </c>
      <c r="M959" t="s">
        <v>118</v>
      </c>
      <c r="N959" t="s">
        <v>133</v>
      </c>
      <c r="O959" t="s">
        <v>61</v>
      </c>
      <c r="P959">
        <v>0</v>
      </c>
      <c r="Q959">
        <v>0</v>
      </c>
      <c r="R959">
        <v>42022</v>
      </c>
      <c r="S959" t="s">
        <v>47</v>
      </c>
      <c r="T959" t="s">
        <v>77</v>
      </c>
      <c r="U959" t="s">
        <v>64</v>
      </c>
      <c r="V959" t="s">
        <v>50</v>
      </c>
      <c r="W959" t="s">
        <v>114</v>
      </c>
      <c r="X959" t="s">
        <v>52</v>
      </c>
      <c r="Y959" t="s">
        <v>1137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83</v>
      </c>
    </row>
    <row r="960" spans="1:39" x14ac:dyDescent="0.25">
      <c r="A960">
        <v>41</v>
      </c>
      <c r="B960">
        <v>25</v>
      </c>
      <c r="C960">
        <v>564654</v>
      </c>
      <c r="D960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>
        <v>35400</v>
      </c>
      <c r="Q960">
        <v>0</v>
      </c>
      <c r="R960">
        <v>42050</v>
      </c>
      <c r="S960" t="s">
        <v>76</v>
      </c>
      <c r="T960" t="s">
        <v>87</v>
      </c>
      <c r="U960" t="s">
        <v>49</v>
      </c>
      <c r="V960" t="s">
        <v>100</v>
      </c>
      <c r="W960" t="s">
        <v>122</v>
      </c>
      <c r="X960" t="s">
        <v>123</v>
      </c>
      <c r="Y960" t="s">
        <v>1138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25">
      <c r="A961">
        <v>137</v>
      </c>
      <c r="B961">
        <v>35</v>
      </c>
      <c r="C961">
        <v>645723</v>
      </c>
      <c r="D961">
        <v>33363</v>
      </c>
      <c r="E961" t="s">
        <v>40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132</v>
      </c>
      <c r="M961" t="s">
        <v>136</v>
      </c>
      <c r="N961" t="s">
        <v>147</v>
      </c>
      <c r="O961" t="s">
        <v>46</v>
      </c>
      <c r="P961">
        <v>0</v>
      </c>
      <c r="Q961">
        <v>-45300</v>
      </c>
      <c r="R961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1139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25">
      <c r="A962">
        <v>194</v>
      </c>
      <c r="B962">
        <v>34</v>
      </c>
      <c r="C962">
        <v>573572</v>
      </c>
      <c r="D962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162</v>
      </c>
      <c r="M962" t="s">
        <v>136</v>
      </c>
      <c r="N962" t="s">
        <v>74</v>
      </c>
      <c r="O962" t="s">
        <v>46</v>
      </c>
      <c r="P962">
        <v>67800</v>
      </c>
      <c r="Q962">
        <v>0</v>
      </c>
      <c r="R962">
        <v>42016</v>
      </c>
      <c r="S962" t="s">
        <v>76</v>
      </c>
      <c r="T962" t="s">
        <v>77</v>
      </c>
      <c r="U962" t="s">
        <v>64</v>
      </c>
      <c r="V962" t="s">
        <v>137</v>
      </c>
      <c r="W962" t="s">
        <v>78</v>
      </c>
      <c r="X962" t="s">
        <v>128</v>
      </c>
      <c r="Y962" t="s">
        <v>1140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116</v>
      </c>
      <c r="AK962" t="s">
        <v>117</v>
      </c>
      <c r="AL962">
        <v>2005</v>
      </c>
      <c r="AM962" t="s">
        <v>83</v>
      </c>
    </row>
    <row r="963" spans="1:39" x14ac:dyDescent="0.25">
      <c r="A963">
        <v>128</v>
      </c>
      <c r="B963">
        <v>35</v>
      </c>
      <c r="C963">
        <v>437960</v>
      </c>
      <c r="D963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93</v>
      </c>
      <c r="M963" t="s">
        <v>186</v>
      </c>
      <c r="N963" t="s">
        <v>99</v>
      </c>
      <c r="O963" t="s">
        <v>46</v>
      </c>
      <c r="P963">
        <v>0</v>
      </c>
      <c r="Q963">
        <v>-48800</v>
      </c>
      <c r="R963">
        <v>42006</v>
      </c>
      <c r="S963" t="s">
        <v>62</v>
      </c>
      <c r="T963" t="s">
        <v>63</v>
      </c>
      <c r="U963" t="s">
        <v>213</v>
      </c>
      <c r="V963" t="s">
        <v>50</v>
      </c>
      <c r="W963" t="s">
        <v>65</v>
      </c>
      <c r="X963" t="s">
        <v>52</v>
      </c>
      <c r="Y963" t="s">
        <v>1141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83</v>
      </c>
    </row>
    <row r="964" spans="1:39" x14ac:dyDescent="0.25">
      <c r="A964">
        <v>150</v>
      </c>
      <c r="B964">
        <v>37</v>
      </c>
      <c r="C964">
        <v>649800</v>
      </c>
      <c r="D964">
        <v>41714</v>
      </c>
      <c r="E964" t="s">
        <v>40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146</v>
      </c>
      <c r="N964" t="s">
        <v>74</v>
      </c>
      <c r="O964" t="s">
        <v>86</v>
      </c>
      <c r="P964">
        <v>30400</v>
      </c>
      <c r="Q964">
        <v>-89400</v>
      </c>
      <c r="R964">
        <v>42031</v>
      </c>
      <c r="S964" t="s">
        <v>47</v>
      </c>
      <c r="T964" t="s">
        <v>77</v>
      </c>
      <c r="U964" t="s">
        <v>108</v>
      </c>
      <c r="V964" t="s">
        <v>50</v>
      </c>
      <c r="W964" t="s">
        <v>65</v>
      </c>
      <c r="X964" t="s">
        <v>88</v>
      </c>
      <c r="Y964" t="s">
        <v>1142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83</v>
      </c>
    </row>
    <row r="965" spans="1:39" x14ac:dyDescent="0.25">
      <c r="A965">
        <v>104</v>
      </c>
      <c r="B965">
        <v>30</v>
      </c>
      <c r="C965">
        <v>544225</v>
      </c>
      <c r="D965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136</v>
      </c>
      <c r="N965" t="s">
        <v>133</v>
      </c>
      <c r="O965" t="s">
        <v>61</v>
      </c>
      <c r="P965">
        <v>0</v>
      </c>
      <c r="Q965">
        <v>-70100</v>
      </c>
      <c r="R965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1143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83</v>
      </c>
    </row>
    <row r="966" spans="1:39" x14ac:dyDescent="0.25">
      <c r="A966">
        <v>163</v>
      </c>
      <c r="B966">
        <v>37</v>
      </c>
      <c r="C966">
        <v>390256</v>
      </c>
      <c r="D966">
        <v>40142</v>
      </c>
      <c r="E966" t="s">
        <v>58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132</v>
      </c>
      <c r="M966" t="s">
        <v>44</v>
      </c>
      <c r="N966" t="s">
        <v>243</v>
      </c>
      <c r="O966" t="s">
        <v>75</v>
      </c>
      <c r="P966">
        <v>0</v>
      </c>
      <c r="Q966">
        <v>-36400</v>
      </c>
      <c r="R966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1144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57</v>
      </c>
    </row>
    <row r="967" spans="1:39" x14ac:dyDescent="0.25">
      <c r="A967">
        <v>80</v>
      </c>
      <c r="B967">
        <v>26</v>
      </c>
      <c r="C967">
        <v>488597</v>
      </c>
      <c r="D967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>
        <v>64600</v>
      </c>
      <c r="Q967">
        <v>0</v>
      </c>
      <c r="R967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1145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83</v>
      </c>
    </row>
    <row r="968" spans="1:39" x14ac:dyDescent="0.25">
      <c r="A968">
        <v>65</v>
      </c>
      <c r="B968">
        <v>29</v>
      </c>
      <c r="C968">
        <v>133889</v>
      </c>
      <c r="D968">
        <v>38152</v>
      </c>
      <c r="E968" t="s">
        <v>40</v>
      </c>
      <c r="F968" t="s">
        <v>41</v>
      </c>
      <c r="G968">
        <v>1000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171</v>
      </c>
      <c r="O968" t="s">
        <v>75</v>
      </c>
      <c r="P968">
        <v>0</v>
      </c>
      <c r="Q968">
        <v>0</v>
      </c>
      <c r="R968">
        <v>42016</v>
      </c>
      <c r="S968" t="s">
        <v>76</v>
      </c>
      <c r="T968" t="s">
        <v>77</v>
      </c>
      <c r="U968" t="s">
        <v>64</v>
      </c>
      <c r="V968" t="s">
        <v>121</v>
      </c>
      <c r="W968" t="s">
        <v>122</v>
      </c>
      <c r="X968" t="s">
        <v>52</v>
      </c>
      <c r="Y968" t="s">
        <v>1146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83</v>
      </c>
    </row>
    <row r="969" spans="1:39" x14ac:dyDescent="0.25">
      <c r="A969">
        <v>179</v>
      </c>
      <c r="B969">
        <v>32</v>
      </c>
      <c r="C969">
        <v>931901</v>
      </c>
      <c r="D969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93</v>
      </c>
      <c r="M969" t="s">
        <v>136</v>
      </c>
      <c r="N969" t="s">
        <v>107</v>
      </c>
      <c r="O969" t="s">
        <v>75</v>
      </c>
      <c r="P969">
        <v>53800</v>
      </c>
      <c r="Q969">
        <v>0</v>
      </c>
      <c r="R969">
        <v>42026</v>
      </c>
      <c r="S969" t="s">
        <v>47</v>
      </c>
      <c r="T969" t="s">
        <v>77</v>
      </c>
      <c r="U969" t="s">
        <v>49</v>
      </c>
      <c r="V969" t="s">
        <v>50</v>
      </c>
      <c r="W969" t="s">
        <v>122</v>
      </c>
      <c r="X969" t="s">
        <v>88</v>
      </c>
      <c r="Y969" t="s">
        <v>1147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105</v>
      </c>
      <c r="AK969" t="s">
        <v>288</v>
      </c>
      <c r="AL969">
        <v>2014</v>
      </c>
      <c r="AM969" t="s">
        <v>57</v>
      </c>
    </row>
    <row r="970" spans="1:39" x14ac:dyDescent="0.25">
      <c r="A970">
        <v>372</v>
      </c>
      <c r="B970">
        <v>50</v>
      </c>
      <c r="C970">
        <v>769475</v>
      </c>
      <c r="D970">
        <v>38225</v>
      </c>
      <c r="E970" t="s">
        <v>40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98</v>
      </c>
      <c r="N970" t="s">
        <v>166</v>
      </c>
      <c r="O970" t="s">
        <v>61</v>
      </c>
      <c r="P970">
        <v>0</v>
      </c>
      <c r="Q970">
        <v>0</v>
      </c>
      <c r="R970">
        <v>42007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128</v>
      </c>
      <c r="Y970" t="s">
        <v>1148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83</v>
      </c>
    </row>
    <row r="971" spans="1:39" x14ac:dyDescent="0.25">
      <c r="A971">
        <v>398</v>
      </c>
      <c r="B971">
        <v>55</v>
      </c>
      <c r="C971">
        <v>844062</v>
      </c>
      <c r="D97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132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>
        <v>42058</v>
      </c>
      <c r="S971" t="s">
        <v>62</v>
      </c>
      <c r="T971" t="s">
        <v>63</v>
      </c>
      <c r="U971" t="s">
        <v>213</v>
      </c>
      <c r="V971" t="s">
        <v>50</v>
      </c>
      <c r="W971" t="s">
        <v>51</v>
      </c>
      <c r="X971" t="s">
        <v>128</v>
      </c>
      <c r="Y971" t="s">
        <v>1149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83</v>
      </c>
    </row>
    <row r="972" spans="1:39" x14ac:dyDescent="0.25">
      <c r="A972">
        <v>213</v>
      </c>
      <c r="B972">
        <v>35</v>
      </c>
      <c r="C972">
        <v>844129</v>
      </c>
      <c r="D972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98</v>
      </c>
      <c r="N972" t="s">
        <v>147</v>
      </c>
      <c r="O972" t="s">
        <v>46</v>
      </c>
      <c r="P972">
        <v>58500</v>
      </c>
      <c r="Q972">
        <v>-77700</v>
      </c>
      <c r="R972">
        <v>42026</v>
      </c>
      <c r="S972" t="s">
        <v>47</v>
      </c>
      <c r="T972" t="s">
        <v>48</v>
      </c>
      <c r="U972" t="s">
        <v>108</v>
      </c>
      <c r="V972" t="s">
        <v>100</v>
      </c>
      <c r="W972" t="s">
        <v>51</v>
      </c>
      <c r="X972" t="s">
        <v>157</v>
      </c>
      <c r="Y972" t="s">
        <v>1150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130</v>
      </c>
      <c r="AK972" t="s">
        <v>173</v>
      </c>
      <c r="AL972">
        <v>2007</v>
      </c>
      <c r="AM972" t="s">
        <v>83</v>
      </c>
    </row>
    <row r="973" spans="1:39" x14ac:dyDescent="0.25">
      <c r="A973">
        <v>79</v>
      </c>
      <c r="B973">
        <v>25</v>
      </c>
      <c r="C973">
        <v>732169</v>
      </c>
      <c r="D973">
        <v>36835</v>
      </c>
      <c r="E973" t="s">
        <v>40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93</v>
      </c>
      <c r="M973" t="s">
        <v>118</v>
      </c>
      <c r="N973" t="s">
        <v>166</v>
      </c>
      <c r="O973" t="s">
        <v>143</v>
      </c>
      <c r="P973">
        <v>53400</v>
      </c>
      <c r="Q973">
        <v>-35200</v>
      </c>
      <c r="R973">
        <v>42048</v>
      </c>
      <c r="S973" t="s">
        <v>47</v>
      </c>
      <c r="T973" t="s">
        <v>87</v>
      </c>
      <c r="U973" t="s">
        <v>108</v>
      </c>
      <c r="V973" t="s">
        <v>100</v>
      </c>
      <c r="W973" t="s">
        <v>65</v>
      </c>
      <c r="X973" t="s">
        <v>128</v>
      </c>
      <c r="Y973" t="s">
        <v>1151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194</v>
      </c>
      <c r="AL973">
        <v>1995</v>
      </c>
      <c r="AM973" t="s">
        <v>83</v>
      </c>
    </row>
    <row r="974" spans="1:39" x14ac:dyDescent="0.25">
      <c r="A974">
        <v>232</v>
      </c>
      <c r="B974">
        <v>44</v>
      </c>
      <c r="C974">
        <v>221854</v>
      </c>
      <c r="D974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142</v>
      </c>
      <c r="M974" t="s">
        <v>112</v>
      </c>
      <c r="N974" t="s">
        <v>265</v>
      </c>
      <c r="O974" t="s">
        <v>120</v>
      </c>
      <c r="P974">
        <v>25800</v>
      </c>
      <c r="Q974">
        <v>0</v>
      </c>
      <c r="R974">
        <v>42043</v>
      </c>
      <c r="S974" t="s">
        <v>47</v>
      </c>
      <c r="T974" t="s">
        <v>77</v>
      </c>
      <c r="U974" t="s">
        <v>49</v>
      </c>
      <c r="V974" t="s">
        <v>100</v>
      </c>
      <c r="W974" t="s">
        <v>78</v>
      </c>
      <c r="X974" t="s">
        <v>128</v>
      </c>
      <c r="Y974" t="s">
        <v>1152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57</v>
      </c>
    </row>
    <row r="975" spans="1:39" x14ac:dyDescent="0.25">
      <c r="A975">
        <v>230</v>
      </c>
      <c r="B975">
        <v>37</v>
      </c>
      <c r="C975">
        <v>776950</v>
      </c>
      <c r="D975">
        <v>38453</v>
      </c>
      <c r="E975" t="s">
        <v>84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98</v>
      </c>
      <c r="N975" t="s">
        <v>60</v>
      </c>
      <c r="O975" t="s">
        <v>75</v>
      </c>
      <c r="P975">
        <v>0</v>
      </c>
      <c r="Q975">
        <v>-51500</v>
      </c>
      <c r="R975">
        <v>42013</v>
      </c>
      <c r="S975" t="s">
        <v>47</v>
      </c>
      <c r="T975" t="s">
        <v>77</v>
      </c>
      <c r="U975" t="s">
        <v>49</v>
      </c>
      <c r="V975" t="s">
        <v>137</v>
      </c>
      <c r="W975" t="s">
        <v>51</v>
      </c>
      <c r="X975" t="s">
        <v>52</v>
      </c>
      <c r="Y975" t="s">
        <v>1153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57</v>
      </c>
    </row>
    <row r="976" spans="1:39" x14ac:dyDescent="0.25">
      <c r="A976">
        <v>234</v>
      </c>
      <c r="B976">
        <v>41</v>
      </c>
      <c r="C976">
        <v>291006</v>
      </c>
      <c r="D976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162</v>
      </c>
      <c r="M976" t="s">
        <v>146</v>
      </c>
      <c r="N976" t="s">
        <v>182</v>
      </c>
      <c r="O976" t="s">
        <v>120</v>
      </c>
      <c r="P976">
        <v>59400</v>
      </c>
      <c r="Q976">
        <v>-78600</v>
      </c>
      <c r="R976">
        <v>42043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1154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57</v>
      </c>
    </row>
    <row r="977" spans="1:39" x14ac:dyDescent="0.25">
      <c r="A977">
        <v>240</v>
      </c>
      <c r="B977">
        <v>40</v>
      </c>
      <c r="C977">
        <v>845751</v>
      </c>
      <c r="D977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162</v>
      </c>
      <c r="M977" t="s">
        <v>136</v>
      </c>
      <c r="N977" t="s">
        <v>174</v>
      </c>
      <c r="O977" t="s">
        <v>75</v>
      </c>
      <c r="P977">
        <v>0</v>
      </c>
      <c r="Q977">
        <v>-70900</v>
      </c>
      <c r="R977">
        <v>42014</v>
      </c>
      <c r="S977" t="s">
        <v>76</v>
      </c>
      <c r="T977" t="s">
        <v>77</v>
      </c>
      <c r="U977" t="s">
        <v>108</v>
      </c>
      <c r="V977" t="s">
        <v>100</v>
      </c>
      <c r="W977" t="s">
        <v>65</v>
      </c>
      <c r="X977" t="s">
        <v>128</v>
      </c>
      <c r="Y977" t="s">
        <v>1155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130</v>
      </c>
      <c r="AK977" t="s">
        <v>173</v>
      </c>
      <c r="AL977">
        <v>2008</v>
      </c>
      <c r="AM977" t="s">
        <v>83</v>
      </c>
    </row>
    <row r="978" spans="1:39" x14ac:dyDescent="0.25">
      <c r="A978">
        <v>143</v>
      </c>
      <c r="B978">
        <v>33</v>
      </c>
      <c r="C978">
        <v>889764</v>
      </c>
      <c r="D978">
        <v>34303</v>
      </c>
      <c r="E978" t="s">
        <v>40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93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>
        <v>42030</v>
      </c>
      <c r="S978" t="s">
        <v>76</v>
      </c>
      <c r="T978" t="s">
        <v>48</v>
      </c>
      <c r="U978" t="s">
        <v>49</v>
      </c>
      <c r="V978" t="s">
        <v>100</v>
      </c>
      <c r="W978" t="s">
        <v>114</v>
      </c>
      <c r="X978" t="s">
        <v>88</v>
      </c>
      <c r="Y978" t="s">
        <v>1156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83</v>
      </c>
    </row>
    <row r="979" spans="1:39" x14ac:dyDescent="0.25">
      <c r="A979">
        <v>266</v>
      </c>
      <c r="B979">
        <v>42</v>
      </c>
      <c r="C979">
        <v>929306</v>
      </c>
      <c r="D979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93</v>
      </c>
      <c r="M979" t="s">
        <v>186</v>
      </c>
      <c r="N979" t="s">
        <v>74</v>
      </c>
      <c r="O979" t="s">
        <v>61</v>
      </c>
      <c r="P979">
        <v>0</v>
      </c>
      <c r="Q979">
        <v>-49600</v>
      </c>
      <c r="R979">
        <v>42056</v>
      </c>
      <c r="S979" t="s">
        <v>76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1157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57</v>
      </c>
    </row>
    <row r="980" spans="1:39" x14ac:dyDescent="0.25">
      <c r="A980">
        <v>89</v>
      </c>
      <c r="B980">
        <v>32</v>
      </c>
      <c r="C980">
        <v>515457</v>
      </c>
      <c r="D980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132</v>
      </c>
      <c r="M980" t="s">
        <v>44</v>
      </c>
      <c r="N980" t="s">
        <v>113</v>
      </c>
      <c r="O980" t="s">
        <v>86</v>
      </c>
      <c r="P980">
        <v>27600</v>
      </c>
      <c r="Q980">
        <v>0</v>
      </c>
      <c r="R980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78</v>
      </c>
      <c r="X980" t="s">
        <v>52</v>
      </c>
      <c r="Y980" t="s">
        <v>1158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145</v>
      </c>
      <c r="AL980">
        <v>1999</v>
      </c>
      <c r="AM980" t="s">
        <v>83</v>
      </c>
    </row>
    <row r="981" spans="1:39" x14ac:dyDescent="0.25">
      <c r="A981">
        <v>229</v>
      </c>
      <c r="B981">
        <v>37</v>
      </c>
      <c r="C981">
        <v>556270</v>
      </c>
      <c r="D981">
        <v>34751</v>
      </c>
      <c r="E981" t="s">
        <v>58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125</v>
      </c>
      <c r="M981" t="s">
        <v>190</v>
      </c>
      <c r="N981" t="s">
        <v>107</v>
      </c>
      <c r="O981" t="s">
        <v>143</v>
      </c>
      <c r="P981">
        <v>0</v>
      </c>
      <c r="Q981">
        <v>-55400</v>
      </c>
      <c r="R981">
        <v>42040</v>
      </c>
      <c r="S981" t="s">
        <v>47</v>
      </c>
      <c r="T981" t="s">
        <v>77</v>
      </c>
      <c r="U981" t="s">
        <v>108</v>
      </c>
      <c r="V981" t="s">
        <v>121</v>
      </c>
      <c r="W981" t="s">
        <v>78</v>
      </c>
      <c r="X981" t="s">
        <v>52</v>
      </c>
      <c r="Y981" t="s">
        <v>1159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25">
      <c r="A982">
        <v>245</v>
      </c>
      <c r="B982">
        <v>40</v>
      </c>
      <c r="C982">
        <v>908935</v>
      </c>
      <c r="D982">
        <v>40158</v>
      </c>
      <c r="E982" t="s">
        <v>84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160</v>
      </c>
      <c r="N982" t="s">
        <v>119</v>
      </c>
      <c r="O982" t="s">
        <v>86</v>
      </c>
      <c r="P982">
        <v>39300</v>
      </c>
      <c r="Q982">
        <v>0</v>
      </c>
      <c r="R982">
        <v>42050</v>
      </c>
      <c r="S982" t="s">
        <v>47</v>
      </c>
      <c r="T982" t="s">
        <v>77</v>
      </c>
      <c r="U982" t="s">
        <v>64</v>
      </c>
      <c r="V982" t="s">
        <v>137</v>
      </c>
      <c r="W982" t="s">
        <v>40</v>
      </c>
      <c r="X982" t="s">
        <v>128</v>
      </c>
      <c r="Y982" t="s">
        <v>1160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83</v>
      </c>
    </row>
    <row r="983" spans="1:39" x14ac:dyDescent="0.25">
      <c r="A983">
        <v>50</v>
      </c>
      <c r="B983">
        <v>44</v>
      </c>
      <c r="C983">
        <v>525862</v>
      </c>
      <c r="D983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>
        <v>42012</v>
      </c>
      <c r="S983" t="s">
        <v>76</v>
      </c>
      <c r="T983" t="s">
        <v>87</v>
      </c>
      <c r="U983" t="s">
        <v>108</v>
      </c>
      <c r="V983" t="s">
        <v>50</v>
      </c>
      <c r="W983" t="s">
        <v>78</v>
      </c>
      <c r="X983" t="s">
        <v>128</v>
      </c>
      <c r="Y983" t="s">
        <v>1161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145</v>
      </c>
      <c r="AL983">
        <v>2008</v>
      </c>
      <c r="AM983" t="s">
        <v>83</v>
      </c>
    </row>
    <row r="984" spans="1:39" x14ac:dyDescent="0.25">
      <c r="A984">
        <v>230</v>
      </c>
      <c r="B984">
        <v>43</v>
      </c>
      <c r="C984">
        <v>490514</v>
      </c>
      <c r="D984">
        <v>39122</v>
      </c>
      <c r="E984" t="s">
        <v>58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132</v>
      </c>
      <c r="M984" t="s">
        <v>126</v>
      </c>
      <c r="N984" t="s">
        <v>243</v>
      </c>
      <c r="O984" t="s">
        <v>61</v>
      </c>
      <c r="P984">
        <v>28900</v>
      </c>
      <c r="Q984">
        <v>0</v>
      </c>
      <c r="R984">
        <v>42005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88</v>
      </c>
      <c r="Y984" t="s">
        <v>1162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57</v>
      </c>
    </row>
    <row r="985" spans="1:39" x14ac:dyDescent="0.25">
      <c r="A985">
        <v>17</v>
      </c>
      <c r="B985">
        <v>39</v>
      </c>
      <c r="C985">
        <v>774895</v>
      </c>
      <c r="D985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>
        <v>42061</v>
      </c>
      <c r="S985" t="s">
        <v>139</v>
      </c>
      <c r="T985" t="s">
        <v>63</v>
      </c>
      <c r="U985" t="s">
        <v>213</v>
      </c>
      <c r="V985" t="s">
        <v>50</v>
      </c>
      <c r="W985" t="s">
        <v>51</v>
      </c>
      <c r="X985" t="s">
        <v>88</v>
      </c>
      <c r="Y985" t="s">
        <v>1163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83</v>
      </c>
    </row>
    <row r="986" spans="1:39" x14ac:dyDescent="0.25">
      <c r="A986">
        <v>163</v>
      </c>
      <c r="B986">
        <v>36</v>
      </c>
      <c r="C986">
        <v>974522</v>
      </c>
      <c r="D986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112</v>
      </c>
      <c r="N986" t="s">
        <v>243</v>
      </c>
      <c r="O986" t="s">
        <v>46</v>
      </c>
      <c r="P986">
        <v>55700</v>
      </c>
      <c r="Q986">
        <v>-49900</v>
      </c>
      <c r="R986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1164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116</v>
      </c>
      <c r="AK986" t="s">
        <v>184</v>
      </c>
      <c r="AL986">
        <v>2013</v>
      </c>
      <c r="AM986" t="s">
        <v>83</v>
      </c>
    </row>
    <row r="987" spans="1:39" x14ac:dyDescent="0.25">
      <c r="A987">
        <v>29</v>
      </c>
      <c r="B987">
        <v>32</v>
      </c>
      <c r="C987">
        <v>669809</v>
      </c>
      <c r="D987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>
        <v>0</v>
      </c>
      <c r="Q987">
        <v>-21500</v>
      </c>
      <c r="R987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1165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83</v>
      </c>
    </row>
    <row r="988" spans="1:39" x14ac:dyDescent="0.25">
      <c r="A988">
        <v>232</v>
      </c>
      <c r="B988">
        <v>42</v>
      </c>
      <c r="C988">
        <v>182953</v>
      </c>
      <c r="D988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>
        <v>42054</v>
      </c>
      <c r="S988" t="s">
        <v>47</v>
      </c>
      <c r="T988" t="s">
        <v>77</v>
      </c>
      <c r="U988" t="s">
        <v>64</v>
      </c>
      <c r="V988" t="s">
        <v>121</v>
      </c>
      <c r="W988" t="s">
        <v>114</v>
      </c>
      <c r="X988" t="s">
        <v>66</v>
      </c>
      <c r="Y988" t="s">
        <v>1166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116</v>
      </c>
      <c r="AK988" t="s">
        <v>141</v>
      </c>
      <c r="AL988">
        <v>2015</v>
      </c>
      <c r="AM988" t="s">
        <v>57</v>
      </c>
    </row>
    <row r="989" spans="1:39" x14ac:dyDescent="0.25">
      <c r="A989">
        <v>235</v>
      </c>
      <c r="B989">
        <v>39</v>
      </c>
      <c r="C989">
        <v>836349</v>
      </c>
      <c r="D989">
        <v>41395</v>
      </c>
      <c r="E989" t="s">
        <v>84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162</v>
      </c>
      <c r="M989" t="s">
        <v>44</v>
      </c>
      <c r="N989" t="s">
        <v>156</v>
      </c>
      <c r="O989" t="s">
        <v>61</v>
      </c>
      <c r="P989">
        <v>0</v>
      </c>
      <c r="Q989">
        <v>0</v>
      </c>
      <c r="R989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1167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57</v>
      </c>
    </row>
    <row r="990" spans="1:39" x14ac:dyDescent="0.25">
      <c r="A990">
        <v>295</v>
      </c>
      <c r="B990">
        <v>46</v>
      </c>
      <c r="C990">
        <v>591269</v>
      </c>
      <c r="D990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132</v>
      </c>
      <c r="M990" t="s">
        <v>85</v>
      </c>
      <c r="N990" t="s">
        <v>127</v>
      </c>
      <c r="O990" t="s">
        <v>120</v>
      </c>
      <c r="P990">
        <v>0</v>
      </c>
      <c r="Q990">
        <v>0</v>
      </c>
      <c r="R990">
        <v>42052</v>
      </c>
      <c r="S990" t="s">
        <v>47</v>
      </c>
      <c r="T990" t="s">
        <v>77</v>
      </c>
      <c r="U990" t="s">
        <v>64</v>
      </c>
      <c r="V990" t="s">
        <v>100</v>
      </c>
      <c r="W990" t="s">
        <v>78</v>
      </c>
      <c r="X990" t="s">
        <v>52</v>
      </c>
      <c r="Y990" t="s">
        <v>1168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83</v>
      </c>
    </row>
    <row r="991" spans="1:39" x14ac:dyDescent="0.25">
      <c r="A991">
        <v>22</v>
      </c>
      <c r="B991">
        <v>21</v>
      </c>
      <c r="C991">
        <v>550127</v>
      </c>
      <c r="D99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132</v>
      </c>
      <c r="M991" t="s">
        <v>126</v>
      </c>
      <c r="N991" t="s">
        <v>147</v>
      </c>
      <c r="O991" t="s">
        <v>46</v>
      </c>
      <c r="P991">
        <v>37500</v>
      </c>
      <c r="Q991">
        <v>-54000</v>
      </c>
      <c r="R991">
        <v>42050</v>
      </c>
      <c r="S991" t="s">
        <v>76</v>
      </c>
      <c r="T991" t="s">
        <v>77</v>
      </c>
      <c r="U991" t="s">
        <v>108</v>
      </c>
      <c r="V991" t="s">
        <v>50</v>
      </c>
      <c r="W991" t="s">
        <v>51</v>
      </c>
      <c r="X991" t="s">
        <v>88</v>
      </c>
      <c r="Y991" t="s">
        <v>1169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83</v>
      </c>
    </row>
    <row r="992" spans="1:39" x14ac:dyDescent="0.25">
      <c r="A992">
        <v>286</v>
      </c>
      <c r="B992">
        <v>43</v>
      </c>
      <c r="C992">
        <v>663190</v>
      </c>
      <c r="D992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102</v>
      </c>
      <c r="N992" t="s">
        <v>147</v>
      </c>
      <c r="O992" t="s">
        <v>86</v>
      </c>
      <c r="P992">
        <v>77500</v>
      </c>
      <c r="Q992">
        <v>-32800</v>
      </c>
      <c r="R992">
        <v>42035</v>
      </c>
      <c r="S992" t="s">
        <v>47</v>
      </c>
      <c r="T992" t="s">
        <v>77</v>
      </c>
      <c r="U992" t="s">
        <v>64</v>
      </c>
      <c r="V992" t="s">
        <v>100</v>
      </c>
      <c r="W992" t="s">
        <v>78</v>
      </c>
      <c r="X992" t="s">
        <v>157</v>
      </c>
      <c r="Y992" t="s">
        <v>1170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83</v>
      </c>
    </row>
    <row r="993" spans="1:39" x14ac:dyDescent="0.25">
      <c r="A993">
        <v>257</v>
      </c>
      <c r="B993">
        <v>44</v>
      </c>
      <c r="C993">
        <v>109392</v>
      </c>
      <c r="D993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112</v>
      </c>
      <c r="N993" t="s">
        <v>180</v>
      </c>
      <c r="O993" t="s">
        <v>61</v>
      </c>
      <c r="P993">
        <v>59400</v>
      </c>
      <c r="Q993">
        <v>-32200</v>
      </c>
      <c r="R993">
        <v>42041</v>
      </c>
      <c r="S993" t="s">
        <v>47</v>
      </c>
      <c r="T993" t="s">
        <v>77</v>
      </c>
      <c r="U993" t="s">
        <v>108</v>
      </c>
      <c r="V993" t="s">
        <v>121</v>
      </c>
      <c r="W993" t="s">
        <v>114</v>
      </c>
      <c r="X993" t="s">
        <v>66</v>
      </c>
      <c r="Y993" t="s">
        <v>1171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83</v>
      </c>
    </row>
    <row r="994" spans="1:39" x14ac:dyDescent="0.25">
      <c r="A994">
        <v>94</v>
      </c>
      <c r="B994">
        <v>26</v>
      </c>
      <c r="C994">
        <v>215278</v>
      </c>
      <c r="D994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>
        <v>50300</v>
      </c>
      <c r="Q994">
        <v>0</v>
      </c>
      <c r="R994">
        <v>42027</v>
      </c>
      <c r="S994" t="s">
        <v>76</v>
      </c>
      <c r="T994" t="s">
        <v>87</v>
      </c>
      <c r="U994" t="s">
        <v>49</v>
      </c>
      <c r="V994" t="s">
        <v>100</v>
      </c>
      <c r="W994" t="s">
        <v>40</v>
      </c>
      <c r="X994" t="s">
        <v>103</v>
      </c>
      <c r="Y994" t="s">
        <v>1172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105</v>
      </c>
      <c r="AK994" t="s">
        <v>106</v>
      </c>
      <c r="AL994">
        <v>2010</v>
      </c>
      <c r="AM994" t="s">
        <v>83</v>
      </c>
    </row>
    <row r="995" spans="1:39" x14ac:dyDescent="0.25">
      <c r="A995">
        <v>124</v>
      </c>
      <c r="B995">
        <v>28</v>
      </c>
      <c r="C995">
        <v>674570</v>
      </c>
      <c r="D995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>
        <v>0</v>
      </c>
      <c r="Q995">
        <v>-32100</v>
      </c>
      <c r="R995">
        <v>42052</v>
      </c>
      <c r="S995" t="s">
        <v>76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1173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83</v>
      </c>
    </row>
    <row r="996" spans="1:39" x14ac:dyDescent="0.25">
      <c r="A996">
        <v>141</v>
      </c>
      <c r="B996">
        <v>30</v>
      </c>
      <c r="C996">
        <v>681486</v>
      </c>
      <c r="D996">
        <v>39165</v>
      </c>
      <c r="E996" t="s">
        <v>58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132</v>
      </c>
      <c r="M996" t="s">
        <v>73</v>
      </c>
      <c r="N996" t="s">
        <v>99</v>
      </c>
      <c r="O996" t="s">
        <v>75</v>
      </c>
      <c r="P996">
        <v>0</v>
      </c>
      <c r="Q996">
        <v>-82100</v>
      </c>
      <c r="R996">
        <v>42026</v>
      </c>
      <c r="S996" t="s">
        <v>139</v>
      </c>
      <c r="T996" t="s">
        <v>63</v>
      </c>
      <c r="U996" t="s">
        <v>64</v>
      </c>
      <c r="V996" t="s">
        <v>94</v>
      </c>
      <c r="W996" t="s">
        <v>51</v>
      </c>
      <c r="X996" t="s">
        <v>128</v>
      </c>
      <c r="Y996" t="s">
        <v>1174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83</v>
      </c>
    </row>
    <row r="997" spans="1:39" x14ac:dyDescent="0.25">
      <c r="A997">
        <v>3</v>
      </c>
      <c r="B997">
        <v>38</v>
      </c>
      <c r="C997">
        <v>941851</v>
      </c>
      <c r="D997">
        <v>33435</v>
      </c>
      <c r="E997" t="s">
        <v>40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125</v>
      </c>
      <c r="M997" t="s">
        <v>44</v>
      </c>
      <c r="N997" t="s">
        <v>166</v>
      </c>
      <c r="O997" t="s">
        <v>86</v>
      </c>
      <c r="P997">
        <v>0</v>
      </c>
      <c r="Q997">
        <v>0</v>
      </c>
      <c r="R997">
        <v>42057</v>
      </c>
      <c r="S997" t="s">
        <v>47</v>
      </c>
      <c r="T997" t="s">
        <v>87</v>
      </c>
      <c r="U997" t="s">
        <v>64</v>
      </c>
      <c r="V997" t="s">
        <v>100</v>
      </c>
      <c r="W997" t="s">
        <v>122</v>
      </c>
      <c r="X997" t="s">
        <v>157</v>
      </c>
      <c r="Y997" t="s">
        <v>1175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83</v>
      </c>
    </row>
    <row r="998" spans="1:39" x14ac:dyDescent="0.25">
      <c r="A998">
        <v>285</v>
      </c>
      <c r="B998">
        <v>41</v>
      </c>
      <c r="C998">
        <v>186934</v>
      </c>
      <c r="D998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102</v>
      </c>
      <c r="N998" t="s">
        <v>45</v>
      </c>
      <c r="O998" t="s">
        <v>120</v>
      </c>
      <c r="P998">
        <v>70900</v>
      </c>
      <c r="Q998">
        <v>0</v>
      </c>
      <c r="R998">
        <v>42028</v>
      </c>
      <c r="S998" t="s">
        <v>47</v>
      </c>
      <c r="T998" t="s">
        <v>77</v>
      </c>
      <c r="U998" t="s">
        <v>49</v>
      </c>
      <c r="V998" t="s">
        <v>100</v>
      </c>
      <c r="W998" t="s">
        <v>51</v>
      </c>
      <c r="X998" t="s">
        <v>128</v>
      </c>
      <c r="Y998" t="s">
        <v>1176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83</v>
      </c>
    </row>
    <row r="999" spans="1:39" x14ac:dyDescent="0.25">
      <c r="A999">
        <v>130</v>
      </c>
      <c r="B999">
        <v>34</v>
      </c>
      <c r="C999">
        <v>918516</v>
      </c>
      <c r="D999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125</v>
      </c>
      <c r="M999" t="s">
        <v>85</v>
      </c>
      <c r="N999" t="s">
        <v>99</v>
      </c>
      <c r="O999" t="s">
        <v>61</v>
      </c>
      <c r="P999">
        <v>35100</v>
      </c>
      <c r="Q999">
        <v>0</v>
      </c>
      <c r="R999">
        <v>42027</v>
      </c>
      <c r="S999" t="s">
        <v>76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1177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83</v>
      </c>
    </row>
    <row r="1000" spans="1:39" x14ac:dyDescent="0.25">
      <c r="A1000">
        <v>458</v>
      </c>
      <c r="B1000">
        <v>62</v>
      </c>
      <c r="C1000">
        <v>533940</v>
      </c>
      <c r="D1000">
        <v>40865</v>
      </c>
      <c r="E1000" t="s">
        <v>84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>
        <v>0</v>
      </c>
      <c r="Q1000">
        <v>0</v>
      </c>
      <c r="R1000">
        <v>42061</v>
      </c>
      <c r="S1000" t="s">
        <v>47</v>
      </c>
      <c r="T1000" t="s">
        <v>77</v>
      </c>
      <c r="U1000" t="s">
        <v>49</v>
      </c>
      <c r="V1000" t="s">
        <v>121</v>
      </c>
      <c r="W1000" t="s">
        <v>78</v>
      </c>
      <c r="X1000" t="s">
        <v>88</v>
      </c>
      <c r="Y1000" t="s">
        <v>1178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110</v>
      </c>
      <c r="AK1000" t="s">
        <v>111</v>
      </c>
      <c r="AL1000">
        <v>1998</v>
      </c>
      <c r="AM1000" t="s">
        <v>83</v>
      </c>
    </row>
    <row r="1001" spans="1:39" x14ac:dyDescent="0.25">
      <c r="A1001">
        <v>456</v>
      </c>
      <c r="B1001">
        <v>60</v>
      </c>
      <c r="C1001">
        <v>556080</v>
      </c>
      <c r="D100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93</v>
      </c>
      <c r="M1001" t="s">
        <v>73</v>
      </c>
      <c r="N1001" t="s">
        <v>171</v>
      </c>
      <c r="O1001" t="s">
        <v>46</v>
      </c>
      <c r="P1001">
        <v>0</v>
      </c>
      <c r="Q1001">
        <v>0</v>
      </c>
      <c r="R1001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1179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B7D7-DD96-4EC7-8CA3-C8EA69922C48}">
  <dimension ref="A3:B7"/>
  <sheetViews>
    <sheetView workbookViewId="0">
      <selection activeCell="A3" sqref="A3"/>
    </sheetView>
  </sheetViews>
  <sheetFormatPr defaultRowHeight="13.2" x14ac:dyDescent="0.25"/>
  <cols>
    <col min="1" max="1" width="13.33203125" bestFit="1" customWidth="1"/>
    <col min="2" max="2" width="19.77734375" bestFit="1" customWidth="1"/>
    <col min="3" max="3" width="16.21875" bestFit="1" customWidth="1"/>
    <col min="4" max="4" width="11.33203125" bestFit="1" customWidth="1"/>
  </cols>
  <sheetData>
    <row r="3" spans="1:2" x14ac:dyDescent="0.25">
      <c r="A3" s="5" t="s">
        <v>1191</v>
      </c>
      <c r="B3" t="s">
        <v>1192</v>
      </c>
    </row>
    <row r="4" spans="1:2" x14ac:dyDescent="0.25">
      <c r="A4" s="6" t="s">
        <v>84</v>
      </c>
      <c r="B4" s="7">
        <v>338</v>
      </c>
    </row>
    <row r="5" spans="1:2" x14ac:dyDescent="0.25">
      <c r="A5" s="6" t="s">
        <v>58</v>
      </c>
      <c r="B5" s="7">
        <v>310</v>
      </c>
    </row>
    <row r="6" spans="1:2" x14ac:dyDescent="0.25">
      <c r="A6" s="6" t="s">
        <v>40</v>
      </c>
      <c r="B6" s="7">
        <v>352</v>
      </c>
    </row>
    <row r="7" spans="1:2" x14ac:dyDescent="0.25">
      <c r="A7" s="6" t="s">
        <v>1190</v>
      </c>
      <c r="B7" s="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4AD-E82B-4C05-9240-2C715071A416}">
  <dimension ref="A3:J19"/>
  <sheetViews>
    <sheetView workbookViewId="0">
      <selection activeCell="C14" sqref="C14"/>
    </sheetView>
  </sheetViews>
  <sheetFormatPr defaultRowHeight="13.2" x14ac:dyDescent="0.25"/>
  <cols>
    <col min="1" max="1" width="22.21875" bestFit="1" customWidth="1"/>
    <col min="2" max="2" width="16.21875" bestFit="1" customWidth="1"/>
    <col min="3" max="3" width="7.44140625" bestFit="1" customWidth="1"/>
    <col min="4" max="4" width="11.5546875" bestFit="1" customWidth="1"/>
    <col min="5" max="5" width="4" bestFit="1" customWidth="1"/>
    <col min="6" max="6" width="7.88671875" bestFit="1" customWidth="1"/>
    <col min="7" max="7" width="4" bestFit="1" customWidth="1"/>
    <col min="8" max="8" width="4.6640625" bestFit="1" customWidth="1"/>
    <col min="9" max="9" width="7" bestFit="1" customWidth="1"/>
    <col min="10" max="10" width="11.33203125" bestFit="1" customWidth="1"/>
  </cols>
  <sheetData>
    <row r="3" spans="1:10" x14ac:dyDescent="0.25">
      <c r="A3" s="5" t="s">
        <v>1197</v>
      </c>
      <c r="B3" s="5" t="s">
        <v>1189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1190</v>
      </c>
    </row>
    <row r="5" spans="1:10" x14ac:dyDescent="0.25">
      <c r="A5" s="6" t="s">
        <v>186</v>
      </c>
      <c r="B5" s="7">
        <v>14</v>
      </c>
      <c r="C5" s="7">
        <v>10</v>
      </c>
      <c r="D5" s="7">
        <v>11</v>
      </c>
      <c r="E5" s="7">
        <v>8</v>
      </c>
      <c r="F5" s="7">
        <v>9</v>
      </c>
      <c r="G5" s="7">
        <v>10</v>
      </c>
      <c r="H5" s="7">
        <v>3</v>
      </c>
      <c r="I5" s="7"/>
      <c r="J5" s="7">
        <v>65</v>
      </c>
    </row>
    <row r="6" spans="1:10" x14ac:dyDescent="0.25">
      <c r="A6" s="6" t="s">
        <v>85</v>
      </c>
      <c r="B6" s="7">
        <v>11</v>
      </c>
      <c r="C6" s="7">
        <v>7</v>
      </c>
      <c r="D6" s="7">
        <v>11</v>
      </c>
      <c r="E6" s="7">
        <v>10</v>
      </c>
      <c r="F6" s="7">
        <v>9</v>
      </c>
      <c r="G6" s="7">
        <v>9</v>
      </c>
      <c r="H6" s="7">
        <v>12</v>
      </c>
      <c r="I6" s="7"/>
      <c r="J6" s="7">
        <v>69</v>
      </c>
    </row>
    <row r="7" spans="1:10" x14ac:dyDescent="0.25">
      <c r="A7" s="6" t="s">
        <v>44</v>
      </c>
      <c r="B7" s="7">
        <v>10</v>
      </c>
      <c r="C7" s="7">
        <v>4</v>
      </c>
      <c r="D7" s="7">
        <v>11</v>
      </c>
      <c r="E7" s="7">
        <v>15</v>
      </c>
      <c r="F7" s="7">
        <v>6</v>
      </c>
      <c r="G7" s="7">
        <v>15</v>
      </c>
      <c r="H7" s="7">
        <v>13</v>
      </c>
      <c r="I7" s="7"/>
      <c r="J7" s="7">
        <v>74</v>
      </c>
    </row>
    <row r="8" spans="1:10" x14ac:dyDescent="0.25">
      <c r="A8" s="6" t="s">
        <v>126</v>
      </c>
      <c r="B8" s="7">
        <v>5</v>
      </c>
      <c r="C8" s="7">
        <v>8</v>
      </c>
      <c r="D8" s="7">
        <v>18</v>
      </c>
      <c r="E8" s="7">
        <v>13</v>
      </c>
      <c r="F8" s="7">
        <v>11</v>
      </c>
      <c r="G8" s="7">
        <v>12</v>
      </c>
      <c r="H8" s="7">
        <v>9</v>
      </c>
      <c r="I8" s="7"/>
      <c r="J8" s="7">
        <v>76</v>
      </c>
    </row>
    <row r="9" spans="1:10" x14ac:dyDescent="0.25">
      <c r="A9" s="6" t="s">
        <v>190</v>
      </c>
      <c r="B9" s="7">
        <v>1</v>
      </c>
      <c r="C9" s="7">
        <v>8</v>
      </c>
      <c r="D9" s="7">
        <v>9</v>
      </c>
      <c r="E9" s="7">
        <v>12</v>
      </c>
      <c r="F9" s="7">
        <v>9</v>
      </c>
      <c r="G9" s="7">
        <v>7</v>
      </c>
      <c r="H9" s="7">
        <v>7</v>
      </c>
      <c r="I9" s="7"/>
      <c r="J9" s="7">
        <v>53</v>
      </c>
    </row>
    <row r="10" spans="1:10" x14ac:dyDescent="0.25">
      <c r="A10" s="6" t="s">
        <v>160</v>
      </c>
      <c r="B10" s="7">
        <v>8</v>
      </c>
      <c r="C10" s="7">
        <v>8</v>
      </c>
      <c r="D10" s="7">
        <v>11</v>
      </c>
      <c r="E10" s="7">
        <v>8</v>
      </c>
      <c r="F10" s="7">
        <v>8</v>
      </c>
      <c r="G10" s="7">
        <v>2</v>
      </c>
      <c r="H10" s="7">
        <v>9</v>
      </c>
      <c r="I10" s="7"/>
      <c r="J10" s="7">
        <v>54</v>
      </c>
    </row>
    <row r="11" spans="1:10" x14ac:dyDescent="0.25">
      <c r="A11" s="6" t="s">
        <v>59</v>
      </c>
      <c r="B11" s="7">
        <v>17</v>
      </c>
      <c r="C11" s="7">
        <v>8</v>
      </c>
      <c r="D11" s="7">
        <v>17</v>
      </c>
      <c r="E11" s="7">
        <v>7</v>
      </c>
      <c r="F11" s="7">
        <v>17</v>
      </c>
      <c r="G11" s="7">
        <v>11</v>
      </c>
      <c r="H11" s="7">
        <v>16</v>
      </c>
      <c r="I11" s="7"/>
      <c r="J11" s="7">
        <v>93</v>
      </c>
    </row>
    <row r="12" spans="1:10" x14ac:dyDescent="0.25">
      <c r="A12" s="6" t="s">
        <v>112</v>
      </c>
      <c r="B12" s="7">
        <v>7</v>
      </c>
      <c r="C12" s="7">
        <v>12</v>
      </c>
      <c r="D12" s="7">
        <v>6</v>
      </c>
      <c r="E12" s="7">
        <v>12</v>
      </c>
      <c r="F12" s="7">
        <v>10</v>
      </c>
      <c r="G12" s="7">
        <v>12</v>
      </c>
      <c r="H12" s="7">
        <v>12</v>
      </c>
      <c r="I12" s="7"/>
      <c r="J12" s="7">
        <v>71</v>
      </c>
    </row>
    <row r="13" spans="1:10" x14ac:dyDescent="0.25">
      <c r="A13" s="6" t="s">
        <v>118</v>
      </c>
      <c r="B13" s="7">
        <v>15</v>
      </c>
      <c r="C13" s="7">
        <v>6</v>
      </c>
      <c r="D13" s="7">
        <v>9</v>
      </c>
      <c r="E13" s="7">
        <v>11</v>
      </c>
      <c r="F13" s="7">
        <v>10</v>
      </c>
      <c r="G13" s="7">
        <v>13</v>
      </c>
      <c r="H13" s="7">
        <v>7</v>
      </c>
      <c r="I13" s="7"/>
      <c r="J13" s="7">
        <v>71</v>
      </c>
    </row>
    <row r="14" spans="1:10" x14ac:dyDescent="0.25">
      <c r="A14" s="6" t="s">
        <v>102</v>
      </c>
      <c r="B14" s="7">
        <v>13</v>
      </c>
      <c r="C14" s="7">
        <v>18</v>
      </c>
      <c r="D14" s="7">
        <v>10</v>
      </c>
      <c r="E14" s="7">
        <v>12</v>
      </c>
      <c r="F14" s="7">
        <v>9</v>
      </c>
      <c r="G14" s="7">
        <v>13</v>
      </c>
      <c r="H14" s="7">
        <v>9</v>
      </c>
      <c r="I14" s="7">
        <v>1</v>
      </c>
      <c r="J14" s="7">
        <v>85</v>
      </c>
    </row>
    <row r="15" spans="1:10" x14ac:dyDescent="0.25">
      <c r="A15" s="6" t="s">
        <v>136</v>
      </c>
      <c r="B15" s="7">
        <v>8</v>
      </c>
      <c r="C15" s="7">
        <v>7</v>
      </c>
      <c r="D15" s="7">
        <v>10</v>
      </c>
      <c r="E15" s="7">
        <v>11</v>
      </c>
      <c r="F15" s="7">
        <v>12</v>
      </c>
      <c r="G15" s="7">
        <v>11</v>
      </c>
      <c r="H15" s="7">
        <v>4</v>
      </c>
      <c r="I15" s="7"/>
      <c r="J15" s="7">
        <v>63</v>
      </c>
    </row>
    <row r="16" spans="1:10" x14ac:dyDescent="0.25">
      <c r="A16" s="6" t="s">
        <v>73</v>
      </c>
      <c r="B16" s="7">
        <v>15</v>
      </c>
      <c r="C16" s="7">
        <v>9</v>
      </c>
      <c r="D16" s="7">
        <v>13</v>
      </c>
      <c r="E16" s="7">
        <v>12</v>
      </c>
      <c r="F16" s="7">
        <v>12</v>
      </c>
      <c r="G16" s="7">
        <v>10</v>
      </c>
      <c r="H16" s="7">
        <v>5</v>
      </c>
      <c r="I16" s="7"/>
      <c r="J16" s="7">
        <v>76</v>
      </c>
    </row>
    <row r="17" spans="1:10" x14ac:dyDescent="0.25">
      <c r="A17" s="6" t="s">
        <v>98</v>
      </c>
      <c r="B17" s="7">
        <v>16</v>
      </c>
      <c r="C17" s="7">
        <v>7</v>
      </c>
      <c r="D17" s="7">
        <v>12</v>
      </c>
      <c r="E17" s="7">
        <v>14</v>
      </c>
      <c r="F17" s="7">
        <v>7</v>
      </c>
      <c r="G17" s="7">
        <v>14</v>
      </c>
      <c r="H17" s="7">
        <v>8</v>
      </c>
      <c r="I17" s="7"/>
      <c r="J17" s="7">
        <v>78</v>
      </c>
    </row>
    <row r="18" spans="1:10" x14ac:dyDescent="0.25">
      <c r="A18" s="6" t="s">
        <v>146</v>
      </c>
      <c r="B18" s="7">
        <v>5</v>
      </c>
      <c r="C18" s="7">
        <v>10</v>
      </c>
      <c r="D18" s="7">
        <v>12</v>
      </c>
      <c r="E18" s="7">
        <v>16</v>
      </c>
      <c r="F18" s="7">
        <v>14</v>
      </c>
      <c r="G18" s="7">
        <v>5</v>
      </c>
      <c r="H18" s="7">
        <v>10</v>
      </c>
      <c r="I18" s="7"/>
      <c r="J18" s="7">
        <v>72</v>
      </c>
    </row>
    <row r="19" spans="1:10" x14ac:dyDescent="0.25">
      <c r="A19" s="6" t="s">
        <v>1190</v>
      </c>
      <c r="B19" s="7">
        <v>145</v>
      </c>
      <c r="C19" s="7">
        <v>122</v>
      </c>
      <c r="D19" s="7">
        <v>160</v>
      </c>
      <c r="E19" s="7">
        <v>161</v>
      </c>
      <c r="F19" s="7">
        <v>143</v>
      </c>
      <c r="G19" s="7">
        <v>144</v>
      </c>
      <c r="H19" s="7">
        <v>124</v>
      </c>
      <c r="I19" s="7">
        <v>1</v>
      </c>
      <c r="J19" s="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A359-4369-4320-9383-AED17632BFBE}">
  <dimension ref="A3:J7"/>
  <sheetViews>
    <sheetView topLeftCell="A2" workbookViewId="0">
      <selection activeCell="F31" sqref="F30:F31"/>
    </sheetView>
  </sheetViews>
  <sheetFormatPr defaultRowHeight="13.2" x14ac:dyDescent="0.25"/>
  <cols>
    <col min="1" max="1" width="14.1093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5" t="s">
        <v>1194</v>
      </c>
      <c r="B3" s="5" t="s">
        <v>1189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1190</v>
      </c>
    </row>
    <row r="5" spans="1:10" x14ac:dyDescent="0.25">
      <c r="A5" s="6" t="s">
        <v>71</v>
      </c>
      <c r="B5" s="7">
        <v>39.423529411764704</v>
      </c>
      <c r="C5" s="7">
        <v>37.587301587301589</v>
      </c>
      <c r="D5" s="7">
        <v>37.378048780487802</v>
      </c>
      <c r="E5" s="7">
        <v>37.430232558139537</v>
      </c>
      <c r="F5" s="7">
        <v>38.441558441558442</v>
      </c>
      <c r="G5" s="7">
        <v>40.375</v>
      </c>
      <c r="H5" s="7">
        <v>37.828571428571429</v>
      </c>
      <c r="I5" s="7"/>
      <c r="J5" s="7">
        <v>38.351401869158877</v>
      </c>
    </row>
    <row r="6" spans="1:10" x14ac:dyDescent="0.25">
      <c r="A6" s="6" t="s">
        <v>42</v>
      </c>
      <c r="B6" s="7">
        <v>40.416666666666664</v>
      </c>
      <c r="C6" s="7">
        <v>39.96551724137931</v>
      </c>
      <c r="D6" s="7">
        <v>38.96153846153846</v>
      </c>
      <c r="E6" s="7">
        <v>38.666666666666664</v>
      </c>
      <c r="F6" s="7">
        <v>39.430769230769229</v>
      </c>
      <c r="G6" s="7">
        <v>40.277777777777779</v>
      </c>
      <c r="H6" s="7">
        <v>40.518518518518519</v>
      </c>
      <c r="I6" s="7">
        <v>34</v>
      </c>
      <c r="J6" s="7">
        <v>39.669546436285096</v>
      </c>
    </row>
    <row r="7" spans="1:10" x14ac:dyDescent="0.25">
      <c r="A7" s="6" t="s">
        <v>1190</v>
      </c>
      <c r="B7" s="7">
        <v>39.834482758620688</v>
      </c>
      <c r="C7" s="7">
        <v>38.727272727272727</v>
      </c>
      <c r="D7" s="7">
        <v>38.15</v>
      </c>
      <c r="E7" s="7">
        <v>38.006211180124225</v>
      </c>
      <c r="F7" s="7">
        <v>38.894366197183096</v>
      </c>
      <c r="G7" s="7">
        <v>40.326388888888886</v>
      </c>
      <c r="H7" s="7">
        <v>39</v>
      </c>
      <c r="I7" s="7">
        <v>34</v>
      </c>
      <c r="J7" s="7">
        <v>38.96292585170341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C62-8328-4C69-9CEE-20485DB159F9}">
  <dimension ref="A3:J7"/>
  <sheetViews>
    <sheetView workbookViewId="0">
      <selection activeCell="A3" sqref="A3"/>
    </sheetView>
  </sheetViews>
  <sheetFormatPr defaultRowHeight="13.2" x14ac:dyDescent="0.25"/>
  <cols>
    <col min="1" max="1" width="27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5" t="s">
        <v>1196</v>
      </c>
      <c r="B3" s="5" t="s">
        <v>1189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1190</v>
      </c>
    </row>
    <row r="5" spans="1:10" x14ac:dyDescent="0.25">
      <c r="A5" s="6" t="s">
        <v>71</v>
      </c>
      <c r="B5" s="7">
        <v>1152.9411764705883</v>
      </c>
      <c r="C5" s="7">
        <v>1117.1875</v>
      </c>
      <c r="D5" s="7">
        <v>1097.560975609756</v>
      </c>
      <c r="E5" s="7">
        <v>1058.1395348837209</v>
      </c>
      <c r="F5" s="7">
        <v>1128.2051282051282</v>
      </c>
      <c r="G5" s="7">
        <v>1183.0985915492959</v>
      </c>
      <c r="H5" s="7">
        <v>1264.2857142857142</v>
      </c>
      <c r="I5" s="7"/>
      <c r="J5" s="7">
        <v>1139.9253731343283</v>
      </c>
    </row>
    <row r="6" spans="1:10" x14ac:dyDescent="0.25">
      <c r="A6" s="6" t="s">
        <v>42</v>
      </c>
      <c r="B6" s="7">
        <v>1150</v>
      </c>
      <c r="C6" s="7">
        <v>1155.1724137931035</v>
      </c>
      <c r="D6" s="7">
        <v>1083.3333333333333</v>
      </c>
      <c r="E6" s="7">
        <v>1120</v>
      </c>
      <c r="F6" s="7">
        <v>1092.3076923076924</v>
      </c>
      <c r="G6" s="7">
        <v>1250</v>
      </c>
      <c r="H6" s="7">
        <v>1028.3018867924529</v>
      </c>
      <c r="I6" s="7">
        <v>1000</v>
      </c>
      <c r="J6" s="7">
        <v>1127.7056277056276</v>
      </c>
    </row>
    <row r="7" spans="1:10" x14ac:dyDescent="0.25">
      <c r="A7" s="6" t="s">
        <v>1190</v>
      </c>
      <c r="B7" s="7">
        <v>1151.7241379310344</v>
      </c>
      <c r="C7" s="7">
        <v>1135.2459016393443</v>
      </c>
      <c r="D7" s="7">
        <v>1090.625</v>
      </c>
      <c r="E7" s="7">
        <v>1086.9565217391305</v>
      </c>
      <c r="F7" s="7">
        <v>1111.8881118881118</v>
      </c>
      <c r="G7" s="7">
        <v>1216.7832167832169</v>
      </c>
      <c r="H7" s="7">
        <v>1162.6016260162601</v>
      </c>
      <c r="I7" s="7">
        <v>1000</v>
      </c>
      <c r="J7" s="7">
        <v>1134.2685370741483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EE02-CF2A-4426-98B4-3D2F939C9439}">
  <dimension ref="A1:B3"/>
  <sheetViews>
    <sheetView workbookViewId="0">
      <selection activeCell="B3" sqref="B3"/>
    </sheetView>
  </sheetViews>
  <sheetFormatPr defaultRowHeight="13.2" x14ac:dyDescent="0.25"/>
  <cols>
    <col min="1" max="1" width="20.21875" bestFit="1" customWidth="1"/>
  </cols>
  <sheetData>
    <row r="1" spans="1:2" x14ac:dyDescent="0.25">
      <c r="A1" t="s">
        <v>1181</v>
      </c>
      <c r="B1">
        <v>1000</v>
      </c>
    </row>
    <row r="2" spans="1:2" x14ac:dyDescent="0.25">
      <c r="A2" t="s">
        <v>1182</v>
      </c>
      <c r="B2">
        <v>21</v>
      </c>
    </row>
    <row r="3" spans="1:2" x14ac:dyDescent="0.25">
      <c r="A3" t="s">
        <v>1183</v>
      </c>
      <c r="B3" s="3">
        <f>B2/B1</f>
        <v>2.1000000000000001E-2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B243-0B96-4299-9DB8-FBADB06E0348}">
  <dimension ref="A3:J19"/>
  <sheetViews>
    <sheetView workbookViewId="0">
      <selection activeCell="H6" sqref="H6"/>
    </sheetView>
  </sheetViews>
  <sheetFormatPr defaultRowHeight="13.2" x14ac:dyDescent="0.25"/>
  <cols>
    <col min="1" max="1" width="22.21875" bestFit="1" customWidth="1"/>
    <col min="2" max="2" width="16.21875" bestFit="1" customWidth="1"/>
    <col min="3" max="3" width="7.44140625" bestFit="1" customWidth="1"/>
    <col min="4" max="4" width="11.5546875" bestFit="1" customWidth="1"/>
    <col min="5" max="5" width="4" bestFit="1" customWidth="1"/>
    <col min="6" max="6" width="7.88671875" bestFit="1" customWidth="1"/>
    <col min="7" max="7" width="4" bestFit="1" customWidth="1"/>
    <col min="8" max="8" width="4.6640625" bestFit="1" customWidth="1"/>
    <col min="9" max="9" width="7" bestFit="1" customWidth="1"/>
    <col min="10" max="10" width="11.33203125" bestFit="1" customWidth="1"/>
  </cols>
  <sheetData>
    <row r="3" spans="1:10" x14ac:dyDescent="0.25">
      <c r="A3" s="5" t="s">
        <v>1197</v>
      </c>
      <c r="B3" s="5" t="s">
        <v>1189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1190</v>
      </c>
    </row>
    <row r="5" spans="1:10" x14ac:dyDescent="0.25">
      <c r="A5" s="6" t="s">
        <v>186</v>
      </c>
      <c r="B5" s="7">
        <v>14</v>
      </c>
      <c r="C5" s="7">
        <v>10</v>
      </c>
      <c r="D5" s="7">
        <v>11</v>
      </c>
      <c r="E5" s="7">
        <v>8</v>
      </c>
      <c r="F5" s="7">
        <v>9</v>
      </c>
      <c r="G5" s="7">
        <v>10</v>
      </c>
      <c r="H5" s="7">
        <v>3</v>
      </c>
      <c r="I5" s="7"/>
      <c r="J5" s="7">
        <v>65</v>
      </c>
    </row>
    <row r="6" spans="1:10" x14ac:dyDescent="0.25">
      <c r="A6" s="6" t="s">
        <v>85</v>
      </c>
      <c r="B6" s="7">
        <v>11</v>
      </c>
      <c r="C6" s="7">
        <v>7</v>
      </c>
      <c r="D6" s="7">
        <v>11</v>
      </c>
      <c r="E6" s="7">
        <v>10</v>
      </c>
      <c r="F6" s="7">
        <v>9</v>
      </c>
      <c r="G6" s="7">
        <v>9</v>
      </c>
      <c r="H6" s="7">
        <v>12</v>
      </c>
      <c r="I6" s="7"/>
      <c r="J6" s="7">
        <v>69</v>
      </c>
    </row>
    <row r="7" spans="1:10" x14ac:dyDescent="0.25">
      <c r="A7" s="6" t="s">
        <v>44</v>
      </c>
      <c r="B7" s="7">
        <v>10</v>
      </c>
      <c r="C7" s="7">
        <v>4</v>
      </c>
      <c r="D7" s="7">
        <v>11</v>
      </c>
      <c r="E7" s="7">
        <v>15</v>
      </c>
      <c r="F7" s="7">
        <v>6</v>
      </c>
      <c r="G7" s="7">
        <v>15</v>
      </c>
      <c r="H7" s="7">
        <v>13</v>
      </c>
      <c r="I7" s="7"/>
      <c r="J7" s="7">
        <v>74</v>
      </c>
    </row>
    <row r="8" spans="1:10" x14ac:dyDescent="0.25">
      <c r="A8" s="6" t="s">
        <v>126</v>
      </c>
      <c r="B8" s="7">
        <v>5</v>
      </c>
      <c r="C8" s="7">
        <v>8</v>
      </c>
      <c r="D8" s="7">
        <v>18</v>
      </c>
      <c r="E8" s="7">
        <v>13</v>
      </c>
      <c r="F8" s="7">
        <v>11</v>
      </c>
      <c r="G8" s="7">
        <v>12</v>
      </c>
      <c r="H8" s="7">
        <v>9</v>
      </c>
      <c r="I8" s="7"/>
      <c r="J8" s="7">
        <v>76</v>
      </c>
    </row>
    <row r="9" spans="1:10" x14ac:dyDescent="0.25">
      <c r="A9" s="6" t="s">
        <v>190</v>
      </c>
      <c r="B9" s="7">
        <v>1</v>
      </c>
      <c r="C9" s="7">
        <v>8</v>
      </c>
      <c r="D9" s="7">
        <v>9</v>
      </c>
      <c r="E9" s="7">
        <v>12</v>
      </c>
      <c r="F9" s="7">
        <v>9</v>
      </c>
      <c r="G9" s="7">
        <v>7</v>
      </c>
      <c r="H9" s="7">
        <v>7</v>
      </c>
      <c r="I9" s="7"/>
      <c r="J9" s="7">
        <v>53</v>
      </c>
    </row>
    <row r="10" spans="1:10" x14ac:dyDescent="0.25">
      <c r="A10" s="6" t="s">
        <v>160</v>
      </c>
      <c r="B10" s="7">
        <v>8</v>
      </c>
      <c r="C10" s="7">
        <v>8</v>
      </c>
      <c r="D10" s="7">
        <v>11</v>
      </c>
      <c r="E10" s="7">
        <v>8</v>
      </c>
      <c r="F10" s="7">
        <v>8</v>
      </c>
      <c r="G10" s="7">
        <v>2</v>
      </c>
      <c r="H10" s="7">
        <v>9</v>
      </c>
      <c r="I10" s="7"/>
      <c r="J10" s="7">
        <v>54</v>
      </c>
    </row>
    <row r="11" spans="1:10" x14ac:dyDescent="0.25">
      <c r="A11" s="6" t="s">
        <v>59</v>
      </c>
      <c r="B11" s="7">
        <v>17</v>
      </c>
      <c r="C11" s="7">
        <v>8</v>
      </c>
      <c r="D11" s="7">
        <v>17</v>
      </c>
      <c r="E11" s="7">
        <v>7</v>
      </c>
      <c r="F11" s="7">
        <v>17</v>
      </c>
      <c r="G11" s="7">
        <v>11</v>
      </c>
      <c r="H11" s="7">
        <v>16</v>
      </c>
      <c r="I11" s="7"/>
      <c r="J11" s="7">
        <v>93</v>
      </c>
    </row>
    <row r="12" spans="1:10" x14ac:dyDescent="0.25">
      <c r="A12" s="6" t="s">
        <v>112</v>
      </c>
      <c r="B12" s="7">
        <v>7</v>
      </c>
      <c r="C12" s="7">
        <v>12</v>
      </c>
      <c r="D12" s="7">
        <v>6</v>
      </c>
      <c r="E12" s="7">
        <v>12</v>
      </c>
      <c r="F12" s="7">
        <v>10</v>
      </c>
      <c r="G12" s="7">
        <v>12</v>
      </c>
      <c r="H12" s="7">
        <v>12</v>
      </c>
      <c r="I12" s="7"/>
      <c r="J12" s="7">
        <v>71</v>
      </c>
    </row>
    <row r="13" spans="1:10" x14ac:dyDescent="0.25">
      <c r="A13" s="6" t="s">
        <v>118</v>
      </c>
      <c r="B13" s="7">
        <v>15</v>
      </c>
      <c r="C13" s="7">
        <v>6</v>
      </c>
      <c r="D13" s="7">
        <v>9</v>
      </c>
      <c r="E13" s="7">
        <v>11</v>
      </c>
      <c r="F13" s="7">
        <v>10</v>
      </c>
      <c r="G13" s="7">
        <v>13</v>
      </c>
      <c r="H13" s="7">
        <v>7</v>
      </c>
      <c r="I13" s="7"/>
      <c r="J13" s="7">
        <v>71</v>
      </c>
    </row>
    <row r="14" spans="1:10" x14ac:dyDescent="0.25">
      <c r="A14" s="6" t="s">
        <v>102</v>
      </c>
      <c r="B14" s="7">
        <v>13</v>
      </c>
      <c r="C14" s="7">
        <v>18</v>
      </c>
      <c r="D14" s="7">
        <v>10</v>
      </c>
      <c r="E14" s="7">
        <v>12</v>
      </c>
      <c r="F14" s="7">
        <v>9</v>
      </c>
      <c r="G14" s="7">
        <v>13</v>
      </c>
      <c r="H14" s="7">
        <v>9</v>
      </c>
      <c r="I14" s="7">
        <v>1</v>
      </c>
      <c r="J14" s="7">
        <v>85</v>
      </c>
    </row>
    <row r="15" spans="1:10" x14ac:dyDescent="0.25">
      <c r="A15" s="6" t="s">
        <v>136</v>
      </c>
      <c r="B15" s="7">
        <v>8</v>
      </c>
      <c r="C15" s="7">
        <v>7</v>
      </c>
      <c r="D15" s="7">
        <v>10</v>
      </c>
      <c r="E15" s="7">
        <v>11</v>
      </c>
      <c r="F15" s="7">
        <v>12</v>
      </c>
      <c r="G15" s="7">
        <v>11</v>
      </c>
      <c r="H15" s="7">
        <v>4</v>
      </c>
      <c r="I15" s="7"/>
      <c r="J15" s="7">
        <v>63</v>
      </c>
    </row>
    <row r="16" spans="1:10" x14ac:dyDescent="0.25">
      <c r="A16" s="6" t="s">
        <v>73</v>
      </c>
      <c r="B16" s="7">
        <v>15</v>
      </c>
      <c r="C16" s="7">
        <v>9</v>
      </c>
      <c r="D16" s="7">
        <v>13</v>
      </c>
      <c r="E16" s="7">
        <v>12</v>
      </c>
      <c r="F16" s="7">
        <v>12</v>
      </c>
      <c r="G16" s="7">
        <v>10</v>
      </c>
      <c r="H16" s="7">
        <v>5</v>
      </c>
      <c r="I16" s="7"/>
      <c r="J16" s="7">
        <v>76</v>
      </c>
    </row>
    <row r="17" spans="1:10" x14ac:dyDescent="0.25">
      <c r="A17" s="6" t="s">
        <v>98</v>
      </c>
      <c r="B17" s="7">
        <v>16</v>
      </c>
      <c r="C17" s="7">
        <v>7</v>
      </c>
      <c r="D17" s="7">
        <v>12</v>
      </c>
      <c r="E17" s="7">
        <v>14</v>
      </c>
      <c r="F17" s="7">
        <v>7</v>
      </c>
      <c r="G17" s="7">
        <v>14</v>
      </c>
      <c r="H17" s="7">
        <v>8</v>
      </c>
      <c r="I17" s="7"/>
      <c r="J17" s="7">
        <v>78</v>
      </c>
    </row>
    <row r="18" spans="1:10" x14ac:dyDescent="0.25">
      <c r="A18" s="6" t="s">
        <v>146</v>
      </c>
      <c r="B18" s="7">
        <v>5</v>
      </c>
      <c r="C18" s="7">
        <v>10</v>
      </c>
      <c r="D18" s="7">
        <v>12</v>
      </c>
      <c r="E18" s="7">
        <v>16</v>
      </c>
      <c r="F18" s="7">
        <v>14</v>
      </c>
      <c r="G18" s="7">
        <v>5</v>
      </c>
      <c r="H18" s="7">
        <v>10</v>
      </c>
      <c r="I18" s="7"/>
      <c r="J18" s="7">
        <v>72</v>
      </c>
    </row>
    <row r="19" spans="1:10" x14ac:dyDescent="0.25">
      <c r="A19" s="6" t="s">
        <v>1190</v>
      </c>
      <c r="B19" s="7">
        <v>145</v>
      </c>
      <c r="C19" s="7">
        <v>122</v>
      </c>
      <c r="D19" s="7">
        <v>160</v>
      </c>
      <c r="E19" s="7">
        <v>161</v>
      </c>
      <c r="F19" s="7">
        <v>143</v>
      </c>
      <c r="G19" s="7">
        <v>144</v>
      </c>
      <c r="H19" s="7">
        <v>124</v>
      </c>
      <c r="I19" s="7">
        <v>1</v>
      </c>
      <c r="J19" s="7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7AF0-0506-454F-84CB-9F4D2CD43676}">
  <dimension ref="A2:I8"/>
  <sheetViews>
    <sheetView workbookViewId="0">
      <selection activeCell="E6" sqref="E6"/>
    </sheetView>
  </sheetViews>
  <sheetFormatPr defaultRowHeight="13.2" x14ac:dyDescent="0.25"/>
  <cols>
    <col min="1" max="1" width="31.88671875" bestFit="1" customWidth="1"/>
    <col min="2" max="2" width="16.21875" bestFit="1" customWidth="1"/>
    <col min="3" max="3" width="12" bestFit="1" customWidth="1"/>
    <col min="4" max="4" width="11.5546875" bestFit="1" customWidth="1"/>
    <col min="5" max="10" width="12" bestFit="1" customWidth="1"/>
  </cols>
  <sheetData>
    <row r="2" spans="1:9" x14ac:dyDescent="0.25">
      <c r="A2" s="5" t="s">
        <v>6</v>
      </c>
      <c r="B2" s="6">
        <v>2000</v>
      </c>
    </row>
    <row r="4" spans="1:9" x14ac:dyDescent="0.25">
      <c r="A4" s="5" t="s">
        <v>1199</v>
      </c>
      <c r="B4" s="5" t="s">
        <v>1189</v>
      </c>
    </row>
    <row r="5" spans="1:9" x14ac:dyDescent="0.25">
      <c r="A5" s="5" t="s">
        <v>1191</v>
      </c>
      <c r="B5" t="s">
        <v>93</v>
      </c>
      <c r="C5" t="s">
        <v>142</v>
      </c>
      <c r="D5" t="s">
        <v>132</v>
      </c>
      <c r="E5" t="s">
        <v>162</v>
      </c>
      <c r="F5" t="s">
        <v>125</v>
      </c>
      <c r="G5" t="s">
        <v>43</v>
      </c>
      <c r="H5" t="s">
        <v>72</v>
      </c>
      <c r="I5" t="s">
        <v>1190</v>
      </c>
    </row>
    <row r="6" spans="1:9" x14ac:dyDescent="0.25">
      <c r="A6" s="6" t="s">
        <v>71</v>
      </c>
      <c r="B6" s="7">
        <v>1312.4070370370373</v>
      </c>
      <c r="C6" s="7">
        <v>1209.9399999999998</v>
      </c>
      <c r="D6" s="7">
        <v>1250.4465</v>
      </c>
      <c r="E6" s="7">
        <v>1199.8940909090909</v>
      </c>
      <c r="F6" s="7">
        <v>1271.8552380952381</v>
      </c>
      <c r="G6" s="7">
        <v>1227.806</v>
      </c>
      <c r="H6" s="7">
        <v>1244.904</v>
      </c>
      <c r="I6" s="7">
        <v>1247.6793865030677</v>
      </c>
    </row>
    <row r="7" spans="1:9" x14ac:dyDescent="0.25">
      <c r="A7" s="6" t="s">
        <v>42</v>
      </c>
      <c r="B7" s="7">
        <v>1312.1570000000004</v>
      </c>
      <c r="C7" s="7">
        <v>1212.2388888888893</v>
      </c>
      <c r="D7" s="7">
        <v>1288.9570000000001</v>
      </c>
      <c r="E7" s="7">
        <v>1337.9263636363635</v>
      </c>
      <c r="F7" s="7">
        <v>1205.9416666666666</v>
      </c>
      <c r="G7" s="7">
        <v>1188.733448275862</v>
      </c>
      <c r="H7" s="7">
        <v>1278.3816666666664</v>
      </c>
      <c r="I7" s="7">
        <v>1257.5378417266197</v>
      </c>
    </row>
    <row r="8" spans="1:9" ht="12.6" customHeight="1" x14ac:dyDescent="0.25">
      <c r="A8" s="6" t="s">
        <v>1190</v>
      </c>
      <c r="B8" s="7">
        <v>1312.3006382978722</v>
      </c>
      <c r="C8" s="7">
        <v>1211.0894444444443</v>
      </c>
      <c r="D8" s="7">
        <v>1269.7017500000002</v>
      </c>
      <c r="E8" s="7">
        <v>1268.9102272727271</v>
      </c>
      <c r="F8" s="7">
        <v>1241.4335897435894</v>
      </c>
      <c r="G8" s="7">
        <v>1206.8225925925929</v>
      </c>
      <c r="H8" s="7">
        <v>1254.4690476190476</v>
      </c>
      <c r="I8" s="7">
        <v>1252.2168874172189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8ADC-4141-4F94-BEF1-FAA7A718FE4B}">
  <dimension ref="A1:C8"/>
  <sheetViews>
    <sheetView workbookViewId="0">
      <selection activeCell="B5" sqref="B5"/>
    </sheetView>
  </sheetViews>
  <sheetFormatPr defaultRowHeight="13.2" x14ac:dyDescent="0.25"/>
  <cols>
    <col min="1" max="1" width="22.21875" bestFit="1" customWidth="1"/>
    <col min="2" max="2" width="16.21875" bestFit="1" customWidth="1"/>
    <col min="3" max="3" width="11.33203125" bestFit="1" customWidth="1"/>
    <col min="4" max="4" width="11.5546875" bestFit="1" customWidth="1"/>
    <col min="5" max="5" width="12" bestFit="1" customWidth="1"/>
    <col min="6" max="6" width="7.88671875" bestFit="1" customWidth="1"/>
    <col min="7" max="7" width="12" bestFit="1" customWidth="1"/>
    <col min="8" max="8" width="6" bestFit="1" customWidth="1"/>
    <col min="9" max="10" width="12" bestFit="1" customWidth="1"/>
  </cols>
  <sheetData>
    <row r="1" spans="1:3" x14ac:dyDescent="0.25">
      <c r="A1" s="5" t="s">
        <v>35</v>
      </c>
      <c r="B1" t="s">
        <v>130</v>
      </c>
    </row>
    <row r="2" spans="1:3" x14ac:dyDescent="0.25">
      <c r="A2" s="5" t="s">
        <v>36</v>
      </c>
      <c r="B2" t="s">
        <v>173</v>
      </c>
    </row>
    <row r="4" spans="1:3" x14ac:dyDescent="0.25">
      <c r="A4" s="5" t="s">
        <v>1200</v>
      </c>
      <c r="B4" s="5" t="s">
        <v>1189</v>
      </c>
    </row>
    <row r="5" spans="1:3" x14ac:dyDescent="0.25">
      <c r="A5" s="5" t="s">
        <v>1191</v>
      </c>
      <c r="B5">
        <v>1000</v>
      </c>
      <c r="C5" t="s">
        <v>1190</v>
      </c>
    </row>
    <row r="6" spans="1:3" x14ac:dyDescent="0.25">
      <c r="A6" s="6" t="s">
        <v>71</v>
      </c>
      <c r="B6" s="7">
        <v>11325</v>
      </c>
      <c r="C6" s="7">
        <v>11325</v>
      </c>
    </row>
    <row r="7" spans="1:3" x14ac:dyDescent="0.25">
      <c r="A7" s="6" t="s">
        <v>42</v>
      </c>
      <c r="B7" s="7">
        <v>29800</v>
      </c>
      <c r="C7" s="7">
        <v>29800</v>
      </c>
    </row>
    <row r="8" spans="1:3" ht="12.6" customHeight="1" x14ac:dyDescent="0.25">
      <c r="A8" s="6" t="s">
        <v>1190</v>
      </c>
      <c r="B8" s="7">
        <v>20562.5</v>
      </c>
      <c r="C8" s="7">
        <v>20562.5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1C05-A64C-4CBF-B57B-67E028007028}">
  <dimension ref="A4:H24"/>
  <sheetViews>
    <sheetView workbookViewId="0">
      <selection activeCell="G28" sqref="G28"/>
    </sheetView>
  </sheetViews>
  <sheetFormatPr defaultRowHeight="13.2" x14ac:dyDescent="0.25"/>
  <cols>
    <col min="1" max="1" width="28.5546875" bestFit="1" customWidth="1"/>
    <col min="2" max="2" width="16.21875" bestFit="1" customWidth="1"/>
    <col min="3" max="3" width="4.33203125" bestFit="1" customWidth="1"/>
    <col min="4" max="4" width="5.5546875" bestFit="1" customWidth="1"/>
    <col min="5" max="5" width="6" bestFit="1" customWidth="1"/>
    <col min="6" max="6" width="6.21875" bestFit="1" customWidth="1"/>
    <col min="7" max="7" width="7" bestFit="1" customWidth="1"/>
    <col min="8" max="8" width="11.33203125" bestFit="1" customWidth="1"/>
    <col min="9" max="10" width="12" bestFit="1" customWidth="1"/>
  </cols>
  <sheetData>
    <row r="4" spans="1:8" x14ac:dyDescent="0.25">
      <c r="A4" s="5" t="s">
        <v>1201</v>
      </c>
      <c r="B4" s="5" t="s">
        <v>1189</v>
      </c>
    </row>
    <row r="5" spans="1:8" x14ac:dyDescent="0.25">
      <c r="A5" s="5" t="s">
        <v>1191</v>
      </c>
      <c r="B5" t="s">
        <v>137</v>
      </c>
      <c r="C5" t="s">
        <v>100</v>
      </c>
      <c r="D5" t="s">
        <v>94</v>
      </c>
      <c r="E5" t="s">
        <v>121</v>
      </c>
      <c r="F5" t="s">
        <v>50</v>
      </c>
      <c r="G5" t="s">
        <v>1195</v>
      </c>
      <c r="H5" t="s">
        <v>1190</v>
      </c>
    </row>
    <row r="6" spans="1:8" x14ac:dyDescent="0.25">
      <c r="A6" s="6" t="s">
        <v>71</v>
      </c>
      <c r="B6" s="7">
        <v>105</v>
      </c>
      <c r="C6" s="7">
        <v>131</v>
      </c>
      <c r="D6" s="7">
        <v>43</v>
      </c>
      <c r="E6" s="7">
        <v>94</v>
      </c>
      <c r="F6" s="7">
        <v>162</v>
      </c>
      <c r="G6" s="7"/>
      <c r="H6" s="7">
        <v>535</v>
      </c>
    </row>
    <row r="7" spans="1:8" x14ac:dyDescent="0.25">
      <c r="A7" s="8" t="s">
        <v>122</v>
      </c>
      <c r="B7" s="7">
        <v>14</v>
      </c>
      <c r="C7" s="7">
        <v>10</v>
      </c>
      <c r="D7" s="7">
        <v>6</v>
      </c>
      <c r="E7" s="7">
        <v>7</v>
      </c>
      <c r="F7" s="7">
        <v>21</v>
      </c>
      <c r="G7" s="7"/>
      <c r="H7" s="7">
        <v>58</v>
      </c>
    </row>
    <row r="8" spans="1:8" ht="12.6" customHeight="1" x14ac:dyDescent="0.25">
      <c r="A8" s="8" t="s">
        <v>78</v>
      </c>
      <c r="B8" s="7">
        <v>30</v>
      </c>
      <c r="C8" s="7">
        <v>34</v>
      </c>
      <c r="D8" s="7">
        <v>6</v>
      </c>
      <c r="E8" s="7">
        <v>28</v>
      </c>
      <c r="F8" s="7">
        <v>38</v>
      </c>
      <c r="G8" s="7"/>
      <c r="H8" s="7">
        <v>136</v>
      </c>
    </row>
    <row r="9" spans="1:8" x14ac:dyDescent="0.25">
      <c r="A9" s="8" t="s">
        <v>40</v>
      </c>
      <c r="B9" s="7">
        <v>2</v>
      </c>
      <c r="C9" s="7">
        <v>1</v>
      </c>
      <c r="D9" s="7">
        <v>1</v>
      </c>
      <c r="E9" s="7">
        <v>1</v>
      </c>
      <c r="F9" s="7">
        <v>1</v>
      </c>
      <c r="G9" s="7"/>
      <c r="H9" s="7">
        <v>6</v>
      </c>
    </row>
    <row r="10" spans="1:8" x14ac:dyDescent="0.25">
      <c r="A10" s="8" t="s">
        <v>176</v>
      </c>
      <c r="B10" s="7">
        <v>4</v>
      </c>
      <c r="C10" s="7">
        <v>5</v>
      </c>
      <c r="D10" s="7"/>
      <c r="E10" s="7">
        <v>1</v>
      </c>
      <c r="F10" s="7">
        <v>5</v>
      </c>
      <c r="G10" s="7"/>
      <c r="H10" s="7">
        <v>15</v>
      </c>
    </row>
    <row r="11" spans="1:8" x14ac:dyDescent="0.25">
      <c r="A11" s="8" t="s">
        <v>51</v>
      </c>
      <c r="B11" s="7">
        <v>19</v>
      </c>
      <c r="C11" s="7">
        <v>44</v>
      </c>
      <c r="D11" s="7">
        <v>13</v>
      </c>
      <c r="E11" s="7">
        <v>27</v>
      </c>
      <c r="F11" s="7">
        <v>39</v>
      </c>
      <c r="G11" s="7"/>
      <c r="H11" s="7">
        <v>142</v>
      </c>
    </row>
    <row r="12" spans="1:8" x14ac:dyDescent="0.25">
      <c r="A12" s="8" t="s">
        <v>65</v>
      </c>
      <c r="B12" s="7">
        <v>14</v>
      </c>
      <c r="C12" s="7">
        <v>12</v>
      </c>
      <c r="D12" s="7">
        <v>5</v>
      </c>
      <c r="E12" s="7">
        <v>11</v>
      </c>
      <c r="F12" s="7">
        <v>22</v>
      </c>
      <c r="G12" s="7"/>
      <c r="H12" s="7">
        <v>64</v>
      </c>
    </row>
    <row r="13" spans="1:8" x14ac:dyDescent="0.25">
      <c r="A13" s="8" t="s">
        <v>114</v>
      </c>
      <c r="B13" s="7">
        <v>22</v>
      </c>
      <c r="C13" s="7">
        <v>24</v>
      </c>
      <c r="D13" s="7">
        <v>12</v>
      </c>
      <c r="E13" s="7">
        <v>19</v>
      </c>
      <c r="F13" s="7">
        <v>36</v>
      </c>
      <c r="G13" s="7"/>
      <c r="H13" s="7">
        <v>113</v>
      </c>
    </row>
    <row r="14" spans="1:8" x14ac:dyDescent="0.25">
      <c r="A14" s="8" t="s">
        <v>1195</v>
      </c>
      <c r="B14" s="7"/>
      <c r="C14" s="7">
        <v>1</v>
      </c>
      <c r="D14" s="7"/>
      <c r="E14" s="7"/>
      <c r="F14" s="7"/>
      <c r="G14" s="7"/>
      <c r="H14" s="7">
        <v>1</v>
      </c>
    </row>
    <row r="15" spans="1:8" x14ac:dyDescent="0.25">
      <c r="A15" s="6" t="s">
        <v>42</v>
      </c>
      <c r="B15" s="7">
        <v>90</v>
      </c>
      <c r="C15" s="7">
        <v>92</v>
      </c>
      <c r="D15" s="7">
        <v>48</v>
      </c>
      <c r="E15" s="7">
        <v>103</v>
      </c>
      <c r="F15" s="7">
        <v>130</v>
      </c>
      <c r="G15" s="7"/>
      <c r="H15" s="7">
        <v>463</v>
      </c>
    </row>
    <row r="16" spans="1:8" x14ac:dyDescent="0.25">
      <c r="A16" s="8" t="s">
        <v>122</v>
      </c>
      <c r="B16" s="7">
        <v>12</v>
      </c>
      <c r="C16" s="7">
        <v>11</v>
      </c>
      <c r="D16" s="7">
        <v>7</v>
      </c>
      <c r="E16" s="7">
        <v>11</v>
      </c>
      <c r="F16" s="7">
        <v>11</v>
      </c>
      <c r="G16" s="7"/>
      <c r="H16" s="7">
        <v>52</v>
      </c>
    </row>
    <row r="17" spans="1:8" x14ac:dyDescent="0.25">
      <c r="A17" s="8" t="s">
        <v>78</v>
      </c>
      <c r="B17" s="7">
        <v>21</v>
      </c>
      <c r="C17" s="7">
        <v>28</v>
      </c>
      <c r="D17" s="7">
        <v>10</v>
      </c>
      <c r="E17" s="7">
        <v>30</v>
      </c>
      <c r="F17" s="7">
        <v>35</v>
      </c>
      <c r="G17" s="7"/>
      <c r="H17" s="7">
        <v>124</v>
      </c>
    </row>
    <row r="18" spans="1:8" x14ac:dyDescent="0.25">
      <c r="A18" s="8" t="s">
        <v>40</v>
      </c>
      <c r="B18" s="7">
        <v>3</v>
      </c>
      <c r="C18" s="7">
        <v>3</v>
      </c>
      <c r="D18" s="7">
        <v>2</v>
      </c>
      <c r="E18" s="7">
        <v>6</v>
      </c>
      <c r="F18" s="7">
        <v>3</v>
      </c>
      <c r="G18" s="7"/>
      <c r="H18" s="7">
        <v>17</v>
      </c>
    </row>
    <row r="19" spans="1:8" x14ac:dyDescent="0.25">
      <c r="A19" s="8" t="s">
        <v>176</v>
      </c>
      <c r="B19" s="7">
        <v>2</v>
      </c>
      <c r="C19" s="7">
        <v>3</v>
      </c>
      <c r="D19" s="7">
        <v>1</v>
      </c>
      <c r="E19" s="7">
        <v>4</v>
      </c>
      <c r="F19" s="7">
        <v>5</v>
      </c>
      <c r="G19" s="7"/>
      <c r="H19" s="7">
        <v>15</v>
      </c>
    </row>
    <row r="20" spans="1:8" x14ac:dyDescent="0.25">
      <c r="A20" s="8" t="s">
        <v>51</v>
      </c>
      <c r="B20" s="7">
        <v>21</v>
      </c>
      <c r="C20" s="7">
        <v>20</v>
      </c>
      <c r="D20" s="7">
        <v>10</v>
      </c>
      <c r="E20" s="7">
        <v>24</v>
      </c>
      <c r="F20" s="7">
        <v>30</v>
      </c>
      <c r="G20" s="7"/>
      <c r="H20" s="7">
        <v>105</v>
      </c>
    </row>
    <row r="21" spans="1:8" x14ac:dyDescent="0.25">
      <c r="A21" s="8" t="s">
        <v>65</v>
      </c>
      <c r="B21" s="7">
        <v>6</v>
      </c>
      <c r="C21" s="7">
        <v>14</v>
      </c>
      <c r="D21" s="7">
        <v>9</v>
      </c>
      <c r="E21" s="7">
        <v>6</v>
      </c>
      <c r="F21" s="7">
        <v>11</v>
      </c>
      <c r="G21" s="7"/>
      <c r="H21" s="7">
        <v>46</v>
      </c>
    </row>
    <row r="22" spans="1:8" x14ac:dyDescent="0.25">
      <c r="A22" s="8" t="s">
        <v>114</v>
      </c>
      <c r="B22" s="7">
        <v>25</v>
      </c>
      <c r="C22" s="7">
        <v>13</v>
      </c>
      <c r="D22" s="7">
        <v>9</v>
      </c>
      <c r="E22" s="7">
        <v>21</v>
      </c>
      <c r="F22" s="7">
        <v>35</v>
      </c>
      <c r="G22" s="7"/>
      <c r="H22" s="7">
        <v>103</v>
      </c>
    </row>
    <row r="23" spans="1:8" x14ac:dyDescent="0.25">
      <c r="A23" s="8" t="s">
        <v>1195</v>
      </c>
      <c r="B23" s="7"/>
      <c r="C23" s="7"/>
      <c r="D23" s="7"/>
      <c r="E23" s="7">
        <v>1</v>
      </c>
      <c r="F23" s="7"/>
      <c r="G23" s="7"/>
      <c r="H23" s="7">
        <v>1</v>
      </c>
    </row>
    <row r="24" spans="1:8" x14ac:dyDescent="0.25">
      <c r="A24" s="6" t="s">
        <v>1190</v>
      </c>
      <c r="B24" s="7">
        <v>195</v>
      </c>
      <c r="C24" s="7">
        <v>223</v>
      </c>
      <c r="D24" s="7">
        <v>91</v>
      </c>
      <c r="E24" s="7">
        <v>197</v>
      </c>
      <c r="F24" s="7">
        <v>292</v>
      </c>
      <c r="G24" s="7"/>
      <c r="H24" s="7">
        <v>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BF4C-8289-414C-A1BD-17D705C23728}">
  <dimension ref="A2:B9"/>
  <sheetViews>
    <sheetView workbookViewId="0">
      <selection activeCell="A8" sqref="A8"/>
      <pivotSelection pane="bottomRight" showHeader="1" extendable="1" axis="axisRow" dimension="1" start="3" min="2" max="4" activeRow="7" previousRow="7" click="1" r:id="rId1">
        <pivotArea dataOnly="0" fieldPosition="0">
          <references count="1">
            <reference field="22" count="1">
              <x v="5"/>
            </reference>
          </references>
        </pivotArea>
      </pivotSelection>
    </sheetView>
  </sheetViews>
  <sheetFormatPr defaultRowHeight="13.2" x14ac:dyDescent="0.25"/>
  <cols>
    <col min="1" max="1" width="14.6640625" bestFit="1" customWidth="1"/>
    <col min="2" max="2" width="15.5546875" bestFit="1" customWidth="1"/>
    <col min="3" max="3" width="13.6640625" bestFit="1" customWidth="1"/>
    <col min="4" max="4" width="14.21875" bestFit="1" customWidth="1"/>
    <col min="5" max="5" width="15.109375" bestFit="1" customWidth="1"/>
    <col min="6" max="6" width="13.44140625" bestFit="1" customWidth="1"/>
    <col min="7" max="7" width="16.44140625" bestFit="1" customWidth="1"/>
    <col min="8" max="8" width="13.5546875" bestFit="1" customWidth="1"/>
    <col min="9" max="9" width="13.21875" bestFit="1" customWidth="1"/>
    <col min="10" max="10" width="15.109375" bestFit="1" customWidth="1"/>
    <col min="11" max="11" width="15.44140625" bestFit="1" customWidth="1"/>
    <col min="12" max="12" width="14.5546875" bestFit="1" customWidth="1"/>
    <col min="13" max="13" width="14.33203125" bestFit="1" customWidth="1"/>
    <col min="14" max="14" width="20" bestFit="1" customWidth="1"/>
    <col min="15" max="15" width="12.44140625" bestFit="1" customWidth="1"/>
    <col min="16" max="16" width="13.21875" bestFit="1" customWidth="1"/>
    <col min="17" max="17" width="13.77734375" bestFit="1" customWidth="1"/>
    <col min="18" max="18" width="13.21875" bestFit="1" customWidth="1"/>
    <col min="19" max="19" width="13.33203125" bestFit="1" customWidth="1"/>
    <col min="20" max="20" width="12.109375" bestFit="1" customWidth="1"/>
    <col min="21" max="21" width="14.33203125" bestFit="1" customWidth="1"/>
    <col min="22" max="22" width="15.109375" bestFit="1" customWidth="1"/>
    <col min="23" max="23" width="16.44140625" bestFit="1" customWidth="1"/>
    <col min="24" max="24" width="15.109375" bestFit="1" customWidth="1"/>
    <col min="25" max="25" width="14.88671875" bestFit="1" customWidth="1"/>
    <col min="26" max="26" width="14" bestFit="1" customWidth="1"/>
    <col min="27" max="27" width="15" bestFit="1" customWidth="1"/>
    <col min="28" max="28" width="18.6640625" bestFit="1" customWidth="1"/>
    <col min="29" max="29" width="17" bestFit="1" customWidth="1"/>
    <col min="30" max="30" width="14.77734375" bestFit="1" customWidth="1"/>
    <col min="31" max="31" width="13.109375" bestFit="1" customWidth="1"/>
    <col min="32" max="32" width="15.5546875" bestFit="1" customWidth="1"/>
    <col min="33" max="33" width="15.77734375" bestFit="1" customWidth="1"/>
    <col min="34" max="34" width="14.44140625" bestFit="1" customWidth="1"/>
    <col min="35" max="35" width="13.21875" bestFit="1" customWidth="1"/>
    <col min="36" max="36" width="18.77734375" bestFit="1" customWidth="1"/>
    <col min="37" max="37" width="13.109375" bestFit="1" customWidth="1"/>
    <col min="38" max="38" width="12" bestFit="1" customWidth="1"/>
    <col min="39" max="39" width="15.88671875" bestFit="1" customWidth="1"/>
    <col min="40" max="40" width="15.5546875" bestFit="1" customWidth="1"/>
    <col min="41" max="41" width="11.77734375" bestFit="1" customWidth="1"/>
    <col min="42" max="42" width="15.88671875" bestFit="1" customWidth="1"/>
    <col min="43" max="43" width="13.88671875" bestFit="1" customWidth="1"/>
    <col min="44" max="44" width="22.88671875" bestFit="1" customWidth="1"/>
    <col min="45" max="45" width="19.6640625" bestFit="1" customWidth="1"/>
    <col min="46" max="46" width="13.77734375" bestFit="1" customWidth="1"/>
    <col min="47" max="47" width="13.33203125" bestFit="1" customWidth="1"/>
    <col min="48" max="48" width="14" bestFit="1" customWidth="1"/>
    <col min="49" max="49" width="17.21875" bestFit="1" customWidth="1"/>
    <col min="50" max="50" width="13.5546875" bestFit="1" customWidth="1"/>
    <col min="51" max="51" width="17.77734375" bestFit="1" customWidth="1"/>
    <col min="52" max="52" width="13.33203125" bestFit="1" customWidth="1"/>
    <col min="53" max="53" width="14.88671875" bestFit="1" customWidth="1"/>
    <col min="54" max="54" width="20.88671875" bestFit="1" customWidth="1"/>
    <col min="55" max="55" width="14.21875" bestFit="1" customWidth="1"/>
    <col min="56" max="56" width="14.44140625" bestFit="1" customWidth="1"/>
    <col min="57" max="57" width="18.77734375" bestFit="1" customWidth="1"/>
    <col min="58" max="58" width="15.109375" bestFit="1" customWidth="1"/>
    <col min="59" max="59" width="16.88671875" bestFit="1" customWidth="1"/>
    <col min="60" max="60" width="17.88671875" bestFit="1" customWidth="1"/>
    <col min="61" max="61" width="14.44140625" bestFit="1" customWidth="1"/>
    <col min="62" max="62" width="21.109375" bestFit="1" customWidth="1"/>
    <col min="63" max="64" width="13.88671875" bestFit="1" customWidth="1"/>
    <col min="65" max="65" width="13.21875" bestFit="1" customWidth="1"/>
    <col min="66" max="66" width="15.44140625" bestFit="1" customWidth="1"/>
    <col min="67" max="67" width="13.44140625" bestFit="1" customWidth="1"/>
    <col min="68" max="68" width="11.77734375" bestFit="1" customWidth="1"/>
    <col min="69" max="69" width="13.6640625" bestFit="1" customWidth="1"/>
    <col min="70" max="70" width="15.21875" bestFit="1" customWidth="1"/>
    <col min="71" max="71" width="15" bestFit="1" customWidth="1"/>
    <col min="72" max="72" width="12.77734375" bestFit="1" customWidth="1"/>
    <col min="73" max="73" width="14.77734375" bestFit="1" customWidth="1"/>
    <col min="74" max="74" width="20.6640625" bestFit="1" customWidth="1"/>
    <col min="75" max="75" width="11.77734375" bestFit="1" customWidth="1"/>
    <col min="76" max="76" width="16.44140625" bestFit="1" customWidth="1"/>
    <col min="77" max="77" width="13.21875" bestFit="1" customWidth="1"/>
    <col min="78" max="78" width="18.44140625" bestFit="1" customWidth="1"/>
    <col min="79" max="79" width="13.33203125" bestFit="1" customWidth="1"/>
    <col min="80" max="80" width="14.21875" bestFit="1" customWidth="1"/>
    <col min="81" max="81" width="14.77734375" bestFit="1" customWidth="1"/>
    <col min="82" max="82" width="12.5546875" bestFit="1" customWidth="1"/>
    <col min="83" max="84" width="14.33203125" bestFit="1" customWidth="1"/>
    <col min="85" max="85" width="15.21875" bestFit="1" customWidth="1"/>
    <col min="86" max="86" width="15" bestFit="1" customWidth="1"/>
    <col min="87" max="87" width="18" bestFit="1" customWidth="1"/>
    <col min="88" max="88" width="11.21875" bestFit="1" customWidth="1"/>
    <col min="89" max="89" width="13.21875" bestFit="1" customWidth="1"/>
    <col min="90" max="90" width="19.21875" bestFit="1" customWidth="1"/>
    <col min="91" max="91" width="11.88671875" bestFit="1" customWidth="1"/>
    <col min="92" max="92" width="21.88671875" bestFit="1" customWidth="1"/>
    <col min="93" max="93" width="13.21875" bestFit="1" customWidth="1"/>
    <col min="94" max="94" width="11.21875" bestFit="1" customWidth="1"/>
    <col min="95" max="95" width="13.21875" bestFit="1" customWidth="1"/>
    <col min="96" max="96" width="13.33203125" bestFit="1" customWidth="1"/>
    <col min="97" max="97" width="22.33203125" bestFit="1" customWidth="1"/>
    <col min="98" max="98" width="12" bestFit="1" customWidth="1"/>
    <col min="99" max="99" width="13.21875" bestFit="1" customWidth="1"/>
    <col min="100" max="100" width="17.5546875" bestFit="1" customWidth="1"/>
    <col min="101" max="101" width="12.5546875" bestFit="1" customWidth="1"/>
    <col min="102" max="102" width="14.5546875" bestFit="1" customWidth="1"/>
    <col min="103" max="103" width="11.21875" bestFit="1" customWidth="1"/>
    <col min="104" max="105" width="13.21875" bestFit="1" customWidth="1"/>
    <col min="106" max="106" width="16.5546875" bestFit="1" customWidth="1"/>
    <col min="107" max="107" width="14" bestFit="1" customWidth="1"/>
    <col min="108" max="108" width="13.44140625" bestFit="1" customWidth="1"/>
    <col min="109" max="109" width="13.6640625" bestFit="1" customWidth="1"/>
    <col min="110" max="110" width="14.5546875" bestFit="1" customWidth="1"/>
    <col min="111" max="111" width="20.109375" bestFit="1" customWidth="1"/>
    <col min="112" max="112" width="12.109375" bestFit="1" customWidth="1"/>
    <col min="113" max="113" width="14.33203125" bestFit="1" customWidth="1"/>
    <col min="114" max="114" width="16.5546875" bestFit="1" customWidth="1"/>
    <col min="115" max="115" width="13.21875" bestFit="1" customWidth="1"/>
    <col min="116" max="116" width="15" bestFit="1" customWidth="1"/>
    <col min="117" max="117" width="15.109375" bestFit="1" customWidth="1"/>
    <col min="118" max="118" width="13.88671875" bestFit="1" customWidth="1"/>
    <col min="119" max="119" width="13.5546875" bestFit="1" customWidth="1"/>
    <col min="120" max="120" width="14.109375" bestFit="1" customWidth="1"/>
    <col min="121" max="121" width="14.77734375" bestFit="1" customWidth="1"/>
    <col min="122" max="122" width="12.21875" bestFit="1" customWidth="1"/>
    <col min="123" max="123" width="17.33203125" bestFit="1" customWidth="1"/>
    <col min="124" max="124" width="15.88671875" bestFit="1" customWidth="1"/>
    <col min="125" max="125" width="17.33203125" bestFit="1" customWidth="1"/>
    <col min="126" max="126" width="11.88671875" bestFit="1" customWidth="1"/>
    <col min="127" max="127" width="16.33203125" bestFit="1" customWidth="1"/>
    <col min="128" max="128" width="15.109375" bestFit="1" customWidth="1"/>
    <col min="129" max="129" width="14.5546875" bestFit="1" customWidth="1"/>
    <col min="130" max="130" width="14" bestFit="1" customWidth="1"/>
    <col min="131" max="131" width="15.88671875" bestFit="1" customWidth="1"/>
    <col min="132" max="132" width="13.21875" bestFit="1" customWidth="1"/>
    <col min="133" max="133" width="21.109375" bestFit="1" customWidth="1"/>
    <col min="134" max="134" width="13.44140625" bestFit="1" customWidth="1"/>
    <col min="135" max="135" width="14.33203125" bestFit="1" customWidth="1"/>
    <col min="136" max="136" width="13.109375" bestFit="1" customWidth="1"/>
    <col min="137" max="137" width="10.6640625" bestFit="1" customWidth="1"/>
    <col min="138" max="138" width="14.44140625" bestFit="1" customWidth="1"/>
    <col min="139" max="139" width="23.6640625" bestFit="1" customWidth="1"/>
    <col min="140" max="140" width="14.44140625" bestFit="1" customWidth="1"/>
    <col min="141" max="141" width="12.109375" bestFit="1" customWidth="1"/>
    <col min="142" max="142" width="18" bestFit="1" customWidth="1"/>
    <col min="143" max="143" width="12.109375" bestFit="1" customWidth="1"/>
    <col min="144" max="144" width="20.109375" bestFit="1" customWidth="1"/>
    <col min="145" max="145" width="10.6640625" bestFit="1" customWidth="1"/>
    <col min="146" max="146" width="16.5546875" bestFit="1" customWidth="1"/>
    <col min="147" max="147" width="13.21875" bestFit="1" customWidth="1"/>
    <col min="148" max="148" width="10.77734375" bestFit="1" customWidth="1"/>
    <col min="149" max="149" width="20.6640625" bestFit="1" customWidth="1"/>
    <col min="150" max="150" width="16.33203125" bestFit="1" customWidth="1"/>
    <col min="151" max="151" width="15.44140625" bestFit="1" customWidth="1"/>
    <col min="152" max="152" width="16.33203125" bestFit="1" customWidth="1"/>
    <col min="153" max="153" width="14.6640625" bestFit="1" customWidth="1"/>
    <col min="154" max="154" width="14" bestFit="1" customWidth="1"/>
    <col min="155" max="155" width="14.44140625" bestFit="1" customWidth="1"/>
    <col min="156" max="156" width="12.5546875" bestFit="1" customWidth="1"/>
    <col min="157" max="157" width="17.88671875" bestFit="1" customWidth="1"/>
    <col min="158" max="158" width="13.33203125" bestFit="1" customWidth="1"/>
    <col min="159" max="159" width="20.109375" bestFit="1" customWidth="1"/>
    <col min="160" max="160" width="16.88671875" bestFit="1" customWidth="1"/>
    <col min="161" max="161" width="16.77734375" bestFit="1" customWidth="1"/>
    <col min="162" max="162" width="21.44140625" bestFit="1" customWidth="1"/>
    <col min="163" max="163" width="11.88671875" bestFit="1" customWidth="1"/>
    <col min="164" max="164" width="16.44140625" bestFit="1" customWidth="1"/>
    <col min="165" max="165" width="15.21875" bestFit="1" customWidth="1"/>
    <col min="166" max="166" width="22.33203125" bestFit="1" customWidth="1"/>
    <col min="167" max="167" width="11.21875" bestFit="1" customWidth="1"/>
    <col min="168" max="168" width="12.109375" bestFit="1" customWidth="1"/>
    <col min="169" max="169" width="24.109375" bestFit="1" customWidth="1"/>
    <col min="170" max="170" width="16.33203125" bestFit="1" customWidth="1"/>
    <col min="171" max="171" width="21.5546875" bestFit="1" customWidth="1"/>
    <col min="172" max="172" width="20.5546875" bestFit="1" customWidth="1"/>
    <col min="173" max="173" width="21.44140625" bestFit="1" customWidth="1"/>
    <col min="174" max="174" width="14" bestFit="1" customWidth="1"/>
    <col min="175" max="176" width="14.6640625" bestFit="1" customWidth="1"/>
    <col min="177" max="177" width="14.33203125" bestFit="1" customWidth="1"/>
    <col min="178" max="178" width="14" bestFit="1" customWidth="1"/>
    <col min="179" max="179" width="20.88671875" bestFit="1" customWidth="1"/>
    <col min="180" max="180" width="16.44140625" bestFit="1" customWidth="1"/>
    <col min="181" max="181" width="19.6640625" bestFit="1" customWidth="1"/>
    <col min="182" max="182" width="14.21875" bestFit="1" customWidth="1"/>
    <col min="183" max="183" width="15.21875" bestFit="1" customWidth="1"/>
    <col min="184" max="184" width="17" bestFit="1" customWidth="1"/>
    <col min="185" max="185" width="15.88671875" bestFit="1" customWidth="1"/>
    <col min="186" max="186" width="17.88671875" bestFit="1" customWidth="1"/>
    <col min="187" max="187" width="15.77734375" bestFit="1" customWidth="1"/>
    <col min="188" max="188" width="12.6640625" bestFit="1" customWidth="1"/>
    <col min="189" max="189" width="17.33203125" bestFit="1" customWidth="1"/>
    <col min="190" max="190" width="14.6640625" bestFit="1" customWidth="1"/>
    <col min="191" max="191" width="11.88671875" bestFit="1" customWidth="1"/>
    <col min="192" max="193" width="12" bestFit="1" customWidth="1"/>
    <col min="194" max="194" width="11.21875" bestFit="1" customWidth="1"/>
    <col min="195" max="195" width="16.88671875" bestFit="1" customWidth="1"/>
    <col min="196" max="196" width="13.88671875" bestFit="1" customWidth="1"/>
    <col min="197" max="197" width="17.21875" bestFit="1" customWidth="1"/>
    <col min="198" max="198" width="21" bestFit="1" customWidth="1"/>
    <col min="199" max="199" width="14.5546875" bestFit="1" customWidth="1"/>
    <col min="200" max="200" width="18.77734375" bestFit="1" customWidth="1"/>
    <col min="201" max="201" width="15.109375" bestFit="1" customWidth="1"/>
    <col min="202" max="202" width="15.44140625" bestFit="1" customWidth="1"/>
    <col min="203" max="203" width="13.77734375" bestFit="1" customWidth="1"/>
    <col min="204" max="204" width="15.77734375" bestFit="1" customWidth="1"/>
    <col min="205" max="205" width="15.109375" bestFit="1" customWidth="1"/>
    <col min="206" max="206" width="14.5546875" bestFit="1" customWidth="1"/>
    <col min="207" max="207" width="14.77734375" bestFit="1" customWidth="1"/>
    <col min="208" max="208" width="14" bestFit="1" customWidth="1"/>
    <col min="209" max="209" width="17.5546875" bestFit="1" customWidth="1"/>
    <col min="210" max="210" width="23.6640625" bestFit="1" customWidth="1"/>
    <col min="211" max="211" width="14.21875" bestFit="1" customWidth="1"/>
    <col min="212" max="212" width="12.109375" bestFit="1" customWidth="1"/>
    <col min="213" max="213" width="13.109375" bestFit="1" customWidth="1"/>
    <col min="214" max="214" width="13.33203125" bestFit="1" customWidth="1"/>
    <col min="215" max="215" width="20" bestFit="1" customWidth="1"/>
    <col min="216" max="216" width="14.44140625" bestFit="1" customWidth="1"/>
    <col min="217" max="217" width="14.6640625" bestFit="1" customWidth="1"/>
    <col min="218" max="218" width="17.6640625" bestFit="1" customWidth="1"/>
    <col min="219" max="219" width="10.77734375" bestFit="1" customWidth="1"/>
    <col min="220" max="220" width="12.109375" bestFit="1" customWidth="1"/>
    <col min="221" max="221" width="13.44140625" bestFit="1" customWidth="1"/>
    <col min="222" max="222" width="12.21875" bestFit="1" customWidth="1"/>
    <col min="223" max="223" width="18" bestFit="1" customWidth="1"/>
    <col min="224" max="224" width="17.21875" bestFit="1" customWidth="1"/>
    <col min="225" max="225" width="16.44140625" bestFit="1" customWidth="1"/>
    <col min="226" max="226" width="15.88671875" bestFit="1" customWidth="1"/>
    <col min="227" max="227" width="13.44140625" bestFit="1" customWidth="1"/>
    <col min="228" max="228" width="14.6640625" bestFit="1" customWidth="1"/>
    <col min="229" max="229" width="15.88671875" bestFit="1" customWidth="1"/>
    <col min="230" max="230" width="14.44140625" bestFit="1" customWidth="1"/>
    <col min="231" max="231" width="13.5546875" bestFit="1" customWidth="1"/>
    <col min="232" max="232" width="13.88671875" bestFit="1" customWidth="1"/>
    <col min="233" max="233" width="12" bestFit="1" customWidth="1"/>
    <col min="234" max="234" width="14.5546875" bestFit="1" customWidth="1"/>
    <col min="235" max="235" width="14" bestFit="1" customWidth="1"/>
    <col min="236" max="236" width="16.77734375" bestFit="1" customWidth="1"/>
    <col min="237" max="237" width="17.33203125" bestFit="1" customWidth="1"/>
    <col min="238" max="238" width="12.33203125" bestFit="1" customWidth="1"/>
    <col min="239" max="239" width="11.21875" bestFit="1" customWidth="1"/>
    <col min="240" max="240" width="14" bestFit="1" customWidth="1"/>
    <col min="241" max="241" width="21" bestFit="1" customWidth="1"/>
    <col min="242" max="243" width="15.109375" bestFit="1" customWidth="1"/>
    <col min="244" max="244" width="12.77734375" bestFit="1" customWidth="1"/>
    <col min="245" max="245" width="16.44140625" bestFit="1" customWidth="1"/>
    <col min="246" max="246" width="15.21875" bestFit="1" customWidth="1"/>
    <col min="247" max="247" width="15.109375" bestFit="1" customWidth="1"/>
    <col min="248" max="248" width="14.44140625" bestFit="1" customWidth="1"/>
    <col min="249" max="249" width="17" bestFit="1" customWidth="1"/>
    <col min="250" max="250" width="15" bestFit="1" customWidth="1"/>
    <col min="251" max="251" width="11.77734375" bestFit="1" customWidth="1"/>
    <col min="252" max="252" width="13.21875" bestFit="1" customWidth="1"/>
    <col min="253" max="253" width="14.33203125" bestFit="1" customWidth="1"/>
    <col min="254" max="254" width="16.5546875" bestFit="1" customWidth="1"/>
    <col min="255" max="255" width="14" bestFit="1" customWidth="1"/>
    <col min="256" max="256" width="12.6640625" bestFit="1" customWidth="1"/>
    <col min="257" max="257" width="13.109375" bestFit="1" customWidth="1"/>
    <col min="258" max="258" width="17.21875" bestFit="1" customWidth="1"/>
    <col min="259" max="259" width="12.77734375" bestFit="1" customWidth="1"/>
    <col min="260" max="260" width="13.5546875" bestFit="1" customWidth="1"/>
    <col min="261" max="261" width="12.109375" bestFit="1" customWidth="1"/>
    <col min="262" max="262" width="12.5546875" bestFit="1" customWidth="1"/>
    <col min="263" max="263" width="21.5546875" bestFit="1" customWidth="1"/>
    <col min="264" max="264" width="15.5546875" bestFit="1" customWidth="1"/>
    <col min="265" max="265" width="14.5546875" bestFit="1" customWidth="1"/>
    <col min="266" max="266" width="12.33203125" bestFit="1" customWidth="1"/>
    <col min="267" max="267" width="15.88671875" bestFit="1" customWidth="1"/>
    <col min="268" max="268" width="20.5546875" bestFit="1" customWidth="1"/>
    <col min="269" max="269" width="16.21875" bestFit="1" customWidth="1"/>
    <col min="270" max="270" width="13.33203125" bestFit="1" customWidth="1"/>
    <col min="271" max="271" width="15.5546875" bestFit="1" customWidth="1"/>
    <col min="272" max="272" width="13.77734375" bestFit="1" customWidth="1"/>
    <col min="273" max="273" width="14.77734375" bestFit="1" customWidth="1"/>
    <col min="274" max="274" width="13.88671875" bestFit="1" customWidth="1"/>
    <col min="275" max="275" width="14.77734375" bestFit="1" customWidth="1"/>
    <col min="276" max="276" width="16.5546875" bestFit="1" customWidth="1"/>
    <col min="277" max="277" width="18.77734375" bestFit="1" customWidth="1"/>
    <col min="278" max="278" width="12.77734375" bestFit="1" customWidth="1"/>
    <col min="279" max="279" width="13.109375" bestFit="1" customWidth="1"/>
    <col min="280" max="280" width="20.109375" bestFit="1" customWidth="1"/>
    <col min="281" max="281" width="14.5546875" bestFit="1" customWidth="1"/>
    <col min="282" max="282" width="17.77734375" bestFit="1" customWidth="1"/>
    <col min="283" max="283" width="13.5546875" bestFit="1" customWidth="1"/>
    <col min="284" max="284" width="14" bestFit="1" customWidth="1"/>
    <col min="285" max="285" width="15.109375" bestFit="1" customWidth="1"/>
    <col min="286" max="286" width="15.44140625" bestFit="1" customWidth="1"/>
    <col min="287" max="287" width="12.5546875" bestFit="1" customWidth="1"/>
    <col min="288" max="288" width="14.33203125" bestFit="1" customWidth="1"/>
    <col min="289" max="289" width="14" bestFit="1" customWidth="1"/>
    <col min="290" max="290" width="17.88671875" bestFit="1" customWidth="1"/>
    <col min="291" max="291" width="13.33203125" bestFit="1" customWidth="1"/>
    <col min="292" max="292" width="15.21875" bestFit="1" customWidth="1"/>
    <col min="293" max="293" width="13.88671875" bestFit="1" customWidth="1"/>
    <col min="294" max="294" width="20.5546875" bestFit="1" customWidth="1"/>
    <col min="295" max="295" width="17.77734375" bestFit="1" customWidth="1"/>
    <col min="296" max="296" width="13.21875" bestFit="1" customWidth="1"/>
    <col min="297" max="297" width="17.33203125" bestFit="1" customWidth="1"/>
    <col min="298" max="298" width="12.6640625" bestFit="1" customWidth="1"/>
    <col min="299" max="299" width="15.109375" bestFit="1" customWidth="1"/>
    <col min="300" max="300" width="14.6640625" bestFit="1" customWidth="1"/>
    <col min="301" max="301" width="13.88671875" bestFit="1" customWidth="1"/>
    <col min="302" max="302" width="21.88671875" bestFit="1" customWidth="1"/>
    <col min="303" max="303" width="13.88671875" bestFit="1" customWidth="1"/>
    <col min="304" max="304" width="16.88671875" bestFit="1" customWidth="1"/>
    <col min="305" max="305" width="11.21875" bestFit="1" customWidth="1"/>
    <col min="306" max="306" width="15.109375" bestFit="1" customWidth="1"/>
    <col min="307" max="307" width="10.77734375" bestFit="1" customWidth="1"/>
    <col min="308" max="308" width="14.44140625" bestFit="1" customWidth="1"/>
    <col min="309" max="309" width="20.5546875" bestFit="1" customWidth="1"/>
    <col min="310" max="310" width="19.21875" bestFit="1" customWidth="1"/>
    <col min="311" max="311" width="14.33203125" bestFit="1" customWidth="1"/>
    <col min="312" max="312" width="23.6640625" bestFit="1" customWidth="1"/>
    <col min="313" max="313" width="16.33203125" bestFit="1" customWidth="1"/>
    <col min="314" max="314" width="12.109375" bestFit="1" customWidth="1"/>
    <col min="315" max="315" width="15.5546875" bestFit="1" customWidth="1"/>
    <col min="316" max="316" width="16.5546875" bestFit="1" customWidth="1"/>
    <col min="317" max="317" width="16.33203125" bestFit="1" customWidth="1"/>
    <col min="318" max="318" width="11.77734375" bestFit="1" customWidth="1"/>
    <col min="319" max="319" width="12.109375" bestFit="1" customWidth="1"/>
    <col min="320" max="320" width="21.109375" bestFit="1" customWidth="1"/>
    <col min="321" max="321" width="15.109375" bestFit="1" customWidth="1"/>
    <col min="322" max="322" width="12.6640625" bestFit="1" customWidth="1"/>
    <col min="323" max="323" width="13.21875" bestFit="1" customWidth="1"/>
    <col min="324" max="324" width="13.5546875" bestFit="1" customWidth="1"/>
    <col min="325" max="325" width="14.33203125" bestFit="1" customWidth="1"/>
    <col min="326" max="326" width="14.21875" bestFit="1" customWidth="1"/>
    <col min="327" max="327" width="13.21875" bestFit="1" customWidth="1"/>
    <col min="328" max="328" width="12.77734375" bestFit="1" customWidth="1"/>
    <col min="329" max="329" width="20.88671875" bestFit="1" customWidth="1"/>
    <col min="330" max="330" width="11.21875" bestFit="1" customWidth="1"/>
    <col min="331" max="331" width="14.88671875" bestFit="1" customWidth="1"/>
    <col min="332" max="332" width="12.5546875" bestFit="1" customWidth="1"/>
    <col min="333" max="333" width="14.21875" bestFit="1" customWidth="1"/>
    <col min="334" max="334" width="20.88671875" bestFit="1" customWidth="1"/>
    <col min="335" max="335" width="14.6640625" bestFit="1" customWidth="1"/>
    <col min="336" max="336" width="21" bestFit="1" customWidth="1"/>
    <col min="337" max="337" width="17.77734375" bestFit="1" customWidth="1"/>
    <col min="338" max="338" width="13.44140625" bestFit="1" customWidth="1"/>
    <col min="339" max="339" width="20.6640625" bestFit="1" customWidth="1"/>
    <col min="340" max="340" width="17.21875" bestFit="1" customWidth="1"/>
    <col min="341" max="341" width="16.33203125" bestFit="1" customWidth="1"/>
    <col min="342" max="342" width="12.6640625" bestFit="1" customWidth="1"/>
    <col min="343" max="343" width="12.33203125" bestFit="1" customWidth="1"/>
    <col min="344" max="344" width="14.77734375" bestFit="1" customWidth="1"/>
    <col min="345" max="345" width="13.6640625" bestFit="1" customWidth="1"/>
    <col min="346" max="346" width="14" bestFit="1" customWidth="1"/>
    <col min="347" max="347" width="14.6640625" bestFit="1" customWidth="1"/>
    <col min="348" max="348" width="11.88671875" bestFit="1" customWidth="1"/>
    <col min="349" max="349" width="18" bestFit="1" customWidth="1"/>
    <col min="350" max="350" width="15.109375" bestFit="1" customWidth="1"/>
    <col min="351" max="351" width="23.33203125" bestFit="1" customWidth="1"/>
    <col min="352" max="352" width="13.21875" bestFit="1" customWidth="1"/>
    <col min="353" max="353" width="16.21875" bestFit="1" customWidth="1"/>
    <col min="354" max="354" width="16.33203125" bestFit="1" customWidth="1"/>
    <col min="355" max="355" width="21.109375" bestFit="1" customWidth="1"/>
    <col min="356" max="356" width="14.44140625" bestFit="1" customWidth="1"/>
    <col min="357" max="357" width="15.77734375" bestFit="1" customWidth="1"/>
    <col min="358" max="358" width="15.21875" bestFit="1" customWidth="1"/>
    <col min="359" max="359" width="15.109375" bestFit="1" customWidth="1"/>
    <col min="360" max="360" width="12.21875" bestFit="1" customWidth="1"/>
    <col min="361" max="361" width="17" bestFit="1" customWidth="1"/>
    <col min="362" max="362" width="18.88671875" bestFit="1" customWidth="1"/>
    <col min="363" max="363" width="10.77734375" bestFit="1" customWidth="1"/>
    <col min="364" max="364" width="16.109375" bestFit="1" customWidth="1"/>
    <col min="365" max="365" width="14.88671875" bestFit="1" customWidth="1"/>
    <col min="366" max="366" width="15.21875" bestFit="1" customWidth="1"/>
    <col min="367" max="367" width="17.6640625" bestFit="1" customWidth="1"/>
    <col min="368" max="368" width="12.5546875" bestFit="1" customWidth="1"/>
    <col min="369" max="370" width="14.6640625" bestFit="1" customWidth="1"/>
    <col min="371" max="371" width="13.21875" bestFit="1" customWidth="1"/>
    <col min="372" max="372" width="13.77734375" bestFit="1" customWidth="1"/>
    <col min="373" max="373" width="10.6640625" bestFit="1" customWidth="1"/>
    <col min="374" max="374" width="14.44140625" bestFit="1" customWidth="1"/>
    <col min="375" max="375" width="15.44140625" bestFit="1" customWidth="1"/>
    <col min="376" max="376" width="13.5546875" bestFit="1" customWidth="1"/>
    <col min="377" max="377" width="11.44140625" bestFit="1" customWidth="1"/>
    <col min="378" max="378" width="14.6640625" bestFit="1" customWidth="1"/>
    <col min="379" max="379" width="18.77734375" bestFit="1" customWidth="1"/>
    <col min="380" max="380" width="12.44140625" bestFit="1" customWidth="1"/>
    <col min="381" max="381" width="15.77734375" bestFit="1" customWidth="1"/>
    <col min="382" max="382" width="14.77734375" bestFit="1" customWidth="1"/>
    <col min="383" max="383" width="16.44140625" bestFit="1" customWidth="1"/>
    <col min="384" max="384" width="13.44140625" bestFit="1" customWidth="1"/>
    <col min="385" max="385" width="13.21875" bestFit="1" customWidth="1"/>
    <col min="386" max="386" width="17.6640625" bestFit="1" customWidth="1"/>
    <col min="387" max="387" width="12.109375" bestFit="1" customWidth="1"/>
    <col min="388" max="388" width="19.6640625" bestFit="1" customWidth="1"/>
    <col min="389" max="389" width="20" bestFit="1" customWidth="1"/>
    <col min="390" max="390" width="14.21875" bestFit="1" customWidth="1"/>
    <col min="391" max="391" width="20.88671875" bestFit="1" customWidth="1"/>
    <col min="392" max="392" width="14.33203125" bestFit="1" customWidth="1"/>
    <col min="393" max="393" width="13.21875" bestFit="1" customWidth="1"/>
    <col min="394" max="394" width="14" bestFit="1" customWidth="1"/>
    <col min="395" max="395" width="11.88671875" bestFit="1" customWidth="1"/>
    <col min="396" max="396" width="12.5546875" bestFit="1" customWidth="1"/>
    <col min="397" max="397" width="12.77734375" bestFit="1" customWidth="1"/>
    <col min="398" max="398" width="13.21875" bestFit="1" customWidth="1"/>
    <col min="399" max="399" width="15.77734375" bestFit="1" customWidth="1"/>
    <col min="400" max="400" width="13.21875" bestFit="1" customWidth="1"/>
    <col min="401" max="401" width="15.88671875" bestFit="1" customWidth="1"/>
    <col min="402" max="402" width="13.33203125" bestFit="1" customWidth="1"/>
    <col min="403" max="403" width="22.33203125" bestFit="1" customWidth="1"/>
    <col min="404" max="404" width="13.77734375" bestFit="1" customWidth="1"/>
    <col min="405" max="405" width="14.6640625" bestFit="1" customWidth="1"/>
    <col min="406" max="407" width="14.44140625" bestFit="1" customWidth="1"/>
    <col min="408" max="408" width="13.21875" bestFit="1" customWidth="1"/>
    <col min="409" max="409" width="15.6640625" bestFit="1" customWidth="1"/>
    <col min="410" max="410" width="15.109375" bestFit="1" customWidth="1"/>
    <col min="411" max="411" width="11.77734375" bestFit="1" customWidth="1"/>
    <col min="412" max="412" width="14" bestFit="1" customWidth="1"/>
    <col min="413" max="413" width="11.88671875" bestFit="1" customWidth="1"/>
    <col min="414" max="414" width="13.5546875" bestFit="1" customWidth="1"/>
    <col min="415" max="416" width="16.33203125" bestFit="1" customWidth="1"/>
    <col min="417" max="417" width="15.88671875" bestFit="1" customWidth="1"/>
    <col min="418" max="418" width="16.33203125" bestFit="1" customWidth="1"/>
    <col min="419" max="419" width="18.44140625" bestFit="1" customWidth="1"/>
    <col min="420" max="420" width="10.6640625" bestFit="1" customWidth="1"/>
    <col min="421" max="421" width="14.44140625" bestFit="1" customWidth="1"/>
    <col min="422" max="422" width="14.77734375" bestFit="1" customWidth="1"/>
    <col min="423" max="423" width="13.6640625" bestFit="1" customWidth="1"/>
    <col min="424" max="424" width="14" bestFit="1" customWidth="1"/>
    <col min="425" max="425" width="16.77734375" bestFit="1" customWidth="1"/>
    <col min="426" max="426" width="10.77734375" bestFit="1" customWidth="1"/>
    <col min="427" max="427" width="17" bestFit="1" customWidth="1"/>
    <col min="428" max="428" width="14.77734375" bestFit="1" customWidth="1"/>
    <col min="429" max="429" width="16.33203125" bestFit="1" customWidth="1"/>
    <col min="430" max="430" width="12.6640625" bestFit="1" customWidth="1"/>
    <col min="431" max="431" width="15.6640625" bestFit="1" customWidth="1"/>
    <col min="432" max="432" width="21.5546875" bestFit="1" customWidth="1"/>
    <col min="433" max="433" width="13.88671875" bestFit="1" customWidth="1"/>
    <col min="434" max="434" width="14.44140625" bestFit="1" customWidth="1"/>
    <col min="435" max="435" width="15.88671875" bestFit="1" customWidth="1"/>
    <col min="436" max="436" width="21.44140625" bestFit="1" customWidth="1"/>
    <col min="437" max="437" width="13.109375" bestFit="1" customWidth="1"/>
    <col min="438" max="438" width="15.77734375" bestFit="1" customWidth="1"/>
    <col min="439" max="439" width="15.109375" bestFit="1" customWidth="1"/>
    <col min="440" max="440" width="12" bestFit="1" customWidth="1"/>
    <col min="441" max="441" width="13.88671875" bestFit="1" customWidth="1"/>
    <col min="442" max="442" width="17.6640625" bestFit="1" customWidth="1"/>
    <col min="443" max="443" width="13.6640625" bestFit="1" customWidth="1"/>
    <col min="444" max="444" width="14.6640625" bestFit="1" customWidth="1"/>
    <col min="445" max="445" width="16.88671875" bestFit="1" customWidth="1"/>
    <col min="446" max="446" width="14.33203125" bestFit="1" customWidth="1"/>
    <col min="447" max="447" width="14.77734375" bestFit="1" customWidth="1"/>
    <col min="448" max="448" width="15.109375" bestFit="1" customWidth="1"/>
    <col min="449" max="449" width="13.6640625" bestFit="1" customWidth="1"/>
    <col min="450" max="450" width="17.21875" bestFit="1" customWidth="1"/>
    <col min="451" max="451" width="18" bestFit="1" customWidth="1"/>
    <col min="452" max="452" width="11.44140625" bestFit="1" customWidth="1"/>
    <col min="453" max="453" width="10.6640625" bestFit="1" customWidth="1"/>
    <col min="454" max="454" width="16.21875" bestFit="1" customWidth="1"/>
    <col min="455" max="455" width="11.21875" bestFit="1" customWidth="1"/>
    <col min="456" max="456" width="14.6640625" bestFit="1" customWidth="1"/>
    <col min="457" max="457" width="13.21875" bestFit="1" customWidth="1"/>
    <col min="458" max="458" width="15.88671875" bestFit="1" customWidth="1"/>
    <col min="459" max="459" width="13.109375" bestFit="1" customWidth="1"/>
    <col min="460" max="460" width="15.5546875" bestFit="1" customWidth="1"/>
    <col min="461" max="461" width="10.88671875" bestFit="1" customWidth="1"/>
    <col min="462" max="462" width="14.77734375" bestFit="1" customWidth="1"/>
    <col min="463" max="463" width="17.33203125" bestFit="1" customWidth="1"/>
    <col min="464" max="464" width="13.109375" bestFit="1" customWidth="1"/>
    <col min="465" max="465" width="13.21875" bestFit="1" customWidth="1"/>
    <col min="466" max="466" width="12.109375" bestFit="1" customWidth="1"/>
    <col min="467" max="467" width="16.6640625" bestFit="1" customWidth="1"/>
    <col min="468" max="468" width="17.33203125" bestFit="1" customWidth="1"/>
    <col min="469" max="469" width="10.77734375" bestFit="1" customWidth="1"/>
    <col min="470" max="470" width="15.109375" bestFit="1" customWidth="1"/>
    <col min="471" max="471" width="17.5546875" bestFit="1" customWidth="1"/>
    <col min="472" max="472" width="13.21875" bestFit="1" customWidth="1"/>
    <col min="473" max="473" width="13.109375" bestFit="1" customWidth="1"/>
    <col min="474" max="474" width="17.5546875" bestFit="1" customWidth="1"/>
    <col min="475" max="475" width="12.109375" bestFit="1" customWidth="1"/>
    <col min="476" max="476" width="17.33203125" bestFit="1" customWidth="1"/>
    <col min="477" max="477" width="14.33203125" bestFit="1" customWidth="1"/>
    <col min="478" max="478" width="13.6640625" bestFit="1" customWidth="1"/>
    <col min="479" max="479" width="15.5546875" bestFit="1" customWidth="1"/>
    <col min="480" max="480" width="15" bestFit="1" customWidth="1"/>
    <col min="481" max="481" width="13.21875" bestFit="1" customWidth="1"/>
    <col min="482" max="482" width="17.77734375" bestFit="1" customWidth="1"/>
    <col min="483" max="483" width="12.109375" bestFit="1" customWidth="1"/>
    <col min="484" max="484" width="14.33203125" bestFit="1" customWidth="1"/>
    <col min="485" max="485" width="12.109375" bestFit="1" customWidth="1"/>
    <col min="486" max="487" width="17.21875" bestFit="1" customWidth="1"/>
    <col min="488" max="488" width="11.77734375" bestFit="1" customWidth="1"/>
    <col min="489" max="489" width="15.77734375" bestFit="1" customWidth="1"/>
    <col min="490" max="490" width="15.21875" bestFit="1" customWidth="1"/>
    <col min="491" max="491" width="14.109375" bestFit="1" customWidth="1"/>
    <col min="492" max="492" width="13.88671875" bestFit="1" customWidth="1"/>
    <col min="493" max="493" width="13.44140625" bestFit="1" customWidth="1"/>
    <col min="494" max="494" width="15.109375" bestFit="1" customWidth="1"/>
    <col min="495" max="495" width="13.33203125" bestFit="1" customWidth="1"/>
    <col min="496" max="496" width="16.6640625" bestFit="1" customWidth="1"/>
    <col min="497" max="497" width="14.88671875" bestFit="1" customWidth="1"/>
    <col min="498" max="498" width="14.109375" bestFit="1" customWidth="1"/>
    <col min="499" max="499" width="17.33203125" bestFit="1" customWidth="1"/>
    <col min="500" max="500" width="13.21875" bestFit="1" customWidth="1"/>
    <col min="501" max="501" width="15.5546875" bestFit="1" customWidth="1"/>
    <col min="502" max="502" width="12" bestFit="1" customWidth="1"/>
    <col min="503" max="503" width="16.88671875" bestFit="1" customWidth="1"/>
    <col min="504" max="504" width="18" bestFit="1" customWidth="1"/>
    <col min="505" max="505" width="11.21875" bestFit="1" customWidth="1"/>
    <col min="506" max="506" width="16.21875" bestFit="1" customWidth="1"/>
    <col min="507" max="507" width="21.5546875" bestFit="1" customWidth="1"/>
    <col min="508" max="508" width="11.21875" bestFit="1" customWidth="1"/>
    <col min="509" max="509" width="13.88671875" bestFit="1" customWidth="1"/>
    <col min="510" max="510" width="11.88671875" bestFit="1" customWidth="1"/>
    <col min="511" max="511" width="12.109375" bestFit="1" customWidth="1"/>
    <col min="512" max="512" width="15.21875" bestFit="1" customWidth="1"/>
    <col min="513" max="513" width="13.44140625" bestFit="1" customWidth="1"/>
    <col min="514" max="514" width="13.88671875" bestFit="1" customWidth="1"/>
    <col min="515" max="515" width="23.33203125" bestFit="1" customWidth="1"/>
    <col min="516" max="516" width="14.5546875" bestFit="1" customWidth="1"/>
    <col min="517" max="517" width="13.88671875" bestFit="1" customWidth="1"/>
    <col min="518" max="518" width="14" bestFit="1" customWidth="1"/>
    <col min="519" max="519" width="13.88671875" bestFit="1" customWidth="1"/>
    <col min="520" max="520" width="13.5546875" bestFit="1" customWidth="1"/>
    <col min="521" max="521" width="17.21875" bestFit="1" customWidth="1"/>
    <col min="522" max="522" width="13.6640625" bestFit="1" customWidth="1"/>
    <col min="523" max="523" width="14" bestFit="1" customWidth="1"/>
    <col min="524" max="524" width="18.77734375" bestFit="1" customWidth="1"/>
    <col min="525" max="525" width="15.5546875" bestFit="1" customWidth="1"/>
    <col min="526" max="526" width="12" bestFit="1" customWidth="1"/>
    <col min="527" max="527" width="12.5546875" bestFit="1" customWidth="1"/>
    <col min="528" max="528" width="15" bestFit="1" customWidth="1"/>
    <col min="529" max="529" width="13.6640625" bestFit="1" customWidth="1"/>
    <col min="530" max="530" width="12.109375" bestFit="1" customWidth="1"/>
    <col min="531" max="531" width="15.21875" bestFit="1" customWidth="1"/>
    <col min="532" max="532" width="12.77734375" bestFit="1" customWidth="1"/>
    <col min="533" max="533" width="15.5546875" bestFit="1" customWidth="1"/>
    <col min="534" max="534" width="20.88671875" bestFit="1" customWidth="1"/>
    <col min="535" max="535" width="12.77734375" bestFit="1" customWidth="1"/>
    <col min="536" max="536" width="11.44140625" bestFit="1" customWidth="1"/>
    <col min="537" max="537" width="16.109375" bestFit="1" customWidth="1"/>
    <col min="538" max="538" width="11.21875" bestFit="1" customWidth="1"/>
    <col min="539" max="539" width="14.21875" bestFit="1" customWidth="1"/>
    <col min="540" max="540" width="17.21875" bestFit="1" customWidth="1"/>
    <col min="541" max="541" width="17.5546875" bestFit="1" customWidth="1"/>
    <col min="542" max="542" width="14.5546875" bestFit="1" customWidth="1"/>
    <col min="543" max="543" width="17.77734375" bestFit="1" customWidth="1"/>
    <col min="544" max="544" width="13.6640625" bestFit="1" customWidth="1"/>
    <col min="545" max="545" width="14.77734375" bestFit="1" customWidth="1"/>
    <col min="546" max="546" width="13.21875" bestFit="1" customWidth="1"/>
    <col min="547" max="547" width="12.5546875" bestFit="1" customWidth="1"/>
    <col min="548" max="548" width="15.109375" bestFit="1" customWidth="1"/>
    <col min="549" max="549" width="14" bestFit="1" customWidth="1"/>
    <col min="550" max="550" width="13.44140625" bestFit="1" customWidth="1"/>
    <col min="551" max="551" width="12.77734375" bestFit="1" customWidth="1"/>
    <col min="552" max="552" width="15.77734375" bestFit="1" customWidth="1"/>
    <col min="553" max="553" width="13.88671875" bestFit="1" customWidth="1"/>
    <col min="554" max="554" width="14.5546875" bestFit="1" customWidth="1"/>
    <col min="555" max="555" width="12.6640625" bestFit="1" customWidth="1"/>
    <col min="556" max="556" width="16.77734375" bestFit="1" customWidth="1"/>
    <col min="557" max="557" width="12.109375" bestFit="1" customWidth="1"/>
    <col min="558" max="558" width="23.6640625" bestFit="1" customWidth="1"/>
    <col min="559" max="559" width="13.88671875" bestFit="1" customWidth="1"/>
    <col min="560" max="560" width="15.109375" bestFit="1" customWidth="1"/>
    <col min="561" max="561" width="13.88671875" bestFit="1" customWidth="1"/>
    <col min="562" max="562" width="17.5546875" bestFit="1" customWidth="1"/>
    <col min="563" max="563" width="18.6640625" bestFit="1" customWidth="1"/>
    <col min="564" max="564" width="20.5546875" bestFit="1" customWidth="1"/>
    <col min="565" max="565" width="18" bestFit="1" customWidth="1"/>
    <col min="566" max="566" width="11.21875" bestFit="1" customWidth="1"/>
    <col min="567" max="567" width="12.109375" bestFit="1" customWidth="1"/>
    <col min="568" max="568" width="12.77734375" bestFit="1" customWidth="1"/>
    <col min="569" max="569" width="15.6640625" bestFit="1" customWidth="1"/>
    <col min="570" max="570" width="12.109375" bestFit="1" customWidth="1"/>
    <col min="571" max="571" width="13.6640625" bestFit="1" customWidth="1"/>
    <col min="572" max="572" width="11.88671875" bestFit="1" customWidth="1"/>
    <col min="573" max="573" width="15.21875" bestFit="1" customWidth="1"/>
    <col min="574" max="574" width="14.44140625" bestFit="1" customWidth="1"/>
    <col min="575" max="575" width="15.6640625" bestFit="1" customWidth="1"/>
    <col min="576" max="576" width="14.109375" bestFit="1" customWidth="1"/>
    <col min="577" max="577" width="13.88671875" bestFit="1" customWidth="1"/>
    <col min="578" max="578" width="12.5546875" bestFit="1" customWidth="1"/>
    <col min="579" max="579" width="14.109375" bestFit="1" customWidth="1"/>
    <col min="580" max="580" width="13.88671875" bestFit="1" customWidth="1"/>
    <col min="581" max="581" width="11.21875" bestFit="1" customWidth="1"/>
    <col min="582" max="582" width="16.33203125" bestFit="1" customWidth="1"/>
    <col min="583" max="583" width="14.77734375" bestFit="1" customWidth="1"/>
    <col min="584" max="584" width="13.21875" bestFit="1" customWidth="1"/>
    <col min="585" max="585" width="13.44140625" bestFit="1" customWidth="1"/>
    <col min="586" max="586" width="12.109375" bestFit="1" customWidth="1"/>
    <col min="587" max="587" width="17.88671875" bestFit="1" customWidth="1"/>
    <col min="588" max="588" width="13.6640625" bestFit="1" customWidth="1"/>
    <col min="589" max="589" width="12" bestFit="1" customWidth="1"/>
    <col min="590" max="590" width="15.88671875" bestFit="1" customWidth="1"/>
    <col min="591" max="591" width="13.33203125" bestFit="1" customWidth="1"/>
    <col min="592" max="592" width="12.6640625" bestFit="1" customWidth="1"/>
    <col min="593" max="593" width="15.5546875" bestFit="1" customWidth="1"/>
    <col min="594" max="594" width="15.109375" bestFit="1" customWidth="1"/>
    <col min="595" max="595" width="13.6640625" bestFit="1" customWidth="1"/>
    <col min="596" max="596" width="15.21875" bestFit="1" customWidth="1"/>
    <col min="597" max="597" width="14" bestFit="1" customWidth="1"/>
    <col min="598" max="598" width="14.5546875" bestFit="1" customWidth="1"/>
    <col min="599" max="599" width="14.21875" bestFit="1" customWidth="1"/>
    <col min="600" max="600" width="18" bestFit="1" customWidth="1"/>
    <col min="601" max="601" width="19.21875" bestFit="1" customWidth="1"/>
    <col min="602" max="602" width="21" bestFit="1" customWidth="1"/>
    <col min="603" max="603" width="12.6640625" bestFit="1" customWidth="1"/>
    <col min="604" max="604" width="14.5546875" bestFit="1" customWidth="1"/>
    <col min="605" max="605" width="14.88671875" bestFit="1" customWidth="1"/>
    <col min="606" max="606" width="22" bestFit="1" customWidth="1"/>
    <col min="607" max="607" width="12.5546875" bestFit="1" customWidth="1"/>
    <col min="608" max="608" width="21.44140625" bestFit="1" customWidth="1"/>
    <col min="609" max="609" width="13.44140625" bestFit="1" customWidth="1"/>
    <col min="610" max="610" width="15.88671875" bestFit="1" customWidth="1"/>
    <col min="611" max="611" width="14.6640625" bestFit="1" customWidth="1"/>
    <col min="612" max="612" width="13.21875" bestFit="1" customWidth="1"/>
    <col min="613" max="613" width="16.77734375" bestFit="1" customWidth="1"/>
    <col min="614" max="614" width="12.109375" bestFit="1" customWidth="1"/>
    <col min="615" max="615" width="13.5546875" bestFit="1" customWidth="1"/>
    <col min="616" max="616" width="13.88671875" bestFit="1" customWidth="1"/>
    <col min="617" max="617" width="14.6640625" bestFit="1" customWidth="1"/>
    <col min="618" max="618" width="17.33203125" bestFit="1" customWidth="1"/>
    <col min="619" max="619" width="16.109375" bestFit="1" customWidth="1"/>
    <col min="620" max="620" width="13.88671875" bestFit="1" customWidth="1"/>
    <col min="621" max="621" width="18.6640625" bestFit="1" customWidth="1"/>
    <col min="622" max="622" width="13.5546875" bestFit="1" customWidth="1"/>
    <col min="623" max="623" width="15.6640625" bestFit="1" customWidth="1"/>
    <col min="624" max="624" width="13.6640625" bestFit="1" customWidth="1"/>
    <col min="625" max="625" width="15.109375" bestFit="1" customWidth="1"/>
    <col min="626" max="626" width="16.44140625" bestFit="1" customWidth="1"/>
    <col min="627" max="627" width="17.33203125" bestFit="1" customWidth="1"/>
    <col min="628" max="628" width="13.33203125" bestFit="1" customWidth="1"/>
    <col min="629" max="629" width="16.88671875" bestFit="1" customWidth="1"/>
    <col min="630" max="630" width="13.88671875" bestFit="1" customWidth="1"/>
    <col min="631" max="631" width="19.21875" bestFit="1" customWidth="1"/>
    <col min="632" max="632" width="13.77734375" bestFit="1" customWidth="1"/>
    <col min="633" max="633" width="16.33203125" bestFit="1" customWidth="1"/>
    <col min="634" max="634" width="14.6640625" bestFit="1" customWidth="1"/>
    <col min="635" max="635" width="13.5546875" bestFit="1" customWidth="1"/>
    <col min="636" max="636" width="14.77734375" bestFit="1" customWidth="1"/>
    <col min="637" max="637" width="14.6640625" bestFit="1" customWidth="1"/>
    <col min="638" max="638" width="21.88671875" bestFit="1" customWidth="1"/>
    <col min="639" max="639" width="14.33203125" bestFit="1" customWidth="1"/>
    <col min="640" max="640" width="21.44140625" bestFit="1" customWidth="1"/>
    <col min="641" max="641" width="17.5546875" bestFit="1" customWidth="1"/>
    <col min="642" max="642" width="16.33203125" bestFit="1" customWidth="1"/>
    <col min="643" max="643" width="14.33203125" bestFit="1" customWidth="1"/>
    <col min="644" max="644" width="18.6640625" bestFit="1" customWidth="1"/>
    <col min="645" max="645" width="17.33203125" bestFit="1" customWidth="1"/>
    <col min="646" max="646" width="14.77734375" bestFit="1" customWidth="1"/>
    <col min="647" max="647" width="12.33203125" bestFit="1" customWidth="1"/>
    <col min="648" max="648" width="14.77734375" bestFit="1" customWidth="1"/>
    <col min="649" max="649" width="18.6640625" bestFit="1" customWidth="1"/>
    <col min="650" max="650" width="20.5546875" bestFit="1" customWidth="1"/>
    <col min="651" max="651" width="16.44140625" bestFit="1" customWidth="1"/>
    <col min="652" max="652" width="20.6640625" bestFit="1" customWidth="1"/>
    <col min="653" max="653" width="14.6640625" bestFit="1" customWidth="1"/>
    <col min="654" max="654" width="12.6640625" bestFit="1" customWidth="1"/>
    <col min="655" max="655" width="15" bestFit="1" customWidth="1"/>
    <col min="656" max="656" width="10.6640625" bestFit="1" customWidth="1"/>
    <col min="657" max="657" width="13.44140625" bestFit="1" customWidth="1"/>
    <col min="658" max="658" width="14.77734375" bestFit="1" customWidth="1"/>
    <col min="659" max="659" width="13.21875" bestFit="1" customWidth="1"/>
    <col min="660" max="660" width="13.6640625" bestFit="1" customWidth="1"/>
    <col min="661" max="661" width="13.21875" bestFit="1" customWidth="1"/>
    <col min="662" max="662" width="15.5546875" bestFit="1" customWidth="1"/>
    <col min="663" max="663" width="16.21875" bestFit="1" customWidth="1"/>
    <col min="664" max="664" width="14.44140625" bestFit="1" customWidth="1"/>
    <col min="665" max="665" width="16.44140625" bestFit="1" customWidth="1"/>
    <col min="666" max="666" width="11.21875" bestFit="1" customWidth="1"/>
    <col min="667" max="667" width="15.77734375" bestFit="1" customWidth="1"/>
    <col min="668" max="668" width="12.77734375" bestFit="1" customWidth="1"/>
    <col min="669" max="669" width="15.109375" bestFit="1" customWidth="1"/>
    <col min="670" max="670" width="14.5546875" bestFit="1" customWidth="1"/>
    <col min="671" max="671" width="15.77734375" bestFit="1" customWidth="1"/>
    <col min="672" max="672" width="17.5546875" bestFit="1" customWidth="1"/>
    <col min="673" max="673" width="15.21875" bestFit="1" customWidth="1"/>
    <col min="674" max="674" width="14.77734375" bestFit="1" customWidth="1"/>
    <col min="675" max="675" width="15.44140625" bestFit="1" customWidth="1"/>
    <col min="676" max="676" width="13.44140625" bestFit="1" customWidth="1"/>
    <col min="677" max="677" width="15.109375" bestFit="1" customWidth="1"/>
    <col min="678" max="678" width="16.21875" bestFit="1" customWidth="1"/>
    <col min="679" max="679" width="19.21875" bestFit="1" customWidth="1"/>
    <col min="680" max="680" width="14.5546875" bestFit="1" customWidth="1"/>
    <col min="681" max="681" width="12.6640625" bestFit="1" customWidth="1"/>
    <col min="682" max="682" width="14.6640625" bestFit="1" customWidth="1"/>
    <col min="683" max="683" width="16.33203125" bestFit="1" customWidth="1"/>
    <col min="684" max="684" width="11.88671875" bestFit="1" customWidth="1"/>
    <col min="685" max="685" width="16.109375" bestFit="1" customWidth="1"/>
    <col min="686" max="686" width="16.5546875" bestFit="1" customWidth="1"/>
    <col min="687" max="687" width="16.88671875" bestFit="1" customWidth="1"/>
    <col min="688" max="688" width="12.44140625" bestFit="1" customWidth="1"/>
    <col min="689" max="689" width="14.77734375" bestFit="1" customWidth="1"/>
    <col min="690" max="690" width="13.21875" bestFit="1" customWidth="1"/>
    <col min="691" max="691" width="18.6640625" bestFit="1" customWidth="1"/>
    <col min="692" max="692" width="17.33203125" bestFit="1" customWidth="1"/>
    <col min="693" max="693" width="14.44140625" bestFit="1" customWidth="1"/>
    <col min="694" max="694" width="21.88671875" bestFit="1" customWidth="1"/>
    <col min="695" max="695" width="14.77734375" bestFit="1" customWidth="1"/>
    <col min="696" max="696" width="14" bestFit="1" customWidth="1"/>
    <col min="697" max="697" width="20.109375" bestFit="1" customWidth="1"/>
    <col min="698" max="698" width="20.88671875" bestFit="1" customWidth="1"/>
    <col min="699" max="699" width="16.88671875" bestFit="1" customWidth="1"/>
    <col min="700" max="700" width="11.21875" bestFit="1" customWidth="1"/>
    <col min="701" max="701" width="14" bestFit="1" customWidth="1"/>
    <col min="702" max="702" width="11.88671875" bestFit="1" customWidth="1"/>
    <col min="703" max="703" width="15" bestFit="1" customWidth="1"/>
    <col min="704" max="704" width="11.44140625" bestFit="1" customWidth="1"/>
    <col min="705" max="705" width="13.88671875" bestFit="1" customWidth="1"/>
    <col min="706" max="706" width="14.5546875" bestFit="1" customWidth="1"/>
    <col min="707" max="707" width="14.6640625" bestFit="1" customWidth="1"/>
    <col min="708" max="708" width="14.5546875" bestFit="1" customWidth="1"/>
    <col min="709" max="709" width="17.21875" bestFit="1" customWidth="1"/>
    <col min="710" max="710" width="13.21875" bestFit="1" customWidth="1"/>
    <col min="711" max="711" width="12.6640625" bestFit="1" customWidth="1"/>
    <col min="712" max="712" width="18.77734375" bestFit="1" customWidth="1"/>
    <col min="713" max="713" width="13.5546875" bestFit="1" customWidth="1"/>
    <col min="714" max="714" width="11.44140625" bestFit="1" customWidth="1"/>
    <col min="715" max="715" width="15.21875" bestFit="1" customWidth="1"/>
    <col min="716" max="716" width="13.21875" bestFit="1" customWidth="1"/>
    <col min="717" max="717" width="13.44140625" bestFit="1" customWidth="1"/>
    <col min="718" max="718" width="17.6640625" bestFit="1" customWidth="1"/>
    <col min="719" max="719" width="12.33203125" bestFit="1" customWidth="1"/>
    <col min="720" max="720" width="16.88671875" bestFit="1" customWidth="1"/>
    <col min="721" max="721" width="15.109375" bestFit="1" customWidth="1"/>
    <col min="722" max="722" width="10.77734375" bestFit="1" customWidth="1"/>
    <col min="723" max="723" width="14.6640625" bestFit="1" customWidth="1"/>
    <col min="724" max="724" width="16.77734375" bestFit="1" customWidth="1"/>
    <col min="725" max="725" width="20.109375" bestFit="1" customWidth="1"/>
    <col min="726" max="726" width="16.33203125" bestFit="1" customWidth="1"/>
    <col min="727" max="727" width="14.88671875" bestFit="1" customWidth="1"/>
    <col min="728" max="728" width="15.109375" bestFit="1" customWidth="1"/>
    <col min="729" max="729" width="12" bestFit="1" customWidth="1"/>
    <col min="730" max="730" width="13.88671875" bestFit="1" customWidth="1"/>
    <col min="731" max="731" width="15.109375" bestFit="1" customWidth="1"/>
    <col min="732" max="732" width="13.88671875" bestFit="1" customWidth="1"/>
    <col min="733" max="733" width="13.21875" bestFit="1" customWidth="1"/>
    <col min="734" max="734" width="20.109375" bestFit="1" customWidth="1"/>
    <col min="735" max="735" width="16.21875" bestFit="1" customWidth="1"/>
    <col min="736" max="736" width="10.88671875" bestFit="1" customWidth="1"/>
    <col min="737" max="737" width="19.21875" bestFit="1" customWidth="1"/>
    <col min="738" max="738" width="14.44140625" bestFit="1" customWidth="1"/>
    <col min="739" max="739" width="10.77734375" bestFit="1" customWidth="1"/>
    <col min="740" max="740" width="11.77734375" bestFit="1" customWidth="1"/>
    <col min="741" max="741" width="15" bestFit="1" customWidth="1"/>
    <col min="742" max="742" width="14.5546875" bestFit="1" customWidth="1"/>
    <col min="743" max="743" width="20.109375" bestFit="1" customWidth="1"/>
    <col min="744" max="744" width="21" bestFit="1" customWidth="1"/>
    <col min="745" max="745" width="12.44140625" bestFit="1" customWidth="1"/>
    <col min="746" max="746" width="17.5546875" bestFit="1" customWidth="1"/>
    <col min="747" max="747" width="13.21875" bestFit="1" customWidth="1"/>
    <col min="748" max="748" width="10.77734375" bestFit="1" customWidth="1"/>
    <col min="749" max="749" width="15.21875" bestFit="1" customWidth="1"/>
    <col min="750" max="750" width="15.109375" bestFit="1" customWidth="1"/>
    <col min="751" max="751" width="13.21875" bestFit="1" customWidth="1"/>
    <col min="752" max="752" width="17.77734375" bestFit="1" customWidth="1"/>
    <col min="753" max="753" width="16.21875" bestFit="1" customWidth="1"/>
    <col min="754" max="754" width="18.88671875" bestFit="1" customWidth="1"/>
    <col min="755" max="755" width="11.88671875" bestFit="1" customWidth="1"/>
    <col min="756" max="756" width="15.21875" bestFit="1" customWidth="1"/>
    <col min="757" max="757" width="17.21875" bestFit="1" customWidth="1"/>
    <col min="758" max="758" width="14.88671875" bestFit="1" customWidth="1"/>
    <col min="759" max="759" width="15.77734375" bestFit="1" customWidth="1"/>
    <col min="760" max="760" width="22" bestFit="1" customWidth="1"/>
    <col min="761" max="761" width="16.21875" bestFit="1" customWidth="1"/>
    <col min="762" max="762" width="11.88671875" bestFit="1" customWidth="1"/>
    <col min="763" max="763" width="22" bestFit="1" customWidth="1"/>
    <col min="764" max="764" width="13.77734375" bestFit="1" customWidth="1"/>
    <col min="765" max="765" width="14.6640625" bestFit="1" customWidth="1"/>
    <col min="766" max="766" width="13.88671875" bestFit="1" customWidth="1"/>
    <col min="767" max="767" width="14.77734375" bestFit="1" customWidth="1"/>
    <col min="768" max="768" width="12.44140625" bestFit="1" customWidth="1"/>
    <col min="769" max="769" width="16.33203125" bestFit="1" customWidth="1"/>
    <col min="770" max="770" width="16.77734375" bestFit="1" customWidth="1"/>
    <col min="771" max="771" width="17" bestFit="1" customWidth="1"/>
    <col min="772" max="772" width="15.109375" bestFit="1" customWidth="1"/>
    <col min="773" max="773" width="14.33203125" bestFit="1" customWidth="1"/>
    <col min="774" max="774" width="12.5546875" bestFit="1" customWidth="1"/>
    <col min="775" max="775" width="11.44140625" bestFit="1" customWidth="1"/>
    <col min="776" max="776" width="13.88671875" bestFit="1" customWidth="1"/>
    <col min="777" max="777" width="17.88671875" bestFit="1" customWidth="1"/>
    <col min="778" max="778" width="18.44140625" bestFit="1" customWidth="1"/>
    <col min="779" max="779" width="21.44140625" bestFit="1" customWidth="1"/>
    <col min="780" max="780" width="14" bestFit="1" customWidth="1"/>
    <col min="781" max="781" width="14.109375" bestFit="1" customWidth="1"/>
    <col min="782" max="782" width="13.6640625" bestFit="1" customWidth="1"/>
    <col min="783" max="783" width="14.44140625" bestFit="1" customWidth="1"/>
    <col min="784" max="784" width="13.21875" bestFit="1" customWidth="1"/>
    <col min="785" max="785" width="20.5546875" bestFit="1" customWidth="1"/>
    <col min="786" max="786" width="12.5546875" bestFit="1" customWidth="1"/>
    <col min="787" max="787" width="16.21875" bestFit="1" customWidth="1"/>
    <col min="788" max="788" width="14.5546875" bestFit="1" customWidth="1"/>
    <col min="789" max="789" width="18" bestFit="1" customWidth="1"/>
    <col min="790" max="790" width="15.109375" bestFit="1" customWidth="1"/>
    <col min="791" max="791" width="10.77734375" bestFit="1" customWidth="1"/>
    <col min="792" max="792" width="16.5546875" bestFit="1" customWidth="1"/>
    <col min="793" max="793" width="15" bestFit="1" customWidth="1"/>
    <col min="794" max="794" width="23.6640625" bestFit="1" customWidth="1"/>
    <col min="795" max="795" width="13.77734375" bestFit="1" customWidth="1"/>
    <col min="796" max="796" width="10.77734375" bestFit="1" customWidth="1"/>
    <col min="797" max="797" width="12.109375" bestFit="1" customWidth="1"/>
    <col min="798" max="798" width="15.77734375" bestFit="1" customWidth="1"/>
    <col min="799" max="799" width="13.88671875" bestFit="1" customWidth="1"/>
    <col min="800" max="800" width="15.5546875" bestFit="1" customWidth="1"/>
    <col min="801" max="801" width="18.6640625" bestFit="1" customWidth="1"/>
    <col min="802" max="802" width="16.44140625" bestFit="1" customWidth="1"/>
    <col min="803" max="803" width="15.44140625" bestFit="1" customWidth="1"/>
    <col min="804" max="804" width="12.21875" bestFit="1" customWidth="1"/>
    <col min="805" max="805" width="14.109375" bestFit="1" customWidth="1"/>
    <col min="806" max="806" width="14.44140625" bestFit="1" customWidth="1"/>
    <col min="807" max="807" width="16.33203125" bestFit="1" customWidth="1"/>
    <col min="808" max="808" width="22" bestFit="1" customWidth="1"/>
    <col min="809" max="809" width="15.88671875" bestFit="1" customWidth="1"/>
    <col min="810" max="810" width="13.33203125" bestFit="1" customWidth="1"/>
    <col min="811" max="811" width="23.33203125" bestFit="1" customWidth="1"/>
    <col min="812" max="812" width="15.77734375" bestFit="1" customWidth="1"/>
    <col min="813" max="813" width="14.21875" bestFit="1" customWidth="1"/>
    <col min="814" max="814" width="13.21875" bestFit="1" customWidth="1"/>
    <col min="815" max="815" width="15.5546875" bestFit="1" customWidth="1"/>
    <col min="816" max="816" width="13.88671875" bestFit="1" customWidth="1"/>
    <col min="817" max="817" width="12.33203125" bestFit="1" customWidth="1"/>
    <col min="818" max="818" width="15.109375" bestFit="1" customWidth="1"/>
    <col min="819" max="819" width="14.6640625" bestFit="1" customWidth="1"/>
    <col min="820" max="820" width="12.6640625" bestFit="1" customWidth="1"/>
    <col min="821" max="821" width="13.21875" bestFit="1" customWidth="1"/>
    <col min="822" max="822" width="16.77734375" bestFit="1" customWidth="1"/>
    <col min="823" max="823" width="13.44140625" bestFit="1" customWidth="1"/>
    <col min="824" max="824" width="13.88671875" bestFit="1" customWidth="1"/>
    <col min="825" max="825" width="17" bestFit="1" customWidth="1"/>
    <col min="826" max="826" width="17.88671875" bestFit="1" customWidth="1"/>
    <col min="827" max="827" width="13.88671875" bestFit="1" customWidth="1"/>
    <col min="828" max="828" width="20.88671875" bestFit="1" customWidth="1"/>
    <col min="829" max="829" width="15.77734375" bestFit="1" customWidth="1"/>
    <col min="830" max="830" width="11.21875" bestFit="1" customWidth="1"/>
    <col min="831" max="831" width="12" bestFit="1" customWidth="1"/>
    <col min="832" max="832" width="15.88671875" bestFit="1" customWidth="1"/>
    <col min="833" max="833" width="16.44140625" bestFit="1" customWidth="1"/>
    <col min="834" max="834" width="13.77734375" bestFit="1" customWidth="1"/>
    <col min="835" max="835" width="21.88671875" bestFit="1" customWidth="1"/>
    <col min="836" max="836" width="16.6640625" bestFit="1" customWidth="1"/>
    <col min="837" max="837" width="17.33203125" bestFit="1" customWidth="1"/>
    <col min="838" max="838" width="14.5546875" bestFit="1" customWidth="1"/>
    <col min="839" max="839" width="14.21875" bestFit="1" customWidth="1"/>
    <col min="840" max="840" width="15.5546875" bestFit="1" customWidth="1"/>
    <col min="841" max="841" width="17.6640625" bestFit="1" customWidth="1"/>
    <col min="842" max="842" width="19.6640625" bestFit="1" customWidth="1"/>
    <col min="843" max="843" width="18.6640625" bestFit="1" customWidth="1"/>
    <col min="844" max="844" width="17.33203125" bestFit="1" customWidth="1"/>
    <col min="845" max="845" width="13.88671875" bestFit="1" customWidth="1"/>
    <col min="846" max="846" width="22" bestFit="1" customWidth="1"/>
    <col min="847" max="847" width="13.44140625" bestFit="1" customWidth="1"/>
    <col min="848" max="848" width="15.5546875" bestFit="1" customWidth="1"/>
    <col min="849" max="849" width="15.21875" bestFit="1" customWidth="1"/>
    <col min="850" max="850" width="15.88671875" bestFit="1" customWidth="1"/>
    <col min="851" max="851" width="12.21875" bestFit="1" customWidth="1"/>
    <col min="852" max="852" width="12.6640625" bestFit="1" customWidth="1"/>
    <col min="853" max="853" width="18.88671875" bestFit="1" customWidth="1"/>
    <col min="854" max="854" width="17.21875" bestFit="1" customWidth="1"/>
    <col min="855" max="855" width="12.33203125" bestFit="1" customWidth="1"/>
    <col min="856" max="856" width="15" bestFit="1" customWidth="1"/>
    <col min="857" max="857" width="13.21875" bestFit="1" customWidth="1"/>
    <col min="858" max="858" width="16.21875" bestFit="1" customWidth="1"/>
    <col min="859" max="859" width="16.88671875" bestFit="1" customWidth="1"/>
    <col min="860" max="860" width="10.77734375" bestFit="1" customWidth="1"/>
    <col min="861" max="861" width="11.88671875" bestFit="1" customWidth="1"/>
    <col min="862" max="862" width="10.77734375" bestFit="1" customWidth="1"/>
    <col min="863" max="863" width="16.77734375" bestFit="1" customWidth="1"/>
    <col min="864" max="864" width="13.109375" bestFit="1" customWidth="1"/>
    <col min="865" max="865" width="10.88671875" bestFit="1" customWidth="1"/>
    <col min="866" max="866" width="19.21875" bestFit="1" customWidth="1"/>
    <col min="867" max="867" width="12.33203125" bestFit="1" customWidth="1"/>
    <col min="868" max="868" width="15" bestFit="1" customWidth="1"/>
    <col min="869" max="870" width="11.21875" bestFit="1" customWidth="1"/>
    <col min="871" max="871" width="14.5546875" bestFit="1" customWidth="1"/>
    <col min="872" max="872" width="14" bestFit="1" customWidth="1"/>
    <col min="873" max="873" width="12.109375" bestFit="1" customWidth="1"/>
    <col min="874" max="874" width="16.21875" bestFit="1" customWidth="1"/>
    <col min="875" max="875" width="15.109375" bestFit="1" customWidth="1"/>
    <col min="876" max="876" width="14.6640625" bestFit="1" customWidth="1"/>
    <col min="877" max="877" width="10.6640625" bestFit="1" customWidth="1"/>
    <col min="878" max="878" width="13.44140625" bestFit="1" customWidth="1"/>
    <col min="879" max="879" width="11.21875" bestFit="1" customWidth="1"/>
    <col min="880" max="880" width="13.6640625" bestFit="1" customWidth="1"/>
    <col min="881" max="881" width="13.33203125" bestFit="1" customWidth="1"/>
    <col min="882" max="882" width="18.88671875" bestFit="1" customWidth="1"/>
    <col min="883" max="883" width="15.109375" bestFit="1" customWidth="1"/>
    <col min="884" max="884" width="13.44140625" bestFit="1" customWidth="1"/>
    <col min="885" max="885" width="16.33203125" bestFit="1" customWidth="1"/>
    <col min="886" max="886" width="12.5546875" bestFit="1" customWidth="1"/>
    <col min="887" max="887" width="15.109375" bestFit="1" customWidth="1"/>
    <col min="888" max="888" width="14" bestFit="1" customWidth="1"/>
    <col min="889" max="889" width="14.44140625" bestFit="1" customWidth="1"/>
    <col min="890" max="890" width="16.88671875" bestFit="1" customWidth="1"/>
    <col min="891" max="891" width="17.5546875" bestFit="1" customWidth="1"/>
    <col min="892" max="892" width="14.5546875" bestFit="1" customWidth="1"/>
    <col min="893" max="893" width="18.77734375" bestFit="1" customWidth="1"/>
    <col min="894" max="894" width="17.77734375" bestFit="1" customWidth="1"/>
    <col min="895" max="895" width="11.88671875" bestFit="1" customWidth="1"/>
    <col min="896" max="896" width="22.33203125" bestFit="1" customWidth="1"/>
    <col min="897" max="897" width="15.109375" bestFit="1" customWidth="1"/>
    <col min="898" max="898" width="12" bestFit="1" customWidth="1"/>
    <col min="899" max="899" width="16.44140625" bestFit="1" customWidth="1"/>
    <col min="900" max="900" width="12.5546875" bestFit="1" customWidth="1"/>
    <col min="901" max="901" width="18" bestFit="1" customWidth="1"/>
    <col min="902" max="902" width="13.6640625" bestFit="1" customWidth="1"/>
    <col min="903" max="903" width="15" bestFit="1" customWidth="1"/>
    <col min="904" max="904" width="15.21875" bestFit="1" customWidth="1"/>
    <col min="905" max="905" width="14.5546875" bestFit="1" customWidth="1"/>
    <col min="906" max="906" width="13.33203125" bestFit="1" customWidth="1"/>
    <col min="907" max="907" width="17.77734375" bestFit="1" customWidth="1"/>
    <col min="908" max="908" width="18.44140625" bestFit="1" customWidth="1"/>
    <col min="909" max="909" width="13.33203125" bestFit="1" customWidth="1"/>
    <col min="910" max="910" width="13.21875" bestFit="1" customWidth="1"/>
    <col min="911" max="912" width="14.33203125" bestFit="1" customWidth="1"/>
    <col min="913" max="913" width="16.5546875" bestFit="1" customWidth="1"/>
    <col min="914" max="914" width="10.6640625" bestFit="1" customWidth="1"/>
    <col min="915" max="915" width="10.88671875" bestFit="1" customWidth="1"/>
    <col min="916" max="916" width="12.6640625" bestFit="1" customWidth="1"/>
    <col min="917" max="917" width="12.77734375" bestFit="1" customWidth="1"/>
    <col min="918" max="918" width="13.88671875" bestFit="1" customWidth="1"/>
    <col min="919" max="919" width="18.44140625" bestFit="1" customWidth="1"/>
    <col min="920" max="920" width="15" bestFit="1" customWidth="1"/>
    <col min="921" max="921" width="14.5546875" bestFit="1" customWidth="1"/>
    <col min="922" max="922" width="14.44140625" bestFit="1" customWidth="1"/>
    <col min="923" max="923" width="15.88671875" bestFit="1" customWidth="1"/>
    <col min="924" max="924" width="14" bestFit="1" customWidth="1"/>
    <col min="925" max="925" width="13.21875" bestFit="1" customWidth="1"/>
    <col min="926" max="926" width="22" bestFit="1" customWidth="1"/>
    <col min="927" max="927" width="15.21875" bestFit="1" customWidth="1"/>
    <col min="928" max="928" width="18" bestFit="1" customWidth="1"/>
    <col min="929" max="929" width="17.77734375" bestFit="1" customWidth="1"/>
    <col min="930" max="930" width="13.44140625" bestFit="1" customWidth="1"/>
    <col min="931" max="931" width="12.77734375" bestFit="1" customWidth="1"/>
    <col min="932" max="932" width="14.21875" bestFit="1" customWidth="1"/>
    <col min="933" max="933" width="13.21875" bestFit="1" customWidth="1"/>
    <col min="934" max="934" width="15.88671875" bestFit="1" customWidth="1"/>
    <col min="935" max="935" width="14.44140625" bestFit="1" customWidth="1"/>
    <col min="936" max="936" width="17.21875" bestFit="1" customWidth="1"/>
    <col min="937" max="937" width="20.109375" bestFit="1" customWidth="1"/>
    <col min="938" max="938" width="16.33203125" bestFit="1" customWidth="1"/>
    <col min="939" max="939" width="13.6640625" bestFit="1" customWidth="1"/>
    <col min="940" max="940" width="14.33203125" bestFit="1" customWidth="1"/>
    <col min="941" max="941" width="13.77734375" bestFit="1" customWidth="1"/>
    <col min="942" max="942" width="12.6640625" bestFit="1" customWidth="1"/>
    <col min="943" max="943" width="14.5546875" bestFit="1" customWidth="1"/>
    <col min="944" max="944" width="13.88671875" bestFit="1" customWidth="1"/>
    <col min="945" max="945" width="12.6640625" bestFit="1" customWidth="1"/>
    <col min="946" max="946" width="22" bestFit="1" customWidth="1"/>
    <col min="947" max="947" width="11.88671875" bestFit="1" customWidth="1"/>
    <col min="948" max="948" width="14.5546875" bestFit="1" customWidth="1"/>
    <col min="949" max="949" width="14.77734375" bestFit="1" customWidth="1"/>
    <col min="950" max="950" width="10.88671875" bestFit="1" customWidth="1"/>
    <col min="951" max="951" width="13.88671875" bestFit="1" customWidth="1"/>
    <col min="952" max="952" width="13.5546875" bestFit="1" customWidth="1"/>
    <col min="953" max="953" width="14" bestFit="1" customWidth="1"/>
    <col min="954" max="954" width="12.5546875" bestFit="1" customWidth="1"/>
    <col min="955" max="955" width="16.109375" bestFit="1" customWidth="1"/>
    <col min="956" max="956" width="13.33203125" bestFit="1" customWidth="1"/>
    <col min="957" max="957" width="11.88671875" bestFit="1" customWidth="1"/>
    <col min="958" max="958" width="15.5546875" bestFit="1" customWidth="1"/>
    <col min="959" max="959" width="16.44140625" bestFit="1" customWidth="1"/>
    <col min="960" max="960" width="15" bestFit="1" customWidth="1"/>
    <col min="961" max="961" width="10.77734375" bestFit="1" customWidth="1"/>
    <col min="962" max="962" width="14.33203125" bestFit="1" customWidth="1"/>
    <col min="963" max="963" width="14.44140625" bestFit="1" customWidth="1"/>
    <col min="964" max="964" width="17" bestFit="1" customWidth="1"/>
    <col min="965" max="965" width="12.109375" bestFit="1" customWidth="1"/>
    <col min="966" max="966" width="19.6640625" bestFit="1" customWidth="1"/>
    <col min="967" max="967" width="14.44140625" bestFit="1" customWidth="1"/>
    <col min="968" max="968" width="14.33203125" bestFit="1" customWidth="1"/>
    <col min="969" max="969" width="13.21875" bestFit="1" customWidth="1"/>
    <col min="970" max="970" width="16.33203125" bestFit="1" customWidth="1"/>
    <col min="971" max="971" width="13.109375" bestFit="1" customWidth="1"/>
    <col min="972" max="972" width="15.77734375" bestFit="1" customWidth="1"/>
    <col min="973" max="973" width="13.21875" bestFit="1" customWidth="1"/>
    <col min="974" max="974" width="14.44140625" bestFit="1" customWidth="1"/>
    <col min="975" max="975" width="13.88671875" bestFit="1" customWidth="1"/>
    <col min="976" max="976" width="14" bestFit="1" customWidth="1"/>
    <col min="977" max="977" width="15.88671875" bestFit="1" customWidth="1"/>
    <col min="978" max="978" width="14" bestFit="1" customWidth="1"/>
    <col min="979" max="979" width="14.44140625" bestFit="1" customWidth="1"/>
    <col min="980" max="980" width="11.88671875" bestFit="1" customWidth="1"/>
    <col min="981" max="981" width="12.6640625" bestFit="1" customWidth="1"/>
    <col min="982" max="982" width="14.33203125" bestFit="1" customWidth="1"/>
    <col min="983" max="983" width="20" bestFit="1" customWidth="1"/>
    <col min="984" max="984" width="20.88671875" bestFit="1" customWidth="1"/>
    <col min="985" max="985" width="14.44140625" bestFit="1" customWidth="1"/>
    <col min="986" max="986" width="13.88671875" bestFit="1" customWidth="1"/>
    <col min="987" max="987" width="17.88671875" bestFit="1" customWidth="1"/>
    <col min="988" max="988" width="15.88671875" bestFit="1" customWidth="1"/>
    <col min="989" max="989" width="11.21875" bestFit="1" customWidth="1"/>
    <col min="990" max="990" width="14.5546875" bestFit="1" customWidth="1"/>
    <col min="991" max="991" width="13.33203125" bestFit="1" customWidth="1"/>
    <col min="992" max="992" width="20.109375" bestFit="1" customWidth="1"/>
    <col min="993" max="993" width="17.33203125" bestFit="1" customWidth="1"/>
    <col min="994" max="994" width="14.44140625" bestFit="1" customWidth="1"/>
    <col min="995" max="995" width="16.21875" bestFit="1" customWidth="1"/>
    <col min="996" max="996" width="21.44140625" bestFit="1" customWidth="1"/>
    <col min="997" max="997" width="15.21875" bestFit="1" customWidth="1"/>
    <col min="998" max="998" width="13.5546875" bestFit="1" customWidth="1"/>
    <col min="999" max="999" width="13.33203125" bestFit="1" customWidth="1"/>
    <col min="1000" max="1000" width="15.77734375" bestFit="1" customWidth="1"/>
    <col min="1001" max="1001" width="15.6640625" bestFit="1" customWidth="1"/>
    <col min="1002" max="1002" width="11.33203125" bestFit="1" customWidth="1"/>
    <col min="1003" max="1003" width="17" bestFit="1" customWidth="1"/>
    <col min="1004" max="1004" width="18.77734375" bestFit="1" customWidth="1"/>
    <col min="1005" max="1005" width="22" bestFit="1" customWidth="1"/>
    <col min="1006" max="1006" width="19.88671875" bestFit="1" customWidth="1"/>
    <col min="1007" max="1007" width="23" bestFit="1" customWidth="1"/>
    <col min="1008" max="1008" width="13.109375" bestFit="1" customWidth="1"/>
    <col min="1009" max="1009" width="16.21875" bestFit="1" customWidth="1"/>
    <col min="1010" max="1010" width="18.109375" bestFit="1" customWidth="1"/>
    <col min="1011" max="1011" width="21.33203125" bestFit="1" customWidth="1"/>
    <col min="1012" max="1012" width="23.44140625" bestFit="1" customWidth="1"/>
    <col min="1013" max="1013" width="26.5546875" bestFit="1" customWidth="1"/>
    <col min="1014" max="1014" width="13.109375" bestFit="1" customWidth="1"/>
    <col min="1015" max="1015" width="16.21875" bestFit="1" customWidth="1"/>
    <col min="1016" max="1016" width="15.77734375" bestFit="1" customWidth="1"/>
    <col min="1017" max="1017" width="18.88671875" bestFit="1" customWidth="1"/>
    <col min="1018" max="1018" width="13.77734375" bestFit="1" customWidth="1"/>
    <col min="1019" max="1019" width="16.88671875" bestFit="1" customWidth="1"/>
    <col min="1020" max="1020" width="14" bestFit="1" customWidth="1"/>
    <col min="1021" max="1021" width="17.21875" bestFit="1" customWidth="1"/>
    <col min="1022" max="1022" width="17.109375" bestFit="1" customWidth="1"/>
    <col min="1023" max="1023" width="20.21875" bestFit="1" customWidth="1"/>
    <col min="1024" max="1024" width="15.33203125" bestFit="1" customWidth="1"/>
    <col min="1025" max="1025" width="18.44140625" bestFit="1" customWidth="1"/>
    <col min="1026" max="1026" width="15.77734375" bestFit="1" customWidth="1"/>
    <col min="1027" max="1027" width="18.88671875" bestFit="1" customWidth="1"/>
    <col min="1028" max="1028" width="25.21875" bestFit="1" customWidth="1"/>
    <col min="1029" max="1029" width="28.33203125" bestFit="1" customWidth="1"/>
    <col min="1030" max="1030" width="16.44140625" bestFit="1" customWidth="1"/>
    <col min="1031" max="1031" width="19.5546875" bestFit="1" customWidth="1"/>
    <col min="1032" max="1032" width="15.77734375" bestFit="1" customWidth="1"/>
    <col min="1033" max="1033" width="18.88671875" bestFit="1" customWidth="1"/>
    <col min="1034" max="1034" width="15.88671875" bestFit="1" customWidth="1"/>
    <col min="1035" max="1035" width="19" bestFit="1" customWidth="1"/>
    <col min="1036" max="1036" width="15.77734375" bestFit="1" customWidth="1"/>
    <col min="1037" max="1037" width="18.88671875" bestFit="1" customWidth="1"/>
    <col min="1038" max="1038" width="15.44140625" bestFit="1" customWidth="1"/>
    <col min="1039" max="1039" width="18.5546875" bestFit="1" customWidth="1"/>
    <col min="1040" max="1040" width="19.109375" bestFit="1" customWidth="1"/>
    <col min="1041" max="1041" width="22.21875" bestFit="1" customWidth="1"/>
    <col min="1042" max="1042" width="15.5546875" bestFit="1" customWidth="1"/>
    <col min="1043" max="1043" width="18.6640625" bestFit="1" customWidth="1"/>
    <col min="1044" max="1044" width="15.88671875" bestFit="1" customWidth="1"/>
    <col min="1045" max="1045" width="19" bestFit="1" customWidth="1"/>
    <col min="1046" max="1046" width="20.6640625" bestFit="1" customWidth="1"/>
    <col min="1047" max="1047" width="23.77734375" bestFit="1" customWidth="1"/>
    <col min="1048" max="1048" width="17.44140625" bestFit="1" customWidth="1"/>
    <col min="1049" max="1049" width="20.5546875" bestFit="1" customWidth="1"/>
    <col min="1050" max="1050" width="13.88671875" bestFit="1" customWidth="1"/>
    <col min="1051" max="1051" width="17" bestFit="1" customWidth="1"/>
    <col min="1052" max="1052" width="14.44140625" bestFit="1" customWidth="1"/>
    <col min="1053" max="1053" width="17.6640625" bestFit="1" customWidth="1"/>
    <col min="1054" max="1054" width="16.88671875" bestFit="1" customWidth="1"/>
    <col min="1055" max="1055" width="20" bestFit="1" customWidth="1"/>
    <col min="1056" max="1056" width="15.5546875" bestFit="1" customWidth="1"/>
    <col min="1057" max="1057" width="18.6640625" bestFit="1" customWidth="1"/>
    <col min="1058" max="1058" width="14" bestFit="1" customWidth="1"/>
    <col min="1059" max="1059" width="17.21875" bestFit="1" customWidth="1"/>
    <col min="1060" max="1060" width="17.109375" bestFit="1" customWidth="1"/>
    <col min="1061" max="1061" width="20.21875" bestFit="1" customWidth="1"/>
    <col min="1062" max="1062" width="14.6640625" bestFit="1" customWidth="1"/>
    <col min="1063" max="1063" width="17.88671875" bestFit="1" customWidth="1"/>
    <col min="1064" max="1064" width="17.44140625" bestFit="1" customWidth="1"/>
    <col min="1065" max="1065" width="20.5546875" bestFit="1" customWidth="1"/>
    <col min="1066" max="1066" width="22.77734375" bestFit="1" customWidth="1"/>
    <col min="1067" max="1067" width="26" bestFit="1" customWidth="1"/>
    <col min="1068" max="1068" width="14.6640625" bestFit="1" customWidth="1"/>
    <col min="1069" max="1069" width="17.88671875" bestFit="1" customWidth="1"/>
    <col min="1070" max="1070" width="13.33203125" bestFit="1" customWidth="1"/>
    <col min="1071" max="1071" width="16.44140625" bestFit="1" customWidth="1"/>
    <col min="1072" max="1072" width="18" bestFit="1" customWidth="1"/>
    <col min="1073" max="1073" width="21.109375" bestFit="1" customWidth="1"/>
    <col min="1074" max="1074" width="13.109375" bestFit="1" customWidth="1"/>
    <col min="1075" max="1075" width="16.21875" bestFit="1" customWidth="1"/>
    <col min="1076" max="1076" width="16.109375" bestFit="1" customWidth="1"/>
    <col min="1077" max="1077" width="19.21875" bestFit="1" customWidth="1"/>
    <col min="1078" max="1078" width="19.109375" bestFit="1" customWidth="1"/>
    <col min="1079" max="1079" width="22.21875" bestFit="1" customWidth="1"/>
    <col min="1080" max="1080" width="19.44140625" bestFit="1" customWidth="1"/>
    <col min="1081" max="1081" width="22.5546875" bestFit="1" customWidth="1"/>
    <col min="1082" max="1082" width="16.44140625" bestFit="1" customWidth="1"/>
    <col min="1083" max="1083" width="19.5546875" bestFit="1" customWidth="1"/>
    <col min="1084" max="1084" width="19.6640625" bestFit="1" customWidth="1"/>
    <col min="1085" max="1085" width="22.77734375" bestFit="1" customWidth="1"/>
    <col min="1086" max="1086" width="15.5546875" bestFit="1" customWidth="1"/>
    <col min="1087" max="1087" width="18.6640625" bestFit="1" customWidth="1"/>
    <col min="1088" max="1088" width="16.6640625" bestFit="1" customWidth="1"/>
    <col min="1089" max="1089" width="19.77734375" bestFit="1" customWidth="1"/>
    <col min="1090" max="1090" width="15.109375" bestFit="1" customWidth="1"/>
    <col min="1091" max="1091" width="18.21875" bestFit="1" customWidth="1"/>
    <col min="1092" max="1092" width="14.44140625" bestFit="1" customWidth="1"/>
    <col min="1093" max="1093" width="17.6640625" bestFit="1" customWidth="1"/>
    <col min="1094" max="1094" width="17" bestFit="1" customWidth="1"/>
    <col min="1095" max="1095" width="20.109375" bestFit="1" customWidth="1"/>
    <col min="1096" max="1096" width="15.88671875" bestFit="1" customWidth="1"/>
    <col min="1097" max="1097" width="19" bestFit="1" customWidth="1"/>
    <col min="1098" max="1098" width="15.33203125" bestFit="1" customWidth="1"/>
    <col min="1099" max="1099" width="18.44140625" bestFit="1" customWidth="1"/>
    <col min="1100" max="1100" width="14.6640625" bestFit="1" customWidth="1"/>
    <col min="1101" max="1101" width="17.88671875" bestFit="1" customWidth="1"/>
    <col min="1102" max="1102" width="17.6640625" bestFit="1" customWidth="1"/>
    <col min="1103" max="1103" width="20.77734375" bestFit="1" customWidth="1"/>
    <col min="1104" max="1104" width="15.77734375" bestFit="1" customWidth="1"/>
    <col min="1105" max="1105" width="18.88671875" bestFit="1" customWidth="1"/>
    <col min="1106" max="1106" width="16.44140625" bestFit="1" customWidth="1"/>
    <col min="1107" max="1107" width="19.5546875" bestFit="1" customWidth="1"/>
    <col min="1108" max="1108" width="14.5546875" bestFit="1" customWidth="1"/>
    <col min="1109" max="1109" width="17.77734375" bestFit="1" customWidth="1"/>
    <col min="1110" max="1110" width="18.6640625" bestFit="1" customWidth="1"/>
    <col min="1111" max="1111" width="21.88671875" bestFit="1" customWidth="1"/>
    <col min="1112" max="1112" width="14" bestFit="1" customWidth="1"/>
    <col min="1113" max="1113" width="17.21875" bestFit="1" customWidth="1"/>
    <col min="1114" max="1114" width="25.5546875" bestFit="1" customWidth="1"/>
    <col min="1115" max="1115" width="28.6640625" bestFit="1" customWidth="1"/>
    <col min="1116" max="1116" width="15.77734375" bestFit="1" customWidth="1"/>
    <col min="1117" max="1117" width="18.88671875" bestFit="1" customWidth="1"/>
    <col min="1118" max="1118" width="17" bestFit="1" customWidth="1"/>
    <col min="1119" max="1119" width="20.109375" bestFit="1" customWidth="1"/>
    <col min="1120" max="1120" width="15.77734375" bestFit="1" customWidth="1"/>
    <col min="1121" max="1121" width="18.88671875" bestFit="1" customWidth="1"/>
    <col min="1122" max="1122" width="19.44140625" bestFit="1" customWidth="1"/>
    <col min="1123" max="1123" width="22.5546875" bestFit="1" customWidth="1"/>
    <col min="1124" max="1124" width="20.5546875" bestFit="1" customWidth="1"/>
    <col min="1125" max="1125" width="23.6640625" bestFit="1" customWidth="1"/>
    <col min="1126" max="1126" width="22.44140625" bestFit="1" customWidth="1"/>
    <col min="1127" max="1127" width="25.6640625" bestFit="1" customWidth="1"/>
    <col min="1128" max="1128" width="19.88671875" bestFit="1" customWidth="1"/>
    <col min="1129" max="1129" width="23" bestFit="1" customWidth="1"/>
    <col min="1130" max="1130" width="13.109375" bestFit="1" customWidth="1"/>
    <col min="1131" max="1131" width="16.21875" bestFit="1" customWidth="1"/>
    <col min="1132" max="1132" width="14" bestFit="1" customWidth="1"/>
    <col min="1133" max="1133" width="17.21875" bestFit="1" customWidth="1"/>
    <col min="1134" max="1134" width="14.6640625" bestFit="1" customWidth="1"/>
    <col min="1135" max="1135" width="17.88671875" bestFit="1" customWidth="1"/>
    <col min="1136" max="1136" width="17.5546875" bestFit="1" customWidth="1"/>
    <col min="1137" max="1137" width="20.6640625" bestFit="1" customWidth="1"/>
    <col min="1138" max="1138" width="14" bestFit="1" customWidth="1"/>
    <col min="1139" max="1139" width="17.21875" bestFit="1" customWidth="1"/>
    <col min="1140" max="1140" width="15.5546875" bestFit="1" customWidth="1"/>
    <col min="1141" max="1141" width="18.6640625" bestFit="1" customWidth="1"/>
    <col min="1142" max="1142" width="13.77734375" bestFit="1" customWidth="1"/>
    <col min="1143" max="1143" width="16.88671875" bestFit="1" customWidth="1"/>
    <col min="1144" max="1144" width="17.109375" bestFit="1" customWidth="1"/>
    <col min="1145" max="1145" width="20.21875" bestFit="1" customWidth="1"/>
    <col min="1146" max="1146" width="16.33203125" bestFit="1" customWidth="1"/>
    <col min="1147" max="1147" width="19.44140625" bestFit="1" customWidth="1"/>
    <col min="1148" max="1148" width="17.5546875" bestFit="1" customWidth="1"/>
    <col min="1149" max="1149" width="20.6640625" bestFit="1" customWidth="1"/>
    <col min="1150" max="1150" width="16" bestFit="1" customWidth="1"/>
    <col min="1151" max="1151" width="19.109375" bestFit="1" customWidth="1"/>
    <col min="1152" max="1152" width="15.77734375" bestFit="1" customWidth="1"/>
    <col min="1153" max="1153" width="18.88671875" bestFit="1" customWidth="1"/>
    <col min="1154" max="1154" width="14.44140625" bestFit="1" customWidth="1"/>
    <col min="1155" max="1155" width="17.6640625" bestFit="1" customWidth="1"/>
    <col min="1156" max="1156" width="16" bestFit="1" customWidth="1"/>
    <col min="1157" max="1157" width="19.109375" bestFit="1" customWidth="1"/>
    <col min="1158" max="1158" width="15.77734375" bestFit="1" customWidth="1"/>
    <col min="1159" max="1159" width="18.88671875" bestFit="1" customWidth="1"/>
    <col min="1160" max="1160" width="13.109375" bestFit="1" customWidth="1"/>
    <col min="1161" max="1161" width="16.21875" bestFit="1" customWidth="1"/>
    <col min="1162" max="1162" width="18.21875" bestFit="1" customWidth="1"/>
    <col min="1163" max="1163" width="21.44140625" bestFit="1" customWidth="1"/>
    <col min="1164" max="1164" width="16.6640625" bestFit="1" customWidth="1"/>
    <col min="1165" max="1165" width="19.77734375" bestFit="1" customWidth="1"/>
    <col min="1166" max="1166" width="15.109375" bestFit="1" customWidth="1"/>
    <col min="1167" max="1167" width="18.21875" bestFit="1" customWidth="1"/>
    <col min="1168" max="1168" width="15.33203125" bestFit="1" customWidth="1"/>
    <col min="1169" max="1169" width="18.44140625" bestFit="1" customWidth="1"/>
    <col min="1170" max="1170" width="14" bestFit="1" customWidth="1"/>
    <col min="1171" max="1171" width="17.21875" bestFit="1" customWidth="1"/>
    <col min="1172" max="1172" width="19.77734375" bestFit="1" customWidth="1"/>
    <col min="1173" max="1173" width="22.88671875" bestFit="1" customWidth="1"/>
    <col min="1174" max="1174" width="15.5546875" bestFit="1" customWidth="1"/>
    <col min="1175" max="1175" width="18.6640625" bestFit="1" customWidth="1"/>
    <col min="1176" max="1176" width="13.88671875" bestFit="1" customWidth="1"/>
    <col min="1177" max="1177" width="17" bestFit="1" customWidth="1"/>
    <col min="1178" max="1178" width="17.77734375" bestFit="1" customWidth="1"/>
    <col min="1179" max="1179" width="20.88671875" bestFit="1" customWidth="1"/>
    <col min="1180" max="1180" width="15.21875" bestFit="1" customWidth="1"/>
    <col min="1181" max="1181" width="18.33203125" bestFit="1" customWidth="1"/>
    <col min="1182" max="1182" width="14.5546875" bestFit="1" customWidth="1"/>
    <col min="1183" max="1183" width="17.77734375" bestFit="1" customWidth="1"/>
    <col min="1184" max="1184" width="17.44140625" bestFit="1" customWidth="1"/>
    <col min="1185" max="1185" width="20.5546875" bestFit="1" customWidth="1"/>
    <col min="1186" max="1186" width="17" bestFit="1" customWidth="1"/>
    <col min="1187" max="1187" width="20.109375" bestFit="1" customWidth="1"/>
    <col min="1188" max="1188" width="15.5546875" bestFit="1" customWidth="1"/>
    <col min="1189" max="1189" width="18.6640625" bestFit="1" customWidth="1"/>
    <col min="1190" max="1190" width="17.109375" bestFit="1" customWidth="1"/>
    <col min="1191" max="1191" width="20.21875" bestFit="1" customWidth="1"/>
    <col min="1192" max="1192" width="15.88671875" bestFit="1" customWidth="1"/>
    <col min="1193" max="1193" width="19" bestFit="1" customWidth="1"/>
    <col min="1194" max="1194" width="16.44140625" bestFit="1" customWidth="1"/>
    <col min="1195" max="1195" width="19.5546875" bestFit="1" customWidth="1"/>
    <col min="1196" max="1196" width="16.109375" bestFit="1" customWidth="1"/>
    <col min="1197" max="1197" width="19.21875" bestFit="1" customWidth="1"/>
    <col min="1198" max="1198" width="19.88671875" bestFit="1" customWidth="1"/>
    <col min="1199" max="1199" width="23" bestFit="1" customWidth="1"/>
    <col min="1200" max="1200" width="21.109375" bestFit="1" customWidth="1"/>
    <col min="1201" max="1201" width="24.21875" bestFit="1" customWidth="1"/>
    <col min="1202" max="1202" width="22.88671875" bestFit="1" customWidth="1"/>
    <col min="1203" max="1203" width="26.109375" bestFit="1" customWidth="1"/>
    <col min="1204" max="1204" width="14.5546875" bestFit="1" customWidth="1"/>
    <col min="1205" max="1205" width="17.77734375" bestFit="1" customWidth="1"/>
    <col min="1206" max="1206" width="16.44140625" bestFit="1" customWidth="1"/>
    <col min="1207" max="1207" width="19.5546875" bestFit="1" customWidth="1"/>
    <col min="1208" max="1208" width="16.77734375" bestFit="1" customWidth="1"/>
    <col min="1209" max="1209" width="19.88671875" bestFit="1" customWidth="1"/>
    <col min="1210" max="1210" width="23.88671875" bestFit="1" customWidth="1"/>
    <col min="1211" max="1211" width="27" bestFit="1" customWidth="1"/>
    <col min="1212" max="1212" width="14.44140625" bestFit="1" customWidth="1"/>
    <col min="1213" max="1213" width="17.6640625" bestFit="1" customWidth="1"/>
    <col min="1214" max="1214" width="23.33203125" bestFit="1" customWidth="1"/>
    <col min="1215" max="1215" width="26.44140625" bestFit="1" customWidth="1"/>
    <col min="1216" max="1216" width="15.33203125" bestFit="1" customWidth="1"/>
    <col min="1217" max="1217" width="18.44140625" bestFit="1" customWidth="1"/>
    <col min="1218" max="1218" width="17.77734375" bestFit="1" customWidth="1"/>
    <col min="1219" max="1219" width="20.88671875" bestFit="1" customWidth="1"/>
    <col min="1220" max="1220" width="16.5546875" bestFit="1" customWidth="1"/>
    <col min="1221" max="1221" width="19.6640625" bestFit="1" customWidth="1"/>
    <col min="1222" max="1222" width="15.109375" bestFit="1" customWidth="1"/>
    <col min="1223" max="1223" width="18.21875" bestFit="1" customWidth="1"/>
    <col min="1224" max="1224" width="18.6640625" bestFit="1" customWidth="1"/>
    <col min="1225" max="1225" width="21.88671875" bestFit="1" customWidth="1"/>
    <col min="1226" max="1226" width="14" bestFit="1" customWidth="1"/>
    <col min="1227" max="1227" width="17.21875" bestFit="1" customWidth="1"/>
    <col min="1228" max="1228" width="15.44140625" bestFit="1" customWidth="1"/>
    <col min="1229" max="1229" width="18.5546875" bestFit="1" customWidth="1"/>
    <col min="1230" max="1230" width="15.77734375" bestFit="1" customWidth="1"/>
    <col min="1231" max="1231" width="18.88671875" bestFit="1" customWidth="1"/>
    <col min="1232" max="1232" width="16.5546875" bestFit="1" customWidth="1"/>
    <col min="1233" max="1233" width="19.6640625" bestFit="1" customWidth="1"/>
    <col min="1234" max="1234" width="19.21875" bestFit="1" customWidth="1"/>
    <col min="1235" max="1235" width="22.33203125" bestFit="1" customWidth="1"/>
    <col min="1236" max="1236" width="18" bestFit="1" customWidth="1"/>
    <col min="1237" max="1237" width="21.109375" bestFit="1" customWidth="1"/>
    <col min="1238" max="1238" width="15.77734375" bestFit="1" customWidth="1"/>
    <col min="1239" max="1239" width="18.88671875" bestFit="1" customWidth="1"/>
    <col min="1240" max="1240" width="20.5546875" bestFit="1" customWidth="1"/>
    <col min="1241" max="1241" width="23.6640625" bestFit="1" customWidth="1"/>
    <col min="1242" max="1242" width="15.44140625" bestFit="1" customWidth="1"/>
    <col min="1243" max="1243" width="18.5546875" bestFit="1" customWidth="1"/>
    <col min="1244" max="1244" width="17.5546875" bestFit="1" customWidth="1"/>
    <col min="1245" max="1245" width="20.6640625" bestFit="1" customWidth="1"/>
    <col min="1246" max="1246" width="15.5546875" bestFit="1" customWidth="1"/>
    <col min="1247" max="1247" width="18.6640625" bestFit="1" customWidth="1"/>
    <col min="1248" max="1248" width="17" bestFit="1" customWidth="1"/>
    <col min="1249" max="1249" width="20.109375" bestFit="1" customWidth="1"/>
    <col min="1250" max="1250" width="18.33203125" bestFit="1" customWidth="1"/>
    <col min="1251" max="1251" width="21.5546875" bestFit="1" customWidth="1"/>
    <col min="1252" max="1252" width="19.21875" bestFit="1" customWidth="1"/>
    <col min="1253" max="1253" width="22.33203125" bestFit="1" customWidth="1"/>
    <col min="1254" max="1254" width="15.21875" bestFit="1" customWidth="1"/>
    <col min="1255" max="1255" width="18.33203125" bestFit="1" customWidth="1"/>
    <col min="1256" max="1256" width="18.77734375" bestFit="1" customWidth="1"/>
    <col min="1257" max="1257" width="22" bestFit="1" customWidth="1"/>
    <col min="1258" max="1258" width="15.77734375" bestFit="1" customWidth="1"/>
    <col min="1259" max="1259" width="18.88671875" bestFit="1" customWidth="1"/>
    <col min="1260" max="1260" width="21.109375" bestFit="1" customWidth="1"/>
    <col min="1261" max="1261" width="24.21875" bestFit="1" customWidth="1"/>
    <col min="1262" max="1262" width="15.6640625" bestFit="1" customWidth="1"/>
    <col min="1263" max="1263" width="18.77734375" bestFit="1" customWidth="1"/>
    <col min="1264" max="1264" width="18.21875" bestFit="1" customWidth="1"/>
    <col min="1265" max="1265" width="21.44140625" bestFit="1" customWidth="1"/>
    <col min="1266" max="1266" width="16.5546875" bestFit="1" customWidth="1"/>
    <col min="1267" max="1267" width="19.6640625" bestFit="1" customWidth="1"/>
    <col min="1268" max="1268" width="15.44140625" bestFit="1" customWidth="1"/>
    <col min="1269" max="1269" width="18.5546875" bestFit="1" customWidth="1"/>
    <col min="1270" max="1270" width="16.6640625" bestFit="1" customWidth="1"/>
    <col min="1271" max="1271" width="19.77734375" bestFit="1" customWidth="1"/>
    <col min="1272" max="1272" width="16.5546875" bestFit="1" customWidth="1"/>
    <col min="1273" max="1273" width="19.6640625" bestFit="1" customWidth="1"/>
    <col min="1274" max="1274" width="23.77734375" bestFit="1" customWidth="1"/>
    <col min="1275" max="1275" width="26.88671875" bestFit="1" customWidth="1"/>
    <col min="1276" max="1276" width="16.21875" bestFit="1" customWidth="1"/>
    <col min="1277" max="1277" width="19.33203125" bestFit="1" customWidth="1"/>
    <col min="1278" max="1278" width="23.33203125" bestFit="1" customWidth="1"/>
    <col min="1279" max="1279" width="26.44140625" bestFit="1" customWidth="1"/>
    <col min="1280" max="1280" width="19.44140625" bestFit="1" customWidth="1"/>
    <col min="1281" max="1281" width="22.5546875" bestFit="1" customWidth="1"/>
    <col min="1282" max="1282" width="18.21875" bestFit="1" customWidth="1"/>
    <col min="1283" max="1283" width="21.44140625" bestFit="1" customWidth="1"/>
    <col min="1284" max="1284" width="16.21875" bestFit="1" customWidth="1"/>
    <col min="1285" max="1285" width="19.33203125" bestFit="1" customWidth="1"/>
    <col min="1286" max="1286" width="20.5546875" bestFit="1" customWidth="1"/>
    <col min="1287" max="1287" width="23.6640625" bestFit="1" customWidth="1"/>
    <col min="1288" max="1288" width="19.21875" bestFit="1" customWidth="1"/>
    <col min="1289" max="1289" width="22.33203125" bestFit="1" customWidth="1"/>
    <col min="1290" max="1290" width="16.6640625" bestFit="1" customWidth="1"/>
    <col min="1291" max="1291" width="19.77734375" bestFit="1" customWidth="1"/>
    <col min="1292" max="1292" width="14.21875" bestFit="1" customWidth="1"/>
    <col min="1293" max="1293" width="17.44140625" bestFit="1" customWidth="1"/>
    <col min="1294" max="1294" width="16.6640625" bestFit="1" customWidth="1"/>
    <col min="1295" max="1295" width="19.77734375" bestFit="1" customWidth="1"/>
    <col min="1296" max="1296" width="20.5546875" bestFit="1" customWidth="1"/>
    <col min="1297" max="1297" width="23.6640625" bestFit="1" customWidth="1"/>
    <col min="1298" max="1298" width="22.44140625" bestFit="1" customWidth="1"/>
    <col min="1299" max="1299" width="25.6640625" bestFit="1" customWidth="1"/>
    <col min="1300" max="1300" width="18.33203125" bestFit="1" customWidth="1"/>
    <col min="1301" max="1301" width="21.5546875" bestFit="1" customWidth="1"/>
    <col min="1302" max="1302" width="22.5546875" bestFit="1" customWidth="1"/>
    <col min="1303" max="1303" width="25.77734375" bestFit="1" customWidth="1"/>
    <col min="1304" max="1304" width="16.5546875" bestFit="1" customWidth="1"/>
    <col min="1305" max="1305" width="19.6640625" bestFit="1" customWidth="1"/>
    <col min="1306" max="1306" width="14.5546875" bestFit="1" customWidth="1"/>
    <col min="1307" max="1307" width="17.77734375" bestFit="1" customWidth="1"/>
    <col min="1308" max="1308" width="16.88671875" bestFit="1" customWidth="1"/>
    <col min="1309" max="1309" width="20" bestFit="1" customWidth="1"/>
    <col min="1310" max="1310" width="12.5546875" bestFit="1" customWidth="1"/>
    <col min="1311" max="1311" width="15.6640625" bestFit="1" customWidth="1"/>
    <col min="1312" max="1312" width="15.33203125" bestFit="1" customWidth="1"/>
    <col min="1313" max="1313" width="18.44140625" bestFit="1" customWidth="1"/>
    <col min="1314" max="1314" width="16.6640625" bestFit="1" customWidth="1"/>
    <col min="1315" max="1315" width="19.77734375" bestFit="1" customWidth="1"/>
    <col min="1316" max="1316" width="15.109375" bestFit="1" customWidth="1"/>
    <col min="1317" max="1317" width="18.21875" bestFit="1" customWidth="1"/>
    <col min="1318" max="1318" width="15.5546875" bestFit="1" customWidth="1"/>
    <col min="1319" max="1319" width="18.6640625" bestFit="1" customWidth="1"/>
    <col min="1320" max="1320" width="15.109375" bestFit="1" customWidth="1"/>
    <col min="1321" max="1321" width="18.21875" bestFit="1" customWidth="1"/>
    <col min="1322" max="1322" width="17.44140625" bestFit="1" customWidth="1"/>
    <col min="1323" max="1323" width="20.5546875" bestFit="1" customWidth="1"/>
    <col min="1324" max="1324" width="18.109375" bestFit="1" customWidth="1"/>
    <col min="1325" max="1325" width="21.33203125" bestFit="1" customWidth="1"/>
    <col min="1326" max="1326" width="16.33203125" bestFit="1" customWidth="1"/>
    <col min="1327" max="1327" width="19.44140625" bestFit="1" customWidth="1"/>
    <col min="1328" max="1328" width="18.33203125" bestFit="1" customWidth="1"/>
    <col min="1329" max="1329" width="21.5546875" bestFit="1" customWidth="1"/>
    <col min="1330" max="1330" width="13.109375" bestFit="1" customWidth="1"/>
    <col min="1331" max="1331" width="16.21875" bestFit="1" customWidth="1"/>
    <col min="1332" max="1332" width="17.6640625" bestFit="1" customWidth="1"/>
    <col min="1333" max="1333" width="20.77734375" bestFit="1" customWidth="1"/>
    <col min="1334" max="1334" width="14.6640625" bestFit="1" customWidth="1"/>
    <col min="1335" max="1335" width="17.88671875" bestFit="1" customWidth="1"/>
    <col min="1336" max="1336" width="17" bestFit="1" customWidth="1"/>
    <col min="1337" max="1337" width="20.109375" bestFit="1" customWidth="1"/>
    <col min="1338" max="1338" width="16.44140625" bestFit="1" customWidth="1"/>
    <col min="1339" max="1339" width="19.5546875" bestFit="1" customWidth="1"/>
    <col min="1340" max="1340" width="17.6640625" bestFit="1" customWidth="1"/>
    <col min="1341" max="1341" width="20.77734375" bestFit="1" customWidth="1"/>
    <col min="1342" max="1342" width="19.44140625" bestFit="1" customWidth="1"/>
    <col min="1343" max="1343" width="22.5546875" bestFit="1" customWidth="1"/>
    <col min="1344" max="1344" width="17.109375" bestFit="1" customWidth="1"/>
    <col min="1345" max="1345" width="20.21875" bestFit="1" customWidth="1"/>
    <col min="1346" max="1346" width="16.6640625" bestFit="1" customWidth="1"/>
    <col min="1347" max="1347" width="19.77734375" bestFit="1" customWidth="1"/>
    <col min="1348" max="1348" width="17.33203125" bestFit="1" customWidth="1"/>
    <col min="1349" max="1349" width="20.44140625" bestFit="1" customWidth="1"/>
    <col min="1350" max="1350" width="15.33203125" bestFit="1" customWidth="1"/>
    <col min="1351" max="1351" width="18.44140625" bestFit="1" customWidth="1"/>
    <col min="1352" max="1352" width="17" bestFit="1" customWidth="1"/>
    <col min="1353" max="1353" width="20.109375" bestFit="1" customWidth="1"/>
    <col min="1354" max="1354" width="18.109375" bestFit="1" customWidth="1"/>
    <col min="1355" max="1355" width="21.33203125" bestFit="1" customWidth="1"/>
    <col min="1356" max="1356" width="21.109375" bestFit="1" customWidth="1"/>
    <col min="1357" max="1357" width="24.21875" bestFit="1" customWidth="1"/>
    <col min="1358" max="1358" width="16.44140625" bestFit="1" customWidth="1"/>
    <col min="1359" max="1359" width="19.5546875" bestFit="1" customWidth="1"/>
    <col min="1360" max="1360" width="14.5546875" bestFit="1" customWidth="1"/>
    <col min="1361" max="1361" width="17.77734375" bestFit="1" customWidth="1"/>
    <col min="1362" max="1362" width="16.5546875" bestFit="1" customWidth="1"/>
    <col min="1363" max="1363" width="19.6640625" bestFit="1" customWidth="1"/>
    <col min="1364" max="1364" width="18.21875" bestFit="1" customWidth="1"/>
    <col min="1365" max="1365" width="21.44140625" bestFit="1" customWidth="1"/>
    <col min="1366" max="1366" width="13.77734375" bestFit="1" customWidth="1"/>
    <col min="1367" max="1367" width="16.88671875" bestFit="1" customWidth="1"/>
    <col min="1368" max="1368" width="18" bestFit="1" customWidth="1"/>
    <col min="1369" max="1369" width="21.109375" bestFit="1" customWidth="1"/>
    <col min="1370" max="1370" width="18.44140625" bestFit="1" customWidth="1"/>
    <col min="1371" max="1371" width="21.6640625" bestFit="1" customWidth="1"/>
    <col min="1372" max="1372" width="18.77734375" bestFit="1" customWidth="1"/>
    <col min="1373" max="1373" width="22" bestFit="1" customWidth="1"/>
    <col min="1374" max="1374" width="14.33203125" bestFit="1" customWidth="1"/>
    <col min="1375" max="1375" width="17.5546875" bestFit="1" customWidth="1"/>
    <col min="1376" max="1376" width="16.6640625" bestFit="1" customWidth="1"/>
    <col min="1377" max="1377" width="19.77734375" bestFit="1" customWidth="1"/>
    <col min="1378" max="1378" width="15.109375" bestFit="1" customWidth="1"/>
    <col min="1379" max="1379" width="18.21875" bestFit="1" customWidth="1"/>
    <col min="1380" max="1380" width="20.5546875" bestFit="1" customWidth="1"/>
    <col min="1381" max="1381" width="23.6640625" bestFit="1" customWidth="1"/>
    <col min="1382" max="1382" width="19.21875" bestFit="1" customWidth="1"/>
    <col min="1383" max="1383" width="22.33203125" bestFit="1" customWidth="1"/>
    <col min="1384" max="1384" width="16.33203125" bestFit="1" customWidth="1"/>
    <col min="1385" max="1385" width="19.44140625" bestFit="1" customWidth="1"/>
    <col min="1386" max="1386" width="23.77734375" bestFit="1" customWidth="1"/>
    <col min="1387" max="1387" width="26.88671875" bestFit="1" customWidth="1"/>
    <col min="1388" max="1388" width="16.6640625" bestFit="1" customWidth="1"/>
    <col min="1389" max="1389" width="19.77734375" bestFit="1" customWidth="1"/>
    <col min="1390" max="1390" width="15.88671875" bestFit="1" customWidth="1"/>
    <col min="1391" max="1391" width="19" bestFit="1" customWidth="1"/>
    <col min="1392" max="1392" width="22" bestFit="1" customWidth="1"/>
    <col min="1393" max="1393" width="25.109375" bestFit="1" customWidth="1"/>
    <col min="1394" max="1394" width="22.77734375" bestFit="1" customWidth="1"/>
    <col min="1395" max="1395" width="26" bestFit="1" customWidth="1"/>
    <col min="1396" max="1396" width="18.77734375" bestFit="1" customWidth="1"/>
    <col min="1397" max="1397" width="22" bestFit="1" customWidth="1"/>
    <col min="1398" max="1398" width="13.109375" bestFit="1" customWidth="1"/>
    <col min="1399" max="1399" width="16.21875" bestFit="1" customWidth="1"/>
    <col min="1400" max="1400" width="15.88671875" bestFit="1" customWidth="1"/>
    <col min="1401" max="1401" width="19" bestFit="1" customWidth="1"/>
    <col min="1402" max="1402" width="13.77734375" bestFit="1" customWidth="1"/>
    <col min="1403" max="1404" width="16.88671875" bestFit="1" customWidth="1"/>
    <col min="1405" max="1405" width="20" bestFit="1" customWidth="1"/>
    <col min="1406" max="1406" width="13.33203125" bestFit="1" customWidth="1"/>
    <col min="1407" max="1407" width="16.44140625" bestFit="1" customWidth="1"/>
    <col min="1408" max="1408" width="15.77734375" bestFit="1" customWidth="1"/>
    <col min="1409" max="1409" width="18.88671875" bestFit="1" customWidth="1"/>
    <col min="1410" max="1410" width="16.44140625" bestFit="1" customWidth="1"/>
    <col min="1411" max="1411" width="19.5546875" bestFit="1" customWidth="1"/>
    <col min="1412" max="1412" width="16.5546875" bestFit="1" customWidth="1"/>
    <col min="1413" max="1413" width="19.6640625" bestFit="1" customWidth="1"/>
    <col min="1414" max="1414" width="16.44140625" bestFit="1" customWidth="1"/>
    <col min="1415" max="1415" width="19.5546875" bestFit="1" customWidth="1"/>
    <col min="1416" max="1416" width="19.109375" bestFit="1" customWidth="1"/>
    <col min="1417" max="1417" width="22.21875" bestFit="1" customWidth="1"/>
    <col min="1418" max="1418" width="15.109375" bestFit="1" customWidth="1"/>
    <col min="1419" max="1419" width="18.21875" bestFit="1" customWidth="1"/>
    <col min="1420" max="1420" width="14.5546875" bestFit="1" customWidth="1"/>
    <col min="1421" max="1421" width="17.77734375" bestFit="1" customWidth="1"/>
    <col min="1422" max="1422" width="20.6640625" bestFit="1" customWidth="1"/>
    <col min="1423" max="1423" width="23.77734375" bestFit="1" customWidth="1"/>
    <col min="1424" max="1424" width="15.44140625" bestFit="1" customWidth="1"/>
    <col min="1425" max="1425" width="18.5546875" bestFit="1" customWidth="1"/>
    <col min="1426" max="1426" width="13.33203125" bestFit="1" customWidth="1"/>
    <col min="1427" max="1427" width="16.44140625" bestFit="1" customWidth="1"/>
    <col min="1428" max="1428" width="17.109375" bestFit="1" customWidth="1"/>
    <col min="1429" max="1429" width="20.21875" bestFit="1" customWidth="1"/>
    <col min="1430" max="1430" width="15.109375" bestFit="1" customWidth="1"/>
    <col min="1431" max="1431" width="18.21875" bestFit="1" customWidth="1"/>
    <col min="1432" max="1432" width="15.33203125" bestFit="1" customWidth="1"/>
    <col min="1433" max="1433" width="18.44140625" bestFit="1" customWidth="1"/>
    <col min="1434" max="1434" width="19.5546875" bestFit="1" customWidth="1"/>
    <col min="1435" max="1435" width="22.6640625" bestFit="1" customWidth="1"/>
    <col min="1436" max="1436" width="14.21875" bestFit="1" customWidth="1"/>
    <col min="1437" max="1437" width="17.44140625" bestFit="1" customWidth="1"/>
    <col min="1438" max="1438" width="18.77734375" bestFit="1" customWidth="1"/>
    <col min="1439" max="1439" width="22" bestFit="1" customWidth="1"/>
    <col min="1440" max="1440" width="17" bestFit="1" customWidth="1"/>
    <col min="1441" max="1441" width="20.109375" bestFit="1" customWidth="1"/>
    <col min="1442" max="1442" width="12.6640625" bestFit="1" customWidth="1"/>
    <col min="1443" max="1443" width="15.77734375" bestFit="1" customWidth="1"/>
    <col min="1444" max="1444" width="16.5546875" bestFit="1" customWidth="1"/>
    <col min="1445" max="1445" width="19.6640625" bestFit="1" customWidth="1"/>
    <col min="1446" max="1446" width="18.6640625" bestFit="1" customWidth="1"/>
    <col min="1447" max="1447" width="21.88671875" bestFit="1" customWidth="1"/>
    <col min="1448" max="1448" width="22" bestFit="1" customWidth="1"/>
    <col min="1449" max="1449" width="25.109375" bestFit="1" customWidth="1"/>
    <col min="1450" max="1450" width="18.21875" bestFit="1" customWidth="1"/>
    <col min="1451" max="1451" width="21.44140625" bestFit="1" customWidth="1"/>
    <col min="1452" max="1452" width="16.77734375" bestFit="1" customWidth="1"/>
    <col min="1453" max="1453" width="19.88671875" bestFit="1" customWidth="1"/>
    <col min="1454" max="1454" width="17" bestFit="1" customWidth="1"/>
    <col min="1455" max="1455" width="20.109375" bestFit="1" customWidth="1"/>
    <col min="1456" max="1456" width="13.88671875" bestFit="1" customWidth="1"/>
    <col min="1457" max="1457" width="17" bestFit="1" customWidth="1"/>
    <col min="1458" max="1458" width="15.77734375" bestFit="1" customWidth="1"/>
    <col min="1459" max="1459" width="18.88671875" bestFit="1" customWidth="1"/>
    <col min="1460" max="1460" width="17" bestFit="1" customWidth="1"/>
    <col min="1461" max="1461" width="20.109375" bestFit="1" customWidth="1"/>
    <col min="1462" max="1462" width="15.77734375" bestFit="1" customWidth="1"/>
    <col min="1463" max="1463" width="18.88671875" bestFit="1" customWidth="1"/>
    <col min="1464" max="1464" width="15.109375" bestFit="1" customWidth="1"/>
    <col min="1465" max="1465" width="18.21875" bestFit="1" customWidth="1"/>
    <col min="1466" max="1466" width="22" bestFit="1" customWidth="1"/>
    <col min="1467" max="1467" width="25.109375" bestFit="1" customWidth="1"/>
    <col min="1468" max="1468" width="18.109375" bestFit="1" customWidth="1"/>
    <col min="1469" max="1469" width="21.33203125" bestFit="1" customWidth="1"/>
    <col min="1470" max="1470" width="12.77734375" bestFit="1" customWidth="1"/>
    <col min="1471" max="1471" width="15.88671875" bestFit="1" customWidth="1"/>
    <col min="1472" max="1472" width="21.109375" bestFit="1" customWidth="1"/>
    <col min="1473" max="1473" width="24.21875" bestFit="1" customWidth="1"/>
    <col min="1474" max="1474" width="16.33203125" bestFit="1" customWidth="1"/>
    <col min="1475" max="1475" width="19.44140625" bestFit="1" customWidth="1"/>
    <col min="1476" max="1476" width="12.6640625" bestFit="1" customWidth="1"/>
    <col min="1477" max="1477" width="15.77734375" bestFit="1" customWidth="1"/>
    <col min="1478" max="1478" width="13.6640625" bestFit="1" customWidth="1"/>
    <col min="1479" max="1479" width="16.77734375" bestFit="1" customWidth="1"/>
    <col min="1480" max="1480" width="16.88671875" bestFit="1" customWidth="1"/>
    <col min="1481" max="1481" width="20" bestFit="1" customWidth="1"/>
    <col min="1482" max="1482" width="16.44140625" bestFit="1" customWidth="1"/>
    <col min="1483" max="1483" width="19.5546875" bestFit="1" customWidth="1"/>
    <col min="1484" max="1484" width="22" bestFit="1" customWidth="1"/>
    <col min="1485" max="1485" width="25.109375" bestFit="1" customWidth="1"/>
    <col min="1486" max="1486" width="22.88671875" bestFit="1" customWidth="1"/>
    <col min="1487" max="1487" width="26.109375" bestFit="1" customWidth="1"/>
    <col min="1488" max="1488" width="14.33203125" bestFit="1" customWidth="1"/>
    <col min="1489" max="1489" width="17.5546875" bestFit="1" customWidth="1"/>
    <col min="1490" max="1490" width="19.44140625" bestFit="1" customWidth="1"/>
    <col min="1491" max="1491" width="22.5546875" bestFit="1" customWidth="1"/>
    <col min="1492" max="1492" width="15.109375" bestFit="1" customWidth="1"/>
    <col min="1493" max="1493" width="18.21875" bestFit="1" customWidth="1"/>
    <col min="1494" max="1494" width="12.6640625" bestFit="1" customWidth="1"/>
    <col min="1495" max="1495" width="15.77734375" bestFit="1" customWidth="1"/>
    <col min="1496" max="1496" width="17.109375" bestFit="1" customWidth="1"/>
    <col min="1497" max="1497" width="20.21875" bestFit="1" customWidth="1"/>
    <col min="1498" max="1498" width="17" bestFit="1" customWidth="1"/>
    <col min="1499" max="1499" width="20.109375" bestFit="1" customWidth="1"/>
    <col min="1500" max="1500" width="15.109375" bestFit="1" customWidth="1"/>
    <col min="1501" max="1501" width="18.21875" bestFit="1" customWidth="1"/>
    <col min="1502" max="1502" width="19.6640625" bestFit="1" customWidth="1"/>
    <col min="1503" max="1503" width="22.77734375" bestFit="1" customWidth="1"/>
    <col min="1504" max="1504" width="18.109375" bestFit="1" customWidth="1"/>
    <col min="1505" max="1505" width="21.33203125" bestFit="1" customWidth="1"/>
    <col min="1506" max="1506" width="20.77734375" bestFit="1" customWidth="1"/>
    <col min="1507" max="1507" width="23.88671875" bestFit="1" customWidth="1"/>
    <col min="1508" max="1508" width="13.77734375" bestFit="1" customWidth="1"/>
    <col min="1509" max="1509" width="16.88671875" bestFit="1" customWidth="1"/>
    <col min="1510" max="1510" width="17.109375" bestFit="1" customWidth="1"/>
    <col min="1511" max="1511" width="20.21875" bestFit="1" customWidth="1"/>
    <col min="1512" max="1512" width="19.109375" bestFit="1" customWidth="1"/>
    <col min="1513" max="1513" width="22.21875" bestFit="1" customWidth="1"/>
    <col min="1514" max="1514" width="16.77734375" bestFit="1" customWidth="1"/>
    <col min="1515" max="1515" width="19.88671875" bestFit="1" customWidth="1"/>
    <col min="1516" max="1516" width="17.6640625" bestFit="1" customWidth="1"/>
    <col min="1517" max="1517" width="20.77734375" bestFit="1" customWidth="1"/>
    <col min="1518" max="1518" width="23.88671875" bestFit="1" customWidth="1"/>
    <col min="1519" max="1519" width="27" bestFit="1" customWidth="1"/>
    <col min="1520" max="1520" width="18.109375" bestFit="1" customWidth="1"/>
    <col min="1521" max="1521" width="21.33203125" bestFit="1" customWidth="1"/>
    <col min="1522" max="1522" width="13.77734375" bestFit="1" customWidth="1"/>
    <col min="1523" max="1523" width="16.88671875" bestFit="1" customWidth="1"/>
    <col min="1524" max="1524" width="23.88671875" bestFit="1" customWidth="1"/>
    <col min="1525" max="1525" width="27" bestFit="1" customWidth="1"/>
    <col min="1526" max="1526" width="15.6640625" bestFit="1" customWidth="1"/>
    <col min="1527" max="1527" width="18.77734375" bestFit="1" customWidth="1"/>
    <col min="1528" max="1528" width="16.5546875" bestFit="1" customWidth="1"/>
    <col min="1529" max="1529" width="19.6640625" bestFit="1" customWidth="1"/>
    <col min="1530" max="1530" width="15.77734375" bestFit="1" customWidth="1"/>
    <col min="1531" max="1531" width="18.88671875" bestFit="1" customWidth="1"/>
    <col min="1532" max="1532" width="16.6640625" bestFit="1" customWidth="1"/>
    <col min="1533" max="1533" width="19.77734375" bestFit="1" customWidth="1"/>
    <col min="1534" max="1534" width="14.33203125" bestFit="1" customWidth="1"/>
    <col min="1535" max="1535" width="17.5546875" bestFit="1" customWidth="1"/>
    <col min="1536" max="1536" width="18.21875" bestFit="1" customWidth="1"/>
    <col min="1537" max="1537" width="21.44140625" bestFit="1" customWidth="1"/>
    <col min="1538" max="1538" width="18.6640625" bestFit="1" customWidth="1"/>
    <col min="1539" max="1539" width="21.88671875" bestFit="1" customWidth="1"/>
    <col min="1540" max="1540" width="18.88671875" bestFit="1" customWidth="1"/>
    <col min="1541" max="1541" width="22.109375" bestFit="1" customWidth="1"/>
    <col min="1542" max="1542" width="17" bestFit="1" customWidth="1"/>
    <col min="1543" max="1543" width="20.109375" bestFit="1" customWidth="1"/>
    <col min="1544" max="1544" width="16.21875" bestFit="1" customWidth="1"/>
    <col min="1545" max="1545" width="19.33203125" bestFit="1" customWidth="1"/>
    <col min="1546" max="1546" width="14.44140625" bestFit="1" customWidth="1"/>
    <col min="1547" max="1547" width="17.6640625" bestFit="1" customWidth="1"/>
    <col min="1548" max="1548" width="13.33203125" bestFit="1" customWidth="1"/>
    <col min="1549" max="1549" width="16.44140625" bestFit="1" customWidth="1"/>
    <col min="1550" max="1550" width="15.77734375" bestFit="1" customWidth="1"/>
    <col min="1551" max="1551" width="18.88671875" bestFit="1" customWidth="1"/>
    <col min="1552" max="1552" width="19.77734375" bestFit="1" customWidth="1"/>
    <col min="1553" max="1553" width="22.88671875" bestFit="1" customWidth="1"/>
    <col min="1554" max="1554" width="20.33203125" bestFit="1" customWidth="1"/>
    <col min="1555" max="1555" width="23.44140625" bestFit="1" customWidth="1"/>
    <col min="1556" max="1556" width="23.33203125" bestFit="1" customWidth="1"/>
    <col min="1557" max="1557" width="26.44140625" bestFit="1" customWidth="1"/>
    <col min="1558" max="1558" width="15.88671875" bestFit="1" customWidth="1"/>
    <col min="1559" max="1559" width="19" bestFit="1" customWidth="1"/>
    <col min="1560" max="1560" width="16" bestFit="1" customWidth="1"/>
    <col min="1561" max="1561" width="19.109375" bestFit="1" customWidth="1"/>
    <col min="1562" max="1562" width="15.5546875" bestFit="1" customWidth="1"/>
    <col min="1563" max="1563" width="18.6640625" bestFit="1" customWidth="1"/>
    <col min="1564" max="1564" width="16.33203125" bestFit="1" customWidth="1"/>
    <col min="1565" max="1565" width="19.44140625" bestFit="1" customWidth="1"/>
    <col min="1566" max="1566" width="15.109375" bestFit="1" customWidth="1"/>
    <col min="1567" max="1567" width="18.21875" bestFit="1" customWidth="1"/>
    <col min="1568" max="1568" width="22.44140625" bestFit="1" customWidth="1"/>
    <col min="1569" max="1569" width="25.6640625" bestFit="1" customWidth="1"/>
    <col min="1570" max="1570" width="14.44140625" bestFit="1" customWidth="1"/>
    <col min="1571" max="1571" width="17.6640625" bestFit="1" customWidth="1"/>
    <col min="1572" max="1572" width="18.109375" bestFit="1" customWidth="1"/>
    <col min="1573" max="1573" width="21.33203125" bestFit="1" customWidth="1"/>
    <col min="1574" max="1574" width="16.44140625" bestFit="1" customWidth="1"/>
    <col min="1575" max="1575" width="19.5546875" bestFit="1" customWidth="1"/>
    <col min="1576" max="1576" width="19.88671875" bestFit="1" customWidth="1"/>
    <col min="1577" max="1577" width="23" bestFit="1" customWidth="1"/>
    <col min="1578" max="1578" width="17" bestFit="1" customWidth="1"/>
    <col min="1579" max="1579" width="20.109375" bestFit="1" customWidth="1"/>
    <col min="1580" max="1580" width="12.6640625" bestFit="1" customWidth="1"/>
    <col min="1581" max="1581" width="15.77734375" bestFit="1" customWidth="1"/>
    <col min="1582" max="1582" width="18.44140625" bestFit="1" customWidth="1"/>
    <col min="1583" max="1583" width="21.6640625" bestFit="1" customWidth="1"/>
    <col min="1584" max="1584" width="16.88671875" bestFit="1" customWidth="1"/>
    <col min="1585" max="1585" width="20" bestFit="1" customWidth="1"/>
    <col min="1586" max="1586" width="25.5546875" bestFit="1" customWidth="1"/>
    <col min="1587" max="1587" width="28.6640625" bestFit="1" customWidth="1"/>
    <col min="1588" max="1588" width="15.6640625" bestFit="1" customWidth="1"/>
    <col min="1589" max="1589" width="18.77734375" bestFit="1" customWidth="1"/>
    <col min="1590" max="1590" width="12.6640625" bestFit="1" customWidth="1"/>
    <col min="1591" max="1591" width="15.77734375" bestFit="1" customWidth="1"/>
    <col min="1592" max="1592" width="14" bestFit="1" customWidth="1"/>
    <col min="1593" max="1593" width="17.21875" bestFit="1" customWidth="1"/>
    <col min="1594" max="1594" width="17.6640625" bestFit="1" customWidth="1"/>
    <col min="1595" max="1595" width="20.77734375" bestFit="1" customWidth="1"/>
    <col min="1596" max="1596" width="15.77734375" bestFit="1" customWidth="1"/>
    <col min="1597" max="1597" width="18.88671875" bestFit="1" customWidth="1"/>
    <col min="1598" max="1598" width="17.44140625" bestFit="1" customWidth="1"/>
    <col min="1599" max="1600" width="20.5546875" bestFit="1" customWidth="1"/>
    <col min="1601" max="1601" width="23.6640625" bestFit="1" customWidth="1"/>
    <col min="1602" max="1602" width="18.33203125" bestFit="1" customWidth="1"/>
    <col min="1603" max="1603" width="21.5546875" bestFit="1" customWidth="1"/>
    <col min="1604" max="1604" width="17.33203125" bestFit="1" customWidth="1"/>
    <col min="1605" max="1605" width="20.44140625" bestFit="1" customWidth="1"/>
    <col min="1606" max="1606" width="14.109375" bestFit="1" customWidth="1"/>
    <col min="1607" max="1607" width="17.33203125" bestFit="1" customWidth="1"/>
    <col min="1608" max="1608" width="16" bestFit="1" customWidth="1"/>
    <col min="1609" max="1609" width="19.109375" bestFit="1" customWidth="1"/>
    <col min="1610" max="1610" width="16.33203125" bestFit="1" customWidth="1"/>
    <col min="1611" max="1611" width="19.44140625" bestFit="1" customWidth="1"/>
    <col min="1612" max="1612" width="18.21875" bestFit="1" customWidth="1"/>
    <col min="1613" max="1613" width="21.44140625" bestFit="1" customWidth="1"/>
    <col min="1614" max="1614" width="23.88671875" bestFit="1" customWidth="1"/>
    <col min="1615" max="1615" width="27" bestFit="1" customWidth="1"/>
    <col min="1616" max="1616" width="17.77734375" bestFit="1" customWidth="1"/>
    <col min="1617" max="1617" width="20.88671875" bestFit="1" customWidth="1"/>
    <col min="1618" max="1618" width="15.21875" bestFit="1" customWidth="1"/>
    <col min="1619" max="1619" width="18.33203125" bestFit="1" customWidth="1"/>
    <col min="1620" max="1620" width="25.21875" bestFit="1" customWidth="1"/>
    <col min="1621" max="1621" width="28.33203125" bestFit="1" customWidth="1"/>
    <col min="1622" max="1622" width="17.6640625" bestFit="1" customWidth="1"/>
    <col min="1623" max="1623" width="20.77734375" bestFit="1" customWidth="1"/>
    <col min="1624" max="1624" width="16.109375" bestFit="1" customWidth="1"/>
    <col min="1625" max="1625" width="19.21875" bestFit="1" customWidth="1"/>
    <col min="1626" max="1626" width="15.109375" bestFit="1" customWidth="1"/>
    <col min="1627" max="1627" width="18.21875" bestFit="1" customWidth="1"/>
    <col min="1628" max="1628" width="17.44140625" bestFit="1" customWidth="1"/>
    <col min="1629" max="1629" width="20.5546875" bestFit="1" customWidth="1"/>
    <col min="1630" max="1630" width="15.77734375" bestFit="1" customWidth="1"/>
    <col min="1631" max="1631" width="18.88671875" bestFit="1" customWidth="1"/>
    <col min="1632" max="1632" width="14.21875" bestFit="1" customWidth="1"/>
    <col min="1633" max="1633" width="17.44140625" bestFit="1" customWidth="1"/>
    <col min="1634" max="1634" width="17" bestFit="1" customWidth="1"/>
    <col min="1635" max="1635" width="20.109375" bestFit="1" customWidth="1"/>
    <col min="1636" max="1636" width="16.5546875" bestFit="1" customWidth="1"/>
    <col min="1637" max="1637" width="19.6640625" bestFit="1" customWidth="1"/>
    <col min="1638" max="1638" width="14.5546875" bestFit="1" customWidth="1"/>
    <col min="1639" max="1639" width="17.77734375" bestFit="1" customWidth="1"/>
    <col min="1640" max="1640" width="15.109375" bestFit="1" customWidth="1"/>
    <col min="1641" max="1641" width="18.21875" bestFit="1" customWidth="1"/>
    <col min="1642" max="1642" width="18.6640625" bestFit="1" customWidth="1"/>
    <col min="1643" max="1643" width="21.88671875" bestFit="1" customWidth="1"/>
    <col min="1644" max="1644" width="15.33203125" bestFit="1" customWidth="1"/>
    <col min="1645" max="1645" width="18.44140625" bestFit="1" customWidth="1"/>
    <col min="1646" max="1646" width="15.77734375" bestFit="1" customWidth="1"/>
    <col min="1647" max="1648" width="18.88671875" bestFit="1" customWidth="1"/>
    <col min="1649" max="1649" width="22.109375" bestFit="1" customWidth="1"/>
    <col min="1650" max="1650" width="19.77734375" bestFit="1" customWidth="1"/>
    <col min="1651" max="1651" width="22.88671875" bestFit="1" customWidth="1"/>
    <col min="1652" max="1652" width="15.77734375" bestFit="1" customWidth="1"/>
    <col min="1653" max="1653" width="18.88671875" bestFit="1" customWidth="1"/>
    <col min="1654" max="1654" width="22.77734375" bestFit="1" customWidth="1"/>
    <col min="1655" max="1655" width="26" bestFit="1" customWidth="1"/>
    <col min="1656" max="1656" width="17.6640625" bestFit="1" customWidth="1"/>
    <col min="1657" max="1657" width="20.77734375" bestFit="1" customWidth="1"/>
    <col min="1658" max="1658" width="13.109375" bestFit="1" customWidth="1"/>
    <col min="1659" max="1659" width="16.21875" bestFit="1" customWidth="1"/>
    <col min="1660" max="1660" width="13.88671875" bestFit="1" customWidth="1"/>
    <col min="1661" max="1661" width="17" bestFit="1" customWidth="1"/>
    <col min="1662" max="1662" width="17.77734375" bestFit="1" customWidth="1"/>
    <col min="1663" max="1663" width="20.88671875" bestFit="1" customWidth="1"/>
    <col min="1664" max="1664" width="18.33203125" bestFit="1" customWidth="1"/>
    <col min="1665" max="1665" width="21.5546875" bestFit="1" customWidth="1"/>
    <col min="1666" max="1666" width="15.6640625" bestFit="1" customWidth="1"/>
    <col min="1667" max="1667" width="18.77734375" bestFit="1" customWidth="1"/>
    <col min="1668" max="1668" width="23.77734375" bestFit="1" customWidth="1"/>
    <col min="1669" max="1669" width="26.88671875" bestFit="1" customWidth="1"/>
    <col min="1670" max="1670" width="18.5546875" bestFit="1" customWidth="1"/>
    <col min="1671" max="1671" width="21.77734375" bestFit="1" customWidth="1"/>
    <col min="1672" max="1672" width="19.21875" bestFit="1" customWidth="1"/>
    <col min="1673" max="1673" width="22.33203125" bestFit="1" customWidth="1"/>
    <col min="1674" max="1674" width="16.44140625" bestFit="1" customWidth="1"/>
    <col min="1675" max="1675" width="19.5546875" bestFit="1" customWidth="1"/>
    <col min="1676" max="1676" width="16.109375" bestFit="1" customWidth="1"/>
    <col min="1677" max="1677" width="19.21875" bestFit="1" customWidth="1"/>
    <col min="1678" max="1678" width="17.44140625" bestFit="1" customWidth="1"/>
    <col min="1679" max="1679" width="20.5546875" bestFit="1" customWidth="1"/>
    <col min="1680" max="1680" width="19.5546875" bestFit="1" customWidth="1"/>
    <col min="1681" max="1681" width="22.6640625" bestFit="1" customWidth="1"/>
    <col min="1682" max="1682" width="21.5546875" bestFit="1" customWidth="1"/>
    <col min="1683" max="1683" width="24.6640625" bestFit="1" customWidth="1"/>
    <col min="1684" max="1684" width="20.5546875" bestFit="1" customWidth="1"/>
    <col min="1685" max="1685" width="23.6640625" bestFit="1" customWidth="1"/>
    <col min="1686" max="1686" width="19.21875" bestFit="1" customWidth="1"/>
    <col min="1687" max="1687" width="22.33203125" bestFit="1" customWidth="1"/>
    <col min="1688" max="1688" width="15.77734375" bestFit="1" customWidth="1"/>
    <col min="1689" max="1689" width="18.88671875" bestFit="1" customWidth="1"/>
    <col min="1690" max="1690" width="23.88671875" bestFit="1" customWidth="1"/>
    <col min="1691" max="1691" width="27" bestFit="1" customWidth="1"/>
    <col min="1692" max="1692" width="15.33203125" bestFit="1" customWidth="1"/>
    <col min="1693" max="1693" width="18.44140625" bestFit="1" customWidth="1"/>
    <col min="1694" max="1694" width="17.44140625" bestFit="1" customWidth="1"/>
    <col min="1695" max="1695" width="20.5546875" bestFit="1" customWidth="1"/>
    <col min="1696" max="1696" width="17.109375" bestFit="1" customWidth="1"/>
    <col min="1697" max="1697" width="20.21875" bestFit="1" customWidth="1"/>
    <col min="1698" max="1698" width="17.77734375" bestFit="1" customWidth="1"/>
    <col min="1699" max="1699" width="20.88671875" bestFit="1" customWidth="1"/>
    <col min="1700" max="1700" width="14.109375" bestFit="1" customWidth="1"/>
    <col min="1701" max="1701" width="17.33203125" bestFit="1" customWidth="1"/>
    <col min="1702" max="1702" width="14.5546875" bestFit="1" customWidth="1"/>
    <col min="1703" max="1703" width="17.77734375" bestFit="1" customWidth="1"/>
    <col min="1704" max="1704" width="20.77734375" bestFit="1" customWidth="1"/>
    <col min="1705" max="1705" width="23.88671875" bestFit="1" customWidth="1"/>
    <col min="1706" max="1706" width="19.109375" bestFit="1" customWidth="1"/>
    <col min="1707" max="1707" width="22.21875" bestFit="1" customWidth="1"/>
    <col min="1708" max="1708" width="14.21875" bestFit="1" customWidth="1"/>
    <col min="1709" max="1709" width="17.44140625" bestFit="1" customWidth="1"/>
    <col min="1710" max="1710" width="16.88671875" bestFit="1" customWidth="1"/>
    <col min="1711" max="1711" width="20" bestFit="1" customWidth="1"/>
    <col min="1712" max="1712" width="15.109375" bestFit="1" customWidth="1"/>
    <col min="1713" max="1713" width="18.21875" bestFit="1" customWidth="1"/>
    <col min="1714" max="1714" width="18.109375" bestFit="1" customWidth="1"/>
    <col min="1715" max="1715" width="21.33203125" bestFit="1" customWidth="1"/>
    <col min="1716" max="1716" width="18.77734375" bestFit="1" customWidth="1"/>
    <col min="1717" max="1717" width="22" bestFit="1" customWidth="1"/>
    <col min="1718" max="1718" width="12.6640625" bestFit="1" customWidth="1"/>
    <col min="1719" max="1719" width="15.77734375" bestFit="1" customWidth="1"/>
    <col min="1720" max="1720" width="13.77734375" bestFit="1" customWidth="1"/>
    <col min="1721" max="1721" width="16.88671875" bestFit="1" customWidth="1"/>
    <col min="1722" max="1722" width="12.6640625" bestFit="1" customWidth="1"/>
    <col min="1723" max="1723" width="15.77734375" bestFit="1" customWidth="1"/>
    <col min="1724" max="1724" width="18.6640625" bestFit="1" customWidth="1"/>
    <col min="1725" max="1725" width="21.88671875" bestFit="1" customWidth="1"/>
    <col min="1726" max="1726" width="15" bestFit="1" customWidth="1"/>
    <col min="1727" max="1727" width="18.109375" bestFit="1" customWidth="1"/>
    <col min="1728" max="1728" width="12.77734375" bestFit="1" customWidth="1"/>
    <col min="1729" max="1729" width="15.88671875" bestFit="1" customWidth="1"/>
    <col min="1730" max="1730" width="21.109375" bestFit="1" customWidth="1"/>
    <col min="1731" max="1731" width="24.21875" bestFit="1" customWidth="1"/>
    <col min="1732" max="1732" width="14.21875" bestFit="1" customWidth="1"/>
    <col min="1733" max="1733" width="17.44140625" bestFit="1" customWidth="1"/>
    <col min="1734" max="1734" width="16.88671875" bestFit="1" customWidth="1"/>
    <col min="1735" max="1735" width="20" bestFit="1" customWidth="1"/>
    <col min="1736" max="1736" width="13.109375" bestFit="1" customWidth="1"/>
    <col min="1737" max="1737" width="16.21875" bestFit="1" customWidth="1"/>
    <col min="1738" max="1738" width="13.109375" bestFit="1" customWidth="1"/>
    <col min="1739" max="1739" width="16.21875" bestFit="1" customWidth="1"/>
    <col min="1740" max="1740" width="16.44140625" bestFit="1" customWidth="1"/>
    <col min="1741" max="1741" width="19.5546875" bestFit="1" customWidth="1"/>
    <col min="1742" max="1742" width="15.88671875" bestFit="1" customWidth="1"/>
    <col min="1743" max="1743" width="19" bestFit="1" customWidth="1"/>
    <col min="1744" max="1744" width="14" bestFit="1" customWidth="1"/>
    <col min="1745" max="1745" width="17.21875" bestFit="1" customWidth="1"/>
    <col min="1746" max="1746" width="18.109375" bestFit="1" customWidth="1"/>
    <col min="1747" max="1747" width="21.33203125" bestFit="1" customWidth="1"/>
    <col min="1748" max="1748" width="17" bestFit="1" customWidth="1"/>
    <col min="1749" max="1749" width="20.109375" bestFit="1" customWidth="1"/>
    <col min="1750" max="1750" width="16.5546875" bestFit="1" customWidth="1"/>
    <col min="1751" max="1751" width="19.6640625" bestFit="1" customWidth="1"/>
    <col min="1752" max="1752" width="12.5546875" bestFit="1" customWidth="1"/>
    <col min="1753" max="1753" width="15.6640625" bestFit="1" customWidth="1"/>
    <col min="1754" max="1754" width="15.33203125" bestFit="1" customWidth="1"/>
    <col min="1755" max="1755" width="18.44140625" bestFit="1" customWidth="1"/>
    <col min="1756" max="1756" width="13.109375" bestFit="1" customWidth="1"/>
    <col min="1757" max="1757" width="16.21875" bestFit="1" customWidth="1"/>
    <col min="1758" max="1758" width="15.5546875" bestFit="1" customWidth="1"/>
    <col min="1759" max="1759" width="18.6640625" bestFit="1" customWidth="1"/>
    <col min="1760" max="1760" width="15.21875" bestFit="1" customWidth="1"/>
    <col min="1761" max="1761" width="18.33203125" bestFit="1" customWidth="1"/>
    <col min="1762" max="1762" width="20.77734375" bestFit="1" customWidth="1"/>
    <col min="1763" max="1763" width="23.88671875" bestFit="1" customWidth="1"/>
    <col min="1764" max="1764" width="17" bestFit="1" customWidth="1"/>
    <col min="1765" max="1765" width="20.109375" bestFit="1" customWidth="1"/>
    <col min="1766" max="1766" width="15.33203125" bestFit="1" customWidth="1"/>
    <col min="1767" max="1767" width="18.44140625" bestFit="1" customWidth="1"/>
    <col min="1768" max="1768" width="18.21875" bestFit="1" customWidth="1"/>
    <col min="1769" max="1769" width="21.44140625" bestFit="1" customWidth="1"/>
    <col min="1770" max="1770" width="14.44140625" bestFit="1" customWidth="1"/>
    <col min="1771" max="1771" width="17.6640625" bestFit="1" customWidth="1"/>
    <col min="1772" max="1772" width="17" bestFit="1" customWidth="1"/>
    <col min="1773" max="1773" width="20.109375" bestFit="1" customWidth="1"/>
    <col min="1774" max="1774" width="15.88671875" bestFit="1" customWidth="1"/>
    <col min="1775" max="1775" width="19" bestFit="1" customWidth="1"/>
    <col min="1776" max="1776" width="16.33203125" bestFit="1" customWidth="1"/>
    <col min="1777" max="1777" width="19.44140625" bestFit="1" customWidth="1"/>
    <col min="1778" max="1778" width="18.77734375" bestFit="1" customWidth="1"/>
    <col min="1779" max="1779" width="22" bestFit="1" customWidth="1"/>
    <col min="1780" max="1780" width="19.44140625" bestFit="1" customWidth="1"/>
    <col min="1781" max="1781" width="22.5546875" bestFit="1" customWidth="1"/>
    <col min="1782" max="1782" width="16.44140625" bestFit="1" customWidth="1"/>
    <col min="1783" max="1783" width="19.5546875" bestFit="1" customWidth="1"/>
    <col min="1784" max="1784" width="20.6640625" bestFit="1" customWidth="1"/>
    <col min="1785" max="1785" width="23.77734375" bestFit="1" customWidth="1"/>
    <col min="1786" max="1786" width="19.6640625" bestFit="1" customWidth="1"/>
    <col min="1787" max="1787" width="22.77734375" bestFit="1" customWidth="1"/>
    <col min="1788" max="1788" width="13.77734375" bestFit="1" customWidth="1"/>
    <col min="1789" max="1789" width="16.88671875" bestFit="1" customWidth="1"/>
    <col min="1790" max="1790" width="24.21875" bestFit="1" customWidth="1"/>
    <col min="1791" max="1791" width="27.33203125" bestFit="1" customWidth="1"/>
    <col min="1792" max="1792" width="17" bestFit="1" customWidth="1"/>
    <col min="1793" max="1793" width="20.109375" bestFit="1" customWidth="1"/>
    <col min="1794" max="1794" width="13.88671875" bestFit="1" customWidth="1"/>
    <col min="1795" max="1795" width="17" bestFit="1" customWidth="1"/>
    <col min="1796" max="1796" width="18.33203125" bestFit="1" customWidth="1"/>
    <col min="1797" max="1797" width="21.5546875" bestFit="1" customWidth="1"/>
    <col min="1798" max="1798" width="14.44140625" bestFit="1" customWidth="1"/>
    <col min="1799" max="1799" width="17.6640625" bestFit="1" customWidth="1"/>
    <col min="1800" max="1800" width="19.88671875" bestFit="1" customWidth="1"/>
    <col min="1801" max="1801" width="23" bestFit="1" customWidth="1"/>
    <col min="1802" max="1802" width="15.5546875" bestFit="1" customWidth="1"/>
    <col min="1803" max="1803" width="18.6640625" bestFit="1" customWidth="1"/>
    <col min="1804" max="1804" width="16.88671875" bestFit="1" customWidth="1"/>
    <col min="1805" max="1805" width="20" bestFit="1" customWidth="1"/>
    <col min="1806" max="1806" width="17.109375" bestFit="1" customWidth="1"/>
    <col min="1807" max="1807" width="20.21875" bestFit="1" customWidth="1"/>
    <col min="1808" max="1808" width="16.44140625" bestFit="1" customWidth="1"/>
    <col min="1809" max="1809" width="19.5546875" bestFit="1" customWidth="1"/>
    <col min="1810" max="1810" width="15.21875" bestFit="1" customWidth="1"/>
    <col min="1811" max="1811" width="18.33203125" bestFit="1" customWidth="1"/>
    <col min="1812" max="1812" width="19.6640625" bestFit="1" customWidth="1"/>
    <col min="1813" max="1813" width="22.77734375" bestFit="1" customWidth="1"/>
    <col min="1814" max="1814" width="20.33203125" bestFit="1" customWidth="1"/>
    <col min="1815" max="1815" width="23.44140625" bestFit="1" customWidth="1"/>
    <col min="1816" max="1816" width="15.21875" bestFit="1" customWidth="1"/>
    <col min="1817" max="1817" width="18.33203125" bestFit="1" customWidth="1"/>
    <col min="1818" max="1818" width="15.109375" bestFit="1" customWidth="1"/>
    <col min="1819" max="1819" width="18.21875" bestFit="1" customWidth="1"/>
    <col min="1820" max="1820" width="16.21875" bestFit="1" customWidth="1"/>
    <col min="1821" max="1821" width="19.33203125" bestFit="1" customWidth="1"/>
    <col min="1822" max="1822" width="16.21875" bestFit="1" customWidth="1"/>
    <col min="1823" max="1823" width="19.33203125" bestFit="1" customWidth="1"/>
    <col min="1824" max="1824" width="18.44140625" bestFit="1" customWidth="1"/>
    <col min="1825" max="1825" width="21.6640625" bestFit="1" customWidth="1"/>
    <col min="1826" max="1826" width="12.5546875" bestFit="1" customWidth="1"/>
    <col min="1827" max="1827" width="15.6640625" bestFit="1" customWidth="1"/>
    <col min="1828" max="1828" width="12.77734375" bestFit="1" customWidth="1"/>
    <col min="1829" max="1829" width="15.88671875" bestFit="1" customWidth="1"/>
    <col min="1830" max="1830" width="14.5546875" bestFit="1" customWidth="1"/>
    <col min="1831" max="1831" width="17.77734375" bestFit="1" customWidth="1"/>
    <col min="1832" max="1832" width="14.6640625" bestFit="1" customWidth="1"/>
    <col min="1833" max="1833" width="17.88671875" bestFit="1" customWidth="1"/>
    <col min="1834" max="1834" width="15.77734375" bestFit="1" customWidth="1"/>
    <col min="1835" max="1835" width="18.88671875" bestFit="1" customWidth="1"/>
    <col min="1836" max="1836" width="20.33203125" bestFit="1" customWidth="1"/>
    <col min="1837" max="1837" width="23.44140625" bestFit="1" customWidth="1"/>
    <col min="1838" max="1838" width="16.88671875" bestFit="1" customWidth="1"/>
    <col min="1839" max="1839" width="20" bestFit="1" customWidth="1"/>
    <col min="1840" max="1840" width="16.44140625" bestFit="1" customWidth="1"/>
    <col min="1841" max="1841" width="19.5546875" bestFit="1" customWidth="1"/>
    <col min="1842" max="1842" width="16.33203125" bestFit="1" customWidth="1"/>
    <col min="1843" max="1843" width="19.44140625" bestFit="1" customWidth="1"/>
    <col min="1844" max="1844" width="17.77734375" bestFit="1" customWidth="1"/>
    <col min="1845" max="1845" width="20.88671875" bestFit="1" customWidth="1"/>
    <col min="1846" max="1846" width="15.88671875" bestFit="1" customWidth="1"/>
    <col min="1847" max="1847" width="19" bestFit="1" customWidth="1"/>
    <col min="1848" max="1848" width="15.109375" bestFit="1" customWidth="1"/>
    <col min="1849" max="1849" width="18.21875" bestFit="1" customWidth="1"/>
    <col min="1850" max="1850" width="23.88671875" bestFit="1" customWidth="1"/>
    <col min="1851" max="1851" width="27" bestFit="1" customWidth="1"/>
    <col min="1852" max="1852" width="17.109375" bestFit="1" customWidth="1"/>
    <col min="1853" max="1853" width="20.21875" bestFit="1" customWidth="1"/>
    <col min="1854" max="1854" width="19.88671875" bestFit="1" customWidth="1"/>
    <col min="1855" max="1855" width="23" bestFit="1" customWidth="1"/>
    <col min="1856" max="1856" width="19.6640625" bestFit="1" customWidth="1"/>
    <col min="1857" max="1857" width="22.77734375" bestFit="1" customWidth="1"/>
    <col min="1858" max="1858" width="15.33203125" bestFit="1" customWidth="1"/>
    <col min="1859" max="1859" width="18.44140625" bestFit="1" customWidth="1"/>
    <col min="1860" max="1860" width="14.6640625" bestFit="1" customWidth="1"/>
    <col min="1861" max="1861" width="17.88671875" bestFit="1" customWidth="1"/>
    <col min="1862" max="1862" width="16.109375" bestFit="1" customWidth="1"/>
    <col min="1863" max="1863" width="19.21875" bestFit="1" customWidth="1"/>
    <col min="1864" max="1864" width="15.109375" bestFit="1" customWidth="1"/>
    <col min="1865" max="1865" width="18.21875" bestFit="1" customWidth="1"/>
    <col min="1866" max="1866" width="17.77734375" bestFit="1" customWidth="1"/>
    <col min="1867" max="1867" width="20.88671875" bestFit="1" customWidth="1"/>
    <col min="1868" max="1868" width="16.33203125" bestFit="1" customWidth="1"/>
    <col min="1869" max="1869" width="19.44140625" bestFit="1" customWidth="1"/>
    <col min="1870" max="1870" width="19.109375" bestFit="1" customWidth="1"/>
    <col min="1871" max="1871" width="22.21875" bestFit="1" customWidth="1"/>
    <col min="1872" max="1872" width="22" bestFit="1" customWidth="1"/>
    <col min="1873" max="1873" width="25.109375" bestFit="1" customWidth="1"/>
    <col min="1874" max="1874" width="18.21875" bestFit="1" customWidth="1"/>
    <col min="1875" max="1875" width="21.44140625" bestFit="1" customWidth="1"/>
    <col min="1876" max="1876" width="15.5546875" bestFit="1" customWidth="1"/>
    <col min="1877" max="1877" width="18.6640625" bestFit="1" customWidth="1"/>
    <col min="1878" max="1878" width="16.21875" bestFit="1" customWidth="1"/>
    <col min="1879" max="1879" width="19.33203125" bestFit="1" customWidth="1"/>
    <col min="1880" max="1880" width="15.6640625" bestFit="1" customWidth="1"/>
    <col min="1881" max="1881" width="18.77734375" bestFit="1" customWidth="1"/>
    <col min="1882" max="1882" width="14.5546875" bestFit="1" customWidth="1"/>
    <col min="1883" max="1883" width="17.77734375" bestFit="1" customWidth="1"/>
    <col min="1884" max="1884" width="16.44140625" bestFit="1" customWidth="1"/>
    <col min="1885" max="1885" width="19.5546875" bestFit="1" customWidth="1"/>
    <col min="1886" max="1886" width="15.77734375" bestFit="1" customWidth="1"/>
    <col min="1887" max="1887" width="18.88671875" bestFit="1" customWidth="1"/>
    <col min="1888" max="1888" width="14.5546875" bestFit="1" customWidth="1"/>
    <col min="1889" max="1889" width="17.77734375" bestFit="1" customWidth="1"/>
    <col min="1890" max="1890" width="23.88671875" bestFit="1" customWidth="1"/>
    <col min="1891" max="1891" width="27" bestFit="1" customWidth="1"/>
    <col min="1892" max="1892" width="13.77734375" bestFit="1" customWidth="1"/>
    <col min="1893" max="1893" width="16.88671875" bestFit="1" customWidth="1"/>
    <col min="1894" max="1894" width="16.44140625" bestFit="1" customWidth="1"/>
    <col min="1895" max="1895" width="19.5546875" bestFit="1" customWidth="1"/>
    <col min="1896" max="1896" width="16.6640625" bestFit="1" customWidth="1"/>
    <col min="1897" max="1897" width="19.77734375" bestFit="1" customWidth="1"/>
    <col min="1898" max="1898" width="12.77734375" bestFit="1" customWidth="1"/>
    <col min="1899" max="1899" width="15.88671875" bestFit="1" customWidth="1"/>
    <col min="1900" max="1900" width="15.77734375" bestFit="1" customWidth="1"/>
    <col min="1901" max="1901" width="18.88671875" bestFit="1" customWidth="1"/>
    <col min="1902" max="1902" width="15.44140625" bestFit="1" customWidth="1"/>
    <col min="1903" max="1903" width="18.5546875" bestFit="1" customWidth="1"/>
    <col min="1904" max="1904" width="15.88671875" bestFit="1" customWidth="1"/>
    <col min="1905" max="1905" width="19" bestFit="1" customWidth="1"/>
    <col min="1906" max="1906" width="14.44140625" bestFit="1" customWidth="1"/>
    <col min="1907" max="1907" width="17.6640625" bestFit="1" customWidth="1"/>
    <col min="1908" max="1908" width="18" bestFit="1" customWidth="1"/>
    <col min="1909" max="1909" width="21.109375" bestFit="1" customWidth="1"/>
    <col min="1910" max="1910" width="15.21875" bestFit="1" customWidth="1"/>
    <col min="1911" max="1911" width="18.33203125" bestFit="1" customWidth="1"/>
    <col min="1912" max="1912" width="13.77734375" bestFit="1" customWidth="1"/>
    <col min="1913" max="1913" width="16.88671875" bestFit="1" customWidth="1"/>
    <col min="1914" max="1914" width="17.44140625" bestFit="1" customWidth="1"/>
    <col min="1915" max="1915" width="20.5546875" bestFit="1" customWidth="1"/>
    <col min="1916" max="1916" width="18.33203125" bestFit="1" customWidth="1"/>
    <col min="1917" max="1917" width="21.5546875" bestFit="1" customWidth="1"/>
    <col min="1918" max="1918" width="16.88671875" bestFit="1" customWidth="1"/>
    <col min="1919" max="1919" width="20" bestFit="1" customWidth="1"/>
    <col min="1920" max="1920" width="12.6640625" bestFit="1" customWidth="1"/>
    <col min="1921" max="1921" width="15.77734375" bestFit="1" customWidth="1"/>
    <col min="1922" max="1922" width="16.21875" bestFit="1" customWidth="1"/>
    <col min="1923" max="1923" width="19.33203125" bestFit="1" customWidth="1"/>
    <col min="1924" max="1924" width="16.33203125" bestFit="1" customWidth="1"/>
    <col min="1925" max="1925" width="19.44140625" bestFit="1" customWidth="1"/>
    <col min="1926" max="1926" width="18.88671875" bestFit="1" customWidth="1"/>
    <col min="1927" max="1927" width="22.109375" bestFit="1" customWidth="1"/>
    <col min="1928" max="1928" width="14" bestFit="1" customWidth="1"/>
    <col min="1929" max="1929" width="17.21875" bestFit="1" customWidth="1"/>
    <col min="1930" max="1930" width="21.5546875" bestFit="1" customWidth="1"/>
    <col min="1931" max="1931" width="24.6640625" bestFit="1" customWidth="1"/>
    <col min="1932" max="1932" width="16.33203125" bestFit="1" customWidth="1"/>
    <col min="1933" max="1933" width="19.44140625" bestFit="1" customWidth="1"/>
    <col min="1934" max="1934" width="16.21875" bestFit="1" customWidth="1"/>
    <col min="1935" max="1935" width="19.33203125" bestFit="1" customWidth="1"/>
    <col min="1936" max="1936" width="15.109375" bestFit="1" customWidth="1"/>
    <col min="1937" max="1938" width="18.21875" bestFit="1" customWidth="1"/>
    <col min="1939" max="1939" width="21.44140625" bestFit="1" customWidth="1"/>
    <col min="1940" max="1940" width="15" bestFit="1" customWidth="1"/>
    <col min="1941" max="1941" width="18.109375" bestFit="1" customWidth="1"/>
    <col min="1942" max="1942" width="17.6640625" bestFit="1" customWidth="1"/>
    <col min="1943" max="1943" width="20.77734375" bestFit="1" customWidth="1"/>
    <col min="1944" max="1944" width="15.109375" bestFit="1" customWidth="1"/>
    <col min="1945" max="1945" width="18.21875" bestFit="1" customWidth="1"/>
    <col min="1946" max="1946" width="16.33203125" bestFit="1" customWidth="1"/>
    <col min="1947" max="1947" width="19.44140625" bestFit="1" customWidth="1"/>
    <col min="1948" max="1948" width="15.77734375" bestFit="1" customWidth="1"/>
    <col min="1949" max="1949" width="18.88671875" bestFit="1" customWidth="1"/>
    <col min="1950" max="1950" width="15.88671875" bestFit="1" customWidth="1"/>
    <col min="1951" max="1951" width="19" bestFit="1" customWidth="1"/>
    <col min="1952" max="1952" width="17.77734375" bestFit="1" customWidth="1"/>
    <col min="1953" max="1953" width="20.88671875" bestFit="1" customWidth="1"/>
    <col min="1954" max="1954" width="15.88671875" bestFit="1" customWidth="1"/>
    <col min="1955" max="1955" width="19" bestFit="1" customWidth="1"/>
    <col min="1956" max="1956" width="16.33203125" bestFit="1" customWidth="1"/>
    <col min="1957" max="1957" width="19.44140625" bestFit="1" customWidth="1"/>
    <col min="1958" max="1958" width="13.77734375" bestFit="1" customWidth="1"/>
    <col min="1959" max="1959" width="16.88671875" bestFit="1" customWidth="1"/>
    <col min="1960" max="1960" width="14.5546875" bestFit="1" customWidth="1"/>
    <col min="1961" max="1961" width="17.77734375" bestFit="1" customWidth="1"/>
    <col min="1962" max="1962" width="16.21875" bestFit="1" customWidth="1"/>
    <col min="1963" max="1963" width="19.33203125" bestFit="1" customWidth="1"/>
    <col min="1964" max="1964" width="21.88671875" bestFit="1" customWidth="1"/>
    <col min="1965" max="1965" width="25" bestFit="1" customWidth="1"/>
    <col min="1966" max="1966" width="22.77734375" bestFit="1" customWidth="1"/>
    <col min="1967" max="1967" width="26" bestFit="1" customWidth="1"/>
    <col min="1968" max="1968" width="16.33203125" bestFit="1" customWidth="1"/>
    <col min="1969" max="1969" width="19.44140625" bestFit="1" customWidth="1"/>
    <col min="1970" max="1970" width="15.77734375" bestFit="1" customWidth="1"/>
    <col min="1971" max="1971" width="18.88671875" bestFit="1" customWidth="1"/>
    <col min="1972" max="1972" width="19.77734375" bestFit="1" customWidth="1"/>
    <col min="1973" max="1973" width="22.88671875" bestFit="1" customWidth="1"/>
    <col min="1974" max="1974" width="17.77734375" bestFit="1" customWidth="1"/>
    <col min="1975" max="1975" width="20.88671875" bestFit="1" customWidth="1"/>
    <col min="1976" max="1976" width="13.109375" bestFit="1" customWidth="1"/>
    <col min="1977" max="1977" width="16.21875" bestFit="1" customWidth="1"/>
    <col min="1978" max="1978" width="16.44140625" bestFit="1" customWidth="1"/>
    <col min="1979" max="1979" width="19.5546875" bestFit="1" customWidth="1"/>
    <col min="1980" max="1980" width="15.21875" bestFit="1" customWidth="1"/>
    <col min="1981" max="1981" width="18.33203125" bestFit="1" customWidth="1"/>
    <col min="1982" max="1982" width="22" bestFit="1" customWidth="1"/>
    <col min="1983" max="1983" width="25.109375" bestFit="1" customWidth="1"/>
    <col min="1984" max="1984" width="19.21875" bestFit="1" customWidth="1"/>
    <col min="1985" max="1985" width="22.33203125" bestFit="1" customWidth="1"/>
    <col min="1986" max="1986" width="16.33203125" bestFit="1" customWidth="1"/>
    <col min="1987" max="1987" width="19.44140625" bestFit="1" customWidth="1"/>
    <col min="1988" max="1988" width="18.109375" bestFit="1" customWidth="1"/>
    <col min="1989" max="1989" width="21.33203125" bestFit="1" customWidth="1"/>
    <col min="1990" max="1990" width="23.33203125" bestFit="1" customWidth="1"/>
    <col min="1991" max="1991" width="26.44140625" bestFit="1" customWidth="1"/>
    <col min="1992" max="1992" width="17.109375" bestFit="1" customWidth="1"/>
    <col min="1993" max="1993" width="20.21875" bestFit="1" customWidth="1"/>
    <col min="1994" max="1994" width="15.44140625" bestFit="1" customWidth="1"/>
    <col min="1995" max="1995" width="18.5546875" bestFit="1" customWidth="1"/>
    <col min="1996" max="1996" width="15.21875" bestFit="1" customWidth="1"/>
    <col min="1997" max="1997" width="18.33203125" bestFit="1" customWidth="1"/>
    <col min="1998" max="1998" width="17.6640625" bestFit="1" customWidth="1"/>
    <col min="1999" max="1999" width="20.77734375" bestFit="1" customWidth="1"/>
    <col min="2000" max="2000" width="17.5546875" bestFit="1" customWidth="1"/>
    <col min="2001" max="2001" width="20.6640625" bestFit="1" customWidth="1"/>
    <col min="2002" max="2002" width="11.33203125" bestFit="1" customWidth="1"/>
  </cols>
  <sheetData>
    <row r="2" spans="1:2" x14ac:dyDescent="0.25">
      <c r="A2" s="5" t="s">
        <v>24</v>
      </c>
      <c r="B2" t="s">
        <v>1202</v>
      </c>
    </row>
    <row r="4" spans="1:2" x14ac:dyDescent="0.25">
      <c r="A4" s="5" t="s">
        <v>1191</v>
      </c>
    </row>
    <row r="5" spans="1:2" x14ac:dyDescent="0.25">
      <c r="A5" s="6" t="s">
        <v>52</v>
      </c>
    </row>
    <row r="6" spans="1:2" x14ac:dyDescent="0.25">
      <c r="A6" s="8" t="s">
        <v>1195</v>
      </c>
    </row>
    <row r="7" spans="1:2" x14ac:dyDescent="0.25">
      <c r="A7" s="6" t="s">
        <v>66</v>
      </c>
    </row>
    <row r="8" spans="1:2" ht="12.6" customHeight="1" x14ac:dyDescent="0.25">
      <c r="A8" s="8" t="s">
        <v>65</v>
      </c>
    </row>
    <row r="9" spans="1:2" x14ac:dyDescent="0.25">
      <c r="A9" s="6" t="s">
        <v>1190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3F34-E91A-4102-AA39-19172118CCD2}">
  <dimension ref="A2:E8"/>
  <sheetViews>
    <sheetView workbookViewId="0">
      <selection activeCell="A4" sqref="A4"/>
    </sheetView>
  </sheetViews>
  <sheetFormatPr defaultRowHeight="13.2" x14ac:dyDescent="0.25"/>
  <cols>
    <col min="1" max="1" width="18.21875" bestFit="1" customWidth="1"/>
    <col min="2" max="2" width="20.88671875" bestFit="1" customWidth="1"/>
    <col min="3" max="3" width="19.33203125" bestFit="1" customWidth="1"/>
    <col min="4" max="4" width="24.88671875" bestFit="1" customWidth="1"/>
    <col min="5" max="5" width="24.44140625" bestFit="1" customWidth="1"/>
    <col min="6" max="6" width="13.44140625" bestFit="1" customWidth="1"/>
    <col min="7" max="7" width="16.44140625" bestFit="1" customWidth="1"/>
    <col min="8" max="8" width="13.5546875" bestFit="1" customWidth="1"/>
    <col min="9" max="9" width="13.21875" bestFit="1" customWidth="1"/>
    <col min="10" max="10" width="15.109375" bestFit="1" customWidth="1"/>
    <col min="11" max="11" width="15.44140625" bestFit="1" customWidth="1"/>
    <col min="12" max="12" width="14.5546875" bestFit="1" customWidth="1"/>
    <col min="13" max="13" width="14.33203125" bestFit="1" customWidth="1"/>
    <col min="14" max="14" width="20" bestFit="1" customWidth="1"/>
    <col min="15" max="15" width="12.44140625" bestFit="1" customWidth="1"/>
    <col min="16" max="16" width="13.21875" bestFit="1" customWidth="1"/>
    <col min="17" max="17" width="13.77734375" bestFit="1" customWidth="1"/>
    <col min="18" max="18" width="13.21875" bestFit="1" customWidth="1"/>
    <col min="19" max="19" width="13.33203125" bestFit="1" customWidth="1"/>
    <col min="20" max="20" width="12.109375" bestFit="1" customWidth="1"/>
    <col min="21" max="21" width="14.33203125" bestFit="1" customWidth="1"/>
    <col min="22" max="22" width="15.109375" bestFit="1" customWidth="1"/>
    <col min="23" max="23" width="16.44140625" bestFit="1" customWidth="1"/>
    <col min="24" max="24" width="15.109375" bestFit="1" customWidth="1"/>
    <col min="25" max="25" width="14.88671875" bestFit="1" customWidth="1"/>
    <col min="26" max="26" width="14" bestFit="1" customWidth="1"/>
    <col min="27" max="27" width="15" bestFit="1" customWidth="1"/>
    <col min="28" max="28" width="18.6640625" bestFit="1" customWidth="1"/>
    <col min="29" max="29" width="17" bestFit="1" customWidth="1"/>
    <col min="30" max="30" width="14.77734375" bestFit="1" customWidth="1"/>
    <col min="31" max="31" width="13.109375" bestFit="1" customWidth="1"/>
    <col min="32" max="32" width="15.5546875" bestFit="1" customWidth="1"/>
    <col min="33" max="33" width="15.77734375" bestFit="1" customWidth="1"/>
    <col min="34" max="34" width="14.44140625" bestFit="1" customWidth="1"/>
    <col min="35" max="35" width="13.21875" bestFit="1" customWidth="1"/>
    <col min="36" max="36" width="18.77734375" bestFit="1" customWidth="1"/>
    <col min="37" max="37" width="13.109375" bestFit="1" customWidth="1"/>
    <col min="38" max="38" width="12" bestFit="1" customWidth="1"/>
    <col min="39" max="39" width="15.88671875" bestFit="1" customWidth="1"/>
    <col min="40" max="40" width="15.5546875" bestFit="1" customWidth="1"/>
    <col min="41" max="41" width="11.77734375" bestFit="1" customWidth="1"/>
    <col min="42" max="42" width="15.88671875" bestFit="1" customWidth="1"/>
    <col min="43" max="43" width="13.88671875" bestFit="1" customWidth="1"/>
    <col min="44" max="44" width="22.88671875" bestFit="1" customWidth="1"/>
    <col min="45" max="45" width="19.6640625" bestFit="1" customWidth="1"/>
    <col min="46" max="46" width="13.77734375" bestFit="1" customWidth="1"/>
    <col min="47" max="47" width="13.33203125" bestFit="1" customWidth="1"/>
    <col min="48" max="48" width="14" bestFit="1" customWidth="1"/>
    <col min="49" max="49" width="17.21875" bestFit="1" customWidth="1"/>
    <col min="50" max="50" width="13.5546875" bestFit="1" customWidth="1"/>
    <col min="51" max="51" width="17.77734375" bestFit="1" customWidth="1"/>
    <col min="52" max="52" width="13.33203125" bestFit="1" customWidth="1"/>
    <col min="53" max="53" width="14.88671875" bestFit="1" customWidth="1"/>
    <col min="54" max="54" width="20.88671875" bestFit="1" customWidth="1"/>
    <col min="55" max="55" width="14.21875" bestFit="1" customWidth="1"/>
    <col min="56" max="56" width="14.44140625" bestFit="1" customWidth="1"/>
    <col min="57" max="57" width="18.77734375" bestFit="1" customWidth="1"/>
    <col min="58" max="58" width="15.109375" bestFit="1" customWidth="1"/>
    <col min="59" max="59" width="16.88671875" bestFit="1" customWidth="1"/>
    <col min="60" max="60" width="17.88671875" bestFit="1" customWidth="1"/>
    <col min="61" max="61" width="14.44140625" bestFit="1" customWidth="1"/>
    <col min="62" max="62" width="21.109375" bestFit="1" customWidth="1"/>
    <col min="63" max="64" width="13.88671875" bestFit="1" customWidth="1"/>
    <col min="65" max="65" width="13.21875" bestFit="1" customWidth="1"/>
    <col min="66" max="66" width="15.44140625" bestFit="1" customWidth="1"/>
    <col min="67" max="67" width="13.44140625" bestFit="1" customWidth="1"/>
    <col min="68" max="68" width="11.77734375" bestFit="1" customWidth="1"/>
    <col min="69" max="69" width="13.6640625" bestFit="1" customWidth="1"/>
    <col min="70" max="70" width="15.21875" bestFit="1" customWidth="1"/>
    <col min="71" max="71" width="15" bestFit="1" customWidth="1"/>
    <col min="72" max="72" width="12.77734375" bestFit="1" customWidth="1"/>
    <col min="73" max="73" width="14.77734375" bestFit="1" customWidth="1"/>
    <col min="74" max="74" width="20.6640625" bestFit="1" customWidth="1"/>
    <col min="75" max="75" width="11.77734375" bestFit="1" customWidth="1"/>
    <col min="76" max="76" width="16.44140625" bestFit="1" customWidth="1"/>
    <col min="77" max="77" width="13.21875" bestFit="1" customWidth="1"/>
    <col min="78" max="78" width="18.44140625" bestFit="1" customWidth="1"/>
    <col min="79" max="79" width="13.33203125" bestFit="1" customWidth="1"/>
    <col min="80" max="80" width="14.21875" bestFit="1" customWidth="1"/>
    <col min="81" max="81" width="14.77734375" bestFit="1" customWidth="1"/>
    <col min="82" max="82" width="12.5546875" bestFit="1" customWidth="1"/>
    <col min="83" max="84" width="14.33203125" bestFit="1" customWidth="1"/>
    <col min="85" max="85" width="15.21875" bestFit="1" customWidth="1"/>
    <col min="86" max="86" width="15" bestFit="1" customWidth="1"/>
    <col min="87" max="87" width="18" bestFit="1" customWidth="1"/>
    <col min="88" max="88" width="11.21875" bestFit="1" customWidth="1"/>
    <col min="89" max="89" width="13.21875" bestFit="1" customWidth="1"/>
    <col min="90" max="90" width="19.21875" bestFit="1" customWidth="1"/>
    <col min="91" max="91" width="11.88671875" bestFit="1" customWidth="1"/>
    <col min="92" max="92" width="21.88671875" bestFit="1" customWidth="1"/>
    <col min="93" max="93" width="13.21875" bestFit="1" customWidth="1"/>
    <col min="94" max="94" width="11.21875" bestFit="1" customWidth="1"/>
    <col min="95" max="95" width="13.21875" bestFit="1" customWidth="1"/>
    <col min="96" max="96" width="13.33203125" bestFit="1" customWidth="1"/>
    <col min="97" max="97" width="22.33203125" bestFit="1" customWidth="1"/>
    <col min="98" max="98" width="12" bestFit="1" customWidth="1"/>
    <col min="99" max="99" width="13.21875" bestFit="1" customWidth="1"/>
    <col min="100" max="100" width="17.5546875" bestFit="1" customWidth="1"/>
    <col min="101" max="101" width="12.5546875" bestFit="1" customWidth="1"/>
    <col min="102" max="102" width="14.5546875" bestFit="1" customWidth="1"/>
    <col min="103" max="103" width="11.21875" bestFit="1" customWidth="1"/>
    <col min="104" max="105" width="13.21875" bestFit="1" customWidth="1"/>
    <col min="106" max="106" width="16.5546875" bestFit="1" customWidth="1"/>
    <col min="107" max="107" width="14" bestFit="1" customWidth="1"/>
    <col min="108" max="108" width="13.44140625" bestFit="1" customWidth="1"/>
    <col min="109" max="109" width="13.6640625" bestFit="1" customWidth="1"/>
    <col min="110" max="110" width="14.5546875" bestFit="1" customWidth="1"/>
    <col min="111" max="111" width="20.109375" bestFit="1" customWidth="1"/>
    <col min="112" max="112" width="12.109375" bestFit="1" customWidth="1"/>
    <col min="113" max="113" width="14.33203125" bestFit="1" customWidth="1"/>
    <col min="114" max="114" width="16.5546875" bestFit="1" customWidth="1"/>
    <col min="115" max="115" width="13.21875" bestFit="1" customWidth="1"/>
    <col min="116" max="116" width="15" bestFit="1" customWidth="1"/>
    <col min="117" max="117" width="15.109375" bestFit="1" customWidth="1"/>
    <col min="118" max="118" width="13.88671875" bestFit="1" customWidth="1"/>
    <col min="119" max="119" width="13.5546875" bestFit="1" customWidth="1"/>
    <col min="120" max="120" width="14.109375" bestFit="1" customWidth="1"/>
    <col min="121" max="121" width="14.77734375" bestFit="1" customWidth="1"/>
    <col min="122" max="122" width="12.21875" bestFit="1" customWidth="1"/>
    <col min="123" max="123" width="17.33203125" bestFit="1" customWidth="1"/>
    <col min="124" max="124" width="15.88671875" bestFit="1" customWidth="1"/>
    <col min="125" max="125" width="17.33203125" bestFit="1" customWidth="1"/>
    <col min="126" max="126" width="11.88671875" bestFit="1" customWidth="1"/>
    <col min="127" max="127" width="16.33203125" bestFit="1" customWidth="1"/>
    <col min="128" max="128" width="15.109375" bestFit="1" customWidth="1"/>
    <col min="129" max="129" width="14.5546875" bestFit="1" customWidth="1"/>
    <col min="130" max="130" width="14" bestFit="1" customWidth="1"/>
    <col min="131" max="131" width="15.88671875" bestFit="1" customWidth="1"/>
    <col min="132" max="132" width="13.21875" bestFit="1" customWidth="1"/>
    <col min="133" max="133" width="21.109375" bestFit="1" customWidth="1"/>
    <col min="134" max="134" width="13.44140625" bestFit="1" customWidth="1"/>
    <col min="135" max="135" width="14.33203125" bestFit="1" customWidth="1"/>
    <col min="136" max="136" width="13.109375" bestFit="1" customWidth="1"/>
    <col min="137" max="137" width="10.6640625" bestFit="1" customWidth="1"/>
    <col min="138" max="138" width="14.44140625" bestFit="1" customWidth="1"/>
    <col min="139" max="139" width="23.6640625" bestFit="1" customWidth="1"/>
    <col min="140" max="140" width="14.44140625" bestFit="1" customWidth="1"/>
    <col min="141" max="141" width="12.109375" bestFit="1" customWidth="1"/>
    <col min="142" max="142" width="18" bestFit="1" customWidth="1"/>
    <col min="143" max="143" width="12.109375" bestFit="1" customWidth="1"/>
    <col min="144" max="144" width="20.109375" bestFit="1" customWidth="1"/>
    <col min="145" max="145" width="10.6640625" bestFit="1" customWidth="1"/>
    <col min="146" max="146" width="16.5546875" bestFit="1" customWidth="1"/>
    <col min="147" max="147" width="13.21875" bestFit="1" customWidth="1"/>
    <col min="148" max="148" width="10.77734375" bestFit="1" customWidth="1"/>
    <col min="149" max="149" width="20.6640625" bestFit="1" customWidth="1"/>
    <col min="150" max="150" width="16.33203125" bestFit="1" customWidth="1"/>
    <col min="151" max="151" width="15.44140625" bestFit="1" customWidth="1"/>
    <col min="152" max="152" width="16.33203125" bestFit="1" customWidth="1"/>
    <col min="153" max="153" width="14.6640625" bestFit="1" customWidth="1"/>
    <col min="154" max="154" width="14" bestFit="1" customWidth="1"/>
    <col min="155" max="155" width="14.44140625" bestFit="1" customWidth="1"/>
    <col min="156" max="156" width="12.5546875" bestFit="1" customWidth="1"/>
    <col min="157" max="157" width="17.88671875" bestFit="1" customWidth="1"/>
    <col min="158" max="158" width="13.33203125" bestFit="1" customWidth="1"/>
    <col min="159" max="159" width="20.109375" bestFit="1" customWidth="1"/>
    <col min="160" max="160" width="16.88671875" bestFit="1" customWidth="1"/>
    <col min="161" max="161" width="16.77734375" bestFit="1" customWidth="1"/>
    <col min="162" max="162" width="21.44140625" bestFit="1" customWidth="1"/>
    <col min="163" max="163" width="11.88671875" bestFit="1" customWidth="1"/>
    <col min="164" max="164" width="16.44140625" bestFit="1" customWidth="1"/>
    <col min="165" max="165" width="15.21875" bestFit="1" customWidth="1"/>
    <col min="166" max="166" width="22.33203125" bestFit="1" customWidth="1"/>
    <col min="167" max="167" width="11.21875" bestFit="1" customWidth="1"/>
    <col min="168" max="168" width="12.109375" bestFit="1" customWidth="1"/>
    <col min="169" max="169" width="24.109375" bestFit="1" customWidth="1"/>
    <col min="170" max="170" width="16.33203125" bestFit="1" customWidth="1"/>
    <col min="171" max="171" width="21.5546875" bestFit="1" customWidth="1"/>
    <col min="172" max="172" width="20.5546875" bestFit="1" customWidth="1"/>
    <col min="173" max="173" width="21.44140625" bestFit="1" customWidth="1"/>
    <col min="174" max="174" width="14" bestFit="1" customWidth="1"/>
    <col min="175" max="176" width="14.6640625" bestFit="1" customWidth="1"/>
    <col min="177" max="177" width="14.33203125" bestFit="1" customWidth="1"/>
    <col min="178" max="178" width="14" bestFit="1" customWidth="1"/>
    <col min="179" max="179" width="20.88671875" bestFit="1" customWidth="1"/>
    <col min="180" max="180" width="16.44140625" bestFit="1" customWidth="1"/>
    <col min="181" max="181" width="19.6640625" bestFit="1" customWidth="1"/>
    <col min="182" max="182" width="14.21875" bestFit="1" customWidth="1"/>
    <col min="183" max="183" width="15.21875" bestFit="1" customWidth="1"/>
    <col min="184" max="184" width="17" bestFit="1" customWidth="1"/>
    <col min="185" max="185" width="15.88671875" bestFit="1" customWidth="1"/>
    <col min="186" max="186" width="17.88671875" bestFit="1" customWidth="1"/>
    <col min="187" max="187" width="15.77734375" bestFit="1" customWidth="1"/>
    <col min="188" max="188" width="12.6640625" bestFit="1" customWidth="1"/>
    <col min="189" max="189" width="17.33203125" bestFit="1" customWidth="1"/>
    <col min="190" max="190" width="14.6640625" bestFit="1" customWidth="1"/>
    <col min="191" max="191" width="11.88671875" bestFit="1" customWidth="1"/>
    <col min="192" max="193" width="12" bestFit="1" customWidth="1"/>
    <col min="194" max="194" width="11.21875" bestFit="1" customWidth="1"/>
    <col min="195" max="195" width="16.88671875" bestFit="1" customWidth="1"/>
    <col min="196" max="196" width="13.88671875" bestFit="1" customWidth="1"/>
    <col min="197" max="197" width="17.21875" bestFit="1" customWidth="1"/>
    <col min="198" max="198" width="21" bestFit="1" customWidth="1"/>
    <col min="199" max="199" width="14.5546875" bestFit="1" customWidth="1"/>
    <col min="200" max="200" width="18.77734375" bestFit="1" customWidth="1"/>
    <col min="201" max="201" width="15.109375" bestFit="1" customWidth="1"/>
    <col min="202" max="202" width="15.44140625" bestFit="1" customWidth="1"/>
    <col min="203" max="203" width="13.77734375" bestFit="1" customWidth="1"/>
    <col min="204" max="204" width="15.77734375" bestFit="1" customWidth="1"/>
    <col min="205" max="205" width="15.109375" bestFit="1" customWidth="1"/>
    <col min="206" max="206" width="14.5546875" bestFit="1" customWidth="1"/>
    <col min="207" max="207" width="14.77734375" bestFit="1" customWidth="1"/>
    <col min="208" max="208" width="14" bestFit="1" customWidth="1"/>
    <col min="209" max="209" width="17.5546875" bestFit="1" customWidth="1"/>
    <col min="210" max="210" width="23.6640625" bestFit="1" customWidth="1"/>
    <col min="211" max="211" width="14.21875" bestFit="1" customWidth="1"/>
    <col min="212" max="212" width="12.109375" bestFit="1" customWidth="1"/>
    <col min="213" max="213" width="13.109375" bestFit="1" customWidth="1"/>
    <col min="214" max="214" width="13.33203125" bestFit="1" customWidth="1"/>
    <col min="215" max="215" width="20" bestFit="1" customWidth="1"/>
    <col min="216" max="216" width="14.44140625" bestFit="1" customWidth="1"/>
    <col min="217" max="217" width="14.6640625" bestFit="1" customWidth="1"/>
    <col min="218" max="218" width="17.6640625" bestFit="1" customWidth="1"/>
    <col min="219" max="219" width="10.77734375" bestFit="1" customWidth="1"/>
    <col min="220" max="220" width="12.109375" bestFit="1" customWidth="1"/>
    <col min="221" max="221" width="13.44140625" bestFit="1" customWidth="1"/>
    <col min="222" max="222" width="12.21875" bestFit="1" customWidth="1"/>
    <col min="223" max="223" width="18" bestFit="1" customWidth="1"/>
    <col min="224" max="224" width="17.21875" bestFit="1" customWidth="1"/>
    <col min="225" max="225" width="16.44140625" bestFit="1" customWidth="1"/>
    <col min="226" max="226" width="15.88671875" bestFit="1" customWidth="1"/>
    <col min="227" max="227" width="13.44140625" bestFit="1" customWidth="1"/>
    <col min="228" max="228" width="14.6640625" bestFit="1" customWidth="1"/>
    <col min="229" max="229" width="15.88671875" bestFit="1" customWidth="1"/>
    <col min="230" max="230" width="14.44140625" bestFit="1" customWidth="1"/>
    <col min="231" max="231" width="13.5546875" bestFit="1" customWidth="1"/>
    <col min="232" max="232" width="13.88671875" bestFit="1" customWidth="1"/>
    <col min="233" max="233" width="12" bestFit="1" customWidth="1"/>
    <col min="234" max="234" width="14.5546875" bestFit="1" customWidth="1"/>
    <col min="235" max="235" width="14" bestFit="1" customWidth="1"/>
    <col min="236" max="236" width="16.77734375" bestFit="1" customWidth="1"/>
    <col min="237" max="237" width="17.33203125" bestFit="1" customWidth="1"/>
    <col min="238" max="238" width="12.33203125" bestFit="1" customWidth="1"/>
    <col min="239" max="239" width="11.21875" bestFit="1" customWidth="1"/>
    <col min="240" max="240" width="14" bestFit="1" customWidth="1"/>
    <col min="241" max="241" width="21" bestFit="1" customWidth="1"/>
    <col min="242" max="243" width="15.109375" bestFit="1" customWidth="1"/>
    <col min="244" max="244" width="12.77734375" bestFit="1" customWidth="1"/>
    <col min="245" max="245" width="16.44140625" bestFit="1" customWidth="1"/>
    <col min="246" max="246" width="15.21875" bestFit="1" customWidth="1"/>
    <col min="247" max="247" width="15.109375" bestFit="1" customWidth="1"/>
    <col min="248" max="248" width="14.44140625" bestFit="1" customWidth="1"/>
    <col min="249" max="249" width="17" bestFit="1" customWidth="1"/>
    <col min="250" max="250" width="15" bestFit="1" customWidth="1"/>
    <col min="251" max="251" width="11.77734375" bestFit="1" customWidth="1"/>
    <col min="252" max="252" width="13.21875" bestFit="1" customWidth="1"/>
    <col min="253" max="253" width="14.33203125" bestFit="1" customWidth="1"/>
    <col min="254" max="254" width="16.5546875" bestFit="1" customWidth="1"/>
    <col min="255" max="255" width="14" bestFit="1" customWidth="1"/>
    <col min="256" max="256" width="12.6640625" bestFit="1" customWidth="1"/>
    <col min="257" max="257" width="13.109375" bestFit="1" customWidth="1"/>
    <col min="258" max="258" width="17.21875" bestFit="1" customWidth="1"/>
    <col min="259" max="259" width="12.77734375" bestFit="1" customWidth="1"/>
    <col min="260" max="260" width="13.5546875" bestFit="1" customWidth="1"/>
    <col min="261" max="261" width="12.109375" bestFit="1" customWidth="1"/>
    <col min="262" max="262" width="12.5546875" bestFit="1" customWidth="1"/>
    <col min="263" max="263" width="21.5546875" bestFit="1" customWidth="1"/>
    <col min="264" max="264" width="15.5546875" bestFit="1" customWidth="1"/>
    <col min="265" max="265" width="14.5546875" bestFit="1" customWidth="1"/>
    <col min="266" max="266" width="12.33203125" bestFit="1" customWidth="1"/>
    <col min="267" max="267" width="15.88671875" bestFit="1" customWidth="1"/>
    <col min="268" max="268" width="20.5546875" bestFit="1" customWidth="1"/>
    <col min="269" max="269" width="16.21875" bestFit="1" customWidth="1"/>
    <col min="270" max="270" width="13.33203125" bestFit="1" customWidth="1"/>
    <col min="271" max="271" width="15.5546875" bestFit="1" customWidth="1"/>
    <col min="272" max="272" width="13.77734375" bestFit="1" customWidth="1"/>
    <col min="273" max="273" width="14.77734375" bestFit="1" customWidth="1"/>
    <col min="274" max="274" width="13.88671875" bestFit="1" customWidth="1"/>
    <col min="275" max="275" width="14.77734375" bestFit="1" customWidth="1"/>
    <col min="276" max="276" width="16.5546875" bestFit="1" customWidth="1"/>
    <col min="277" max="277" width="18.77734375" bestFit="1" customWidth="1"/>
    <col min="278" max="278" width="12.77734375" bestFit="1" customWidth="1"/>
    <col min="279" max="279" width="13.109375" bestFit="1" customWidth="1"/>
    <col min="280" max="280" width="20.109375" bestFit="1" customWidth="1"/>
    <col min="281" max="281" width="14.5546875" bestFit="1" customWidth="1"/>
    <col min="282" max="282" width="17.77734375" bestFit="1" customWidth="1"/>
    <col min="283" max="283" width="13.5546875" bestFit="1" customWidth="1"/>
    <col min="284" max="284" width="14" bestFit="1" customWidth="1"/>
    <col min="285" max="285" width="15.109375" bestFit="1" customWidth="1"/>
    <col min="286" max="286" width="15.44140625" bestFit="1" customWidth="1"/>
    <col min="287" max="287" width="12.5546875" bestFit="1" customWidth="1"/>
    <col min="288" max="288" width="14.33203125" bestFit="1" customWidth="1"/>
    <col min="289" max="289" width="14" bestFit="1" customWidth="1"/>
    <col min="290" max="290" width="17.88671875" bestFit="1" customWidth="1"/>
    <col min="291" max="291" width="13.33203125" bestFit="1" customWidth="1"/>
    <col min="292" max="292" width="15.21875" bestFit="1" customWidth="1"/>
    <col min="293" max="293" width="13.88671875" bestFit="1" customWidth="1"/>
    <col min="294" max="294" width="20.5546875" bestFit="1" customWidth="1"/>
    <col min="295" max="295" width="17.77734375" bestFit="1" customWidth="1"/>
    <col min="296" max="296" width="13.21875" bestFit="1" customWidth="1"/>
    <col min="297" max="297" width="17.33203125" bestFit="1" customWidth="1"/>
    <col min="298" max="298" width="12.6640625" bestFit="1" customWidth="1"/>
    <col min="299" max="299" width="15.109375" bestFit="1" customWidth="1"/>
    <col min="300" max="300" width="14.6640625" bestFit="1" customWidth="1"/>
    <col min="301" max="301" width="13.88671875" bestFit="1" customWidth="1"/>
    <col min="302" max="302" width="21.88671875" bestFit="1" customWidth="1"/>
    <col min="303" max="303" width="13.88671875" bestFit="1" customWidth="1"/>
    <col min="304" max="304" width="16.88671875" bestFit="1" customWidth="1"/>
    <col min="305" max="305" width="11.21875" bestFit="1" customWidth="1"/>
    <col min="306" max="306" width="15.109375" bestFit="1" customWidth="1"/>
    <col min="307" max="307" width="10.77734375" bestFit="1" customWidth="1"/>
    <col min="308" max="308" width="14.44140625" bestFit="1" customWidth="1"/>
    <col min="309" max="309" width="20.5546875" bestFit="1" customWidth="1"/>
    <col min="310" max="310" width="19.21875" bestFit="1" customWidth="1"/>
    <col min="311" max="311" width="14.33203125" bestFit="1" customWidth="1"/>
    <col min="312" max="312" width="23.6640625" bestFit="1" customWidth="1"/>
    <col min="313" max="313" width="16.33203125" bestFit="1" customWidth="1"/>
    <col min="314" max="314" width="12.109375" bestFit="1" customWidth="1"/>
    <col min="315" max="315" width="15.5546875" bestFit="1" customWidth="1"/>
    <col min="316" max="316" width="16.5546875" bestFit="1" customWidth="1"/>
    <col min="317" max="317" width="16.33203125" bestFit="1" customWidth="1"/>
    <col min="318" max="318" width="11.77734375" bestFit="1" customWidth="1"/>
    <col min="319" max="319" width="12.109375" bestFit="1" customWidth="1"/>
    <col min="320" max="320" width="21.109375" bestFit="1" customWidth="1"/>
    <col min="321" max="321" width="15.109375" bestFit="1" customWidth="1"/>
    <col min="322" max="322" width="12.6640625" bestFit="1" customWidth="1"/>
    <col min="323" max="323" width="13.21875" bestFit="1" customWidth="1"/>
    <col min="324" max="324" width="13.5546875" bestFit="1" customWidth="1"/>
    <col min="325" max="325" width="14.33203125" bestFit="1" customWidth="1"/>
    <col min="326" max="326" width="14.21875" bestFit="1" customWidth="1"/>
    <col min="327" max="327" width="13.21875" bestFit="1" customWidth="1"/>
    <col min="328" max="328" width="12.77734375" bestFit="1" customWidth="1"/>
    <col min="329" max="329" width="20.88671875" bestFit="1" customWidth="1"/>
    <col min="330" max="330" width="11.21875" bestFit="1" customWidth="1"/>
    <col min="331" max="331" width="14.88671875" bestFit="1" customWidth="1"/>
    <col min="332" max="332" width="12.5546875" bestFit="1" customWidth="1"/>
    <col min="333" max="333" width="14.21875" bestFit="1" customWidth="1"/>
    <col min="334" max="334" width="20.88671875" bestFit="1" customWidth="1"/>
    <col min="335" max="335" width="14.6640625" bestFit="1" customWidth="1"/>
    <col min="336" max="336" width="21" bestFit="1" customWidth="1"/>
    <col min="337" max="337" width="17.77734375" bestFit="1" customWidth="1"/>
    <col min="338" max="338" width="13.44140625" bestFit="1" customWidth="1"/>
    <col min="339" max="339" width="20.6640625" bestFit="1" customWidth="1"/>
    <col min="340" max="340" width="17.21875" bestFit="1" customWidth="1"/>
    <col min="341" max="341" width="16.33203125" bestFit="1" customWidth="1"/>
    <col min="342" max="342" width="12.6640625" bestFit="1" customWidth="1"/>
    <col min="343" max="343" width="12.33203125" bestFit="1" customWidth="1"/>
    <col min="344" max="344" width="14.77734375" bestFit="1" customWidth="1"/>
    <col min="345" max="345" width="13.6640625" bestFit="1" customWidth="1"/>
    <col min="346" max="346" width="14" bestFit="1" customWidth="1"/>
    <col min="347" max="347" width="14.6640625" bestFit="1" customWidth="1"/>
    <col min="348" max="348" width="11.88671875" bestFit="1" customWidth="1"/>
    <col min="349" max="349" width="18" bestFit="1" customWidth="1"/>
    <col min="350" max="350" width="15.109375" bestFit="1" customWidth="1"/>
    <col min="351" max="351" width="23.33203125" bestFit="1" customWidth="1"/>
    <col min="352" max="352" width="13.21875" bestFit="1" customWidth="1"/>
    <col min="353" max="353" width="16.21875" bestFit="1" customWidth="1"/>
    <col min="354" max="354" width="16.33203125" bestFit="1" customWidth="1"/>
    <col min="355" max="355" width="21.109375" bestFit="1" customWidth="1"/>
    <col min="356" max="356" width="14.44140625" bestFit="1" customWidth="1"/>
    <col min="357" max="357" width="15.77734375" bestFit="1" customWidth="1"/>
    <col min="358" max="358" width="15.21875" bestFit="1" customWidth="1"/>
    <col min="359" max="359" width="15.109375" bestFit="1" customWidth="1"/>
    <col min="360" max="360" width="12.21875" bestFit="1" customWidth="1"/>
    <col min="361" max="361" width="17" bestFit="1" customWidth="1"/>
    <col min="362" max="362" width="18.88671875" bestFit="1" customWidth="1"/>
    <col min="363" max="363" width="10.77734375" bestFit="1" customWidth="1"/>
    <col min="364" max="364" width="16.109375" bestFit="1" customWidth="1"/>
    <col min="365" max="365" width="14.88671875" bestFit="1" customWidth="1"/>
    <col min="366" max="366" width="15.21875" bestFit="1" customWidth="1"/>
    <col min="367" max="367" width="17.6640625" bestFit="1" customWidth="1"/>
    <col min="368" max="368" width="12.5546875" bestFit="1" customWidth="1"/>
    <col min="369" max="370" width="14.6640625" bestFit="1" customWidth="1"/>
    <col min="371" max="371" width="13.21875" bestFit="1" customWidth="1"/>
    <col min="372" max="372" width="13.77734375" bestFit="1" customWidth="1"/>
    <col min="373" max="373" width="10.6640625" bestFit="1" customWidth="1"/>
    <col min="374" max="374" width="14.44140625" bestFit="1" customWidth="1"/>
    <col min="375" max="375" width="15.44140625" bestFit="1" customWidth="1"/>
    <col min="376" max="376" width="13.5546875" bestFit="1" customWidth="1"/>
    <col min="377" max="377" width="11.44140625" bestFit="1" customWidth="1"/>
    <col min="378" max="378" width="14.6640625" bestFit="1" customWidth="1"/>
    <col min="379" max="379" width="18.77734375" bestFit="1" customWidth="1"/>
    <col min="380" max="380" width="12.44140625" bestFit="1" customWidth="1"/>
    <col min="381" max="381" width="15.77734375" bestFit="1" customWidth="1"/>
    <col min="382" max="382" width="14.77734375" bestFit="1" customWidth="1"/>
    <col min="383" max="383" width="16.44140625" bestFit="1" customWidth="1"/>
    <col min="384" max="384" width="13.44140625" bestFit="1" customWidth="1"/>
    <col min="385" max="385" width="13.21875" bestFit="1" customWidth="1"/>
    <col min="386" max="386" width="17.6640625" bestFit="1" customWidth="1"/>
    <col min="387" max="387" width="12.109375" bestFit="1" customWidth="1"/>
    <col min="388" max="388" width="19.6640625" bestFit="1" customWidth="1"/>
    <col min="389" max="389" width="20" bestFit="1" customWidth="1"/>
    <col min="390" max="390" width="14.21875" bestFit="1" customWidth="1"/>
    <col min="391" max="391" width="20.88671875" bestFit="1" customWidth="1"/>
    <col min="392" max="392" width="14.33203125" bestFit="1" customWidth="1"/>
    <col min="393" max="393" width="13.21875" bestFit="1" customWidth="1"/>
    <col min="394" max="394" width="14" bestFit="1" customWidth="1"/>
    <col min="395" max="395" width="11.88671875" bestFit="1" customWidth="1"/>
    <col min="396" max="396" width="12.5546875" bestFit="1" customWidth="1"/>
    <col min="397" max="397" width="12.77734375" bestFit="1" customWidth="1"/>
    <col min="398" max="398" width="13.21875" bestFit="1" customWidth="1"/>
    <col min="399" max="399" width="15.77734375" bestFit="1" customWidth="1"/>
    <col min="400" max="400" width="13.21875" bestFit="1" customWidth="1"/>
    <col min="401" max="401" width="15.88671875" bestFit="1" customWidth="1"/>
    <col min="402" max="402" width="13.33203125" bestFit="1" customWidth="1"/>
    <col min="403" max="403" width="22.33203125" bestFit="1" customWidth="1"/>
    <col min="404" max="404" width="13.77734375" bestFit="1" customWidth="1"/>
    <col min="405" max="405" width="14.6640625" bestFit="1" customWidth="1"/>
    <col min="406" max="407" width="14.44140625" bestFit="1" customWidth="1"/>
    <col min="408" max="408" width="13.21875" bestFit="1" customWidth="1"/>
    <col min="409" max="409" width="15.6640625" bestFit="1" customWidth="1"/>
    <col min="410" max="410" width="15.109375" bestFit="1" customWidth="1"/>
    <col min="411" max="411" width="11.77734375" bestFit="1" customWidth="1"/>
    <col min="412" max="412" width="14" bestFit="1" customWidth="1"/>
    <col min="413" max="413" width="11.88671875" bestFit="1" customWidth="1"/>
    <col min="414" max="414" width="13.5546875" bestFit="1" customWidth="1"/>
    <col min="415" max="416" width="16.33203125" bestFit="1" customWidth="1"/>
    <col min="417" max="417" width="15.88671875" bestFit="1" customWidth="1"/>
    <col min="418" max="418" width="16.33203125" bestFit="1" customWidth="1"/>
    <col min="419" max="419" width="18.44140625" bestFit="1" customWidth="1"/>
    <col min="420" max="420" width="10.6640625" bestFit="1" customWidth="1"/>
    <col min="421" max="421" width="14.44140625" bestFit="1" customWidth="1"/>
    <col min="422" max="422" width="14.77734375" bestFit="1" customWidth="1"/>
    <col min="423" max="423" width="13.6640625" bestFit="1" customWidth="1"/>
    <col min="424" max="424" width="14" bestFit="1" customWidth="1"/>
    <col min="425" max="425" width="16.77734375" bestFit="1" customWidth="1"/>
    <col min="426" max="426" width="10.77734375" bestFit="1" customWidth="1"/>
    <col min="427" max="427" width="17" bestFit="1" customWidth="1"/>
    <col min="428" max="428" width="14.77734375" bestFit="1" customWidth="1"/>
    <col min="429" max="429" width="16.33203125" bestFit="1" customWidth="1"/>
    <col min="430" max="430" width="12.6640625" bestFit="1" customWidth="1"/>
    <col min="431" max="431" width="15.6640625" bestFit="1" customWidth="1"/>
    <col min="432" max="432" width="21.5546875" bestFit="1" customWidth="1"/>
    <col min="433" max="433" width="13.88671875" bestFit="1" customWidth="1"/>
    <col min="434" max="434" width="14.44140625" bestFit="1" customWidth="1"/>
    <col min="435" max="435" width="15.88671875" bestFit="1" customWidth="1"/>
    <col min="436" max="436" width="21.44140625" bestFit="1" customWidth="1"/>
    <col min="437" max="437" width="13.109375" bestFit="1" customWidth="1"/>
    <col min="438" max="438" width="15.77734375" bestFit="1" customWidth="1"/>
    <col min="439" max="439" width="15.109375" bestFit="1" customWidth="1"/>
    <col min="440" max="440" width="12" bestFit="1" customWidth="1"/>
    <col min="441" max="441" width="13.88671875" bestFit="1" customWidth="1"/>
    <col min="442" max="442" width="17.6640625" bestFit="1" customWidth="1"/>
    <col min="443" max="443" width="13.6640625" bestFit="1" customWidth="1"/>
    <col min="444" max="444" width="14.6640625" bestFit="1" customWidth="1"/>
    <col min="445" max="445" width="16.88671875" bestFit="1" customWidth="1"/>
    <col min="446" max="446" width="14.33203125" bestFit="1" customWidth="1"/>
    <col min="447" max="447" width="14.77734375" bestFit="1" customWidth="1"/>
    <col min="448" max="448" width="15.109375" bestFit="1" customWidth="1"/>
    <col min="449" max="449" width="13.6640625" bestFit="1" customWidth="1"/>
    <col min="450" max="450" width="17.21875" bestFit="1" customWidth="1"/>
    <col min="451" max="451" width="18" bestFit="1" customWidth="1"/>
    <col min="452" max="452" width="11.44140625" bestFit="1" customWidth="1"/>
    <col min="453" max="453" width="10.6640625" bestFit="1" customWidth="1"/>
    <col min="454" max="454" width="16.21875" bestFit="1" customWidth="1"/>
    <col min="455" max="455" width="11.21875" bestFit="1" customWidth="1"/>
    <col min="456" max="456" width="14.6640625" bestFit="1" customWidth="1"/>
    <col min="457" max="457" width="13.21875" bestFit="1" customWidth="1"/>
    <col min="458" max="458" width="15.88671875" bestFit="1" customWidth="1"/>
    <col min="459" max="459" width="13.109375" bestFit="1" customWidth="1"/>
    <col min="460" max="460" width="15.5546875" bestFit="1" customWidth="1"/>
    <col min="461" max="461" width="10.88671875" bestFit="1" customWidth="1"/>
    <col min="462" max="462" width="14.77734375" bestFit="1" customWidth="1"/>
    <col min="463" max="463" width="17.33203125" bestFit="1" customWidth="1"/>
    <col min="464" max="464" width="13.109375" bestFit="1" customWidth="1"/>
    <col min="465" max="465" width="13.21875" bestFit="1" customWidth="1"/>
    <col min="466" max="466" width="12.109375" bestFit="1" customWidth="1"/>
    <col min="467" max="467" width="16.6640625" bestFit="1" customWidth="1"/>
    <col min="468" max="468" width="17.33203125" bestFit="1" customWidth="1"/>
    <col min="469" max="469" width="10.77734375" bestFit="1" customWidth="1"/>
    <col min="470" max="470" width="15.109375" bestFit="1" customWidth="1"/>
    <col min="471" max="471" width="17.5546875" bestFit="1" customWidth="1"/>
    <col min="472" max="472" width="13.21875" bestFit="1" customWidth="1"/>
    <col min="473" max="473" width="13.109375" bestFit="1" customWidth="1"/>
    <col min="474" max="474" width="17.5546875" bestFit="1" customWidth="1"/>
    <col min="475" max="475" width="12.109375" bestFit="1" customWidth="1"/>
    <col min="476" max="476" width="17.33203125" bestFit="1" customWidth="1"/>
    <col min="477" max="477" width="14.33203125" bestFit="1" customWidth="1"/>
    <col min="478" max="478" width="13.6640625" bestFit="1" customWidth="1"/>
    <col min="479" max="479" width="15.5546875" bestFit="1" customWidth="1"/>
    <col min="480" max="480" width="15" bestFit="1" customWidth="1"/>
    <col min="481" max="481" width="13.21875" bestFit="1" customWidth="1"/>
    <col min="482" max="482" width="17.77734375" bestFit="1" customWidth="1"/>
    <col min="483" max="483" width="12.109375" bestFit="1" customWidth="1"/>
    <col min="484" max="484" width="14.33203125" bestFit="1" customWidth="1"/>
    <col min="485" max="485" width="12.109375" bestFit="1" customWidth="1"/>
    <col min="486" max="487" width="17.21875" bestFit="1" customWidth="1"/>
    <col min="488" max="488" width="11.77734375" bestFit="1" customWidth="1"/>
    <col min="489" max="489" width="15.77734375" bestFit="1" customWidth="1"/>
    <col min="490" max="490" width="15.21875" bestFit="1" customWidth="1"/>
    <col min="491" max="491" width="14.109375" bestFit="1" customWidth="1"/>
    <col min="492" max="492" width="13.88671875" bestFit="1" customWidth="1"/>
    <col min="493" max="493" width="13.44140625" bestFit="1" customWidth="1"/>
    <col min="494" max="494" width="15.109375" bestFit="1" customWidth="1"/>
    <col min="495" max="495" width="13.33203125" bestFit="1" customWidth="1"/>
    <col min="496" max="496" width="16.6640625" bestFit="1" customWidth="1"/>
    <col min="497" max="497" width="14.88671875" bestFit="1" customWidth="1"/>
    <col min="498" max="498" width="14.109375" bestFit="1" customWidth="1"/>
    <col min="499" max="499" width="17.33203125" bestFit="1" customWidth="1"/>
    <col min="500" max="500" width="13.21875" bestFit="1" customWidth="1"/>
    <col min="501" max="501" width="15.5546875" bestFit="1" customWidth="1"/>
    <col min="502" max="502" width="12" bestFit="1" customWidth="1"/>
    <col min="503" max="503" width="16.88671875" bestFit="1" customWidth="1"/>
    <col min="504" max="504" width="18" bestFit="1" customWidth="1"/>
    <col min="505" max="505" width="11.21875" bestFit="1" customWidth="1"/>
    <col min="506" max="506" width="16.21875" bestFit="1" customWidth="1"/>
    <col min="507" max="507" width="21.5546875" bestFit="1" customWidth="1"/>
    <col min="508" max="508" width="11.21875" bestFit="1" customWidth="1"/>
    <col min="509" max="509" width="13.88671875" bestFit="1" customWidth="1"/>
    <col min="510" max="510" width="11.88671875" bestFit="1" customWidth="1"/>
    <col min="511" max="511" width="12.109375" bestFit="1" customWidth="1"/>
    <col min="512" max="512" width="15.21875" bestFit="1" customWidth="1"/>
    <col min="513" max="513" width="13.44140625" bestFit="1" customWidth="1"/>
    <col min="514" max="514" width="13.88671875" bestFit="1" customWidth="1"/>
    <col min="515" max="515" width="23.33203125" bestFit="1" customWidth="1"/>
    <col min="516" max="516" width="14.5546875" bestFit="1" customWidth="1"/>
    <col min="517" max="517" width="13.88671875" bestFit="1" customWidth="1"/>
    <col min="518" max="518" width="14" bestFit="1" customWidth="1"/>
    <col min="519" max="519" width="13.88671875" bestFit="1" customWidth="1"/>
    <col min="520" max="520" width="13.5546875" bestFit="1" customWidth="1"/>
    <col min="521" max="521" width="17.21875" bestFit="1" customWidth="1"/>
    <col min="522" max="522" width="13.6640625" bestFit="1" customWidth="1"/>
    <col min="523" max="523" width="14" bestFit="1" customWidth="1"/>
    <col min="524" max="524" width="18.77734375" bestFit="1" customWidth="1"/>
    <col min="525" max="525" width="15.5546875" bestFit="1" customWidth="1"/>
    <col min="526" max="526" width="12" bestFit="1" customWidth="1"/>
    <col min="527" max="527" width="12.5546875" bestFit="1" customWidth="1"/>
    <col min="528" max="528" width="15" bestFit="1" customWidth="1"/>
    <col min="529" max="529" width="13.6640625" bestFit="1" customWidth="1"/>
    <col min="530" max="530" width="12.109375" bestFit="1" customWidth="1"/>
    <col min="531" max="531" width="15.21875" bestFit="1" customWidth="1"/>
    <col min="532" max="532" width="12.77734375" bestFit="1" customWidth="1"/>
    <col min="533" max="533" width="15.5546875" bestFit="1" customWidth="1"/>
    <col min="534" max="534" width="20.88671875" bestFit="1" customWidth="1"/>
    <col min="535" max="535" width="12.77734375" bestFit="1" customWidth="1"/>
    <col min="536" max="536" width="11.44140625" bestFit="1" customWidth="1"/>
    <col min="537" max="537" width="16.109375" bestFit="1" customWidth="1"/>
    <col min="538" max="538" width="11.21875" bestFit="1" customWidth="1"/>
    <col min="539" max="539" width="14.21875" bestFit="1" customWidth="1"/>
    <col min="540" max="540" width="17.21875" bestFit="1" customWidth="1"/>
    <col min="541" max="541" width="17.5546875" bestFit="1" customWidth="1"/>
    <col min="542" max="542" width="14.5546875" bestFit="1" customWidth="1"/>
    <col min="543" max="543" width="17.77734375" bestFit="1" customWidth="1"/>
    <col min="544" max="544" width="13.6640625" bestFit="1" customWidth="1"/>
    <col min="545" max="545" width="14.77734375" bestFit="1" customWidth="1"/>
    <col min="546" max="546" width="13.21875" bestFit="1" customWidth="1"/>
    <col min="547" max="547" width="12.5546875" bestFit="1" customWidth="1"/>
    <col min="548" max="548" width="15.109375" bestFit="1" customWidth="1"/>
    <col min="549" max="549" width="14" bestFit="1" customWidth="1"/>
    <col min="550" max="550" width="13.44140625" bestFit="1" customWidth="1"/>
    <col min="551" max="551" width="12.77734375" bestFit="1" customWidth="1"/>
    <col min="552" max="552" width="15.77734375" bestFit="1" customWidth="1"/>
    <col min="553" max="553" width="13.88671875" bestFit="1" customWidth="1"/>
    <col min="554" max="554" width="14.5546875" bestFit="1" customWidth="1"/>
    <col min="555" max="555" width="12.6640625" bestFit="1" customWidth="1"/>
    <col min="556" max="556" width="16.77734375" bestFit="1" customWidth="1"/>
    <col min="557" max="557" width="12.109375" bestFit="1" customWidth="1"/>
    <col min="558" max="558" width="23.6640625" bestFit="1" customWidth="1"/>
    <col min="559" max="559" width="13.88671875" bestFit="1" customWidth="1"/>
    <col min="560" max="560" width="15.109375" bestFit="1" customWidth="1"/>
    <col min="561" max="561" width="13.88671875" bestFit="1" customWidth="1"/>
    <col min="562" max="562" width="17.5546875" bestFit="1" customWidth="1"/>
    <col min="563" max="563" width="18.6640625" bestFit="1" customWidth="1"/>
    <col min="564" max="564" width="20.5546875" bestFit="1" customWidth="1"/>
    <col min="565" max="565" width="18" bestFit="1" customWidth="1"/>
    <col min="566" max="566" width="11.21875" bestFit="1" customWidth="1"/>
    <col min="567" max="567" width="12.109375" bestFit="1" customWidth="1"/>
    <col min="568" max="568" width="12.77734375" bestFit="1" customWidth="1"/>
    <col min="569" max="569" width="15.6640625" bestFit="1" customWidth="1"/>
    <col min="570" max="570" width="12.109375" bestFit="1" customWidth="1"/>
    <col min="571" max="571" width="13.6640625" bestFit="1" customWidth="1"/>
    <col min="572" max="572" width="11.88671875" bestFit="1" customWidth="1"/>
    <col min="573" max="573" width="15.21875" bestFit="1" customWidth="1"/>
    <col min="574" max="574" width="14.44140625" bestFit="1" customWidth="1"/>
    <col min="575" max="575" width="15.6640625" bestFit="1" customWidth="1"/>
    <col min="576" max="576" width="14.109375" bestFit="1" customWidth="1"/>
    <col min="577" max="577" width="13.88671875" bestFit="1" customWidth="1"/>
    <col min="578" max="578" width="12.5546875" bestFit="1" customWidth="1"/>
    <col min="579" max="579" width="14.109375" bestFit="1" customWidth="1"/>
    <col min="580" max="580" width="13.88671875" bestFit="1" customWidth="1"/>
    <col min="581" max="581" width="11.21875" bestFit="1" customWidth="1"/>
    <col min="582" max="582" width="16.33203125" bestFit="1" customWidth="1"/>
    <col min="583" max="583" width="14.77734375" bestFit="1" customWidth="1"/>
    <col min="584" max="584" width="13.21875" bestFit="1" customWidth="1"/>
    <col min="585" max="585" width="13.44140625" bestFit="1" customWidth="1"/>
    <col min="586" max="586" width="12.109375" bestFit="1" customWidth="1"/>
    <col min="587" max="587" width="17.88671875" bestFit="1" customWidth="1"/>
    <col min="588" max="588" width="13.6640625" bestFit="1" customWidth="1"/>
    <col min="589" max="589" width="12" bestFit="1" customWidth="1"/>
    <col min="590" max="590" width="15.88671875" bestFit="1" customWidth="1"/>
    <col min="591" max="591" width="13.33203125" bestFit="1" customWidth="1"/>
    <col min="592" max="592" width="12.6640625" bestFit="1" customWidth="1"/>
    <col min="593" max="593" width="15.5546875" bestFit="1" customWidth="1"/>
    <col min="594" max="594" width="15.109375" bestFit="1" customWidth="1"/>
    <col min="595" max="595" width="13.6640625" bestFit="1" customWidth="1"/>
    <col min="596" max="596" width="15.21875" bestFit="1" customWidth="1"/>
    <col min="597" max="597" width="14" bestFit="1" customWidth="1"/>
    <col min="598" max="598" width="14.5546875" bestFit="1" customWidth="1"/>
    <col min="599" max="599" width="14.21875" bestFit="1" customWidth="1"/>
    <col min="600" max="600" width="18" bestFit="1" customWidth="1"/>
    <col min="601" max="601" width="19.21875" bestFit="1" customWidth="1"/>
    <col min="602" max="602" width="21" bestFit="1" customWidth="1"/>
    <col min="603" max="603" width="12.6640625" bestFit="1" customWidth="1"/>
    <col min="604" max="604" width="14.5546875" bestFit="1" customWidth="1"/>
    <col min="605" max="605" width="14.88671875" bestFit="1" customWidth="1"/>
    <col min="606" max="606" width="22" bestFit="1" customWidth="1"/>
    <col min="607" max="607" width="12.5546875" bestFit="1" customWidth="1"/>
    <col min="608" max="608" width="21.44140625" bestFit="1" customWidth="1"/>
    <col min="609" max="609" width="13.44140625" bestFit="1" customWidth="1"/>
    <col min="610" max="610" width="15.88671875" bestFit="1" customWidth="1"/>
    <col min="611" max="611" width="14.6640625" bestFit="1" customWidth="1"/>
    <col min="612" max="612" width="13.21875" bestFit="1" customWidth="1"/>
    <col min="613" max="613" width="16.77734375" bestFit="1" customWidth="1"/>
    <col min="614" max="614" width="12.109375" bestFit="1" customWidth="1"/>
    <col min="615" max="615" width="13.5546875" bestFit="1" customWidth="1"/>
    <col min="616" max="616" width="13.88671875" bestFit="1" customWidth="1"/>
    <col min="617" max="617" width="14.6640625" bestFit="1" customWidth="1"/>
    <col min="618" max="618" width="17.33203125" bestFit="1" customWidth="1"/>
    <col min="619" max="619" width="16.109375" bestFit="1" customWidth="1"/>
    <col min="620" max="620" width="13.88671875" bestFit="1" customWidth="1"/>
    <col min="621" max="621" width="18.6640625" bestFit="1" customWidth="1"/>
    <col min="622" max="622" width="13.5546875" bestFit="1" customWidth="1"/>
    <col min="623" max="623" width="15.6640625" bestFit="1" customWidth="1"/>
    <col min="624" max="624" width="13.6640625" bestFit="1" customWidth="1"/>
    <col min="625" max="625" width="15.109375" bestFit="1" customWidth="1"/>
    <col min="626" max="626" width="16.44140625" bestFit="1" customWidth="1"/>
    <col min="627" max="627" width="17.33203125" bestFit="1" customWidth="1"/>
    <col min="628" max="628" width="13.33203125" bestFit="1" customWidth="1"/>
    <col min="629" max="629" width="16.88671875" bestFit="1" customWidth="1"/>
    <col min="630" max="630" width="13.88671875" bestFit="1" customWidth="1"/>
    <col min="631" max="631" width="19.21875" bestFit="1" customWidth="1"/>
    <col min="632" max="632" width="13.77734375" bestFit="1" customWidth="1"/>
    <col min="633" max="633" width="16.33203125" bestFit="1" customWidth="1"/>
    <col min="634" max="634" width="14.6640625" bestFit="1" customWidth="1"/>
    <col min="635" max="635" width="13.5546875" bestFit="1" customWidth="1"/>
    <col min="636" max="636" width="14.77734375" bestFit="1" customWidth="1"/>
    <col min="637" max="637" width="14.6640625" bestFit="1" customWidth="1"/>
    <col min="638" max="638" width="21.88671875" bestFit="1" customWidth="1"/>
    <col min="639" max="639" width="14.33203125" bestFit="1" customWidth="1"/>
    <col min="640" max="640" width="21.44140625" bestFit="1" customWidth="1"/>
    <col min="641" max="641" width="17.5546875" bestFit="1" customWidth="1"/>
    <col min="642" max="642" width="16.33203125" bestFit="1" customWidth="1"/>
    <col min="643" max="643" width="14.33203125" bestFit="1" customWidth="1"/>
    <col min="644" max="644" width="18.6640625" bestFit="1" customWidth="1"/>
    <col min="645" max="645" width="17.33203125" bestFit="1" customWidth="1"/>
    <col min="646" max="646" width="14.77734375" bestFit="1" customWidth="1"/>
    <col min="647" max="647" width="12.33203125" bestFit="1" customWidth="1"/>
    <col min="648" max="648" width="14.77734375" bestFit="1" customWidth="1"/>
    <col min="649" max="649" width="18.6640625" bestFit="1" customWidth="1"/>
    <col min="650" max="650" width="20.5546875" bestFit="1" customWidth="1"/>
    <col min="651" max="651" width="16.44140625" bestFit="1" customWidth="1"/>
    <col min="652" max="652" width="20.6640625" bestFit="1" customWidth="1"/>
    <col min="653" max="653" width="14.6640625" bestFit="1" customWidth="1"/>
    <col min="654" max="654" width="12.6640625" bestFit="1" customWidth="1"/>
    <col min="655" max="655" width="15" bestFit="1" customWidth="1"/>
    <col min="656" max="656" width="10.6640625" bestFit="1" customWidth="1"/>
    <col min="657" max="657" width="13.44140625" bestFit="1" customWidth="1"/>
    <col min="658" max="658" width="14.77734375" bestFit="1" customWidth="1"/>
    <col min="659" max="659" width="13.21875" bestFit="1" customWidth="1"/>
    <col min="660" max="660" width="13.6640625" bestFit="1" customWidth="1"/>
    <col min="661" max="661" width="13.21875" bestFit="1" customWidth="1"/>
    <col min="662" max="662" width="15.5546875" bestFit="1" customWidth="1"/>
    <col min="663" max="663" width="16.21875" bestFit="1" customWidth="1"/>
    <col min="664" max="664" width="14.44140625" bestFit="1" customWidth="1"/>
    <col min="665" max="665" width="16.44140625" bestFit="1" customWidth="1"/>
    <col min="666" max="666" width="11.21875" bestFit="1" customWidth="1"/>
    <col min="667" max="667" width="15.77734375" bestFit="1" customWidth="1"/>
    <col min="668" max="668" width="12.77734375" bestFit="1" customWidth="1"/>
    <col min="669" max="669" width="15.109375" bestFit="1" customWidth="1"/>
    <col min="670" max="670" width="14.5546875" bestFit="1" customWidth="1"/>
    <col min="671" max="671" width="15.77734375" bestFit="1" customWidth="1"/>
    <col min="672" max="672" width="17.5546875" bestFit="1" customWidth="1"/>
    <col min="673" max="673" width="15.21875" bestFit="1" customWidth="1"/>
    <col min="674" max="674" width="14.77734375" bestFit="1" customWidth="1"/>
    <col min="675" max="675" width="15.44140625" bestFit="1" customWidth="1"/>
    <col min="676" max="676" width="13.44140625" bestFit="1" customWidth="1"/>
    <col min="677" max="677" width="15.109375" bestFit="1" customWidth="1"/>
    <col min="678" max="678" width="16.21875" bestFit="1" customWidth="1"/>
    <col min="679" max="679" width="19.21875" bestFit="1" customWidth="1"/>
    <col min="680" max="680" width="14.5546875" bestFit="1" customWidth="1"/>
    <col min="681" max="681" width="12.6640625" bestFit="1" customWidth="1"/>
    <col min="682" max="682" width="14.6640625" bestFit="1" customWidth="1"/>
    <col min="683" max="683" width="16.33203125" bestFit="1" customWidth="1"/>
    <col min="684" max="684" width="11.88671875" bestFit="1" customWidth="1"/>
    <col min="685" max="685" width="16.109375" bestFit="1" customWidth="1"/>
    <col min="686" max="686" width="16.5546875" bestFit="1" customWidth="1"/>
    <col min="687" max="687" width="16.88671875" bestFit="1" customWidth="1"/>
    <col min="688" max="688" width="12.44140625" bestFit="1" customWidth="1"/>
    <col min="689" max="689" width="14.77734375" bestFit="1" customWidth="1"/>
    <col min="690" max="690" width="13.21875" bestFit="1" customWidth="1"/>
    <col min="691" max="691" width="18.6640625" bestFit="1" customWidth="1"/>
    <col min="692" max="692" width="17.33203125" bestFit="1" customWidth="1"/>
    <col min="693" max="693" width="14.44140625" bestFit="1" customWidth="1"/>
    <col min="694" max="694" width="21.88671875" bestFit="1" customWidth="1"/>
    <col min="695" max="695" width="14.77734375" bestFit="1" customWidth="1"/>
    <col min="696" max="696" width="14" bestFit="1" customWidth="1"/>
    <col min="697" max="697" width="20.109375" bestFit="1" customWidth="1"/>
    <col min="698" max="698" width="20.88671875" bestFit="1" customWidth="1"/>
    <col min="699" max="699" width="16.88671875" bestFit="1" customWidth="1"/>
    <col min="700" max="700" width="11.21875" bestFit="1" customWidth="1"/>
    <col min="701" max="701" width="14" bestFit="1" customWidth="1"/>
    <col min="702" max="702" width="11.88671875" bestFit="1" customWidth="1"/>
    <col min="703" max="703" width="15" bestFit="1" customWidth="1"/>
    <col min="704" max="704" width="11.44140625" bestFit="1" customWidth="1"/>
    <col min="705" max="705" width="13.88671875" bestFit="1" customWidth="1"/>
    <col min="706" max="706" width="14.5546875" bestFit="1" customWidth="1"/>
    <col min="707" max="707" width="14.6640625" bestFit="1" customWidth="1"/>
    <col min="708" max="708" width="14.5546875" bestFit="1" customWidth="1"/>
    <col min="709" max="709" width="17.21875" bestFit="1" customWidth="1"/>
    <col min="710" max="710" width="13.21875" bestFit="1" customWidth="1"/>
    <col min="711" max="711" width="12.6640625" bestFit="1" customWidth="1"/>
    <col min="712" max="712" width="18.77734375" bestFit="1" customWidth="1"/>
    <col min="713" max="713" width="13.5546875" bestFit="1" customWidth="1"/>
    <col min="714" max="714" width="11.44140625" bestFit="1" customWidth="1"/>
    <col min="715" max="715" width="15.21875" bestFit="1" customWidth="1"/>
    <col min="716" max="716" width="13.21875" bestFit="1" customWidth="1"/>
    <col min="717" max="717" width="13.44140625" bestFit="1" customWidth="1"/>
    <col min="718" max="718" width="17.6640625" bestFit="1" customWidth="1"/>
    <col min="719" max="719" width="12.33203125" bestFit="1" customWidth="1"/>
    <col min="720" max="720" width="16.88671875" bestFit="1" customWidth="1"/>
    <col min="721" max="721" width="15.109375" bestFit="1" customWidth="1"/>
    <col min="722" max="722" width="10.77734375" bestFit="1" customWidth="1"/>
    <col min="723" max="723" width="14.6640625" bestFit="1" customWidth="1"/>
    <col min="724" max="724" width="16.77734375" bestFit="1" customWidth="1"/>
    <col min="725" max="725" width="20.109375" bestFit="1" customWidth="1"/>
    <col min="726" max="726" width="16.33203125" bestFit="1" customWidth="1"/>
    <col min="727" max="727" width="14.88671875" bestFit="1" customWidth="1"/>
    <col min="728" max="728" width="15.109375" bestFit="1" customWidth="1"/>
    <col min="729" max="729" width="12" bestFit="1" customWidth="1"/>
    <col min="730" max="730" width="13.88671875" bestFit="1" customWidth="1"/>
    <col min="731" max="731" width="15.109375" bestFit="1" customWidth="1"/>
    <col min="732" max="732" width="13.88671875" bestFit="1" customWidth="1"/>
    <col min="733" max="733" width="13.21875" bestFit="1" customWidth="1"/>
    <col min="734" max="734" width="20.109375" bestFit="1" customWidth="1"/>
    <col min="735" max="735" width="16.21875" bestFit="1" customWidth="1"/>
    <col min="736" max="736" width="10.88671875" bestFit="1" customWidth="1"/>
    <col min="737" max="737" width="19.21875" bestFit="1" customWidth="1"/>
    <col min="738" max="738" width="14.44140625" bestFit="1" customWidth="1"/>
    <col min="739" max="739" width="10.77734375" bestFit="1" customWidth="1"/>
    <col min="740" max="740" width="11.77734375" bestFit="1" customWidth="1"/>
    <col min="741" max="741" width="15" bestFit="1" customWidth="1"/>
    <col min="742" max="742" width="14.5546875" bestFit="1" customWidth="1"/>
    <col min="743" max="743" width="20.109375" bestFit="1" customWidth="1"/>
    <col min="744" max="744" width="21" bestFit="1" customWidth="1"/>
    <col min="745" max="745" width="12.44140625" bestFit="1" customWidth="1"/>
    <col min="746" max="746" width="17.5546875" bestFit="1" customWidth="1"/>
    <col min="747" max="747" width="13.21875" bestFit="1" customWidth="1"/>
    <col min="748" max="748" width="10.77734375" bestFit="1" customWidth="1"/>
    <col min="749" max="749" width="15.21875" bestFit="1" customWidth="1"/>
    <col min="750" max="750" width="15.109375" bestFit="1" customWidth="1"/>
    <col min="751" max="751" width="13.21875" bestFit="1" customWidth="1"/>
    <col min="752" max="752" width="17.77734375" bestFit="1" customWidth="1"/>
    <col min="753" max="753" width="16.21875" bestFit="1" customWidth="1"/>
    <col min="754" max="754" width="18.88671875" bestFit="1" customWidth="1"/>
    <col min="755" max="755" width="11.88671875" bestFit="1" customWidth="1"/>
    <col min="756" max="756" width="15.21875" bestFit="1" customWidth="1"/>
    <col min="757" max="757" width="17.21875" bestFit="1" customWidth="1"/>
    <col min="758" max="758" width="14.88671875" bestFit="1" customWidth="1"/>
    <col min="759" max="759" width="15.77734375" bestFit="1" customWidth="1"/>
    <col min="760" max="760" width="22" bestFit="1" customWidth="1"/>
    <col min="761" max="761" width="16.21875" bestFit="1" customWidth="1"/>
    <col min="762" max="762" width="11.88671875" bestFit="1" customWidth="1"/>
    <col min="763" max="763" width="22" bestFit="1" customWidth="1"/>
    <col min="764" max="764" width="13.77734375" bestFit="1" customWidth="1"/>
    <col min="765" max="765" width="14.6640625" bestFit="1" customWidth="1"/>
    <col min="766" max="766" width="13.88671875" bestFit="1" customWidth="1"/>
    <col min="767" max="767" width="14.77734375" bestFit="1" customWidth="1"/>
    <col min="768" max="768" width="12.44140625" bestFit="1" customWidth="1"/>
    <col min="769" max="769" width="16.33203125" bestFit="1" customWidth="1"/>
    <col min="770" max="770" width="16.77734375" bestFit="1" customWidth="1"/>
    <col min="771" max="771" width="17" bestFit="1" customWidth="1"/>
    <col min="772" max="772" width="15.109375" bestFit="1" customWidth="1"/>
    <col min="773" max="773" width="14.33203125" bestFit="1" customWidth="1"/>
    <col min="774" max="774" width="12.5546875" bestFit="1" customWidth="1"/>
    <col min="775" max="775" width="11.44140625" bestFit="1" customWidth="1"/>
    <col min="776" max="776" width="13.88671875" bestFit="1" customWidth="1"/>
    <col min="777" max="777" width="17.88671875" bestFit="1" customWidth="1"/>
    <col min="778" max="778" width="18.44140625" bestFit="1" customWidth="1"/>
    <col min="779" max="779" width="21.44140625" bestFit="1" customWidth="1"/>
    <col min="780" max="780" width="14" bestFit="1" customWidth="1"/>
    <col min="781" max="781" width="14.109375" bestFit="1" customWidth="1"/>
    <col min="782" max="782" width="13.6640625" bestFit="1" customWidth="1"/>
    <col min="783" max="783" width="14.44140625" bestFit="1" customWidth="1"/>
    <col min="784" max="784" width="13.21875" bestFit="1" customWidth="1"/>
    <col min="785" max="785" width="20.5546875" bestFit="1" customWidth="1"/>
    <col min="786" max="786" width="12.5546875" bestFit="1" customWidth="1"/>
    <col min="787" max="787" width="16.21875" bestFit="1" customWidth="1"/>
    <col min="788" max="788" width="14.5546875" bestFit="1" customWidth="1"/>
    <col min="789" max="789" width="18" bestFit="1" customWidth="1"/>
    <col min="790" max="790" width="15.109375" bestFit="1" customWidth="1"/>
    <col min="791" max="791" width="10.77734375" bestFit="1" customWidth="1"/>
    <col min="792" max="792" width="16.5546875" bestFit="1" customWidth="1"/>
    <col min="793" max="793" width="15" bestFit="1" customWidth="1"/>
    <col min="794" max="794" width="23.6640625" bestFit="1" customWidth="1"/>
    <col min="795" max="795" width="13.77734375" bestFit="1" customWidth="1"/>
    <col min="796" max="796" width="10.77734375" bestFit="1" customWidth="1"/>
    <col min="797" max="797" width="12.109375" bestFit="1" customWidth="1"/>
    <col min="798" max="798" width="15.77734375" bestFit="1" customWidth="1"/>
    <col min="799" max="799" width="13.88671875" bestFit="1" customWidth="1"/>
    <col min="800" max="800" width="15.5546875" bestFit="1" customWidth="1"/>
    <col min="801" max="801" width="18.6640625" bestFit="1" customWidth="1"/>
    <col min="802" max="802" width="16.44140625" bestFit="1" customWidth="1"/>
    <col min="803" max="803" width="15.44140625" bestFit="1" customWidth="1"/>
    <col min="804" max="804" width="12.21875" bestFit="1" customWidth="1"/>
    <col min="805" max="805" width="14.109375" bestFit="1" customWidth="1"/>
    <col min="806" max="806" width="14.44140625" bestFit="1" customWidth="1"/>
    <col min="807" max="807" width="16.33203125" bestFit="1" customWidth="1"/>
    <col min="808" max="808" width="22" bestFit="1" customWidth="1"/>
    <col min="809" max="809" width="15.88671875" bestFit="1" customWidth="1"/>
    <col min="810" max="810" width="13.33203125" bestFit="1" customWidth="1"/>
    <col min="811" max="811" width="23.33203125" bestFit="1" customWidth="1"/>
    <col min="812" max="812" width="15.77734375" bestFit="1" customWidth="1"/>
    <col min="813" max="813" width="14.21875" bestFit="1" customWidth="1"/>
    <col min="814" max="814" width="13.21875" bestFit="1" customWidth="1"/>
    <col min="815" max="815" width="15.5546875" bestFit="1" customWidth="1"/>
    <col min="816" max="816" width="13.88671875" bestFit="1" customWidth="1"/>
    <col min="817" max="817" width="12.33203125" bestFit="1" customWidth="1"/>
    <col min="818" max="818" width="15.109375" bestFit="1" customWidth="1"/>
    <col min="819" max="819" width="14.6640625" bestFit="1" customWidth="1"/>
    <col min="820" max="820" width="12.6640625" bestFit="1" customWidth="1"/>
    <col min="821" max="821" width="13.21875" bestFit="1" customWidth="1"/>
    <col min="822" max="822" width="16.77734375" bestFit="1" customWidth="1"/>
    <col min="823" max="823" width="13.44140625" bestFit="1" customWidth="1"/>
    <col min="824" max="824" width="13.88671875" bestFit="1" customWidth="1"/>
    <col min="825" max="825" width="17" bestFit="1" customWidth="1"/>
    <col min="826" max="826" width="17.88671875" bestFit="1" customWidth="1"/>
    <col min="827" max="827" width="13.88671875" bestFit="1" customWidth="1"/>
    <col min="828" max="828" width="20.88671875" bestFit="1" customWidth="1"/>
    <col min="829" max="829" width="15.77734375" bestFit="1" customWidth="1"/>
    <col min="830" max="830" width="11.21875" bestFit="1" customWidth="1"/>
    <col min="831" max="831" width="12" bestFit="1" customWidth="1"/>
    <col min="832" max="832" width="15.88671875" bestFit="1" customWidth="1"/>
    <col min="833" max="833" width="16.44140625" bestFit="1" customWidth="1"/>
    <col min="834" max="834" width="13.77734375" bestFit="1" customWidth="1"/>
    <col min="835" max="835" width="21.88671875" bestFit="1" customWidth="1"/>
    <col min="836" max="836" width="16.6640625" bestFit="1" customWidth="1"/>
    <col min="837" max="837" width="17.33203125" bestFit="1" customWidth="1"/>
    <col min="838" max="838" width="14.5546875" bestFit="1" customWidth="1"/>
    <col min="839" max="839" width="14.21875" bestFit="1" customWidth="1"/>
    <col min="840" max="840" width="15.5546875" bestFit="1" customWidth="1"/>
    <col min="841" max="841" width="17.6640625" bestFit="1" customWidth="1"/>
    <col min="842" max="842" width="19.6640625" bestFit="1" customWidth="1"/>
    <col min="843" max="843" width="18.6640625" bestFit="1" customWidth="1"/>
    <col min="844" max="844" width="17.33203125" bestFit="1" customWidth="1"/>
    <col min="845" max="845" width="13.88671875" bestFit="1" customWidth="1"/>
    <col min="846" max="846" width="22" bestFit="1" customWidth="1"/>
    <col min="847" max="847" width="13.44140625" bestFit="1" customWidth="1"/>
    <col min="848" max="848" width="15.5546875" bestFit="1" customWidth="1"/>
    <col min="849" max="849" width="15.21875" bestFit="1" customWidth="1"/>
    <col min="850" max="850" width="15.88671875" bestFit="1" customWidth="1"/>
    <col min="851" max="851" width="12.21875" bestFit="1" customWidth="1"/>
    <col min="852" max="852" width="12.6640625" bestFit="1" customWidth="1"/>
    <col min="853" max="853" width="18.88671875" bestFit="1" customWidth="1"/>
    <col min="854" max="854" width="17.21875" bestFit="1" customWidth="1"/>
    <col min="855" max="855" width="12.33203125" bestFit="1" customWidth="1"/>
    <col min="856" max="856" width="15" bestFit="1" customWidth="1"/>
    <col min="857" max="857" width="13.21875" bestFit="1" customWidth="1"/>
    <col min="858" max="858" width="16.21875" bestFit="1" customWidth="1"/>
    <col min="859" max="859" width="16.88671875" bestFit="1" customWidth="1"/>
    <col min="860" max="860" width="10.77734375" bestFit="1" customWidth="1"/>
    <col min="861" max="861" width="11.88671875" bestFit="1" customWidth="1"/>
    <col min="862" max="862" width="10.77734375" bestFit="1" customWidth="1"/>
    <col min="863" max="863" width="16.77734375" bestFit="1" customWidth="1"/>
    <col min="864" max="864" width="13.109375" bestFit="1" customWidth="1"/>
    <col min="865" max="865" width="10.88671875" bestFit="1" customWidth="1"/>
    <col min="866" max="866" width="19.21875" bestFit="1" customWidth="1"/>
    <col min="867" max="867" width="12.33203125" bestFit="1" customWidth="1"/>
    <col min="868" max="868" width="15" bestFit="1" customWidth="1"/>
    <col min="869" max="870" width="11.21875" bestFit="1" customWidth="1"/>
    <col min="871" max="871" width="14.5546875" bestFit="1" customWidth="1"/>
    <col min="872" max="872" width="14" bestFit="1" customWidth="1"/>
    <col min="873" max="873" width="12.109375" bestFit="1" customWidth="1"/>
    <col min="874" max="874" width="16.21875" bestFit="1" customWidth="1"/>
    <col min="875" max="875" width="15.109375" bestFit="1" customWidth="1"/>
    <col min="876" max="876" width="14.6640625" bestFit="1" customWidth="1"/>
    <col min="877" max="877" width="10.6640625" bestFit="1" customWidth="1"/>
    <col min="878" max="878" width="13.44140625" bestFit="1" customWidth="1"/>
    <col min="879" max="879" width="11.21875" bestFit="1" customWidth="1"/>
    <col min="880" max="880" width="13.6640625" bestFit="1" customWidth="1"/>
    <col min="881" max="881" width="13.33203125" bestFit="1" customWidth="1"/>
    <col min="882" max="882" width="18.88671875" bestFit="1" customWidth="1"/>
    <col min="883" max="883" width="15.109375" bestFit="1" customWidth="1"/>
    <col min="884" max="884" width="13.44140625" bestFit="1" customWidth="1"/>
    <col min="885" max="885" width="16.33203125" bestFit="1" customWidth="1"/>
    <col min="886" max="886" width="12.5546875" bestFit="1" customWidth="1"/>
    <col min="887" max="887" width="15.109375" bestFit="1" customWidth="1"/>
    <col min="888" max="888" width="14" bestFit="1" customWidth="1"/>
    <col min="889" max="889" width="14.44140625" bestFit="1" customWidth="1"/>
    <col min="890" max="890" width="16.88671875" bestFit="1" customWidth="1"/>
    <col min="891" max="891" width="17.5546875" bestFit="1" customWidth="1"/>
    <col min="892" max="892" width="14.5546875" bestFit="1" customWidth="1"/>
    <col min="893" max="893" width="18.77734375" bestFit="1" customWidth="1"/>
    <col min="894" max="894" width="17.77734375" bestFit="1" customWidth="1"/>
    <col min="895" max="895" width="11.88671875" bestFit="1" customWidth="1"/>
    <col min="896" max="896" width="22.33203125" bestFit="1" customWidth="1"/>
    <col min="897" max="897" width="15.109375" bestFit="1" customWidth="1"/>
    <col min="898" max="898" width="12" bestFit="1" customWidth="1"/>
    <col min="899" max="899" width="16.44140625" bestFit="1" customWidth="1"/>
    <col min="900" max="900" width="12.5546875" bestFit="1" customWidth="1"/>
    <col min="901" max="901" width="18" bestFit="1" customWidth="1"/>
    <col min="902" max="902" width="13.6640625" bestFit="1" customWidth="1"/>
    <col min="903" max="903" width="15" bestFit="1" customWidth="1"/>
    <col min="904" max="904" width="15.21875" bestFit="1" customWidth="1"/>
    <col min="905" max="905" width="14.5546875" bestFit="1" customWidth="1"/>
    <col min="906" max="906" width="13.33203125" bestFit="1" customWidth="1"/>
    <col min="907" max="907" width="17.77734375" bestFit="1" customWidth="1"/>
    <col min="908" max="908" width="18.44140625" bestFit="1" customWidth="1"/>
    <col min="909" max="909" width="13.33203125" bestFit="1" customWidth="1"/>
    <col min="910" max="910" width="13.21875" bestFit="1" customWidth="1"/>
    <col min="911" max="912" width="14.33203125" bestFit="1" customWidth="1"/>
    <col min="913" max="913" width="16.5546875" bestFit="1" customWidth="1"/>
    <col min="914" max="914" width="10.6640625" bestFit="1" customWidth="1"/>
    <col min="915" max="915" width="10.88671875" bestFit="1" customWidth="1"/>
    <col min="916" max="916" width="12.6640625" bestFit="1" customWidth="1"/>
    <col min="917" max="917" width="12.77734375" bestFit="1" customWidth="1"/>
    <col min="918" max="918" width="13.88671875" bestFit="1" customWidth="1"/>
    <col min="919" max="919" width="18.44140625" bestFit="1" customWidth="1"/>
    <col min="920" max="920" width="15" bestFit="1" customWidth="1"/>
    <col min="921" max="921" width="14.5546875" bestFit="1" customWidth="1"/>
    <col min="922" max="922" width="14.44140625" bestFit="1" customWidth="1"/>
    <col min="923" max="923" width="15.88671875" bestFit="1" customWidth="1"/>
    <col min="924" max="924" width="14" bestFit="1" customWidth="1"/>
    <col min="925" max="925" width="13.21875" bestFit="1" customWidth="1"/>
    <col min="926" max="926" width="22" bestFit="1" customWidth="1"/>
    <col min="927" max="927" width="15.21875" bestFit="1" customWidth="1"/>
    <col min="928" max="928" width="18" bestFit="1" customWidth="1"/>
    <col min="929" max="929" width="17.77734375" bestFit="1" customWidth="1"/>
    <col min="930" max="930" width="13.44140625" bestFit="1" customWidth="1"/>
    <col min="931" max="931" width="12.77734375" bestFit="1" customWidth="1"/>
    <col min="932" max="932" width="14.21875" bestFit="1" customWidth="1"/>
    <col min="933" max="933" width="13.21875" bestFit="1" customWidth="1"/>
    <col min="934" max="934" width="15.88671875" bestFit="1" customWidth="1"/>
    <col min="935" max="935" width="14.44140625" bestFit="1" customWidth="1"/>
    <col min="936" max="936" width="17.21875" bestFit="1" customWidth="1"/>
    <col min="937" max="937" width="20.109375" bestFit="1" customWidth="1"/>
    <col min="938" max="938" width="16.33203125" bestFit="1" customWidth="1"/>
    <col min="939" max="939" width="13.6640625" bestFit="1" customWidth="1"/>
    <col min="940" max="940" width="14.33203125" bestFit="1" customWidth="1"/>
    <col min="941" max="941" width="13.77734375" bestFit="1" customWidth="1"/>
    <col min="942" max="942" width="12.6640625" bestFit="1" customWidth="1"/>
    <col min="943" max="943" width="14.5546875" bestFit="1" customWidth="1"/>
    <col min="944" max="944" width="13.88671875" bestFit="1" customWidth="1"/>
    <col min="945" max="945" width="12.6640625" bestFit="1" customWidth="1"/>
    <col min="946" max="946" width="22" bestFit="1" customWidth="1"/>
    <col min="947" max="947" width="11.88671875" bestFit="1" customWidth="1"/>
    <col min="948" max="948" width="14.5546875" bestFit="1" customWidth="1"/>
    <col min="949" max="949" width="14.77734375" bestFit="1" customWidth="1"/>
    <col min="950" max="950" width="10.88671875" bestFit="1" customWidth="1"/>
    <col min="951" max="951" width="13.88671875" bestFit="1" customWidth="1"/>
    <col min="952" max="952" width="13.5546875" bestFit="1" customWidth="1"/>
    <col min="953" max="953" width="14" bestFit="1" customWidth="1"/>
    <col min="954" max="954" width="12.5546875" bestFit="1" customWidth="1"/>
    <col min="955" max="955" width="16.109375" bestFit="1" customWidth="1"/>
    <col min="956" max="956" width="13.33203125" bestFit="1" customWidth="1"/>
    <col min="957" max="957" width="11.88671875" bestFit="1" customWidth="1"/>
    <col min="958" max="958" width="15.5546875" bestFit="1" customWidth="1"/>
    <col min="959" max="959" width="16.44140625" bestFit="1" customWidth="1"/>
    <col min="960" max="960" width="15" bestFit="1" customWidth="1"/>
    <col min="961" max="961" width="10.77734375" bestFit="1" customWidth="1"/>
    <col min="962" max="962" width="14.33203125" bestFit="1" customWidth="1"/>
    <col min="963" max="963" width="14.44140625" bestFit="1" customWidth="1"/>
    <col min="964" max="964" width="17" bestFit="1" customWidth="1"/>
    <col min="965" max="965" width="12.109375" bestFit="1" customWidth="1"/>
    <col min="966" max="966" width="19.6640625" bestFit="1" customWidth="1"/>
    <col min="967" max="967" width="14.44140625" bestFit="1" customWidth="1"/>
    <col min="968" max="968" width="14.33203125" bestFit="1" customWidth="1"/>
    <col min="969" max="969" width="13.21875" bestFit="1" customWidth="1"/>
    <col min="970" max="970" width="16.33203125" bestFit="1" customWidth="1"/>
    <col min="971" max="971" width="13.109375" bestFit="1" customWidth="1"/>
    <col min="972" max="972" width="15.77734375" bestFit="1" customWidth="1"/>
    <col min="973" max="973" width="13.21875" bestFit="1" customWidth="1"/>
    <col min="974" max="974" width="14.44140625" bestFit="1" customWidth="1"/>
    <col min="975" max="975" width="13.88671875" bestFit="1" customWidth="1"/>
    <col min="976" max="976" width="14" bestFit="1" customWidth="1"/>
    <col min="977" max="977" width="15.88671875" bestFit="1" customWidth="1"/>
    <col min="978" max="978" width="14" bestFit="1" customWidth="1"/>
    <col min="979" max="979" width="14.44140625" bestFit="1" customWidth="1"/>
    <col min="980" max="980" width="11.88671875" bestFit="1" customWidth="1"/>
    <col min="981" max="981" width="12.6640625" bestFit="1" customWidth="1"/>
    <col min="982" max="982" width="14.33203125" bestFit="1" customWidth="1"/>
    <col min="983" max="983" width="20" bestFit="1" customWidth="1"/>
    <col min="984" max="984" width="20.88671875" bestFit="1" customWidth="1"/>
    <col min="985" max="985" width="14.44140625" bestFit="1" customWidth="1"/>
    <col min="986" max="986" width="13.88671875" bestFit="1" customWidth="1"/>
    <col min="987" max="987" width="17.88671875" bestFit="1" customWidth="1"/>
    <col min="988" max="988" width="15.88671875" bestFit="1" customWidth="1"/>
    <col min="989" max="989" width="11.21875" bestFit="1" customWidth="1"/>
    <col min="990" max="990" width="14.5546875" bestFit="1" customWidth="1"/>
    <col min="991" max="991" width="13.33203125" bestFit="1" customWidth="1"/>
    <col min="992" max="992" width="20.109375" bestFit="1" customWidth="1"/>
    <col min="993" max="993" width="17.33203125" bestFit="1" customWidth="1"/>
    <col min="994" max="994" width="14.44140625" bestFit="1" customWidth="1"/>
    <col min="995" max="995" width="16.21875" bestFit="1" customWidth="1"/>
    <col min="996" max="996" width="21.44140625" bestFit="1" customWidth="1"/>
    <col min="997" max="997" width="15.21875" bestFit="1" customWidth="1"/>
    <col min="998" max="998" width="13.5546875" bestFit="1" customWidth="1"/>
    <col min="999" max="999" width="13.33203125" bestFit="1" customWidth="1"/>
    <col min="1000" max="1000" width="15.77734375" bestFit="1" customWidth="1"/>
    <col min="1001" max="1001" width="15.6640625" bestFit="1" customWidth="1"/>
    <col min="1002" max="1002" width="11.33203125" bestFit="1" customWidth="1"/>
    <col min="1003" max="1003" width="17" bestFit="1" customWidth="1"/>
    <col min="1004" max="1004" width="18.77734375" bestFit="1" customWidth="1"/>
    <col min="1005" max="1005" width="22" bestFit="1" customWidth="1"/>
    <col min="1006" max="1006" width="19.88671875" bestFit="1" customWidth="1"/>
    <col min="1007" max="1007" width="23" bestFit="1" customWidth="1"/>
    <col min="1008" max="1008" width="13.109375" bestFit="1" customWidth="1"/>
    <col min="1009" max="1009" width="16.21875" bestFit="1" customWidth="1"/>
    <col min="1010" max="1010" width="18.109375" bestFit="1" customWidth="1"/>
    <col min="1011" max="1011" width="21.33203125" bestFit="1" customWidth="1"/>
    <col min="1012" max="1012" width="23.44140625" bestFit="1" customWidth="1"/>
    <col min="1013" max="1013" width="26.5546875" bestFit="1" customWidth="1"/>
    <col min="1014" max="1014" width="13.109375" bestFit="1" customWidth="1"/>
    <col min="1015" max="1015" width="16.21875" bestFit="1" customWidth="1"/>
    <col min="1016" max="1016" width="15.77734375" bestFit="1" customWidth="1"/>
    <col min="1017" max="1017" width="18.88671875" bestFit="1" customWidth="1"/>
    <col min="1018" max="1018" width="13.77734375" bestFit="1" customWidth="1"/>
    <col min="1019" max="1019" width="16.88671875" bestFit="1" customWidth="1"/>
    <col min="1020" max="1020" width="14" bestFit="1" customWidth="1"/>
    <col min="1021" max="1021" width="17.21875" bestFit="1" customWidth="1"/>
    <col min="1022" max="1022" width="17.109375" bestFit="1" customWidth="1"/>
    <col min="1023" max="1023" width="20.21875" bestFit="1" customWidth="1"/>
    <col min="1024" max="1024" width="15.33203125" bestFit="1" customWidth="1"/>
    <col min="1025" max="1025" width="18.44140625" bestFit="1" customWidth="1"/>
    <col min="1026" max="1026" width="15.77734375" bestFit="1" customWidth="1"/>
    <col min="1027" max="1027" width="18.88671875" bestFit="1" customWidth="1"/>
    <col min="1028" max="1028" width="25.21875" bestFit="1" customWidth="1"/>
    <col min="1029" max="1029" width="28.33203125" bestFit="1" customWidth="1"/>
    <col min="1030" max="1030" width="16.44140625" bestFit="1" customWidth="1"/>
    <col min="1031" max="1031" width="19.5546875" bestFit="1" customWidth="1"/>
    <col min="1032" max="1032" width="15.77734375" bestFit="1" customWidth="1"/>
    <col min="1033" max="1033" width="18.88671875" bestFit="1" customWidth="1"/>
    <col min="1034" max="1034" width="15.88671875" bestFit="1" customWidth="1"/>
    <col min="1035" max="1035" width="19" bestFit="1" customWidth="1"/>
    <col min="1036" max="1036" width="15.77734375" bestFit="1" customWidth="1"/>
    <col min="1037" max="1037" width="18.88671875" bestFit="1" customWidth="1"/>
    <col min="1038" max="1038" width="15.44140625" bestFit="1" customWidth="1"/>
    <col min="1039" max="1039" width="18.5546875" bestFit="1" customWidth="1"/>
    <col min="1040" max="1040" width="19.109375" bestFit="1" customWidth="1"/>
    <col min="1041" max="1041" width="22.21875" bestFit="1" customWidth="1"/>
    <col min="1042" max="1042" width="15.5546875" bestFit="1" customWidth="1"/>
    <col min="1043" max="1043" width="18.6640625" bestFit="1" customWidth="1"/>
    <col min="1044" max="1044" width="15.88671875" bestFit="1" customWidth="1"/>
    <col min="1045" max="1045" width="19" bestFit="1" customWidth="1"/>
    <col min="1046" max="1046" width="20.6640625" bestFit="1" customWidth="1"/>
    <col min="1047" max="1047" width="23.77734375" bestFit="1" customWidth="1"/>
    <col min="1048" max="1048" width="17.44140625" bestFit="1" customWidth="1"/>
    <col min="1049" max="1049" width="20.5546875" bestFit="1" customWidth="1"/>
    <col min="1050" max="1050" width="13.88671875" bestFit="1" customWidth="1"/>
    <col min="1051" max="1051" width="17" bestFit="1" customWidth="1"/>
    <col min="1052" max="1052" width="14.44140625" bestFit="1" customWidth="1"/>
    <col min="1053" max="1053" width="17.6640625" bestFit="1" customWidth="1"/>
    <col min="1054" max="1054" width="16.88671875" bestFit="1" customWidth="1"/>
    <col min="1055" max="1055" width="20" bestFit="1" customWidth="1"/>
    <col min="1056" max="1056" width="15.5546875" bestFit="1" customWidth="1"/>
    <col min="1057" max="1057" width="18.6640625" bestFit="1" customWidth="1"/>
    <col min="1058" max="1058" width="14" bestFit="1" customWidth="1"/>
    <col min="1059" max="1059" width="17.21875" bestFit="1" customWidth="1"/>
    <col min="1060" max="1060" width="17.109375" bestFit="1" customWidth="1"/>
    <col min="1061" max="1061" width="20.21875" bestFit="1" customWidth="1"/>
    <col min="1062" max="1062" width="14.6640625" bestFit="1" customWidth="1"/>
    <col min="1063" max="1063" width="17.88671875" bestFit="1" customWidth="1"/>
    <col min="1064" max="1064" width="17.44140625" bestFit="1" customWidth="1"/>
    <col min="1065" max="1065" width="20.5546875" bestFit="1" customWidth="1"/>
    <col min="1066" max="1066" width="22.77734375" bestFit="1" customWidth="1"/>
    <col min="1067" max="1067" width="26" bestFit="1" customWidth="1"/>
    <col min="1068" max="1068" width="14.6640625" bestFit="1" customWidth="1"/>
    <col min="1069" max="1069" width="17.88671875" bestFit="1" customWidth="1"/>
    <col min="1070" max="1070" width="13.33203125" bestFit="1" customWidth="1"/>
    <col min="1071" max="1071" width="16.44140625" bestFit="1" customWidth="1"/>
    <col min="1072" max="1072" width="18" bestFit="1" customWidth="1"/>
    <col min="1073" max="1073" width="21.109375" bestFit="1" customWidth="1"/>
    <col min="1074" max="1074" width="13.109375" bestFit="1" customWidth="1"/>
    <col min="1075" max="1075" width="16.21875" bestFit="1" customWidth="1"/>
    <col min="1076" max="1076" width="16.109375" bestFit="1" customWidth="1"/>
    <col min="1077" max="1077" width="19.21875" bestFit="1" customWidth="1"/>
    <col min="1078" max="1078" width="19.109375" bestFit="1" customWidth="1"/>
    <col min="1079" max="1079" width="22.21875" bestFit="1" customWidth="1"/>
    <col min="1080" max="1080" width="19.44140625" bestFit="1" customWidth="1"/>
    <col min="1081" max="1081" width="22.5546875" bestFit="1" customWidth="1"/>
    <col min="1082" max="1082" width="16.44140625" bestFit="1" customWidth="1"/>
    <col min="1083" max="1083" width="19.5546875" bestFit="1" customWidth="1"/>
    <col min="1084" max="1084" width="19.6640625" bestFit="1" customWidth="1"/>
    <col min="1085" max="1085" width="22.77734375" bestFit="1" customWidth="1"/>
    <col min="1086" max="1086" width="15.5546875" bestFit="1" customWidth="1"/>
    <col min="1087" max="1087" width="18.6640625" bestFit="1" customWidth="1"/>
    <col min="1088" max="1088" width="16.6640625" bestFit="1" customWidth="1"/>
    <col min="1089" max="1089" width="19.77734375" bestFit="1" customWidth="1"/>
    <col min="1090" max="1090" width="15.109375" bestFit="1" customWidth="1"/>
    <col min="1091" max="1091" width="18.21875" bestFit="1" customWidth="1"/>
    <col min="1092" max="1092" width="14.44140625" bestFit="1" customWidth="1"/>
    <col min="1093" max="1093" width="17.6640625" bestFit="1" customWidth="1"/>
    <col min="1094" max="1094" width="17" bestFit="1" customWidth="1"/>
    <col min="1095" max="1095" width="20.109375" bestFit="1" customWidth="1"/>
    <col min="1096" max="1096" width="15.88671875" bestFit="1" customWidth="1"/>
    <col min="1097" max="1097" width="19" bestFit="1" customWidth="1"/>
    <col min="1098" max="1098" width="15.33203125" bestFit="1" customWidth="1"/>
    <col min="1099" max="1099" width="18.44140625" bestFit="1" customWidth="1"/>
    <col min="1100" max="1100" width="14.6640625" bestFit="1" customWidth="1"/>
    <col min="1101" max="1101" width="17.88671875" bestFit="1" customWidth="1"/>
    <col min="1102" max="1102" width="17.6640625" bestFit="1" customWidth="1"/>
    <col min="1103" max="1103" width="20.77734375" bestFit="1" customWidth="1"/>
    <col min="1104" max="1104" width="15.77734375" bestFit="1" customWidth="1"/>
    <col min="1105" max="1105" width="18.88671875" bestFit="1" customWidth="1"/>
    <col min="1106" max="1106" width="16.44140625" bestFit="1" customWidth="1"/>
    <col min="1107" max="1107" width="19.5546875" bestFit="1" customWidth="1"/>
    <col min="1108" max="1108" width="14.5546875" bestFit="1" customWidth="1"/>
    <col min="1109" max="1109" width="17.77734375" bestFit="1" customWidth="1"/>
    <col min="1110" max="1110" width="18.6640625" bestFit="1" customWidth="1"/>
    <col min="1111" max="1111" width="21.88671875" bestFit="1" customWidth="1"/>
    <col min="1112" max="1112" width="14" bestFit="1" customWidth="1"/>
    <col min="1113" max="1113" width="17.21875" bestFit="1" customWidth="1"/>
    <col min="1114" max="1114" width="25.5546875" bestFit="1" customWidth="1"/>
    <col min="1115" max="1115" width="28.6640625" bestFit="1" customWidth="1"/>
    <col min="1116" max="1116" width="15.77734375" bestFit="1" customWidth="1"/>
    <col min="1117" max="1117" width="18.88671875" bestFit="1" customWidth="1"/>
    <col min="1118" max="1118" width="17" bestFit="1" customWidth="1"/>
    <col min="1119" max="1119" width="20.109375" bestFit="1" customWidth="1"/>
    <col min="1120" max="1120" width="15.77734375" bestFit="1" customWidth="1"/>
    <col min="1121" max="1121" width="18.88671875" bestFit="1" customWidth="1"/>
    <col min="1122" max="1122" width="19.44140625" bestFit="1" customWidth="1"/>
    <col min="1123" max="1123" width="22.5546875" bestFit="1" customWidth="1"/>
    <col min="1124" max="1124" width="20.5546875" bestFit="1" customWidth="1"/>
    <col min="1125" max="1125" width="23.6640625" bestFit="1" customWidth="1"/>
    <col min="1126" max="1126" width="22.44140625" bestFit="1" customWidth="1"/>
    <col min="1127" max="1127" width="25.6640625" bestFit="1" customWidth="1"/>
    <col min="1128" max="1128" width="19.88671875" bestFit="1" customWidth="1"/>
    <col min="1129" max="1129" width="23" bestFit="1" customWidth="1"/>
    <col min="1130" max="1130" width="13.109375" bestFit="1" customWidth="1"/>
    <col min="1131" max="1131" width="16.21875" bestFit="1" customWidth="1"/>
    <col min="1132" max="1132" width="14" bestFit="1" customWidth="1"/>
    <col min="1133" max="1133" width="17.21875" bestFit="1" customWidth="1"/>
    <col min="1134" max="1134" width="14.6640625" bestFit="1" customWidth="1"/>
    <col min="1135" max="1135" width="17.88671875" bestFit="1" customWidth="1"/>
    <col min="1136" max="1136" width="17.5546875" bestFit="1" customWidth="1"/>
    <col min="1137" max="1137" width="20.6640625" bestFit="1" customWidth="1"/>
    <col min="1138" max="1138" width="14" bestFit="1" customWidth="1"/>
    <col min="1139" max="1139" width="17.21875" bestFit="1" customWidth="1"/>
    <col min="1140" max="1140" width="15.5546875" bestFit="1" customWidth="1"/>
    <col min="1141" max="1141" width="18.6640625" bestFit="1" customWidth="1"/>
    <col min="1142" max="1142" width="13.77734375" bestFit="1" customWidth="1"/>
    <col min="1143" max="1143" width="16.88671875" bestFit="1" customWidth="1"/>
    <col min="1144" max="1144" width="17.109375" bestFit="1" customWidth="1"/>
    <col min="1145" max="1145" width="20.21875" bestFit="1" customWidth="1"/>
    <col min="1146" max="1146" width="16.33203125" bestFit="1" customWidth="1"/>
    <col min="1147" max="1147" width="19.44140625" bestFit="1" customWidth="1"/>
    <col min="1148" max="1148" width="17.5546875" bestFit="1" customWidth="1"/>
    <col min="1149" max="1149" width="20.6640625" bestFit="1" customWidth="1"/>
    <col min="1150" max="1150" width="16" bestFit="1" customWidth="1"/>
    <col min="1151" max="1151" width="19.109375" bestFit="1" customWidth="1"/>
    <col min="1152" max="1152" width="15.77734375" bestFit="1" customWidth="1"/>
    <col min="1153" max="1153" width="18.88671875" bestFit="1" customWidth="1"/>
    <col min="1154" max="1154" width="14.44140625" bestFit="1" customWidth="1"/>
    <col min="1155" max="1155" width="17.6640625" bestFit="1" customWidth="1"/>
    <col min="1156" max="1156" width="16" bestFit="1" customWidth="1"/>
    <col min="1157" max="1157" width="19.109375" bestFit="1" customWidth="1"/>
    <col min="1158" max="1158" width="15.77734375" bestFit="1" customWidth="1"/>
    <col min="1159" max="1159" width="18.88671875" bestFit="1" customWidth="1"/>
    <col min="1160" max="1160" width="13.109375" bestFit="1" customWidth="1"/>
    <col min="1161" max="1161" width="16.21875" bestFit="1" customWidth="1"/>
    <col min="1162" max="1162" width="18.21875" bestFit="1" customWidth="1"/>
    <col min="1163" max="1163" width="21.44140625" bestFit="1" customWidth="1"/>
    <col min="1164" max="1164" width="16.6640625" bestFit="1" customWidth="1"/>
    <col min="1165" max="1165" width="19.77734375" bestFit="1" customWidth="1"/>
    <col min="1166" max="1166" width="15.109375" bestFit="1" customWidth="1"/>
    <col min="1167" max="1167" width="18.21875" bestFit="1" customWidth="1"/>
    <col min="1168" max="1168" width="15.33203125" bestFit="1" customWidth="1"/>
    <col min="1169" max="1169" width="18.44140625" bestFit="1" customWidth="1"/>
    <col min="1170" max="1170" width="14" bestFit="1" customWidth="1"/>
    <col min="1171" max="1171" width="17.21875" bestFit="1" customWidth="1"/>
    <col min="1172" max="1172" width="19.77734375" bestFit="1" customWidth="1"/>
    <col min="1173" max="1173" width="22.88671875" bestFit="1" customWidth="1"/>
    <col min="1174" max="1174" width="15.5546875" bestFit="1" customWidth="1"/>
    <col min="1175" max="1175" width="18.6640625" bestFit="1" customWidth="1"/>
    <col min="1176" max="1176" width="13.88671875" bestFit="1" customWidth="1"/>
    <col min="1177" max="1177" width="17" bestFit="1" customWidth="1"/>
    <col min="1178" max="1178" width="17.77734375" bestFit="1" customWidth="1"/>
    <col min="1179" max="1179" width="20.88671875" bestFit="1" customWidth="1"/>
    <col min="1180" max="1180" width="15.21875" bestFit="1" customWidth="1"/>
    <col min="1181" max="1181" width="18.33203125" bestFit="1" customWidth="1"/>
    <col min="1182" max="1182" width="14.5546875" bestFit="1" customWidth="1"/>
    <col min="1183" max="1183" width="17.77734375" bestFit="1" customWidth="1"/>
    <col min="1184" max="1184" width="17.44140625" bestFit="1" customWidth="1"/>
    <col min="1185" max="1185" width="20.5546875" bestFit="1" customWidth="1"/>
    <col min="1186" max="1186" width="17" bestFit="1" customWidth="1"/>
    <col min="1187" max="1187" width="20.109375" bestFit="1" customWidth="1"/>
    <col min="1188" max="1188" width="15.5546875" bestFit="1" customWidth="1"/>
    <col min="1189" max="1189" width="18.6640625" bestFit="1" customWidth="1"/>
    <col min="1190" max="1190" width="17.109375" bestFit="1" customWidth="1"/>
    <col min="1191" max="1191" width="20.21875" bestFit="1" customWidth="1"/>
    <col min="1192" max="1192" width="15.88671875" bestFit="1" customWidth="1"/>
    <col min="1193" max="1193" width="19" bestFit="1" customWidth="1"/>
    <col min="1194" max="1194" width="16.44140625" bestFit="1" customWidth="1"/>
    <col min="1195" max="1195" width="19.5546875" bestFit="1" customWidth="1"/>
    <col min="1196" max="1196" width="16.109375" bestFit="1" customWidth="1"/>
    <col min="1197" max="1197" width="19.21875" bestFit="1" customWidth="1"/>
    <col min="1198" max="1198" width="19.88671875" bestFit="1" customWidth="1"/>
    <col min="1199" max="1199" width="23" bestFit="1" customWidth="1"/>
    <col min="1200" max="1200" width="21.109375" bestFit="1" customWidth="1"/>
    <col min="1201" max="1201" width="24.21875" bestFit="1" customWidth="1"/>
    <col min="1202" max="1202" width="22.88671875" bestFit="1" customWidth="1"/>
    <col min="1203" max="1203" width="26.109375" bestFit="1" customWidth="1"/>
    <col min="1204" max="1204" width="14.5546875" bestFit="1" customWidth="1"/>
    <col min="1205" max="1205" width="17.77734375" bestFit="1" customWidth="1"/>
    <col min="1206" max="1206" width="16.44140625" bestFit="1" customWidth="1"/>
    <col min="1207" max="1207" width="19.5546875" bestFit="1" customWidth="1"/>
    <col min="1208" max="1208" width="16.77734375" bestFit="1" customWidth="1"/>
    <col min="1209" max="1209" width="19.88671875" bestFit="1" customWidth="1"/>
    <col min="1210" max="1210" width="23.88671875" bestFit="1" customWidth="1"/>
    <col min="1211" max="1211" width="27" bestFit="1" customWidth="1"/>
    <col min="1212" max="1212" width="14.44140625" bestFit="1" customWidth="1"/>
    <col min="1213" max="1213" width="17.6640625" bestFit="1" customWidth="1"/>
    <col min="1214" max="1214" width="23.33203125" bestFit="1" customWidth="1"/>
    <col min="1215" max="1215" width="26.44140625" bestFit="1" customWidth="1"/>
    <col min="1216" max="1216" width="15.33203125" bestFit="1" customWidth="1"/>
    <col min="1217" max="1217" width="18.44140625" bestFit="1" customWidth="1"/>
    <col min="1218" max="1218" width="17.77734375" bestFit="1" customWidth="1"/>
    <col min="1219" max="1219" width="20.88671875" bestFit="1" customWidth="1"/>
    <col min="1220" max="1220" width="16.5546875" bestFit="1" customWidth="1"/>
    <col min="1221" max="1221" width="19.6640625" bestFit="1" customWidth="1"/>
    <col min="1222" max="1222" width="15.109375" bestFit="1" customWidth="1"/>
    <col min="1223" max="1223" width="18.21875" bestFit="1" customWidth="1"/>
    <col min="1224" max="1224" width="18.6640625" bestFit="1" customWidth="1"/>
    <col min="1225" max="1225" width="21.88671875" bestFit="1" customWidth="1"/>
    <col min="1226" max="1226" width="14" bestFit="1" customWidth="1"/>
    <col min="1227" max="1227" width="17.21875" bestFit="1" customWidth="1"/>
    <col min="1228" max="1228" width="15.44140625" bestFit="1" customWidth="1"/>
    <col min="1229" max="1229" width="18.5546875" bestFit="1" customWidth="1"/>
    <col min="1230" max="1230" width="15.77734375" bestFit="1" customWidth="1"/>
    <col min="1231" max="1231" width="18.88671875" bestFit="1" customWidth="1"/>
    <col min="1232" max="1232" width="16.5546875" bestFit="1" customWidth="1"/>
    <col min="1233" max="1233" width="19.6640625" bestFit="1" customWidth="1"/>
    <col min="1234" max="1234" width="19.21875" bestFit="1" customWidth="1"/>
    <col min="1235" max="1235" width="22.33203125" bestFit="1" customWidth="1"/>
    <col min="1236" max="1236" width="18" bestFit="1" customWidth="1"/>
    <col min="1237" max="1237" width="21.109375" bestFit="1" customWidth="1"/>
    <col min="1238" max="1238" width="15.77734375" bestFit="1" customWidth="1"/>
    <col min="1239" max="1239" width="18.88671875" bestFit="1" customWidth="1"/>
    <col min="1240" max="1240" width="20.5546875" bestFit="1" customWidth="1"/>
    <col min="1241" max="1241" width="23.6640625" bestFit="1" customWidth="1"/>
    <col min="1242" max="1242" width="15.44140625" bestFit="1" customWidth="1"/>
    <col min="1243" max="1243" width="18.5546875" bestFit="1" customWidth="1"/>
    <col min="1244" max="1244" width="17.5546875" bestFit="1" customWidth="1"/>
    <col min="1245" max="1245" width="20.6640625" bestFit="1" customWidth="1"/>
    <col min="1246" max="1246" width="15.5546875" bestFit="1" customWidth="1"/>
    <col min="1247" max="1247" width="18.6640625" bestFit="1" customWidth="1"/>
    <col min="1248" max="1248" width="17" bestFit="1" customWidth="1"/>
    <col min="1249" max="1249" width="20.109375" bestFit="1" customWidth="1"/>
    <col min="1250" max="1250" width="18.33203125" bestFit="1" customWidth="1"/>
    <col min="1251" max="1251" width="21.5546875" bestFit="1" customWidth="1"/>
    <col min="1252" max="1252" width="19.21875" bestFit="1" customWidth="1"/>
    <col min="1253" max="1253" width="22.33203125" bestFit="1" customWidth="1"/>
    <col min="1254" max="1254" width="15.21875" bestFit="1" customWidth="1"/>
    <col min="1255" max="1255" width="18.33203125" bestFit="1" customWidth="1"/>
    <col min="1256" max="1256" width="18.77734375" bestFit="1" customWidth="1"/>
    <col min="1257" max="1257" width="22" bestFit="1" customWidth="1"/>
    <col min="1258" max="1258" width="15.77734375" bestFit="1" customWidth="1"/>
    <col min="1259" max="1259" width="18.88671875" bestFit="1" customWidth="1"/>
    <col min="1260" max="1260" width="21.109375" bestFit="1" customWidth="1"/>
    <col min="1261" max="1261" width="24.21875" bestFit="1" customWidth="1"/>
    <col min="1262" max="1262" width="15.6640625" bestFit="1" customWidth="1"/>
    <col min="1263" max="1263" width="18.77734375" bestFit="1" customWidth="1"/>
    <col min="1264" max="1264" width="18.21875" bestFit="1" customWidth="1"/>
    <col min="1265" max="1265" width="21.44140625" bestFit="1" customWidth="1"/>
    <col min="1266" max="1266" width="16.5546875" bestFit="1" customWidth="1"/>
    <col min="1267" max="1267" width="19.6640625" bestFit="1" customWidth="1"/>
    <col min="1268" max="1268" width="15.44140625" bestFit="1" customWidth="1"/>
    <col min="1269" max="1269" width="18.5546875" bestFit="1" customWidth="1"/>
    <col min="1270" max="1270" width="16.6640625" bestFit="1" customWidth="1"/>
    <col min="1271" max="1271" width="19.77734375" bestFit="1" customWidth="1"/>
    <col min="1272" max="1272" width="16.5546875" bestFit="1" customWidth="1"/>
    <col min="1273" max="1273" width="19.6640625" bestFit="1" customWidth="1"/>
    <col min="1274" max="1274" width="23.77734375" bestFit="1" customWidth="1"/>
    <col min="1275" max="1275" width="26.88671875" bestFit="1" customWidth="1"/>
    <col min="1276" max="1276" width="16.21875" bestFit="1" customWidth="1"/>
    <col min="1277" max="1277" width="19.33203125" bestFit="1" customWidth="1"/>
    <col min="1278" max="1278" width="23.33203125" bestFit="1" customWidth="1"/>
    <col min="1279" max="1279" width="26.44140625" bestFit="1" customWidth="1"/>
    <col min="1280" max="1280" width="19.44140625" bestFit="1" customWidth="1"/>
    <col min="1281" max="1281" width="22.5546875" bestFit="1" customWidth="1"/>
    <col min="1282" max="1282" width="18.21875" bestFit="1" customWidth="1"/>
    <col min="1283" max="1283" width="21.44140625" bestFit="1" customWidth="1"/>
    <col min="1284" max="1284" width="16.21875" bestFit="1" customWidth="1"/>
    <col min="1285" max="1285" width="19.33203125" bestFit="1" customWidth="1"/>
    <col min="1286" max="1286" width="20.5546875" bestFit="1" customWidth="1"/>
    <col min="1287" max="1287" width="23.6640625" bestFit="1" customWidth="1"/>
    <col min="1288" max="1288" width="19.21875" bestFit="1" customWidth="1"/>
    <col min="1289" max="1289" width="22.33203125" bestFit="1" customWidth="1"/>
    <col min="1290" max="1290" width="16.6640625" bestFit="1" customWidth="1"/>
    <col min="1291" max="1291" width="19.77734375" bestFit="1" customWidth="1"/>
    <col min="1292" max="1292" width="14.21875" bestFit="1" customWidth="1"/>
    <col min="1293" max="1293" width="17.44140625" bestFit="1" customWidth="1"/>
    <col min="1294" max="1294" width="16.6640625" bestFit="1" customWidth="1"/>
    <col min="1295" max="1295" width="19.77734375" bestFit="1" customWidth="1"/>
    <col min="1296" max="1296" width="20.5546875" bestFit="1" customWidth="1"/>
    <col min="1297" max="1297" width="23.6640625" bestFit="1" customWidth="1"/>
    <col min="1298" max="1298" width="22.44140625" bestFit="1" customWidth="1"/>
    <col min="1299" max="1299" width="25.6640625" bestFit="1" customWidth="1"/>
    <col min="1300" max="1300" width="18.33203125" bestFit="1" customWidth="1"/>
    <col min="1301" max="1301" width="21.5546875" bestFit="1" customWidth="1"/>
    <col min="1302" max="1302" width="22.5546875" bestFit="1" customWidth="1"/>
    <col min="1303" max="1303" width="25.77734375" bestFit="1" customWidth="1"/>
    <col min="1304" max="1304" width="16.5546875" bestFit="1" customWidth="1"/>
    <col min="1305" max="1305" width="19.6640625" bestFit="1" customWidth="1"/>
    <col min="1306" max="1306" width="14.5546875" bestFit="1" customWidth="1"/>
    <col min="1307" max="1307" width="17.77734375" bestFit="1" customWidth="1"/>
    <col min="1308" max="1308" width="16.88671875" bestFit="1" customWidth="1"/>
    <col min="1309" max="1309" width="20" bestFit="1" customWidth="1"/>
    <col min="1310" max="1310" width="12.5546875" bestFit="1" customWidth="1"/>
    <col min="1311" max="1311" width="15.6640625" bestFit="1" customWidth="1"/>
    <col min="1312" max="1312" width="15.33203125" bestFit="1" customWidth="1"/>
    <col min="1313" max="1313" width="18.44140625" bestFit="1" customWidth="1"/>
    <col min="1314" max="1314" width="16.6640625" bestFit="1" customWidth="1"/>
    <col min="1315" max="1315" width="19.77734375" bestFit="1" customWidth="1"/>
    <col min="1316" max="1316" width="15.109375" bestFit="1" customWidth="1"/>
    <col min="1317" max="1317" width="18.21875" bestFit="1" customWidth="1"/>
    <col min="1318" max="1318" width="15.5546875" bestFit="1" customWidth="1"/>
    <col min="1319" max="1319" width="18.6640625" bestFit="1" customWidth="1"/>
    <col min="1320" max="1320" width="15.109375" bestFit="1" customWidth="1"/>
    <col min="1321" max="1321" width="18.21875" bestFit="1" customWidth="1"/>
    <col min="1322" max="1322" width="17.44140625" bestFit="1" customWidth="1"/>
    <col min="1323" max="1323" width="20.5546875" bestFit="1" customWidth="1"/>
    <col min="1324" max="1324" width="18.109375" bestFit="1" customWidth="1"/>
    <col min="1325" max="1325" width="21.33203125" bestFit="1" customWidth="1"/>
    <col min="1326" max="1326" width="16.33203125" bestFit="1" customWidth="1"/>
    <col min="1327" max="1327" width="19.44140625" bestFit="1" customWidth="1"/>
    <col min="1328" max="1328" width="18.33203125" bestFit="1" customWidth="1"/>
    <col min="1329" max="1329" width="21.5546875" bestFit="1" customWidth="1"/>
    <col min="1330" max="1330" width="13.109375" bestFit="1" customWidth="1"/>
    <col min="1331" max="1331" width="16.21875" bestFit="1" customWidth="1"/>
    <col min="1332" max="1332" width="17.6640625" bestFit="1" customWidth="1"/>
    <col min="1333" max="1333" width="20.77734375" bestFit="1" customWidth="1"/>
    <col min="1334" max="1334" width="14.6640625" bestFit="1" customWidth="1"/>
    <col min="1335" max="1335" width="17.88671875" bestFit="1" customWidth="1"/>
    <col min="1336" max="1336" width="17" bestFit="1" customWidth="1"/>
    <col min="1337" max="1337" width="20.109375" bestFit="1" customWidth="1"/>
    <col min="1338" max="1338" width="16.44140625" bestFit="1" customWidth="1"/>
    <col min="1339" max="1339" width="19.5546875" bestFit="1" customWidth="1"/>
    <col min="1340" max="1340" width="17.6640625" bestFit="1" customWidth="1"/>
    <col min="1341" max="1341" width="20.77734375" bestFit="1" customWidth="1"/>
    <col min="1342" max="1342" width="19.44140625" bestFit="1" customWidth="1"/>
    <col min="1343" max="1343" width="22.5546875" bestFit="1" customWidth="1"/>
    <col min="1344" max="1344" width="17.109375" bestFit="1" customWidth="1"/>
    <col min="1345" max="1345" width="20.21875" bestFit="1" customWidth="1"/>
    <col min="1346" max="1346" width="16.6640625" bestFit="1" customWidth="1"/>
    <col min="1347" max="1347" width="19.77734375" bestFit="1" customWidth="1"/>
    <col min="1348" max="1348" width="17.33203125" bestFit="1" customWidth="1"/>
    <col min="1349" max="1349" width="20.44140625" bestFit="1" customWidth="1"/>
    <col min="1350" max="1350" width="15.33203125" bestFit="1" customWidth="1"/>
    <col min="1351" max="1351" width="18.44140625" bestFit="1" customWidth="1"/>
    <col min="1352" max="1352" width="17" bestFit="1" customWidth="1"/>
    <col min="1353" max="1353" width="20.109375" bestFit="1" customWidth="1"/>
    <col min="1354" max="1354" width="18.109375" bestFit="1" customWidth="1"/>
    <col min="1355" max="1355" width="21.33203125" bestFit="1" customWidth="1"/>
    <col min="1356" max="1356" width="21.109375" bestFit="1" customWidth="1"/>
    <col min="1357" max="1357" width="24.21875" bestFit="1" customWidth="1"/>
    <col min="1358" max="1358" width="16.44140625" bestFit="1" customWidth="1"/>
    <col min="1359" max="1359" width="19.5546875" bestFit="1" customWidth="1"/>
    <col min="1360" max="1360" width="14.5546875" bestFit="1" customWidth="1"/>
    <col min="1361" max="1361" width="17.77734375" bestFit="1" customWidth="1"/>
    <col min="1362" max="1362" width="16.5546875" bestFit="1" customWidth="1"/>
    <col min="1363" max="1363" width="19.6640625" bestFit="1" customWidth="1"/>
    <col min="1364" max="1364" width="18.21875" bestFit="1" customWidth="1"/>
    <col min="1365" max="1365" width="21.44140625" bestFit="1" customWidth="1"/>
    <col min="1366" max="1366" width="13.77734375" bestFit="1" customWidth="1"/>
    <col min="1367" max="1367" width="16.88671875" bestFit="1" customWidth="1"/>
    <col min="1368" max="1368" width="18" bestFit="1" customWidth="1"/>
    <col min="1369" max="1369" width="21.109375" bestFit="1" customWidth="1"/>
    <col min="1370" max="1370" width="18.44140625" bestFit="1" customWidth="1"/>
    <col min="1371" max="1371" width="21.6640625" bestFit="1" customWidth="1"/>
    <col min="1372" max="1372" width="18.77734375" bestFit="1" customWidth="1"/>
    <col min="1373" max="1373" width="22" bestFit="1" customWidth="1"/>
    <col min="1374" max="1374" width="14.33203125" bestFit="1" customWidth="1"/>
    <col min="1375" max="1375" width="17.5546875" bestFit="1" customWidth="1"/>
    <col min="1376" max="1376" width="16.6640625" bestFit="1" customWidth="1"/>
    <col min="1377" max="1377" width="19.77734375" bestFit="1" customWidth="1"/>
    <col min="1378" max="1378" width="15.109375" bestFit="1" customWidth="1"/>
    <col min="1379" max="1379" width="18.21875" bestFit="1" customWidth="1"/>
    <col min="1380" max="1380" width="20.5546875" bestFit="1" customWidth="1"/>
    <col min="1381" max="1381" width="23.6640625" bestFit="1" customWidth="1"/>
    <col min="1382" max="1382" width="19.21875" bestFit="1" customWidth="1"/>
    <col min="1383" max="1383" width="22.33203125" bestFit="1" customWidth="1"/>
    <col min="1384" max="1384" width="16.33203125" bestFit="1" customWidth="1"/>
    <col min="1385" max="1385" width="19.44140625" bestFit="1" customWidth="1"/>
    <col min="1386" max="1386" width="23.77734375" bestFit="1" customWidth="1"/>
    <col min="1387" max="1387" width="26.88671875" bestFit="1" customWidth="1"/>
    <col min="1388" max="1388" width="16.6640625" bestFit="1" customWidth="1"/>
    <col min="1389" max="1389" width="19.77734375" bestFit="1" customWidth="1"/>
    <col min="1390" max="1390" width="15.88671875" bestFit="1" customWidth="1"/>
    <col min="1391" max="1391" width="19" bestFit="1" customWidth="1"/>
    <col min="1392" max="1392" width="22" bestFit="1" customWidth="1"/>
    <col min="1393" max="1393" width="25.109375" bestFit="1" customWidth="1"/>
    <col min="1394" max="1394" width="22.77734375" bestFit="1" customWidth="1"/>
    <col min="1395" max="1395" width="26" bestFit="1" customWidth="1"/>
    <col min="1396" max="1396" width="18.77734375" bestFit="1" customWidth="1"/>
    <col min="1397" max="1397" width="22" bestFit="1" customWidth="1"/>
    <col min="1398" max="1398" width="13.109375" bestFit="1" customWidth="1"/>
    <col min="1399" max="1399" width="16.21875" bestFit="1" customWidth="1"/>
    <col min="1400" max="1400" width="15.88671875" bestFit="1" customWidth="1"/>
    <col min="1401" max="1401" width="19" bestFit="1" customWidth="1"/>
    <col min="1402" max="1402" width="13.77734375" bestFit="1" customWidth="1"/>
    <col min="1403" max="1404" width="16.88671875" bestFit="1" customWidth="1"/>
    <col min="1405" max="1405" width="20" bestFit="1" customWidth="1"/>
    <col min="1406" max="1406" width="13.33203125" bestFit="1" customWidth="1"/>
    <col min="1407" max="1407" width="16.44140625" bestFit="1" customWidth="1"/>
    <col min="1408" max="1408" width="15.77734375" bestFit="1" customWidth="1"/>
    <col min="1409" max="1409" width="18.88671875" bestFit="1" customWidth="1"/>
    <col min="1410" max="1410" width="16.44140625" bestFit="1" customWidth="1"/>
    <col min="1411" max="1411" width="19.5546875" bestFit="1" customWidth="1"/>
    <col min="1412" max="1412" width="16.5546875" bestFit="1" customWidth="1"/>
    <col min="1413" max="1413" width="19.6640625" bestFit="1" customWidth="1"/>
    <col min="1414" max="1414" width="16.44140625" bestFit="1" customWidth="1"/>
    <col min="1415" max="1415" width="19.5546875" bestFit="1" customWidth="1"/>
    <col min="1416" max="1416" width="19.109375" bestFit="1" customWidth="1"/>
    <col min="1417" max="1417" width="22.21875" bestFit="1" customWidth="1"/>
    <col min="1418" max="1418" width="15.109375" bestFit="1" customWidth="1"/>
    <col min="1419" max="1419" width="18.21875" bestFit="1" customWidth="1"/>
    <col min="1420" max="1420" width="14.5546875" bestFit="1" customWidth="1"/>
    <col min="1421" max="1421" width="17.77734375" bestFit="1" customWidth="1"/>
    <col min="1422" max="1422" width="20.6640625" bestFit="1" customWidth="1"/>
    <col min="1423" max="1423" width="23.77734375" bestFit="1" customWidth="1"/>
    <col min="1424" max="1424" width="15.44140625" bestFit="1" customWidth="1"/>
    <col min="1425" max="1425" width="18.5546875" bestFit="1" customWidth="1"/>
    <col min="1426" max="1426" width="13.33203125" bestFit="1" customWidth="1"/>
    <col min="1427" max="1427" width="16.44140625" bestFit="1" customWidth="1"/>
    <col min="1428" max="1428" width="17.109375" bestFit="1" customWidth="1"/>
    <col min="1429" max="1429" width="20.21875" bestFit="1" customWidth="1"/>
    <col min="1430" max="1430" width="15.109375" bestFit="1" customWidth="1"/>
    <col min="1431" max="1431" width="18.21875" bestFit="1" customWidth="1"/>
    <col min="1432" max="1432" width="15.33203125" bestFit="1" customWidth="1"/>
    <col min="1433" max="1433" width="18.44140625" bestFit="1" customWidth="1"/>
    <col min="1434" max="1434" width="19.5546875" bestFit="1" customWidth="1"/>
    <col min="1435" max="1435" width="22.6640625" bestFit="1" customWidth="1"/>
    <col min="1436" max="1436" width="14.21875" bestFit="1" customWidth="1"/>
    <col min="1437" max="1437" width="17.44140625" bestFit="1" customWidth="1"/>
    <col min="1438" max="1438" width="18.77734375" bestFit="1" customWidth="1"/>
    <col min="1439" max="1439" width="22" bestFit="1" customWidth="1"/>
    <col min="1440" max="1440" width="17" bestFit="1" customWidth="1"/>
    <col min="1441" max="1441" width="20.109375" bestFit="1" customWidth="1"/>
    <col min="1442" max="1442" width="12.6640625" bestFit="1" customWidth="1"/>
    <col min="1443" max="1443" width="15.77734375" bestFit="1" customWidth="1"/>
    <col min="1444" max="1444" width="16.5546875" bestFit="1" customWidth="1"/>
    <col min="1445" max="1445" width="19.6640625" bestFit="1" customWidth="1"/>
    <col min="1446" max="1446" width="18.6640625" bestFit="1" customWidth="1"/>
    <col min="1447" max="1447" width="21.88671875" bestFit="1" customWidth="1"/>
    <col min="1448" max="1448" width="22" bestFit="1" customWidth="1"/>
    <col min="1449" max="1449" width="25.109375" bestFit="1" customWidth="1"/>
    <col min="1450" max="1450" width="18.21875" bestFit="1" customWidth="1"/>
    <col min="1451" max="1451" width="21.44140625" bestFit="1" customWidth="1"/>
    <col min="1452" max="1452" width="16.77734375" bestFit="1" customWidth="1"/>
    <col min="1453" max="1453" width="19.88671875" bestFit="1" customWidth="1"/>
    <col min="1454" max="1454" width="17" bestFit="1" customWidth="1"/>
    <col min="1455" max="1455" width="20.109375" bestFit="1" customWidth="1"/>
    <col min="1456" max="1456" width="13.88671875" bestFit="1" customWidth="1"/>
    <col min="1457" max="1457" width="17" bestFit="1" customWidth="1"/>
    <col min="1458" max="1458" width="15.77734375" bestFit="1" customWidth="1"/>
    <col min="1459" max="1459" width="18.88671875" bestFit="1" customWidth="1"/>
    <col min="1460" max="1460" width="17" bestFit="1" customWidth="1"/>
    <col min="1461" max="1461" width="20.109375" bestFit="1" customWidth="1"/>
    <col min="1462" max="1462" width="15.77734375" bestFit="1" customWidth="1"/>
    <col min="1463" max="1463" width="18.88671875" bestFit="1" customWidth="1"/>
    <col min="1464" max="1464" width="15.109375" bestFit="1" customWidth="1"/>
    <col min="1465" max="1465" width="18.21875" bestFit="1" customWidth="1"/>
    <col min="1466" max="1466" width="22" bestFit="1" customWidth="1"/>
    <col min="1467" max="1467" width="25.109375" bestFit="1" customWidth="1"/>
    <col min="1468" max="1468" width="18.109375" bestFit="1" customWidth="1"/>
    <col min="1469" max="1469" width="21.33203125" bestFit="1" customWidth="1"/>
    <col min="1470" max="1470" width="12.77734375" bestFit="1" customWidth="1"/>
    <col min="1471" max="1471" width="15.88671875" bestFit="1" customWidth="1"/>
    <col min="1472" max="1472" width="21.109375" bestFit="1" customWidth="1"/>
    <col min="1473" max="1473" width="24.21875" bestFit="1" customWidth="1"/>
    <col min="1474" max="1474" width="16.33203125" bestFit="1" customWidth="1"/>
    <col min="1475" max="1475" width="19.44140625" bestFit="1" customWidth="1"/>
    <col min="1476" max="1476" width="12.6640625" bestFit="1" customWidth="1"/>
    <col min="1477" max="1477" width="15.77734375" bestFit="1" customWidth="1"/>
    <col min="1478" max="1478" width="13.6640625" bestFit="1" customWidth="1"/>
    <col min="1479" max="1479" width="16.77734375" bestFit="1" customWidth="1"/>
    <col min="1480" max="1480" width="16.88671875" bestFit="1" customWidth="1"/>
    <col min="1481" max="1481" width="20" bestFit="1" customWidth="1"/>
    <col min="1482" max="1482" width="16.44140625" bestFit="1" customWidth="1"/>
    <col min="1483" max="1483" width="19.5546875" bestFit="1" customWidth="1"/>
    <col min="1484" max="1484" width="22" bestFit="1" customWidth="1"/>
    <col min="1485" max="1485" width="25.109375" bestFit="1" customWidth="1"/>
    <col min="1486" max="1486" width="22.88671875" bestFit="1" customWidth="1"/>
    <col min="1487" max="1487" width="26.109375" bestFit="1" customWidth="1"/>
    <col min="1488" max="1488" width="14.33203125" bestFit="1" customWidth="1"/>
    <col min="1489" max="1489" width="17.5546875" bestFit="1" customWidth="1"/>
    <col min="1490" max="1490" width="19.44140625" bestFit="1" customWidth="1"/>
    <col min="1491" max="1491" width="22.5546875" bestFit="1" customWidth="1"/>
    <col min="1492" max="1492" width="15.109375" bestFit="1" customWidth="1"/>
    <col min="1493" max="1493" width="18.21875" bestFit="1" customWidth="1"/>
    <col min="1494" max="1494" width="12.6640625" bestFit="1" customWidth="1"/>
    <col min="1495" max="1495" width="15.77734375" bestFit="1" customWidth="1"/>
    <col min="1496" max="1496" width="17.109375" bestFit="1" customWidth="1"/>
    <col min="1497" max="1497" width="20.21875" bestFit="1" customWidth="1"/>
    <col min="1498" max="1498" width="17" bestFit="1" customWidth="1"/>
    <col min="1499" max="1499" width="20.109375" bestFit="1" customWidth="1"/>
    <col min="1500" max="1500" width="15.109375" bestFit="1" customWidth="1"/>
    <col min="1501" max="1501" width="18.21875" bestFit="1" customWidth="1"/>
    <col min="1502" max="1502" width="19.6640625" bestFit="1" customWidth="1"/>
    <col min="1503" max="1503" width="22.77734375" bestFit="1" customWidth="1"/>
    <col min="1504" max="1504" width="18.109375" bestFit="1" customWidth="1"/>
    <col min="1505" max="1505" width="21.33203125" bestFit="1" customWidth="1"/>
    <col min="1506" max="1506" width="20.77734375" bestFit="1" customWidth="1"/>
    <col min="1507" max="1507" width="23.88671875" bestFit="1" customWidth="1"/>
    <col min="1508" max="1508" width="13.77734375" bestFit="1" customWidth="1"/>
    <col min="1509" max="1509" width="16.88671875" bestFit="1" customWidth="1"/>
    <col min="1510" max="1510" width="17.109375" bestFit="1" customWidth="1"/>
    <col min="1511" max="1511" width="20.21875" bestFit="1" customWidth="1"/>
    <col min="1512" max="1512" width="19.109375" bestFit="1" customWidth="1"/>
    <col min="1513" max="1513" width="22.21875" bestFit="1" customWidth="1"/>
    <col min="1514" max="1514" width="16.77734375" bestFit="1" customWidth="1"/>
    <col min="1515" max="1515" width="19.88671875" bestFit="1" customWidth="1"/>
    <col min="1516" max="1516" width="17.6640625" bestFit="1" customWidth="1"/>
    <col min="1517" max="1517" width="20.77734375" bestFit="1" customWidth="1"/>
    <col min="1518" max="1518" width="23.88671875" bestFit="1" customWidth="1"/>
    <col min="1519" max="1519" width="27" bestFit="1" customWidth="1"/>
    <col min="1520" max="1520" width="18.109375" bestFit="1" customWidth="1"/>
    <col min="1521" max="1521" width="21.33203125" bestFit="1" customWidth="1"/>
    <col min="1522" max="1522" width="13.77734375" bestFit="1" customWidth="1"/>
    <col min="1523" max="1523" width="16.88671875" bestFit="1" customWidth="1"/>
    <col min="1524" max="1524" width="23.88671875" bestFit="1" customWidth="1"/>
    <col min="1525" max="1525" width="27" bestFit="1" customWidth="1"/>
    <col min="1526" max="1526" width="15.6640625" bestFit="1" customWidth="1"/>
    <col min="1527" max="1527" width="18.77734375" bestFit="1" customWidth="1"/>
    <col min="1528" max="1528" width="16.5546875" bestFit="1" customWidth="1"/>
    <col min="1529" max="1529" width="19.6640625" bestFit="1" customWidth="1"/>
    <col min="1530" max="1530" width="15.77734375" bestFit="1" customWidth="1"/>
    <col min="1531" max="1531" width="18.88671875" bestFit="1" customWidth="1"/>
    <col min="1532" max="1532" width="16.6640625" bestFit="1" customWidth="1"/>
    <col min="1533" max="1533" width="19.77734375" bestFit="1" customWidth="1"/>
    <col min="1534" max="1534" width="14.33203125" bestFit="1" customWidth="1"/>
    <col min="1535" max="1535" width="17.5546875" bestFit="1" customWidth="1"/>
    <col min="1536" max="1536" width="18.21875" bestFit="1" customWidth="1"/>
    <col min="1537" max="1537" width="21.44140625" bestFit="1" customWidth="1"/>
    <col min="1538" max="1538" width="18.6640625" bestFit="1" customWidth="1"/>
    <col min="1539" max="1539" width="21.88671875" bestFit="1" customWidth="1"/>
    <col min="1540" max="1540" width="18.88671875" bestFit="1" customWidth="1"/>
    <col min="1541" max="1541" width="22.109375" bestFit="1" customWidth="1"/>
    <col min="1542" max="1542" width="17" bestFit="1" customWidth="1"/>
    <col min="1543" max="1543" width="20.109375" bestFit="1" customWidth="1"/>
    <col min="1544" max="1544" width="16.21875" bestFit="1" customWidth="1"/>
    <col min="1545" max="1545" width="19.33203125" bestFit="1" customWidth="1"/>
    <col min="1546" max="1546" width="14.44140625" bestFit="1" customWidth="1"/>
    <col min="1547" max="1547" width="17.6640625" bestFit="1" customWidth="1"/>
    <col min="1548" max="1548" width="13.33203125" bestFit="1" customWidth="1"/>
    <col min="1549" max="1549" width="16.44140625" bestFit="1" customWidth="1"/>
    <col min="1550" max="1550" width="15.77734375" bestFit="1" customWidth="1"/>
    <col min="1551" max="1551" width="18.88671875" bestFit="1" customWidth="1"/>
    <col min="1552" max="1552" width="19.77734375" bestFit="1" customWidth="1"/>
    <col min="1553" max="1553" width="22.88671875" bestFit="1" customWidth="1"/>
    <col min="1554" max="1554" width="20.33203125" bestFit="1" customWidth="1"/>
    <col min="1555" max="1555" width="23.44140625" bestFit="1" customWidth="1"/>
    <col min="1556" max="1556" width="23.33203125" bestFit="1" customWidth="1"/>
    <col min="1557" max="1557" width="26.44140625" bestFit="1" customWidth="1"/>
    <col min="1558" max="1558" width="15.88671875" bestFit="1" customWidth="1"/>
    <col min="1559" max="1559" width="19" bestFit="1" customWidth="1"/>
    <col min="1560" max="1560" width="16" bestFit="1" customWidth="1"/>
    <col min="1561" max="1561" width="19.109375" bestFit="1" customWidth="1"/>
    <col min="1562" max="1562" width="15.5546875" bestFit="1" customWidth="1"/>
    <col min="1563" max="1563" width="18.6640625" bestFit="1" customWidth="1"/>
    <col min="1564" max="1564" width="16.33203125" bestFit="1" customWidth="1"/>
    <col min="1565" max="1565" width="19.44140625" bestFit="1" customWidth="1"/>
    <col min="1566" max="1566" width="15.109375" bestFit="1" customWidth="1"/>
    <col min="1567" max="1567" width="18.21875" bestFit="1" customWidth="1"/>
    <col min="1568" max="1568" width="22.44140625" bestFit="1" customWidth="1"/>
    <col min="1569" max="1569" width="25.6640625" bestFit="1" customWidth="1"/>
    <col min="1570" max="1570" width="14.44140625" bestFit="1" customWidth="1"/>
    <col min="1571" max="1571" width="17.6640625" bestFit="1" customWidth="1"/>
    <col min="1572" max="1572" width="18.109375" bestFit="1" customWidth="1"/>
    <col min="1573" max="1573" width="21.33203125" bestFit="1" customWidth="1"/>
    <col min="1574" max="1574" width="16.44140625" bestFit="1" customWidth="1"/>
    <col min="1575" max="1575" width="19.5546875" bestFit="1" customWidth="1"/>
    <col min="1576" max="1576" width="19.88671875" bestFit="1" customWidth="1"/>
    <col min="1577" max="1577" width="23" bestFit="1" customWidth="1"/>
    <col min="1578" max="1578" width="17" bestFit="1" customWidth="1"/>
    <col min="1579" max="1579" width="20.109375" bestFit="1" customWidth="1"/>
    <col min="1580" max="1580" width="12.6640625" bestFit="1" customWidth="1"/>
    <col min="1581" max="1581" width="15.77734375" bestFit="1" customWidth="1"/>
    <col min="1582" max="1582" width="18.44140625" bestFit="1" customWidth="1"/>
    <col min="1583" max="1583" width="21.6640625" bestFit="1" customWidth="1"/>
    <col min="1584" max="1584" width="16.88671875" bestFit="1" customWidth="1"/>
    <col min="1585" max="1585" width="20" bestFit="1" customWidth="1"/>
    <col min="1586" max="1586" width="25.5546875" bestFit="1" customWidth="1"/>
    <col min="1587" max="1587" width="28.6640625" bestFit="1" customWidth="1"/>
    <col min="1588" max="1588" width="15.6640625" bestFit="1" customWidth="1"/>
    <col min="1589" max="1589" width="18.77734375" bestFit="1" customWidth="1"/>
    <col min="1590" max="1590" width="12.6640625" bestFit="1" customWidth="1"/>
    <col min="1591" max="1591" width="15.77734375" bestFit="1" customWidth="1"/>
    <col min="1592" max="1592" width="14" bestFit="1" customWidth="1"/>
    <col min="1593" max="1593" width="17.21875" bestFit="1" customWidth="1"/>
    <col min="1594" max="1594" width="17.6640625" bestFit="1" customWidth="1"/>
    <col min="1595" max="1595" width="20.77734375" bestFit="1" customWidth="1"/>
    <col min="1596" max="1596" width="15.77734375" bestFit="1" customWidth="1"/>
    <col min="1597" max="1597" width="18.88671875" bestFit="1" customWidth="1"/>
    <col min="1598" max="1598" width="17.44140625" bestFit="1" customWidth="1"/>
    <col min="1599" max="1600" width="20.5546875" bestFit="1" customWidth="1"/>
    <col min="1601" max="1601" width="23.6640625" bestFit="1" customWidth="1"/>
    <col min="1602" max="1602" width="18.33203125" bestFit="1" customWidth="1"/>
    <col min="1603" max="1603" width="21.5546875" bestFit="1" customWidth="1"/>
    <col min="1604" max="1604" width="17.33203125" bestFit="1" customWidth="1"/>
    <col min="1605" max="1605" width="20.44140625" bestFit="1" customWidth="1"/>
    <col min="1606" max="1606" width="14.109375" bestFit="1" customWidth="1"/>
    <col min="1607" max="1607" width="17.33203125" bestFit="1" customWidth="1"/>
    <col min="1608" max="1608" width="16" bestFit="1" customWidth="1"/>
    <col min="1609" max="1609" width="19.109375" bestFit="1" customWidth="1"/>
    <col min="1610" max="1610" width="16.33203125" bestFit="1" customWidth="1"/>
    <col min="1611" max="1611" width="19.44140625" bestFit="1" customWidth="1"/>
    <col min="1612" max="1612" width="18.21875" bestFit="1" customWidth="1"/>
    <col min="1613" max="1613" width="21.44140625" bestFit="1" customWidth="1"/>
    <col min="1614" max="1614" width="23.88671875" bestFit="1" customWidth="1"/>
    <col min="1615" max="1615" width="27" bestFit="1" customWidth="1"/>
    <col min="1616" max="1616" width="17.77734375" bestFit="1" customWidth="1"/>
    <col min="1617" max="1617" width="20.88671875" bestFit="1" customWidth="1"/>
    <col min="1618" max="1618" width="15.21875" bestFit="1" customWidth="1"/>
    <col min="1619" max="1619" width="18.33203125" bestFit="1" customWidth="1"/>
    <col min="1620" max="1620" width="25.21875" bestFit="1" customWidth="1"/>
    <col min="1621" max="1621" width="28.33203125" bestFit="1" customWidth="1"/>
    <col min="1622" max="1622" width="17.6640625" bestFit="1" customWidth="1"/>
    <col min="1623" max="1623" width="20.77734375" bestFit="1" customWidth="1"/>
    <col min="1624" max="1624" width="16.109375" bestFit="1" customWidth="1"/>
    <col min="1625" max="1625" width="19.21875" bestFit="1" customWidth="1"/>
    <col min="1626" max="1626" width="15.109375" bestFit="1" customWidth="1"/>
    <col min="1627" max="1627" width="18.21875" bestFit="1" customWidth="1"/>
    <col min="1628" max="1628" width="17.44140625" bestFit="1" customWidth="1"/>
    <col min="1629" max="1629" width="20.5546875" bestFit="1" customWidth="1"/>
    <col min="1630" max="1630" width="15.77734375" bestFit="1" customWidth="1"/>
    <col min="1631" max="1631" width="18.88671875" bestFit="1" customWidth="1"/>
    <col min="1632" max="1632" width="14.21875" bestFit="1" customWidth="1"/>
    <col min="1633" max="1633" width="17.44140625" bestFit="1" customWidth="1"/>
    <col min="1634" max="1634" width="17" bestFit="1" customWidth="1"/>
    <col min="1635" max="1635" width="20.109375" bestFit="1" customWidth="1"/>
    <col min="1636" max="1636" width="16.5546875" bestFit="1" customWidth="1"/>
    <col min="1637" max="1637" width="19.6640625" bestFit="1" customWidth="1"/>
    <col min="1638" max="1638" width="14.5546875" bestFit="1" customWidth="1"/>
    <col min="1639" max="1639" width="17.77734375" bestFit="1" customWidth="1"/>
    <col min="1640" max="1640" width="15.109375" bestFit="1" customWidth="1"/>
    <col min="1641" max="1641" width="18.21875" bestFit="1" customWidth="1"/>
    <col min="1642" max="1642" width="18.6640625" bestFit="1" customWidth="1"/>
    <col min="1643" max="1643" width="21.88671875" bestFit="1" customWidth="1"/>
    <col min="1644" max="1644" width="15.33203125" bestFit="1" customWidth="1"/>
    <col min="1645" max="1645" width="18.44140625" bestFit="1" customWidth="1"/>
    <col min="1646" max="1646" width="15.77734375" bestFit="1" customWidth="1"/>
    <col min="1647" max="1648" width="18.88671875" bestFit="1" customWidth="1"/>
    <col min="1649" max="1649" width="22.109375" bestFit="1" customWidth="1"/>
    <col min="1650" max="1650" width="19.77734375" bestFit="1" customWidth="1"/>
    <col min="1651" max="1651" width="22.88671875" bestFit="1" customWidth="1"/>
    <col min="1652" max="1652" width="15.77734375" bestFit="1" customWidth="1"/>
    <col min="1653" max="1653" width="18.88671875" bestFit="1" customWidth="1"/>
    <col min="1654" max="1654" width="22.77734375" bestFit="1" customWidth="1"/>
    <col min="1655" max="1655" width="26" bestFit="1" customWidth="1"/>
    <col min="1656" max="1656" width="17.6640625" bestFit="1" customWidth="1"/>
    <col min="1657" max="1657" width="20.77734375" bestFit="1" customWidth="1"/>
    <col min="1658" max="1658" width="13.109375" bestFit="1" customWidth="1"/>
    <col min="1659" max="1659" width="16.21875" bestFit="1" customWidth="1"/>
    <col min="1660" max="1660" width="13.88671875" bestFit="1" customWidth="1"/>
    <col min="1661" max="1661" width="17" bestFit="1" customWidth="1"/>
    <col min="1662" max="1662" width="17.77734375" bestFit="1" customWidth="1"/>
    <col min="1663" max="1663" width="20.88671875" bestFit="1" customWidth="1"/>
    <col min="1664" max="1664" width="18.33203125" bestFit="1" customWidth="1"/>
    <col min="1665" max="1665" width="21.5546875" bestFit="1" customWidth="1"/>
    <col min="1666" max="1666" width="15.6640625" bestFit="1" customWidth="1"/>
    <col min="1667" max="1667" width="18.77734375" bestFit="1" customWidth="1"/>
    <col min="1668" max="1668" width="23.77734375" bestFit="1" customWidth="1"/>
    <col min="1669" max="1669" width="26.88671875" bestFit="1" customWidth="1"/>
    <col min="1670" max="1670" width="18.5546875" bestFit="1" customWidth="1"/>
    <col min="1671" max="1671" width="21.77734375" bestFit="1" customWidth="1"/>
    <col min="1672" max="1672" width="19.21875" bestFit="1" customWidth="1"/>
    <col min="1673" max="1673" width="22.33203125" bestFit="1" customWidth="1"/>
    <col min="1674" max="1674" width="16.44140625" bestFit="1" customWidth="1"/>
    <col min="1675" max="1675" width="19.5546875" bestFit="1" customWidth="1"/>
    <col min="1676" max="1676" width="16.109375" bestFit="1" customWidth="1"/>
    <col min="1677" max="1677" width="19.21875" bestFit="1" customWidth="1"/>
    <col min="1678" max="1678" width="17.44140625" bestFit="1" customWidth="1"/>
    <col min="1679" max="1679" width="20.5546875" bestFit="1" customWidth="1"/>
    <col min="1680" max="1680" width="19.5546875" bestFit="1" customWidth="1"/>
    <col min="1681" max="1681" width="22.6640625" bestFit="1" customWidth="1"/>
    <col min="1682" max="1682" width="21.5546875" bestFit="1" customWidth="1"/>
    <col min="1683" max="1683" width="24.6640625" bestFit="1" customWidth="1"/>
    <col min="1684" max="1684" width="20.5546875" bestFit="1" customWidth="1"/>
    <col min="1685" max="1685" width="23.6640625" bestFit="1" customWidth="1"/>
    <col min="1686" max="1686" width="19.21875" bestFit="1" customWidth="1"/>
    <col min="1687" max="1687" width="22.33203125" bestFit="1" customWidth="1"/>
    <col min="1688" max="1688" width="15.77734375" bestFit="1" customWidth="1"/>
    <col min="1689" max="1689" width="18.88671875" bestFit="1" customWidth="1"/>
    <col min="1690" max="1690" width="23.88671875" bestFit="1" customWidth="1"/>
    <col min="1691" max="1691" width="27" bestFit="1" customWidth="1"/>
    <col min="1692" max="1692" width="15.33203125" bestFit="1" customWidth="1"/>
    <col min="1693" max="1693" width="18.44140625" bestFit="1" customWidth="1"/>
    <col min="1694" max="1694" width="17.44140625" bestFit="1" customWidth="1"/>
    <col min="1695" max="1695" width="20.5546875" bestFit="1" customWidth="1"/>
    <col min="1696" max="1696" width="17.109375" bestFit="1" customWidth="1"/>
    <col min="1697" max="1697" width="20.21875" bestFit="1" customWidth="1"/>
    <col min="1698" max="1698" width="17.77734375" bestFit="1" customWidth="1"/>
    <col min="1699" max="1699" width="20.88671875" bestFit="1" customWidth="1"/>
    <col min="1700" max="1700" width="14.109375" bestFit="1" customWidth="1"/>
    <col min="1701" max="1701" width="17.33203125" bestFit="1" customWidth="1"/>
    <col min="1702" max="1702" width="14.5546875" bestFit="1" customWidth="1"/>
    <col min="1703" max="1703" width="17.77734375" bestFit="1" customWidth="1"/>
    <col min="1704" max="1704" width="20.77734375" bestFit="1" customWidth="1"/>
    <col min="1705" max="1705" width="23.88671875" bestFit="1" customWidth="1"/>
    <col min="1706" max="1706" width="19.109375" bestFit="1" customWidth="1"/>
    <col min="1707" max="1707" width="22.21875" bestFit="1" customWidth="1"/>
    <col min="1708" max="1708" width="14.21875" bestFit="1" customWidth="1"/>
    <col min="1709" max="1709" width="17.44140625" bestFit="1" customWidth="1"/>
    <col min="1710" max="1710" width="16.88671875" bestFit="1" customWidth="1"/>
    <col min="1711" max="1711" width="20" bestFit="1" customWidth="1"/>
    <col min="1712" max="1712" width="15.109375" bestFit="1" customWidth="1"/>
    <col min="1713" max="1713" width="18.21875" bestFit="1" customWidth="1"/>
    <col min="1714" max="1714" width="18.109375" bestFit="1" customWidth="1"/>
    <col min="1715" max="1715" width="21.33203125" bestFit="1" customWidth="1"/>
    <col min="1716" max="1716" width="18.77734375" bestFit="1" customWidth="1"/>
    <col min="1717" max="1717" width="22" bestFit="1" customWidth="1"/>
    <col min="1718" max="1718" width="12.6640625" bestFit="1" customWidth="1"/>
    <col min="1719" max="1719" width="15.77734375" bestFit="1" customWidth="1"/>
    <col min="1720" max="1720" width="13.77734375" bestFit="1" customWidth="1"/>
    <col min="1721" max="1721" width="16.88671875" bestFit="1" customWidth="1"/>
    <col min="1722" max="1722" width="12.6640625" bestFit="1" customWidth="1"/>
    <col min="1723" max="1723" width="15.77734375" bestFit="1" customWidth="1"/>
    <col min="1724" max="1724" width="18.6640625" bestFit="1" customWidth="1"/>
    <col min="1725" max="1725" width="21.88671875" bestFit="1" customWidth="1"/>
    <col min="1726" max="1726" width="15" bestFit="1" customWidth="1"/>
    <col min="1727" max="1727" width="18.109375" bestFit="1" customWidth="1"/>
    <col min="1728" max="1728" width="12.77734375" bestFit="1" customWidth="1"/>
    <col min="1729" max="1729" width="15.88671875" bestFit="1" customWidth="1"/>
    <col min="1730" max="1730" width="21.109375" bestFit="1" customWidth="1"/>
    <col min="1731" max="1731" width="24.21875" bestFit="1" customWidth="1"/>
    <col min="1732" max="1732" width="14.21875" bestFit="1" customWidth="1"/>
    <col min="1733" max="1733" width="17.44140625" bestFit="1" customWidth="1"/>
    <col min="1734" max="1734" width="16.88671875" bestFit="1" customWidth="1"/>
    <col min="1735" max="1735" width="20" bestFit="1" customWidth="1"/>
    <col min="1736" max="1736" width="13.109375" bestFit="1" customWidth="1"/>
    <col min="1737" max="1737" width="16.21875" bestFit="1" customWidth="1"/>
    <col min="1738" max="1738" width="13.109375" bestFit="1" customWidth="1"/>
    <col min="1739" max="1739" width="16.21875" bestFit="1" customWidth="1"/>
    <col min="1740" max="1740" width="16.44140625" bestFit="1" customWidth="1"/>
    <col min="1741" max="1741" width="19.5546875" bestFit="1" customWidth="1"/>
    <col min="1742" max="1742" width="15.88671875" bestFit="1" customWidth="1"/>
    <col min="1743" max="1743" width="19" bestFit="1" customWidth="1"/>
    <col min="1744" max="1744" width="14" bestFit="1" customWidth="1"/>
    <col min="1745" max="1745" width="17.21875" bestFit="1" customWidth="1"/>
    <col min="1746" max="1746" width="18.109375" bestFit="1" customWidth="1"/>
    <col min="1747" max="1747" width="21.33203125" bestFit="1" customWidth="1"/>
    <col min="1748" max="1748" width="17" bestFit="1" customWidth="1"/>
    <col min="1749" max="1749" width="20.109375" bestFit="1" customWidth="1"/>
    <col min="1750" max="1750" width="16.5546875" bestFit="1" customWidth="1"/>
    <col min="1751" max="1751" width="19.6640625" bestFit="1" customWidth="1"/>
    <col min="1752" max="1752" width="12.5546875" bestFit="1" customWidth="1"/>
    <col min="1753" max="1753" width="15.6640625" bestFit="1" customWidth="1"/>
    <col min="1754" max="1754" width="15.33203125" bestFit="1" customWidth="1"/>
    <col min="1755" max="1755" width="18.44140625" bestFit="1" customWidth="1"/>
    <col min="1756" max="1756" width="13.109375" bestFit="1" customWidth="1"/>
    <col min="1757" max="1757" width="16.21875" bestFit="1" customWidth="1"/>
    <col min="1758" max="1758" width="15.5546875" bestFit="1" customWidth="1"/>
    <col min="1759" max="1759" width="18.6640625" bestFit="1" customWidth="1"/>
    <col min="1760" max="1760" width="15.21875" bestFit="1" customWidth="1"/>
    <col min="1761" max="1761" width="18.33203125" bestFit="1" customWidth="1"/>
    <col min="1762" max="1762" width="20.77734375" bestFit="1" customWidth="1"/>
    <col min="1763" max="1763" width="23.88671875" bestFit="1" customWidth="1"/>
    <col min="1764" max="1764" width="17" bestFit="1" customWidth="1"/>
    <col min="1765" max="1765" width="20.109375" bestFit="1" customWidth="1"/>
    <col min="1766" max="1766" width="15.33203125" bestFit="1" customWidth="1"/>
    <col min="1767" max="1767" width="18.44140625" bestFit="1" customWidth="1"/>
    <col min="1768" max="1768" width="18.21875" bestFit="1" customWidth="1"/>
    <col min="1769" max="1769" width="21.44140625" bestFit="1" customWidth="1"/>
    <col min="1770" max="1770" width="14.44140625" bestFit="1" customWidth="1"/>
    <col min="1771" max="1771" width="17.6640625" bestFit="1" customWidth="1"/>
    <col min="1772" max="1772" width="17" bestFit="1" customWidth="1"/>
    <col min="1773" max="1773" width="20.109375" bestFit="1" customWidth="1"/>
    <col min="1774" max="1774" width="15.88671875" bestFit="1" customWidth="1"/>
    <col min="1775" max="1775" width="19" bestFit="1" customWidth="1"/>
    <col min="1776" max="1776" width="16.33203125" bestFit="1" customWidth="1"/>
    <col min="1777" max="1777" width="19.44140625" bestFit="1" customWidth="1"/>
    <col min="1778" max="1778" width="18.77734375" bestFit="1" customWidth="1"/>
    <col min="1779" max="1779" width="22" bestFit="1" customWidth="1"/>
    <col min="1780" max="1780" width="19.44140625" bestFit="1" customWidth="1"/>
    <col min="1781" max="1781" width="22.5546875" bestFit="1" customWidth="1"/>
    <col min="1782" max="1782" width="16.44140625" bestFit="1" customWidth="1"/>
    <col min="1783" max="1783" width="19.5546875" bestFit="1" customWidth="1"/>
    <col min="1784" max="1784" width="20.6640625" bestFit="1" customWidth="1"/>
    <col min="1785" max="1785" width="23.77734375" bestFit="1" customWidth="1"/>
    <col min="1786" max="1786" width="19.6640625" bestFit="1" customWidth="1"/>
    <col min="1787" max="1787" width="22.77734375" bestFit="1" customWidth="1"/>
    <col min="1788" max="1788" width="13.77734375" bestFit="1" customWidth="1"/>
    <col min="1789" max="1789" width="16.88671875" bestFit="1" customWidth="1"/>
    <col min="1790" max="1790" width="24.21875" bestFit="1" customWidth="1"/>
    <col min="1791" max="1791" width="27.33203125" bestFit="1" customWidth="1"/>
    <col min="1792" max="1792" width="17" bestFit="1" customWidth="1"/>
    <col min="1793" max="1793" width="20.109375" bestFit="1" customWidth="1"/>
    <col min="1794" max="1794" width="13.88671875" bestFit="1" customWidth="1"/>
    <col min="1795" max="1795" width="17" bestFit="1" customWidth="1"/>
    <col min="1796" max="1796" width="18.33203125" bestFit="1" customWidth="1"/>
    <col min="1797" max="1797" width="21.5546875" bestFit="1" customWidth="1"/>
    <col min="1798" max="1798" width="14.44140625" bestFit="1" customWidth="1"/>
    <col min="1799" max="1799" width="17.6640625" bestFit="1" customWidth="1"/>
    <col min="1800" max="1800" width="19.88671875" bestFit="1" customWidth="1"/>
    <col min="1801" max="1801" width="23" bestFit="1" customWidth="1"/>
    <col min="1802" max="1802" width="15.5546875" bestFit="1" customWidth="1"/>
    <col min="1803" max="1803" width="18.6640625" bestFit="1" customWidth="1"/>
    <col min="1804" max="1804" width="16.88671875" bestFit="1" customWidth="1"/>
    <col min="1805" max="1805" width="20" bestFit="1" customWidth="1"/>
    <col min="1806" max="1806" width="17.109375" bestFit="1" customWidth="1"/>
    <col min="1807" max="1807" width="20.21875" bestFit="1" customWidth="1"/>
    <col min="1808" max="1808" width="16.44140625" bestFit="1" customWidth="1"/>
    <col min="1809" max="1809" width="19.5546875" bestFit="1" customWidth="1"/>
    <col min="1810" max="1810" width="15.21875" bestFit="1" customWidth="1"/>
    <col min="1811" max="1811" width="18.33203125" bestFit="1" customWidth="1"/>
    <col min="1812" max="1812" width="19.6640625" bestFit="1" customWidth="1"/>
    <col min="1813" max="1813" width="22.77734375" bestFit="1" customWidth="1"/>
    <col min="1814" max="1814" width="20.33203125" bestFit="1" customWidth="1"/>
    <col min="1815" max="1815" width="23.44140625" bestFit="1" customWidth="1"/>
    <col min="1816" max="1816" width="15.21875" bestFit="1" customWidth="1"/>
    <col min="1817" max="1817" width="18.33203125" bestFit="1" customWidth="1"/>
    <col min="1818" max="1818" width="15.109375" bestFit="1" customWidth="1"/>
    <col min="1819" max="1819" width="18.21875" bestFit="1" customWidth="1"/>
    <col min="1820" max="1820" width="16.21875" bestFit="1" customWidth="1"/>
    <col min="1821" max="1821" width="19.33203125" bestFit="1" customWidth="1"/>
    <col min="1822" max="1822" width="16.21875" bestFit="1" customWidth="1"/>
    <col min="1823" max="1823" width="19.33203125" bestFit="1" customWidth="1"/>
    <col min="1824" max="1824" width="18.44140625" bestFit="1" customWidth="1"/>
    <col min="1825" max="1825" width="21.6640625" bestFit="1" customWidth="1"/>
    <col min="1826" max="1826" width="12.5546875" bestFit="1" customWidth="1"/>
    <col min="1827" max="1827" width="15.6640625" bestFit="1" customWidth="1"/>
    <col min="1828" max="1828" width="12.77734375" bestFit="1" customWidth="1"/>
    <col min="1829" max="1829" width="15.88671875" bestFit="1" customWidth="1"/>
    <col min="1830" max="1830" width="14.5546875" bestFit="1" customWidth="1"/>
    <col min="1831" max="1831" width="17.77734375" bestFit="1" customWidth="1"/>
    <col min="1832" max="1832" width="14.6640625" bestFit="1" customWidth="1"/>
    <col min="1833" max="1833" width="17.88671875" bestFit="1" customWidth="1"/>
    <col min="1834" max="1834" width="15.77734375" bestFit="1" customWidth="1"/>
    <col min="1835" max="1835" width="18.88671875" bestFit="1" customWidth="1"/>
    <col min="1836" max="1836" width="20.33203125" bestFit="1" customWidth="1"/>
    <col min="1837" max="1837" width="23.44140625" bestFit="1" customWidth="1"/>
    <col min="1838" max="1838" width="16.88671875" bestFit="1" customWidth="1"/>
    <col min="1839" max="1839" width="20" bestFit="1" customWidth="1"/>
    <col min="1840" max="1840" width="16.44140625" bestFit="1" customWidth="1"/>
    <col min="1841" max="1841" width="19.5546875" bestFit="1" customWidth="1"/>
    <col min="1842" max="1842" width="16.33203125" bestFit="1" customWidth="1"/>
    <col min="1843" max="1843" width="19.44140625" bestFit="1" customWidth="1"/>
    <col min="1844" max="1844" width="17.77734375" bestFit="1" customWidth="1"/>
    <col min="1845" max="1845" width="20.88671875" bestFit="1" customWidth="1"/>
    <col min="1846" max="1846" width="15.88671875" bestFit="1" customWidth="1"/>
    <col min="1847" max="1847" width="19" bestFit="1" customWidth="1"/>
    <col min="1848" max="1848" width="15.109375" bestFit="1" customWidth="1"/>
    <col min="1849" max="1849" width="18.21875" bestFit="1" customWidth="1"/>
    <col min="1850" max="1850" width="23.88671875" bestFit="1" customWidth="1"/>
    <col min="1851" max="1851" width="27" bestFit="1" customWidth="1"/>
    <col min="1852" max="1852" width="17.109375" bestFit="1" customWidth="1"/>
    <col min="1853" max="1853" width="20.21875" bestFit="1" customWidth="1"/>
    <col min="1854" max="1854" width="19.88671875" bestFit="1" customWidth="1"/>
    <col min="1855" max="1855" width="23" bestFit="1" customWidth="1"/>
    <col min="1856" max="1856" width="19.6640625" bestFit="1" customWidth="1"/>
    <col min="1857" max="1857" width="22.77734375" bestFit="1" customWidth="1"/>
    <col min="1858" max="1858" width="15.33203125" bestFit="1" customWidth="1"/>
    <col min="1859" max="1859" width="18.44140625" bestFit="1" customWidth="1"/>
    <col min="1860" max="1860" width="14.6640625" bestFit="1" customWidth="1"/>
    <col min="1861" max="1861" width="17.88671875" bestFit="1" customWidth="1"/>
    <col min="1862" max="1862" width="16.109375" bestFit="1" customWidth="1"/>
    <col min="1863" max="1863" width="19.21875" bestFit="1" customWidth="1"/>
    <col min="1864" max="1864" width="15.109375" bestFit="1" customWidth="1"/>
    <col min="1865" max="1865" width="18.21875" bestFit="1" customWidth="1"/>
    <col min="1866" max="1866" width="17.77734375" bestFit="1" customWidth="1"/>
    <col min="1867" max="1867" width="20.88671875" bestFit="1" customWidth="1"/>
    <col min="1868" max="1868" width="16.33203125" bestFit="1" customWidth="1"/>
    <col min="1869" max="1869" width="19.44140625" bestFit="1" customWidth="1"/>
    <col min="1870" max="1870" width="19.109375" bestFit="1" customWidth="1"/>
    <col min="1871" max="1871" width="22.21875" bestFit="1" customWidth="1"/>
    <col min="1872" max="1872" width="22" bestFit="1" customWidth="1"/>
    <col min="1873" max="1873" width="25.109375" bestFit="1" customWidth="1"/>
    <col min="1874" max="1874" width="18.21875" bestFit="1" customWidth="1"/>
    <col min="1875" max="1875" width="21.44140625" bestFit="1" customWidth="1"/>
    <col min="1876" max="1876" width="15.5546875" bestFit="1" customWidth="1"/>
    <col min="1877" max="1877" width="18.6640625" bestFit="1" customWidth="1"/>
    <col min="1878" max="1878" width="16.21875" bestFit="1" customWidth="1"/>
    <col min="1879" max="1879" width="19.33203125" bestFit="1" customWidth="1"/>
    <col min="1880" max="1880" width="15.6640625" bestFit="1" customWidth="1"/>
    <col min="1881" max="1881" width="18.77734375" bestFit="1" customWidth="1"/>
    <col min="1882" max="1882" width="14.5546875" bestFit="1" customWidth="1"/>
    <col min="1883" max="1883" width="17.77734375" bestFit="1" customWidth="1"/>
    <col min="1884" max="1884" width="16.44140625" bestFit="1" customWidth="1"/>
    <col min="1885" max="1885" width="19.5546875" bestFit="1" customWidth="1"/>
    <col min="1886" max="1886" width="15.77734375" bestFit="1" customWidth="1"/>
    <col min="1887" max="1887" width="18.88671875" bestFit="1" customWidth="1"/>
    <col min="1888" max="1888" width="14.5546875" bestFit="1" customWidth="1"/>
    <col min="1889" max="1889" width="17.77734375" bestFit="1" customWidth="1"/>
    <col min="1890" max="1890" width="23.88671875" bestFit="1" customWidth="1"/>
    <col min="1891" max="1891" width="27" bestFit="1" customWidth="1"/>
    <col min="1892" max="1892" width="13.77734375" bestFit="1" customWidth="1"/>
    <col min="1893" max="1893" width="16.88671875" bestFit="1" customWidth="1"/>
    <col min="1894" max="1894" width="16.44140625" bestFit="1" customWidth="1"/>
    <col min="1895" max="1895" width="19.5546875" bestFit="1" customWidth="1"/>
    <col min="1896" max="1896" width="16.6640625" bestFit="1" customWidth="1"/>
    <col min="1897" max="1897" width="19.77734375" bestFit="1" customWidth="1"/>
    <col min="1898" max="1898" width="12.77734375" bestFit="1" customWidth="1"/>
    <col min="1899" max="1899" width="15.88671875" bestFit="1" customWidth="1"/>
    <col min="1900" max="1900" width="15.77734375" bestFit="1" customWidth="1"/>
    <col min="1901" max="1901" width="18.88671875" bestFit="1" customWidth="1"/>
    <col min="1902" max="1902" width="15.44140625" bestFit="1" customWidth="1"/>
    <col min="1903" max="1903" width="18.5546875" bestFit="1" customWidth="1"/>
    <col min="1904" max="1904" width="15.88671875" bestFit="1" customWidth="1"/>
    <col min="1905" max="1905" width="19" bestFit="1" customWidth="1"/>
    <col min="1906" max="1906" width="14.44140625" bestFit="1" customWidth="1"/>
    <col min="1907" max="1907" width="17.6640625" bestFit="1" customWidth="1"/>
    <col min="1908" max="1908" width="18" bestFit="1" customWidth="1"/>
    <col min="1909" max="1909" width="21.109375" bestFit="1" customWidth="1"/>
    <col min="1910" max="1910" width="15.21875" bestFit="1" customWidth="1"/>
    <col min="1911" max="1911" width="18.33203125" bestFit="1" customWidth="1"/>
    <col min="1912" max="1912" width="13.77734375" bestFit="1" customWidth="1"/>
    <col min="1913" max="1913" width="16.88671875" bestFit="1" customWidth="1"/>
    <col min="1914" max="1914" width="17.44140625" bestFit="1" customWidth="1"/>
    <col min="1915" max="1915" width="20.5546875" bestFit="1" customWidth="1"/>
    <col min="1916" max="1916" width="18.33203125" bestFit="1" customWidth="1"/>
    <col min="1917" max="1917" width="21.5546875" bestFit="1" customWidth="1"/>
    <col min="1918" max="1918" width="16.88671875" bestFit="1" customWidth="1"/>
    <col min="1919" max="1919" width="20" bestFit="1" customWidth="1"/>
    <col min="1920" max="1920" width="12.6640625" bestFit="1" customWidth="1"/>
    <col min="1921" max="1921" width="15.77734375" bestFit="1" customWidth="1"/>
    <col min="1922" max="1922" width="16.21875" bestFit="1" customWidth="1"/>
    <col min="1923" max="1923" width="19.33203125" bestFit="1" customWidth="1"/>
    <col min="1924" max="1924" width="16.33203125" bestFit="1" customWidth="1"/>
    <col min="1925" max="1925" width="19.44140625" bestFit="1" customWidth="1"/>
    <col min="1926" max="1926" width="18.88671875" bestFit="1" customWidth="1"/>
    <col min="1927" max="1927" width="22.109375" bestFit="1" customWidth="1"/>
    <col min="1928" max="1928" width="14" bestFit="1" customWidth="1"/>
    <col min="1929" max="1929" width="17.21875" bestFit="1" customWidth="1"/>
    <col min="1930" max="1930" width="21.5546875" bestFit="1" customWidth="1"/>
    <col min="1931" max="1931" width="24.6640625" bestFit="1" customWidth="1"/>
    <col min="1932" max="1932" width="16.33203125" bestFit="1" customWidth="1"/>
    <col min="1933" max="1933" width="19.44140625" bestFit="1" customWidth="1"/>
    <col min="1934" max="1934" width="16.21875" bestFit="1" customWidth="1"/>
    <col min="1935" max="1935" width="19.33203125" bestFit="1" customWidth="1"/>
    <col min="1936" max="1936" width="15.109375" bestFit="1" customWidth="1"/>
    <col min="1937" max="1938" width="18.21875" bestFit="1" customWidth="1"/>
    <col min="1939" max="1939" width="21.44140625" bestFit="1" customWidth="1"/>
    <col min="1940" max="1940" width="15" bestFit="1" customWidth="1"/>
    <col min="1941" max="1941" width="18.109375" bestFit="1" customWidth="1"/>
    <col min="1942" max="1942" width="17.6640625" bestFit="1" customWidth="1"/>
    <col min="1943" max="1943" width="20.77734375" bestFit="1" customWidth="1"/>
    <col min="1944" max="1944" width="15.109375" bestFit="1" customWidth="1"/>
    <col min="1945" max="1945" width="18.21875" bestFit="1" customWidth="1"/>
    <col min="1946" max="1946" width="16.33203125" bestFit="1" customWidth="1"/>
    <col min="1947" max="1947" width="19.44140625" bestFit="1" customWidth="1"/>
    <col min="1948" max="1948" width="15.77734375" bestFit="1" customWidth="1"/>
    <col min="1949" max="1949" width="18.88671875" bestFit="1" customWidth="1"/>
    <col min="1950" max="1950" width="15.88671875" bestFit="1" customWidth="1"/>
    <col min="1951" max="1951" width="19" bestFit="1" customWidth="1"/>
    <col min="1952" max="1952" width="17.77734375" bestFit="1" customWidth="1"/>
    <col min="1953" max="1953" width="20.88671875" bestFit="1" customWidth="1"/>
    <col min="1954" max="1954" width="15.88671875" bestFit="1" customWidth="1"/>
    <col min="1955" max="1955" width="19" bestFit="1" customWidth="1"/>
    <col min="1956" max="1956" width="16.33203125" bestFit="1" customWidth="1"/>
    <col min="1957" max="1957" width="19.44140625" bestFit="1" customWidth="1"/>
    <col min="1958" max="1958" width="13.77734375" bestFit="1" customWidth="1"/>
    <col min="1959" max="1959" width="16.88671875" bestFit="1" customWidth="1"/>
    <col min="1960" max="1960" width="14.5546875" bestFit="1" customWidth="1"/>
    <col min="1961" max="1961" width="17.77734375" bestFit="1" customWidth="1"/>
    <col min="1962" max="1962" width="16.21875" bestFit="1" customWidth="1"/>
    <col min="1963" max="1963" width="19.33203125" bestFit="1" customWidth="1"/>
    <col min="1964" max="1964" width="21.88671875" bestFit="1" customWidth="1"/>
    <col min="1965" max="1965" width="25" bestFit="1" customWidth="1"/>
    <col min="1966" max="1966" width="22.77734375" bestFit="1" customWidth="1"/>
    <col min="1967" max="1967" width="26" bestFit="1" customWidth="1"/>
    <col min="1968" max="1968" width="16.33203125" bestFit="1" customWidth="1"/>
    <col min="1969" max="1969" width="19.44140625" bestFit="1" customWidth="1"/>
    <col min="1970" max="1970" width="15.77734375" bestFit="1" customWidth="1"/>
    <col min="1971" max="1971" width="18.88671875" bestFit="1" customWidth="1"/>
    <col min="1972" max="1972" width="19.77734375" bestFit="1" customWidth="1"/>
    <col min="1973" max="1973" width="22.88671875" bestFit="1" customWidth="1"/>
    <col min="1974" max="1974" width="17.77734375" bestFit="1" customWidth="1"/>
    <col min="1975" max="1975" width="20.88671875" bestFit="1" customWidth="1"/>
    <col min="1976" max="1976" width="13.109375" bestFit="1" customWidth="1"/>
    <col min="1977" max="1977" width="16.21875" bestFit="1" customWidth="1"/>
    <col min="1978" max="1978" width="16.44140625" bestFit="1" customWidth="1"/>
    <col min="1979" max="1979" width="19.5546875" bestFit="1" customWidth="1"/>
    <col min="1980" max="1980" width="15.21875" bestFit="1" customWidth="1"/>
    <col min="1981" max="1981" width="18.33203125" bestFit="1" customWidth="1"/>
    <col min="1982" max="1982" width="22" bestFit="1" customWidth="1"/>
    <col min="1983" max="1983" width="25.109375" bestFit="1" customWidth="1"/>
    <col min="1984" max="1984" width="19.21875" bestFit="1" customWidth="1"/>
    <col min="1985" max="1985" width="22.33203125" bestFit="1" customWidth="1"/>
    <col min="1986" max="1986" width="16.33203125" bestFit="1" customWidth="1"/>
    <col min="1987" max="1987" width="19.44140625" bestFit="1" customWidth="1"/>
    <col min="1988" max="1988" width="18.109375" bestFit="1" customWidth="1"/>
    <col min="1989" max="1989" width="21.33203125" bestFit="1" customWidth="1"/>
    <col min="1990" max="1990" width="23.33203125" bestFit="1" customWidth="1"/>
    <col min="1991" max="1991" width="26.44140625" bestFit="1" customWidth="1"/>
    <col min="1992" max="1992" width="17.109375" bestFit="1" customWidth="1"/>
    <col min="1993" max="1993" width="20.21875" bestFit="1" customWidth="1"/>
    <col min="1994" max="1994" width="15.44140625" bestFit="1" customWidth="1"/>
    <col min="1995" max="1995" width="18.5546875" bestFit="1" customWidth="1"/>
    <col min="1996" max="1996" width="15.21875" bestFit="1" customWidth="1"/>
    <col min="1997" max="1997" width="18.33203125" bestFit="1" customWidth="1"/>
    <col min="1998" max="1998" width="17.6640625" bestFit="1" customWidth="1"/>
    <col min="1999" max="1999" width="20.77734375" bestFit="1" customWidth="1"/>
    <col min="2000" max="2000" width="17.5546875" bestFit="1" customWidth="1"/>
    <col min="2001" max="2001" width="20.6640625" bestFit="1" customWidth="1"/>
    <col min="2002" max="2002" width="11.33203125" bestFit="1" customWidth="1"/>
  </cols>
  <sheetData>
    <row r="2" spans="1:5" x14ac:dyDescent="0.25">
      <c r="A2" s="5" t="s">
        <v>31</v>
      </c>
      <c r="B2" t="s">
        <v>1202</v>
      </c>
    </row>
    <row r="4" spans="1:5" x14ac:dyDescent="0.25">
      <c r="A4" t="s">
        <v>1203</v>
      </c>
      <c r="B4" t="s">
        <v>1204</v>
      </c>
      <c r="C4" t="s">
        <v>1205</v>
      </c>
      <c r="D4" t="s">
        <v>1206</v>
      </c>
      <c r="E4" t="s">
        <v>1207</v>
      </c>
    </row>
    <row r="5" spans="1:5" x14ac:dyDescent="0.25">
      <c r="A5" s="7">
        <v>7396780</v>
      </c>
      <c r="B5" s="7">
        <v>7366860</v>
      </c>
      <c r="C5" s="7">
        <v>37778510</v>
      </c>
      <c r="D5" s="7">
        <v>52556400</v>
      </c>
      <c r="E5">
        <f>SUM(A5:C5)</f>
        <v>52542150</v>
      </c>
    </row>
    <row r="8" spans="1:5" ht="12.6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DBA0125-E92E-4D5F-A05B-2D2B49A22A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insurance_claims Raw</vt:lpstr>
      <vt:lpstr>insurance_claims Cleaning</vt:lpstr>
      <vt:lpstr>insurance_claims Cleaned</vt:lpstr>
      <vt:lpstr>Count of State</vt:lpstr>
      <vt:lpstr>Policy Deductable (2)</vt:lpstr>
      <vt:lpstr>Age_Impute</vt:lpstr>
      <vt:lpstr>Policy Deductable</vt:lpstr>
      <vt:lpstr>Data Clean Tracking</vt:lpstr>
      <vt:lpstr>Hobbies</vt:lpstr>
      <vt:lpstr>Annual Premium</vt:lpstr>
      <vt:lpstr>Capital Gains</vt:lpstr>
      <vt:lpstr>Authority call</vt:lpstr>
      <vt:lpstr>Incident State</vt:lpstr>
      <vt:lpstr>Total Claim 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CourtneyPersonal</dc:creator>
  <cp:lastModifiedBy>Courtney Marimuthu</cp:lastModifiedBy>
  <dcterms:created xsi:type="dcterms:W3CDTF">2024-06-18T19:29:06Z</dcterms:created>
  <dcterms:modified xsi:type="dcterms:W3CDTF">2024-06-18T19:41:25Z</dcterms:modified>
</cp:coreProperties>
</file>