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85" windowWidth="24615" windowHeight="13740"/>
  </bookViews>
  <sheets>
    <sheet name="Project Work Estimates" sheetId="10" r:id="rId1"/>
    <sheet name="Data" sheetId="1" state="hidden" r:id="rId2"/>
    <sheet name="Definitions" sheetId="7" state="hidden" r:id="rId3"/>
  </sheets>
  <definedNames>
    <definedName name="_xlnm._FilterDatabase" localSheetId="1">Data!$A$1:$AI$2</definedName>
    <definedName name="data">OFFSET(Data!$A$1,0,0,COUNTA(Data!$A:$A),39)</definedName>
    <definedName name="DATE">Definitions!$B$3:$B$3</definedName>
    <definedName name="NAME">Definitions!$B$4:$B$4</definedName>
    <definedName name="URL">Definitions!$B$2:$B$2</definedName>
  </definedNames>
  <calcPr calcId="145621"/>
  <pivotCaches>
    <pivotCache cacheId="0" r:id="rId4"/>
  </pivotCaches>
</workbook>
</file>

<file path=xl/calcChain.xml><?xml version="1.0" encoding="utf-8"?>
<calcChain xmlns="http://schemas.openxmlformats.org/spreadsheetml/2006/main">
  <c r="AH2" i="1" l="1"/>
  <c r="AI2" i="1"/>
  <c r="AK2" i="1"/>
  <c r="AJ2" i="1" s="1"/>
  <c r="AM2" i="1"/>
  <c r="AL2" i="1" s="1"/>
  <c r="XET42" i="10" l="1"/>
  <c r="XET41" i="10"/>
  <c r="B4" i="10"/>
</calcChain>
</file>

<file path=xl/comments1.xml><?xml version="1.0" encoding="utf-8"?>
<comments xmlns="http://schemas.openxmlformats.org/spreadsheetml/2006/main">
  <authors>
    <author>Dele</author>
  </authors>
  <commentList>
    <comment ref="XET41" authorId="0">
      <text>
        <r>
          <rPr>
            <sz val="11"/>
            <rFont val="Calibri"/>
          </rPr>
          <t>R1 and R2 contain formulae that this sheet depends on</t>
        </r>
      </text>
    </comment>
  </commentList>
</comments>
</file>

<file path=xl/comments2.xml><?xml version="1.0" encoding="utf-8"?>
<comments xmlns="http://schemas.openxmlformats.org/spreadsheetml/2006/main">
  <authors>
    <author>Dele</author>
  </authors>
  <commentList>
    <comment ref="AH1" authorId="0">
      <text>
        <r>
          <rPr>
            <sz val="11"/>
            <rFont val="Calibri"/>
          </rPr>
          <t>Calculated column 
NOT FROM Data</t>
        </r>
      </text>
    </comment>
  </commentList>
</comments>
</file>

<file path=xl/sharedStrings.xml><?xml version="1.0" encoding="utf-8"?>
<sst xmlns="http://schemas.openxmlformats.org/spreadsheetml/2006/main" count="101" uniqueCount="78">
  <si>
    <t>Work Estimates Report</t>
  </si>
  <si>
    <t>Start Month</t>
  </si>
  <si>
    <t>(All)</t>
  </si>
  <si>
    <t>Work ITems</t>
  </si>
  <si>
    <t>Hours Logged</t>
  </si>
  <si>
    <t>Hours Estimated</t>
  </si>
  <si>
    <t>Avg. Logged</t>
  </si>
  <si>
    <t xml:space="preserve">Avg. Estimate </t>
  </si>
  <si>
    <t xml:space="preserve">Variance </t>
  </si>
  <si>
    <t>Avg. Variance</t>
  </si>
  <si>
    <t>INTRA</t>
  </si>
  <si>
    <t>In Progress</t>
  </si>
  <si>
    <t>In Backlog</t>
  </si>
  <si>
    <t>Tested</t>
  </si>
  <si>
    <t>Parked</t>
  </si>
  <si>
    <t>INTRA Total</t>
  </si>
  <si>
    <t>Grand Total</t>
  </si>
  <si>
    <t>IssueKey</t>
  </si>
  <si>
    <t>Project Name</t>
  </si>
  <si>
    <t>ProjectCode</t>
  </si>
  <si>
    <t>Title</t>
  </si>
  <si>
    <t>Description</t>
  </si>
  <si>
    <t>Reporter</t>
  </si>
  <si>
    <t>Resources</t>
  </si>
  <si>
    <t>Status</t>
  </si>
  <si>
    <t>Priority</t>
  </si>
  <si>
    <t>Severity</t>
  </si>
  <si>
    <t>Resolution</t>
  </si>
  <si>
    <t>Type</t>
  </si>
  <si>
    <t>Revised</t>
  </si>
  <si>
    <t>Created</t>
  </si>
  <si>
    <t>Closed Date</t>
  </si>
  <si>
    <t>Resolved Date</t>
  </si>
  <si>
    <t>Due Date</t>
  </si>
  <si>
    <t>Start Date</t>
  </si>
  <si>
    <t>Percent Complete</t>
  </si>
  <si>
    <t>Comments</t>
  </si>
  <si>
    <t>Estimated Effort</t>
  </si>
  <si>
    <t>Points</t>
  </si>
  <si>
    <t>Component</t>
  </si>
  <si>
    <t>FixedInVersion</t>
  </si>
  <si>
    <t>AffectedVersionNumbers</t>
  </si>
  <si>
    <t>Age</t>
  </si>
  <si>
    <t>Repeated</t>
  </si>
  <si>
    <t>Excess Time</t>
  </si>
  <si>
    <t>Remaining Time</t>
  </si>
  <si>
    <t>Time Logged</t>
  </si>
  <si>
    <t>Votes</t>
  </si>
  <si>
    <t>Visibility</t>
  </si>
  <si>
    <t>Count()</t>
  </si>
  <si>
    <t>Due Month</t>
  </si>
  <si>
    <t>Estimated Hours</t>
  </si>
  <si>
    <t>Estimated Minutes</t>
  </si>
  <si>
    <t>Actual Hours</t>
  </si>
  <si>
    <t>Actual Minutes</t>
  </si>
  <si>
    <t>IMS</t>
  </si>
  <si>
    <t>Manager .</t>
  </si>
  <si>
    <t>Unassigned</t>
  </si>
  <si>
    <t>Assigned</t>
  </si>
  <si>
    <t>In Sprint</t>
  </si>
  <si>
    <t>Fields:</t>
  </si>
  <si>
    <t>ProjectName</t>
  </si>
  <si>
    <t>ResourceNames</t>
  </si>
  <si>
    <t>ClosedDate</t>
  </si>
  <si>
    <t>ResolvedDate</t>
  </si>
  <si>
    <t>DueDate</t>
  </si>
  <si>
    <t>StartDate</t>
  </si>
  <si>
    <t>PercentComplete</t>
  </si>
  <si>
    <t>EstimatedEffort</t>
  </si>
  <si>
    <t>ComponentNames</t>
  </si>
  <si>
    <t>ExcessTime</t>
  </si>
  <si>
    <t>RemainingTime</t>
  </si>
  <si>
    <t>TimeLogged</t>
  </si>
  <si>
    <t>Url:</t>
  </si>
  <si>
    <t>http://localhost/Gemini/project/INTRA/17/planner</t>
  </si>
  <si>
    <t>Date:</t>
  </si>
  <si>
    <t>Name:</t>
  </si>
  <si>
    <t>IMS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</si>
</sst>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Red]0.00"/>
    <numFmt numFmtId="165" formatCode="dd/mm/yy;@"/>
    <numFmt numFmtId="166" formatCode="yyyy\-m\-d\ hh:mm"/>
  </numFmts>
  <fonts count="9" x14ac:knownFonts="1">
    <font>
      <sz val="11"/>
      <name val="Calibri"/>
    </font>
    <font>
      <sz val="26"/>
      <name val="Calibri"/>
    </font>
    <font>
      <u/>
      <sz val="10"/>
      <color rgb="FF7F7F7F"/>
      <name val="Calibri"/>
    </font>
    <font>
      <u/>
      <sz val="11"/>
      <color rgb="FF7F7F7F"/>
      <name val="Calibri"/>
    </font>
    <font>
      <u/>
      <sz val="11"/>
      <color rgb="FF0000FF"/>
      <name val="Calibri"/>
    </font>
    <font>
      <sz val="11"/>
      <color rgb="FF345220"/>
      <name val="Consolas"/>
    </font>
    <font>
      <sz val="10"/>
      <color rgb="FF333333"/>
      <name val="Verdana"/>
    </font>
    <font>
      <u/>
      <sz val="11"/>
      <color rgb="FF0000FF"/>
      <name val="Calibri"/>
    </font>
    <font>
      <b/>
      <sz val="11"/>
      <name val="Calibri"/>
    </font>
  </fonts>
  <fills count="5">
    <fill>
      <patternFill patternType="none"/>
    </fill>
    <fill>
      <patternFill patternType="gray125"/>
    </fill>
    <fill>
      <patternFill patternType="solid">
        <fgColor rgb="FFF2F2F2"/>
      </patternFill>
    </fill>
    <fill>
      <patternFill patternType="solid">
        <fgColor rgb="FFFFFFFF"/>
      </patternFill>
    </fill>
    <fill>
      <patternFill patternType="solid">
        <fgColor rgb="FFFFFF00"/>
      </patternFill>
    </fill>
  </fills>
  <borders count="4">
    <border>
      <left/>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26">
    <xf numFmtId="0" fontId="0" fillId="0" borderId="0" xfId="0" applyProtection="1"/>
    <xf numFmtId="0" fontId="0" fillId="0" borderId="0" xfId="0" applyProtection="1"/>
    <xf numFmtId="0" fontId="1" fillId="3" borderId="0" xfId="0" applyFont="1" applyFill="1" applyProtection="1"/>
    <xf numFmtId="0" fontId="3" fillId="0" borderId="0" xfId="0" applyFont="1" applyAlignment="1" applyProtection="1">
      <alignment vertical="top"/>
    </xf>
    <xf numFmtId="0" fontId="0" fillId="0" borderId="0" xfId="0" applyAlignment="1" applyProtection="1">
      <alignment horizontal="center"/>
    </xf>
    <xf numFmtId="10" fontId="0" fillId="0" borderId="0" xfId="0" applyNumberFormat="1" applyProtection="1"/>
    <xf numFmtId="2" fontId="0" fillId="0" borderId="0" xfId="0" applyNumberFormat="1" applyProtection="1"/>
    <xf numFmtId="164" fontId="0" fillId="0" borderId="0" xfId="0" applyNumberFormat="1" applyProtection="1"/>
    <xf numFmtId="0" fontId="0" fillId="0" borderId="0" xfId="0" applyAlignment="1" applyProtection="1">
      <alignment horizontal="left"/>
    </xf>
    <xf numFmtId="9" fontId="0" fillId="0" borderId="0" xfId="0" applyNumberFormat="1" applyProtection="1"/>
    <xf numFmtId="165" fontId="0" fillId="0" borderId="0" xfId="0" applyNumberFormat="1" applyProtection="1"/>
    <xf numFmtId="14" fontId="0" fillId="4" borderId="0" xfId="0" applyNumberFormat="1" applyFill="1" applyProtection="1"/>
    <xf numFmtId="0" fontId="4" fillId="0" borderId="0" xfId="0" applyFont="1" applyProtection="1"/>
    <xf numFmtId="0" fontId="0" fillId="0" borderId="0" xfId="0" applyAlignment="1" applyProtection="1">
      <alignment wrapText="1"/>
    </xf>
    <xf numFmtId="166" fontId="0" fillId="0" borderId="0" xfId="0" applyNumberFormat="1" applyProtection="1"/>
    <xf numFmtId="165" fontId="5" fillId="0" borderId="0" xfId="0" applyNumberFormat="1" applyFont="1" applyAlignment="1" applyProtection="1">
      <alignment vertical="center"/>
    </xf>
    <xf numFmtId="43" fontId="0" fillId="0" borderId="0" xfId="0" applyNumberFormat="1" applyProtection="1"/>
    <xf numFmtId="0" fontId="6" fillId="4" borderId="0" xfId="0" applyFont="1" applyFill="1" applyProtection="1"/>
    <xf numFmtId="0" fontId="7" fillId="0" borderId="0" xfId="0" applyFont="1" applyProtection="1"/>
    <xf numFmtId="0" fontId="8" fillId="0" borderId="0" xfId="0" applyFont="1" applyProtection="1"/>
    <xf numFmtId="166" fontId="0" fillId="0" borderId="0" xfId="0" applyNumberFormat="1" applyAlignment="1" applyProtection="1">
      <alignment horizontal="left"/>
    </xf>
    <xf numFmtId="0" fontId="0" fillId="0" borderId="0" xfId="0" pivotButton="1" applyProtection="1"/>
    <xf numFmtId="0" fontId="1" fillId="2" borderId="1" xfId="0" applyFont="1" applyFill="1" applyBorder="1" applyAlignment="1" applyProtection="1">
      <alignment horizontal="center"/>
    </xf>
    <xf numFmtId="0" fontId="1" fillId="2" borderId="2" xfId="0" applyFont="1" applyFill="1" applyBorder="1" applyAlignment="1" applyProtection="1">
      <alignment horizontal="center"/>
    </xf>
    <xf numFmtId="0" fontId="1" fillId="2" borderId="3" xfId="0" applyFont="1" applyFill="1" applyBorder="1" applyAlignment="1" applyProtection="1">
      <alignment horizontal="center"/>
    </xf>
    <xf numFmtId="0" fontId="2" fillId="0" borderId="0" xfId="0" applyFont="1" applyAlignment="1" applyProtection="1">
      <alignment horizontal="center" vertical="top"/>
    </xf>
  </cellXfs>
  <cellStyles count="1">
    <cellStyle name="Normal" xfId="0" builtinId="0"/>
  </cellStyles>
  <dxfs count="9">
    <dxf>
      <numFmt numFmtId="2" formatCode="0.00"/>
    </dxf>
    <dxf>
      <numFmt numFmtId="164" formatCode="0.00;[Red]0.00"/>
    </dxf>
    <dxf>
      <numFmt numFmtId="164" formatCode="0.00;[Red]0.00"/>
    </dxf>
    <dxf>
      <numFmt numFmtId="14" formatCode="0.00%"/>
    </dxf>
    <dxf>
      <alignment horizontal="center" readingOrder="0"/>
    </dxf>
    <dxf>
      <alignment horizontal="center" readingOrder="0"/>
    </dxf>
    <dxf>
      <alignment horizontal="center" readingOrder="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 Id="rId14" Type="http://schemas.openxmlformats.org/officeDocument/2006/relationships/customXml" Target="../customXml/item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[ProjectEstimatesAndActualsReport.xlsx]Project Work Estimates!PivotTable2</c:name>
    <c:fmtId val="0"/>
  </c:pivotSource>
  <c:chart>
    <c:autoTitleDeleted val="1"/>
    <c:pivotFmts>
      <c:pivotFmt>
        <c:idx val="0"/>
        <c:marker>
          <c:symbol val="none"/>
        </c:marker>
        <c:dLbl>
          <c:idx val="0"/>
          <c:layout/>
          <c:showLegendKey val="0"/>
          <c:showVal val="1"/>
          <c:showCatName val="1"/>
          <c:showSerName val="0"/>
          <c:showPercent val="0"/>
          <c:showBubbleSize val="0"/>
        </c:dLbl>
      </c:pivotFmt>
      <c:pivotFmt>
        <c:idx val="1"/>
        <c:marker>
          <c:symbol val="none"/>
        </c:marker>
        <c:dLbl>
          <c:idx val="0"/>
          <c:showLegendKey val="0"/>
          <c:showVal val="1"/>
          <c:showCatName val="1"/>
          <c:showSerName val="0"/>
          <c:showPercent val="0"/>
          <c:showBubbleSize val="0"/>
        </c:dLbl>
      </c:pivotFmt>
      <c:pivotFmt>
        <c:idx val="2"/>
        <c:marker>
          <c:symbol val="none"/>
        </c:marker>
        <c:dLbl>
          <c:idx val="0"/>
          <c:showLegendKey val="0"/>
          <c:showVal val="1"/>
          <c:showCatName val="1"/>
          <c:showSerName val="0"/>
          <c:showPercent val="0"/>
          <c:showBubbleSize val="0"/>
        </c:dLbl>
      </c:pivotFmt>
      <c:pivotFmt>
        <c:idx val="3"/>
        <c:marker>
          <c:symbol val="none"/>
        </c:marker>
        <c:dLbl>
          <c:idx val="0"/>
          <c:showLegendKey val="0"/>
          <c:showVal val="1"/>
          <c:showCatName val="1"/>
          <c:showSerName val="0"/>
          <c:showPercent val="0"/>
          <c:showBubbleSize val="0"/>
        </c:dLbl>
      </c:pivotFmt>
      <c:pivotFmt>
        <c:idx val="4"/>
        <c:marker>
          <c:symbol val="none"/>
        </c:marker>
        <c:dLbl>
          <c:idx val="0"/>
          <c:showLegendKey val="0"/>
          <c:showVal val="1"/>
          <c:showCatName val="1"/>
          <c:showSerName val="0"/>
          <c:showPercent val="0"/>
          <c:showBubbleSize val="0"/>
        </c:dLbl>
      </c:pivotFmt>
      <c:pivotFmt>
        <c:idx val="5"/>
        <c:marker>
          <c:symbol val="none"/>
        </c:marker>
        <c:dLbl>
          <c:idx val="0"/>
          <c:showLegendKey val="0"/>
          <c:showVal val="1"/>
          <c:showCatName val="1"/>
          <c:showSerName val="0"/>
          <c:showPercent val="0"/>
          <c:showBubbleSize val="0"/>
        </c:dLbl>
      </c:pivotFmt>
      <c:pivotFmt>
        <c:idx val="6"/>
        <c:marker>
          <c:symbol val="none"/>
        </c:marker>
        <c:dLbl>
          <c:idx val="0"/>
          <c:showLegendKey val="0"/>
          <c:showVal val="1"/>
          <c:showCatName val="1"/>
          <c:showSerName val="0"/>
          <c:showPercent val="0"/>
          <c:showBubbleSize val="0"/>
        </c:dLbl>
      </c:pivotFmt>
      <c:pivotFmt>
        <c:idx val="7"/>
        <c:marker>
          <c:symbol val="none"/>
        </c:marker>
        <c:dLbl>
          <c:idx val="0"/>
          <c:spPr/>
          <c:txPr>
            <a:bodyPr/>
            <a:lstStyle/>
            <a:p>
              <a:pPr>
                <a:defRPr/>
              </a:pPr>
              <a:endParaRPr lang="en-US"/>
            </a:p>
          </c:txPr>
          <c:showLegendKey val="0"/>
          <c:showVal val="1"/>
          <c:showCatName val="1"/>
          <c:showSerName val="0"/>
          <c:showPercent val="0"/>
          <c:showBubbleSize val="0"/>
        </c:dLbl>
      </c:pivotFmt>
      <c:pivotFmt>
        <c:idx val="8"/>
        <c:marker>
          <c:symbol val="none"/>
        </c:marker>
      </c:pivotFmt>
      <c:pivotFmt>
        <c:idx val="9"/>
        <c:marker>
          <c:symbol val="none"/>
        </c:marker>
      </c:pivotFmt>
    </c:pivotFmts>
    <c:view3D>
      <c:rotX val="30"/>
      <c:rotY val="0"/>
      <c:rAngAx val="0"/>
      <c:perspective val="0"/>
    </c:view3D>
    <c:floor>
      <c:thickness val="0"/>
    </c:floor>
    <c:sideWall>
      <c:thickness val="0"/>
    </c:sideWall>
    <c:backWall>
      <c:thickness val="0"/>
    </c:backWall>
    <c:plotArea>
      <c:layout/>
      <c:pie3DChart>
        <c:varyColors val="1"/>
        <c:ser>
          <c:idx val="0"/>
          <c:order val="0"/>
          <c:tx>
            <c:strRef>
              <c:f>'Project Work Estimates'!$E$9:$E$10</c:f>
              <c:strCache>
                <c:ptCount val="1"/>
                <c:pt idx="0">
                  <c:v>Work ITems</c:v>
                </c:pt>
              </c:strCache>
            </c:strRef>
          </c:tx>
          <c:explosion val="66"/>
          <c:dLbls>
            <c:spPr/>
            <c:txPr>
              <a:bodyPr/>
              <a:lstStyle/>
              <a:p>
                <a:pPr>
                  <a:defRPr/>
                </a:pPr>
                <a:endParaRPr lang="en-US"/>
              </a:p>
            </c:txPr>
            <c:showLegendKey val="0"/>
            <c:showVal val="1"/>
            <c:showCatName val="1"/>
            <c:showSerName val="0"/>
            <c:showPercent val="0"/>
            <c:showBubbleSize val="0"/>
            <c:showLeaderLines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Estimates'!$E$11:$E$21</c:f>
              <c:numCache>
                <c:formatCode>0.00%</c:formatCode>
                <c:ptCount val="8"/>
                <c:pt idx="0">
                  <c:v>9.2307692307692313E-2</c:v>
                </c:pt>
                <c:pt idx="1">
                  <c:v>6.1538461538461542E-2</c:v>
                </c:pt>
                <c:pt idx="2">
                  <c:v>4.6153846153846156E-2</c:v>
                </c:pt>
                <c:pt idx="3">
                  <c:v>4.6153846153846156E-2</c:v>
                </c:pt>
                <c:pt idx="4">
                  <c:v>3.0769230769230771E-2</c:v>
                </c:pt>
                <c:pt idx="5">
                  <c:v>0.18461538461538463</c:v>
                </c:pt>
                <c:pt idx="6">
                  <c:v>0.4</c:v>
                </c:pt>
                <c:pt idx="7">
                  <c:v>0.13846153846153847</c:v>
                </c:pt>
              </c:numCache>
            </c:numRef>
          </c:val>
        </c:ser>
        <c:ser>
          <c:idx val="1"/>
          <c:order val="1"/>
          <c:tx>
            <c:strRef>
              <c:f>'Project Work Estimates'!$F$9:$F$10</c:f>
              <c:strCache>
                <c:ptCount val="1"/>
                <c:pt idx="0">
                  <c:v>Hours Logged</c:v>
                </c:pt>
              </c:strCache>
            </c:strRef>
          </c:tx>
          <c:explosion val="25"/>
          <c:dLbls>
            <c:delete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Estimates'!$F$11:$F$21</c:f>
              <c:numCache>
                <c:formatCode>0.00</c:formatCode>
                <c:ptCount val="8"/>
                <c:pt idx="0">
                  <c:v>1</c:v>
                </c:pt>
                <c:pt idx="1">
                  <c:v>4</c:v>
                </c:pt>
                <c:pt idx="2">
                  <c:v>15.5</c:v>
                </c:pt>
                <c:pt idx="3">
                  <c:v>5</c:v>
                </c:pt>
                <c:pt idx="4">
                  <c:v>0</c:v>
                </c:pt>
                <c:pt idx="5">
                  <c:v>50.52</c:v>
                </c:pt>
                <c:pt idx="6">
                  <c:v>11.5</c:v>
                </c:pt>
                <c:pt idx="7">
                  <c:v>20</c:v>
                </c:pt>
              </c:numCache>
            </c:numRef>
          </c:val>
        </c:ser>
        <c:ser>
          <c:idx val="2"/>
          <c:order val="2"/>
          <c:tx>
            <c:strRef>
              <c:f>'Project Work Estimates'!$G$9:$G$10</c:f>
              <c:strCache>
                <c:ptCount val="1"/>
                <c:pt idx="0">
                  <c:v>Hours Estimated</c:v>
                </c:pt>
              </c:strCache>
            </c:strRef>
          </c:tx>
          <c:explosion val="25"/>
          <c:dLbls>
            <c:spPr/>
            <c:txPr>
              <a:bodyPr/>
              <a:lstStyle/>
              <a:p>
                <a:pPr>
                  <a:defRPr/>
                </a:pPr>
                <a:endParaRPr lang="en-US"/>
              </a:p>
            </c:txPr>
            <c:showLegendKey val="0"/>
            <c:showVal val="1"/>
            <c:showCatName val="1"/>
            <c:showSerName val="0"/>
            <c:showPercent val="0"/>
            <c:showBubbleSize val="0"/>
            <c:showLeaderLines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Estimates'!$G$11:$G$21</c:f>
              <c:numCache>
                <c:formatCode>0.00</c:formatCode>
                <c:ptCount val="8"/>
                <c:pt idx="0">
                  <c:v>13</c:v>
                </c:pt>
                <c:pt idx="1">
                  <c:v>6</c:v>
                </c:pt>
                <c:pt idx="2">
                  <c:v>45</c:v>
                </c:pt>
                <c:pt idx="3">
                  <c:v>12</c:v>
                </c:pt>
                <c:pt idx="4">
                  <c:v>0</c:v>
                </c:pt>
                <c:pt idx="5">
                  <c:v>69</c:v>
                </c:pt>
                <c:pt idx="6">
                  <c:v>0</c:v>
                </c:pt>
                <c:pt idx="7">
                  <c:v>0</c:v>
                </c:pt>
              </c:numCache>
            </c:numRef>
          </c:val>
        </c:ser>
        <c:ser>
          <c:idx val="3"/>
          <c:order val="3"/>
          <c:tx>
            <c:strRef>
              <c:f>'Project Work Estimates'!$H$9:$H$10</c:f>
              <c:strCache>
                <c:ptCount val="1"/>
                <c:pt idx="0">
                  <c:v>Avg. Logged</c:v>
                </c:pt>
              </c:strCache>
            </c:strRef>
          </c:tx>
          <c:explosion val="25"/>
          <c:dLbls>
            <c:spPr/>
            <c:txPr>
              <a:bodyPr/>
              <a:lstStyle/>
              <a:p>
                <a:pPr>
                  <a:defRPr/>
                </a:pPr>
                <a:endParaRPr lang="en-US"/>
              </a:p>
            </c:txPr>
            <c:showLegendKey val="0"/>
            <c:showVal val="1"/>
            <c:showCatName val="1"/>
            <c:showSerName val="0"/>
            <c:showPercent val="0"/>
            <c:showBubbleSize val="0"/>
            <c:showLeaderLines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Estimates'!$H$11:$H$21</c:f>
              <c:numCache>
                <c:formatCode>0.00</c:formatCode>
                <c:ptCount val="8"/>
                <c:pt idx="0">
                  <c:v>0.17</c:v>
                </c:pt>
                <c:pt idx="1">
                  <c:v>1</c:v>
                </c:pt>
                <c:pt idx="2">
                  <c:v>5.17</c:v>
                </c:pt>
                <c:pt idx="3">
                  <c:v>1.67</c:v>
                </c:pt>
                <c:pt idx="4">
                  <c:v>0</c:v>
                </c:pt>
                <c:pt idx="5">
                  <c:v>4.21</c:v>
                </c:pt>
                <c:pt idx="6">
                  <c:v>0.44</c:v>
                </c:pt>
                <c:pt idx="7">
                  <c:v>2.2200000000000002</c:v>
                </c:pt>
              </c:numCache>
            </c:numRef>
          </c:val>
        </c:ser>
        <c:ser>
          <c:idx val="4"/>
          <c:order val="4"/>
          <c:tx>
            <c:strRef>
              <c:f>'Project Work Estimates'!$I$9:$I$10</c:f>
              <c:strCache>
                <c:ptCount val="1"/>
                <c:pt idx="0">
                  <c:v>Avg. Estimate </c:v>
                </c:pt>
              </c:strCache>
            </c:strRef>
          </c:tx>
          <c:explosion val="25"/>
          <c:dLbls>
            <c:spPr/>
            <c:txPr>
              <a:bodyPr/>
              <a:lstStyle/>
              <a:p>
                <a:pPr>
                  <a:defRPr/>
                </a:pPr>
                <a:endParaRPr lang="en-US"/>
              </a:p>
            </c:txPr>
            <c:showLegendKey val="0"/>
            <c:showVal val="1"/>
            <c:showCatName val="1"/>
            <c:showSerName val="0"/>
            <c:showPercent val="0"/>
            <c:showBubbleSize val="0"/>
            <c:showLeaderLines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Estimates'!$I$11:$I$21</c:f>
              <c:numCache>
                <c:formatCode>0.00</c:formatCode>
                <c:ptCount val="8"/>
                <c:pt idx="0">
                  <c:v>2.17</c:v>
                </c:pt>
                <c:pt idx="1">
                  <c:v>1.5</c:v>
                </c:pt>
                <c:pt idx="2">
                  <c:v>15</c:v>
                </c:pt>
                <c:pt idx="3">
                  <c:v>4</c:v>
                </c:pt>
                <c:pt idx="4">
                  <c:v>0</c:v>
                </c:pt>
                <c:pt idx="5">
                  <c:v>5.75</c:v>
                </c:pt>
                <c:pt idx="6">
                  <c:v>0</c:v>
                </c:pt>
                <c:pt idx="7">
                  <c:v>0</c:v>
                </c:pt>
              </c:numCache>
            </c:numRef>
          </c:val>
        </c:ser>
        <c:ser>
          <c:idx val="5"/>
          <c:order val="5"/>
          <c:tx>
            <c:strRef>
              <c:f>'Project Work Estimates'!$J$9:$J$10</c:f>
              <c:strCache>
                <c:ptCount val="1"/>
                <c:pt idx="0">
                  <c:v>Variance </c:v>
                </c:pt>
              </c:strCache>
            </c:strRef>
          </c:tx>
          <c:explosion val="25"/>
          <c:dLbls>
            <c:spPr/>
            <c:txPr>
              <a:bodyPr/>
              <a:lstStyle/>
              <a:p>
                <a:pPr>
                  <a:defRPr/>
                </a:pPr>
                <a:endParaRPr lang="en-US"/>
              </a:p>
            </c:txPr>
            <c:showLegendKey val="0"/>
            <c:showVal val="1"/>
            <c:showCatName val="1"/>
            <c:showSerName val="0"/>
            <c:showPercent val="0"/>
            <c:showBubbleSize val="0"/>
            <c:showLeaderLines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Estimates'!$J$11:$J$21</c:f>
              <c:numCache>
                <c:formatCode>0.00;[Red]0.00</c:formatCode>
                <c:ptCount val="8"/>
                <c:pt idx="0">
                  <c:v>12</c:v>
                </c:pt>
                <c:pt idx="1">
                  <c:v>2</c:v>
                </c:pt>
                <c:pt idx="2">
                  <c:v>29.5</c:v>
                </c:pt>
                <c:pt idx="3">
                  <c:v>7</c:v>
                </c:pt>
                <c:pt idx="4">
                  <c:v>0</c:v>
                </c:pt>
                <c:pt idx="5">
                  <c:v>18.48</c:v>
                </c:pt>
                <c:pt idx="6">
                  <c:v>-11.5</c:v>
                </c:pt>
                <c:pt idx="7">
                  <c:v>-20</c:v>
                </c:pt>
              </c:numCache>
            </c:numRef>
          </c:val>
        </c:ser>
        <c:ser>
          <c:idx val="6"/>
          <c:order val="6"/>
          <c:tx>
            <c:strRef>
              <c:f>'Project Work Estimates'!$K$9:$K$10</c:f>
              <c:strCache>
                <c:ptCount val="1"/>
                <c:pt idx="0">
                  <c:v>Avg. Variance</c:v>
                </c:pt>
              </c:strCache>
            </c:strRef>
          </c:tx>
          <c:dLbls>
            <c:spPr/>
            <c:txPr>
              <a:bodyPr/>
              <a:lstStyle/>
              <a:p>
                <a:pPr>
                  <a:defRPr/>
                </a:pPr>
                <a:endParaRPr lang="en-US"/>
              </a:p>
            </c:txPr>
            <c:showLegendKey val="0"/>
            <c:showVal val="1"/>
            <c:showCatName val="1"/>
            <c:showSerName val="0"/>
            <c:showPercent val="0"/>
            <c:showBubbleSize val="0"/>
            <c:showLeaderLines val="1"/>
          </c:dLbls>
          <c:cat>
            <c:multiLvlStrRef>
              <c:f>'Project Work Estimates'!$C$11:$D$21</c:f>
              <c:multiLvlStrCache>
                <c:ptCount val="8"/>
                <c:lvl>
                  <c:pt idx="0">
                    <c:v>In Progress</c:v>
                  </c:pt>
                  <c:pt idx="1">
                    <c:v>In Backlog</c:v>
                  </c:pt>
                  <c:pt idx="2">
                    <c:v>Tested</c:v>
                  </c:pt>
                  <c:pt idx="3">
                    <c:v>Parked</c:v>
                  </c:pt>
                  <c:pt idx="4">
                    <c:v>In Sprint</c:v>
                  </c:pt>
                  <c:pt idx="5">
                    <c:v>In Progress</c:v>
                  </c:pt>
                  <c:pt idx="6">
                    <c:v>Unassigned</c:v>
                  </c:pt>
                  <c:pt idx="7">
                    <c:v>Assigned</c:v>
                  </c:pt>
                </c:lvl>
                <c:lvl>
                  <c:pt idx="0">
                    <c:v>INTRA</c:v>
                  </c:pt>
                  <c:pt idx="5">
                    <c:v>IMS</c:v>
                  </c:pt>
                </c:lvl>
              </c:multiLvlStrCache>
            </c:multiLvlStrRef>
          </c:cat>
          <c:val>
            <c:numRef>
              <c:f>'Project Work Estimates'!$K$11:$K$21</c:f>
              <c:numCache>
                <c:formatCode>0.00;[Red]0.00</c:formatCode>
                <c:ptCount val="8"/>
                <c:pt idx="0">
                  <c:v>0</c:v>
                </c:pt>
                <c:pt idx="1">
                  <c:v>0</c:v>
                </c:pt>
                <c:pt idx="2">
                  <c:v>0</c:v>
                </c:pt>
                <c:pt idx="3">
                  <c:v>0</c:v>
                </c:pt>
                <c:pt idx="4">
                  <c:v>0</c:v>
                </c:pt>
                <c:pt idx="5">
                  <c:v>0</c:v>
                </c:pt>
                <c:pt idx="6">
                  <c:v>0</c:v>
                </c:pt>
                <c:pt idx="7">
                  <c:v>0</c:v>
                </c:pt>
              </c:numCache>
            </c:numRef>
          </c:val>
        </c:ser>
        <c:dLbls>
          <c:showLegendKey val="0"/>
          <c:showVal val="1"/>
          <c:showCatName val="1"/>
          <c:showSerName val="0"/>
          <c:showPercent val="0"/>
          <c:showBubbleSize val="0"/>
          <c:showLeaderLines val="1"/>
        </c:dLbls>
      </c:pie3DChart>
    </c:plotArea>
    <c:plotVisOnly val="1"/>
    <c:dispBlanksAs val="gap"/>
    <c:showDLblsOverMax val="0"/>
  </c:chart>
  <c:spPr>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6803</xdr:colOff>
      <xdr:row>33</xdr:row>
      <xdr:rowOff>168729</xdr:rowOff>
    </xdr:from>
    <xdr:to>
      <xdr:col>12</xdr:col>
      <xdr:colOff>25854</xdr:colOff>
      <xdr:row>58</xdr:row>
      <xdr:rowOff>168729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8</xdr:col>
      <xdr:colOff>1162050</xdr:colOff>
      <xdr:row>49</xdr:row>
      <xdr:rowOff>47625</xdr:rowOff>
    </xdr:to>
    <xdr:sp macro="" textlink="">
      <xdr:nvSpPr>
        <xdr:cNvPr id="1026"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3"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4"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1028"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1030"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1162050</xdr:colOff>
      <xdr:row>49</xdr:row>
      <xdr:rowOff>47625</xdr:rowOff>
    </xdr:to>
    <xdr:sp macro="" textlink="">
      <xdr:nvSpPr>
        <xdr:cNvPr id="7"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657225</xdr:colOff>
      <xdr:row>41</xdr:row>
      <xdr:rowOff>0</xdr:rowOff>
    </xdr:to>
    <xdr:sp macro="" textlink="">
      <xdr:nvSpPr>
        <xdr:cNvPr id="2050"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657225</xdr:colOff>
      <xdr:row>41</xdr:row>
      <xdr:rowOff>0</xdr:rowOff>
    </xdr:to>
    <xdr:sp macro="" textlink="">
      <xdr:nvSpPr>
        <xdr:cNvPr id="2"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657225</xdr:colOff>
      <xdr:row>35</xdr:row>
      <xdr:rowOff>0</xdr:rowOff>
    </xdr:to>
    <xdr:sp macro="" textlink="">
      <xdr:nvSpPr>
        <xdr:cNvPr id="3"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657225</xdr:colOff>
      <xdr:row>22</xdr:row>
      <xdr:rowOff>0</xdr:rowOff>
    </xdr:to>
    <xdr:sp macro="" textlink="">
      <xdr:nvSpPr>
        <xdr:cNvPr id="2052"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657225</xdr:colOff>
      <xdr:row>22</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2857500</xdr:colOff>
      <xdr:row>15</xdr:row>
      <xdr:rowOff>190500</xdr:rowOff>
    </xdr:to>
    <xdr:sp macro="" textlink="">
      <xdr:nvSpPr>
        <xdr:cNvPr id="2054"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2857500</xdr:colOff>
      <xdr:row>7</xdr:row>
      <xdr:rowOff>571500</xdr:rowOff>
    </xdr:to>
    <xdr:sp macro="" textlink="">
      <xdr:nvSpPr>
        <xdr:cNvPr id="5" name="AutoShape 4"/>
        <xdr:cNvSpPr>
          <a:spLocks noChangeArrowheads="1"/>
        </xdr:cNvSpPr>
      </xdr:nvSpPr>
      <xdr:spPr bwMode="auto">
        <a:xfrm>
          <a:off x="0" y="0"/>
          <a:ext cx="9525000" cy="4191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2857500</xdr:colOff>
      <xdr:row>15</xdr:row>
      <xdr:rowOff>190500</xdr:rowOff>
    </xdr:to>
    <xdr:sp macro="" textlink="">
      <xdr:nvSpPr>
        <xdr:cNvPr id="6" name="GemComType"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sikuade" refreshedDate="41359.528496296298" missingItemsLimit="0" createdVersion="4" refreshedVersion="4" minRefreshableVersion="3" recordCount="65">
  <cacheSource type="worksheet">
    <worksheetSource name="=data"/>
  </cacheSource>
  <cacheFields count="44">
    <cacheField name="IssueKey" numFmtId="0">
      <sharedItems/>
    </cacheField>
    <cacheField name="Project Name" numFmtId="0">
      <sharedItems/>
    </cacheField>
    <cacheField name="ProjectCode" numFmtId="0">
      <sharedItems count="2">
        <s v="INTRA"/>
        <s v="IMS"/>
      </sharedItems>
    </cacheField>
    <cacheField name="Title" numFmtId="0">
      <sharedItems/>
    </cacheField>
    <cacheField name="Description" numFmtId="0">
      <sharedItems/>
    </cacheField>
    <cacheField name="Reporter" numFmtId="0">
      <sharedItems/>
    </cacheField>
    <cacheField name="Resources" numFmtId="0">
      <sharedItems/>
    </cacheField>
    <cacheField name="Status" numFmtId="0">
      <sharedItems count="7">
        <s v="Tested"/>
        <s v="In Progress"/>
        <s v="In Backlog"/>
        <s v="Unassigned"/>
        <s v="Assigned"/>
        <s v="Parked"/>
        <s v="In Sprint"/>
      </sharedItems>
    </cacheField>
    <cacheField name="Priority" numFmtId="0">
      <sharedItems/>
    </cacheField>
    <cacheField name="Severity" numFmtId="0">
      <sharedItems/>
    </cacheField>
    <cacheField name="Resolution" numFmtId="0">
      <sharedItems/>
    </cacheField>
    <cacheField name="Type" numFmtId="0">
      <sharedItems/>
    </cacheField>
    <cacheField name="Revised" numFmtId="166">
      <sharedItems containsSemiMixedTypes="0" containsNonDate="0" containsDate="1" containsString="0" minDate="2009-12-18T14:40:14" maxDate="2013-03-26T12:40:53"/>
    </cacheField>
    <cacheField name="Created" numFmtId="165">
      <sharedItems containsSemiMixedTypes="0" containsNonDate="0" containsDate="1" containsString="0" minDate="2009-08-29T23:00:00" maxDate="2013-03-14T11:59:10"/>
    </cacheField>
    <cacheField name="Closed Date" numFmtId="165">
      <sharedItems containsNonDate="0" containsDate="1" containsString="0" containsBlank="1" minDate="2012-07-31T23:56:21" maxDate="2012-08-03T20:56:21"/>
    </cacheField>
    <cacheField name="Resolved Date" numFmtId="165">
      <sharedItems containsNonDate="0" containsDate="1" containsString="0" containsBlank="1" minDate="2013-01-17T15:10:30" maxDate="2013-03-14T11:58:12"/>
    </cacheField>
    <cacheField name="Due Date" numFmtId="165">
      <sharedItems containsNonDate="0" containsDate="1" containsString="0" containsBlank="1" minDate="2012-07-30T00:00:00" maxDate="2013-03-27T00:00:00"/>
    </cacheField>
    <cacheField name="Start Date" numFmtId="165">
      <sharedItems containsNonDate="0" containsDate="1" containsString="0" containsBlank="1" minDate="2012-07-30T00:00:00" maxDate="2013-03-18T00:00:00"/>
    </cacheField>
    <cacheField name="Percent Complete" numFmtId="9">
      <sharedItems containsSemiMixedTypes="0" containsString="0" containsNumber="1" minValue="0" maxValue="0.82"/>
    </cacheField>
    <cacheField name="Comments" numFmtId="0">
      <sharedItems/>
    </cacheField>
    <cacheField name="Estimated Effort" numFmtId="0">
      <sharedItems/>
    </cacheField>
    <cacheField name="Points" numFmtId="0">
      <sharedItems containsSemiMixedTypes="0" containsString="0" containsNumber="1" containsInteger="1" minValue="0" maxValue="0"/>
    </cacheField>
    <cacheField name="Component" numFmtId="0">
      <sharedItems/>
    </cacheField>
    <cacheField name="FixedInVersion" numFmtId="0">
      <sharedItems/>
    </cacheField>
    <cacheField name="AffectedVersionNumbers" numFmtId="0">
      <sharedItems/>
    </cacheField>
    <cacheField name="Age" numFmtId="0">
      <sharedItems containsSemiMixedTypes="0" containsString="0" containsNumber="1" containsInteger="1" minValue="12" maxValue="1304"/>
    </cacheField>
    <cacheField name="Repeated" numFmtId="0">
      <sharedItems/>
    </cacheField>
    <cacheField name="Excess Time" numFmtId="0">
      <sharedItems/>
    </cacheField>
    <cacheField name="Remaining Time" numFmtId="43">
      <sharedItems/>
    </cacheField>
    <cacheField name="Time Logged" numFmtId="43">
      <sharedItems/>
    </cacheField>
    <cacheField name="Votes" numFmtId="0">
      <sharedItems containsSemiMixedTypes="0" containsString="0" containsNumber="1" containsInteger="1" minValue="0" maxValue="0"/>
    </cacheField>
    <cacheField name="Visibility" numFmtId="0">
      <sharedItems/>
    </cacheField>
    <cacheField name="Count()" numFmtId="0">
      <sharedItems containsSemiMixedTypes="0" containsString="0" containsNumber="1" containsInteger="1" minValue="1" maxValue="1"/>
    </cacheField>
    <cacheField name="Start Month" numFmtId="0">
      <sharedItems count="9">
        <s v="01-00"/>
        <s v="11-12"/>
        <s v="03-13"/>
        <s v="12-12"/>
        <s v="01-13"/>
        <s v="09-12"/>
        <s v="10-12"/>
        <s v="07-12"/>
        <s v="08-12"/>
      </sharedItems>
    </cacheField>
    <cacheField name="Due Month" numFmtId="0">
      <sharedItems/>
    </cacheField>
    <cacheField name="Estimated Hours" numFmtId="0">
      <sharedItems containsSemiMixedTypes="0" containsString="0" containsNumber="1" containsInteger="1" minValue="0" maxValue="45"/>
    </cacheField>
    <cacheField name="Estimated Minutes" numFmtId="0">
      <sharedItems containsSemiMixedTypes="0" containsString="0" containsNumber="1" containsInteger="1" minValue="0" maxValue="0"/>
    </cacheField>
    <cacheField name="Actual Hours" numFmtId="0">
      <sharedItems containsSemiMixedTypes="0" containsString="0" containsNumber="1" minValue="0" maxValue="20"/>
    </cacheField>
    <cacheField name="Actual Minutes" numFmtId="0">
      <sharedItems containsSemiMixedTypes="0" containsString="0" containsNumber="1" minValue="0" maxValue="0.5"/>
    </cacheField>
    <cacheField name="Variance" numFmtId="0" formula="ROUND('Estimated Hours'-'Actual Hours',2)" databaseField="0"/>
    <cacheField name="Avg. Estimate" numFmtId="0" formula="ROUND('Estimated Hours'/SUM('Count()'),2)" databaseField="0"/>
    <cacheField name="Average Logged" numFmtId="0" formula="ROUND('Actual Hours'/SUM('Count()'),2)" databaseField="0"/>
    <cacheField name="Average Variance" numFmtId="0" formula="#NAME?-#NAME?" databaseField="0"/>
    <cacheField name="Avg. Points" numFmtId="0" formula="ROUND(Points/'Count()',2)"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
  <r>
    <s v="INTRA-48"/>
    <s v="Company Intranet"/>
    <x v="0"/>
    <s v="Are we SARBOX compliant ?"/>
    <s v="Is the intranet billing and quotation system Sarbanes-Oxley compliant? This is now required since revenue recognition is now on the intranet!"/>
    <s v=""/>
    <s v="Developer ."/>
    <x v="0"/>
    <s v="High"/>
    <s v=""/>
    <s v="Complete"/>
    <s v="Story"/>
    <d v="2013-03-26T12:10:48"/>
    <d v="2009-12-18T14:22:01"/>
    <m/>
    <m/>
    <m/>
    <m/>
    <n v="0.56000000000000005"/>
    <s v="_x000a_Still checking on this"/>
    <s v="45h 0m"/>
    <n v="0"/>
    <s v="Billing"/>
    <s v="3.0"/>
    <s v=""/>
    <n v="1193"/>
    <s v=""/>
    <s v=""/>
    <s v=""/>
    <s v="15h 30m"/>
    <n v="0"/>
    <s v="Everyone"/>
    <n v="1"/>
    <x v="0"/>
    <s v="01-00"/>
    <n v="45"/>
    <n v="0"/>
    <n v="15.5"/>
    <n v="0.5"/>
  </r>
  <r>
    <s v="INTRA-37"/>
    <s v="Company Intranet"/>
    <x v="0"/>
    <s v="Store Hedged Currency Exchange Rates"/>
    <s v="Store hedged currency rates and use them as required."/>
    <s v=""/>
    <s v="Developer ."/>
    <x v="1"/>
    <s v="Low"/>
    <s v=""/>
    <s v="Unresolved"/>
    <s v="Story"/>
    <d v="2013-03-26T12:10:22"/>
    <d v="2009-12-18T14:08:57"/>
    <m/>
    <m/>
    <m/>
    <m/>
    <n v="0"/>
    <s v=""/>
    <s v="0h 0m"/>
    <n v="0"/>
    <s v="Billing"/>
    <s v="3.0"/>
    <s v=""/>
    <n v="1193"/>
    <s v=""/>
    <s v=""/>
    <s v=""/>
    <s v="0h 0m"/>
    <n v="0"/>
    <s v="Everyone"/>
    <n v="1"/>
    <x v="0"/>
    <s v="01-00"/>
    <n v="0"/>
    <n v="0"/>
    <n v="0"/>
    <n v="0"/>
  </r>
  <r>
    <s v="INTRA-90804"/>
    <s v="Company Intranet"/>
    <x v="0"/>
    <s v="Mark completed bugfixes as closed"/>
    <s v="_x000a_We have a number of completed bugfixes that should be flagged as closed."/>
    <s v=""/>
    <s v="Developer ."/>
    <x v="2"/>
    <s v="High"/>
    <s v=""/>
    <s v="Unresolved"/>
    <s v="Task"/>
    <d v="2013-03-26T10:55:21"/>
    <d v="2012-11-19T11:15:50"/>
    <m/>
    <m/>
    <d v="2012-11-19T00:00:00"/>
    <d v="2012-11-19T00:00:00"/>
    <n v="0"/>
    <s v=""/>
    <s v="6h 0m"/>
    <n v="0"/>
    <s v="Billing"/>
    <s v=""/>
    <s v=""/>
    <n v="127"/>
    <s v=""/>
    <s v=""/>
    <s v=""/>
    <s v="4h 0m"/>
    <n v="0"/>
    <s v="Everyone"/>
    <n v="1"/>
    <x v="1"/>
    <s v="11-12"/>
    <n v="6"/>
    <n v="0"/>
    <n v="4"/>
    <n v="0"/>
  </r>
  <r>
    <s v="IMS-230809"/>
    <s v="Integrated Marketing Solution"/>
    <x v="1"/>
    <s v="New investigation"/>
    <s v="_x000a_ddd"/>
    <s v="Manager ."/>
    <s v="Developer ."/>
    <x v="3"/>
    <s v="High"/>
    <s v="Trivial"/>
    <s v="Unresolved"/>
    <s v="Investigation"/>
    <d v="2013-03-26T12:40:53"/>
    <d v="2013-03-14T11:59:10"/>
    <m/>
    <m/>
    <m/>
    <d v="2013-03-17T00:00:00"/>
    <n v="0"/>
    <s v=""/>
    <s v="0h 0m"/>
    <n v="0"/>
    <s v="Administration"/>
    <s v=""/>
    <s v="3.0"/>
    <n v="12"/>
    <s v=""/>
    <s v=""/>
    <s v="0h 0m"/>
    <s v="0h 0m"/>
    <n v="0"/>
    <s v="Everyone"/>
    <n v="1"/>
    <x v="2"/>
    <s v="01-00"/>
    <n v="0"/>
    <n v="0"/>
    <n v="0"/>
    <n v="0"/>
  </r>
  <r>
    <s v="IMS-220813"/>
    <s v="Integrated Marketing Solution"/>
    <x v="1"/>
    <s v="Error 403"/>
    <s v="_x000a_Tried to log into SAP and got a 403"/>
    <s v="Manager ."/>
    <s v="Developer ."/>
    <x v="3"/>
    <s v="High"/>
    <s v="Trivial"/>
    <s v="Duplicate"/>
    <s v="Bug"/>
    <d v="2013-03-26T12:40:53"/>
    <d v="2013-03-12T15:29:31"/>
    <m/>
    <d v="2013-03-14T11:58:12"/>
    <m/>
    <m/>
    <n v="0"/>
    <s v=""/>
    <s v="0h 0m"/>
    <n v="0"/>
    <s v="Administration"/>
    <s v=""/>
    <s v="3.0"/>
    <n v="13"/>
    <s v=""/>
    <s v=""/>
    <s v="0h 0m"/>
    <s v="0h 0m"/>
    <n v="0"/>
    <s v="Everyone"/>
    <n v="1"/>
    <x v="0"/>
    <s v="01-00"/>
    <n v="0"/>
    <n v="0"/>
    <n v="0"/>
    <n v="0"/>
  </r>
  <r>
    <s v="IMS-72"/>
    <s v="Integrated Marketing Solution"/>
    <x v="1"/>
    <s v="Campaign Copy Broken"/>
    <s v="Copying campaigns does not copy over resources where resources are inactive."/>
    <s v="Manager ."/>
    <s v="Manager ."/>
    <x v="1"/>
    <s v="High"/>
    <s v="Minor"/>
    <s v="Duplicate"/>
    <s v="Task"/>
    <d v="2013-03-26T12:40:53"/>
    <d v="2009-08-29T23:00:00"/>
    <m/>
    <d v="2013-01-22T12:22:19"/>
    <d v="2012-12-11T00:00:00"/>
    <d v="2012-11-05T00:00:00"/>
    <n v="0"/>
    <s v="_x000a_I would like this dealt with today"/>
    <s v="5h 0m"/>
    <n v="0"/>
    <s v="Campaigns, Data Loaders, Messaging"/>
    <s v="3.0"/>
    <s v="2.2"/>
    <n v="1304"/>
    <s v=""/>
    <s v="1h 15m"/>
    <s v=""/>
    <s v="6h 15m"/>
    <n v="0"/>
    <s v="Everyone"/>
    <n v="1"/>
    <x v="1"/>
    <s v="12-12"/>
    <n v="5"/>
    <n v="0"/>
    <n v="6.25"/>
    <n v="0.25"/>
  </r>
  <r>
    <s v="IMS-70199"/>
    <s v="Integrated Marketing Solution"/>
    <x v="1"/>
    <s v="Excel add-in causes corruption"/>
    <s v="_x000a_The XYZ Add in ..."/>
    <s v="Developer ."/>
    <s v="Developer ."/>
    <x v="4"/>
    <s v="High"/>
    <s v="Trivial"/>
    <s v="Duplicate"/>
    <s v="Bug"/>
    <d v="2013-03-26T12:40:53"/>
    <d v="2012-10-17T16:18:54"/>
    <m/>
    <d v="2013-01-17T15:10:37"/>
    <m/>
    <m/>
    <n v="0"/>
    <s v="_x000a_Something needs to be done with this"/>
    <s v="0h 0m"/>
    <n v="0"/>
    <s v="Middleware"/>
    <s v=""/>
    <s v="3.0"/>
    <n v="159"/>
    <s v=""/>
    <s v=""/>
    <s v="0h 0m"/>
    <s v="0h 0m"/>
    <n v="0"/>
    <s v="Everyone"/>
    <n v="1"/>
    <x v="0"/>
    <s v="01-00"/>
    <n v="0"/>
    <n v="0"/>
    <n v="0"/>
    <n v="0"/>
  </r>
  <r>
    <s v="IMS-220809"/>
    <s v="Integrated Marketing Solution"/>
    <x v="1"/>
    <s v="Build Website"/>
    <s v=""/>
    <s v="Developer ."/>
    <s v="Manager ."/>
    <x v="4"/>
    <s v="Medium"/>
    <s v="Trivial"/>
    <s v="Unresolved"/>
    <s v="Task"/>
    <d v="2013-03-26T12:40:53"/>
    <d v="2013-03-12T15:14:28"/>
    <m/>
    <m/>
    <d v="2013-03-15T00:00:00"/>
    <d v="2013-03-14T00:00:00"/>
    <n v="0"/>
    <s v=""/>
    <s v="0h 0m"/>
    <n v="0"/>
    <s v="Export Facilities"/>
    <s v="3.0 Sprint 1"/>
    <s v=""/>
    <n v="13"/>
    <s v=""/>
    <s v=""/>
    <s v="0h 0m"/>
    <s v="0h 0m"/>
    <n v="0"/>
    <s v="Everyone"/>
    <n v="1"/>
    <x v="2"/>
    <s v="03-13"/>
    <n v="0"/>
    <n v="0"/>
    <n v="0"/>
    <n v="0"/>
  </r>
  <r>
    <s v="IMS-90803"/>
    <s v="Integrated Marketing Solution"/>
    <x v="1"/>
    <s v="Ignore columns on data import"/>
    <s v=""/>
    <s v="Manager ."/>
    <s v="Developer ."/>
    <x v="1"/>
    <s v="Medium"/>
    <s v="Trivial"/>
    <s v="Rejected"/>
    <s v="Enhancement"/>
    <d v="2013-03-26T12:40:53"/>
    <d v="2012-11-19T10:34:26"/>
    <m/>
    <d v="2013-03-12T15:31:51"/>
    <d v="2012-12-20T00:00:00"/>
    <d v="2012-12-14T00:00:00"/>
    <n v="0"/>
    <s v=""/>
    <s v="16h 0m"/>
    <n v="0"/>
    <s v="Database"/>
    <s v=""/>
    <s v=""/>
    <n v="127"/>
    <s v=""/>
    <s v=""/>
    <s v="2h 0m"/>
    <s v="14h 0m"/>
    <n v="0"/>
    <s v="Everyone"/>
    <n v="1"/>
    <x v="3"/>
    <s v="12-12"/>
    <n v="16"/>
    <n v="0"/>
    <n v="14"/>
    <n v="0"/>
  </r>
  <r>
    <s v="IMS-73"/>
    <s v="Integrated Marketing Solution"/>
    <x v="1"/>
    <s v="Enable Triggered Based Marketing Flows"/>
    <s v="Campaign outbound communications to be triggered based. Triggers activated by CRM record state."/>
    <s v="Manager ."/>
    <s v="Manager ."/>
    <x v="4"/>
    <s v="High"/>
    <s v="Trivial"/>
    <s v="Unresolved"/>
    <s v="Task"/>
    <d v="2013-03-26T12:40:53"/>
    <d v="2009-08-29T23:00:00"/>
    <m/>
    <m/>
    <d v="2013-01-04T00:00:00"/>
    <d v="2013-01-01T00:00:00"/>
    <n v="0"/>
    <s v="_x000a_This is being looked into by KPMG"/>
    <s v="0h 0m"/>
    <n v="0"/>
    <s v="Campaigns"/>
    <s v="3.0"/>
    <s v="2.2"/>
    <n v="1304"/>
    <s v=""/>
    <s v=""/>
    <s v="0h 0m"/>
    <s v="0h 0m"/>
    <n v="0"/>
    <s v="Everyone"/>
    <n v="1"/>
    <x v="4"/>
    <s v="01-13"/>
    <n v="0"/>
    <n v="0"/>
    <n v="0"/>
    <n v="0"/>
  </r>
  <r>
    <s v="IMS-71"/>
    <s v="Integrated Marketing Solution"/>
    <x v="1"/>
    <s v="Campaign Waves Support"/>
    <s v="Multiple waves or phases should be defined per campaign: each phase can use different outbound channel, creative, metrics, Social Media monitoring."/>
    <s v="Manager ."/>
    <s v="Client Person"/>
    <x v="1"/>
    <s v="High"/>
    <s v="Minor"/>
    <s v="Unresolved"/>
    <s v="Task"/>
    <d v="2013-03-26T12:40:53"/>
    <d v="2009-08-29T23:00:00"/>
    <m/>
    <m/>
    <d v="2012-09-17T00:00:00"/>
    <d v="2012-09-11T00:00:00"/>
    <n v="0.4"/>
    <s v="_x000a_I am adding another comment"/>
    <s v="0h 0m"/>
    <n v="0"/>
    <s v="Performance"/>
    <s v="3.0"/>
    <s v="2.2"/>
    <n v="1304"/>
    <s v=""/>
    <s v="4h 15m"/>
    <s v=""/>
    <s v="4h 15m"/>
    <n v="0"/>
    <s v="Everyone"/>
    <n v="1"/>
    <x v="5"/>
    <s v="09-12"/>
    <n v="0"/>
    <n v="0"/>
    <n v="4.25"/>
    <n v="0.25"/>
  </r>
  <r>
    <s v="IMS-220812"/>
    <s v="Integrated Marketing Solution"/>
    <x v="1"/>
    <s v="Some other task"/>
    <s v=""/>
    <s v="Developer ."/>
    <s v=""/>
    <x v="3"/>
    <s v="Low"/>
    <s v="Trivial"/>
    <s v="Unresolved"/>
    <s v="Task"/>
    <d v="2013-03-26T12:40:53"/>
    <d v="2013-03-12T15:14:28"/>
    <m/>
    <m/>
    <m/>
    <m/>
    <n v="0"/>
    <s v=""/>
    <s v="0h 0m"/>
    <n v="0"/>
    <s v=""/>
    <s v=""/>
    <s v=""/>
    <n v="13"/>
    <s v=""/>
    <s v=""/>
    <s v="0h 0m"/>
    <s v="0h 0m"/>
    <n v="0"/>
    <s v="Everyone"/>
    <n v="1"/>
    <x v="0"/>
    <s v="01-00"/>
    <n v="0"/>
    <n v="0"/>
    <n v="0"/>
    <n v="0"/>
  </r>
  <r>
    <s v="IMS-220810"/>
    <s v="Integrated Marketing Solution"/>
    <x v="1"/>
    <s v="Design Logo"/>
    <s v=""/>
    <s v="Developer ."/>
    <s v=""/>
    <x v="3"/>
    <s v="Low"/>
    <s v="Trivial"/>
    <s v="Unresolved"/>
    <s v="Task"/>
    <d v="2013-03-26T12:40:53"/>
    <d v="2013-03-12T15:14:28"/>
    <m/>
    <m/>
    <m/>
    <m/>
    <n v="0"/>
    <s v=""/>
    <s v="0h 0m"/>
    <n v="0"/>
    <s v=""/>
    <s v=""/>
    <s v=""/>
    <n v="13"/>
    <s v=""/>
    <s v=""/>
    <s v="0h 0m"/>
    <s v="0h 0m"/>
    <n v="0"/>
    <s v="Everyone"/>
    <n v="1"/>
    <x v="0"/>
    <s v="01-00"/>
    <n v="0"/>
    <n v="0"/>
    <n v="0"/>
    <n v="0"/>
  </r>
  <r>
    <s v="IMS-100802"/>
    <s v="Integrated Marketing Solution"/>
    <x v="1"/>
    <s v="Task for manager"/>
    <s v="_x000a_Some descriptive text"/>
    <s v="Developer ."/>
    <s v="Manager ."/>
    <x v="3"/>
    <s v="Medium"/>
    <s v="Major"/>
    <s v="Unresolved"/>
    <s v="Task"/>
    <d v="2013-03-26T12:40:53"/>
    <d v="2012-11-21T11:54:53"/>
    <m/>
    <m/>
    <m/>
    <m/>
    <n v="0"/>
    <s v="_x000a_This is a comment for the developers"/>
    <s v="0h 0m"/>
    <n v="0"/>
    <s v="Administration"/>
    <s v=""/>
    <s v="3.0"/>
    <n v="125"/>
    <s v=""/>
    <s v=""/>
    <s v="0h 0m"/>
    <s v="0h 0m"/>
    <n v="0"/>
    <s v="Everyone"/>
    <n v="1"/>
    <x v="0"/>
    <s v="01-00"/>
    <n v="0"/>
    <n v="0"/>
    <n v="0"/>
    <n v="0"/>
  </r>
  <r>
    <s v="IMS-170808"/>
    <s v="Integrated Marketing Solution"/>
    <x v="1"/>
    <s v="Demonstrate App Nav Functionality"/>
    <s v=""/>
    <s v="Developer ."/>
    <s v="Manager ."/>
    <x v="3"/>
    <s v="Medium"/>
    <s v="Trivial"/>
    <s v="Unresolved"/>
    <s v="Task"/>
    <d v="2013-03-26T12:40:53"/>
    <d v="2013-01-18T11:15:05"/>
    <m/>
    <m/>
    <m/>
    <m/>
    <n v="0"/>
    <s v="_x000a_This needs to be done now"/>
    <s v="0h 0m"/>
    <n v="0"/>
    <s v="Middleware"/>
    <s v=""/>
    <s v=""/>
    <n v="67"/>
    <s v=""/>
    <s v=""/>
    <s v="0h 0m"/>
    <s v="0h 0m"/>
    <n v="0"/>
    <s v="Everyone"/>
    <n v="1"/>
    <x v="0"/>
    <s v="01-00"/>
    <n v="0"/>
    <n v="0"/>
    <n v="0"/>
    <n v="0"/>
  </r>
  <r>
    <s v="IMS-210808"/>
    <s v="Integrated Marketing Solution"/>
    <x v="1"/>
    <s v="Seminar demonstration"/>
    <s v=""/>
    <s v="Developer ."/>
    <s v="Manager ."/>
    <x v="3"/>
    <s v="Low"/>
    <s v="Major"/>
    <s v="Unresolved"/>
    <s v="Bug"/>
    <d v="2013-03-26T12:40:53"/>
    <d v="2013-03-01T12:43:52"/>
    <m/>
    <m/>
    <d v="2013-03-26T00:00:00"/>
    <d v="2013-03-13T00:00:00"/>
    <n v="0"/>
    <s v=""/>
    <s v="0h 0m"/>
    <n v="0"/>
    <s v="Administration"/>
    <s v=""/>
    <s v="3.0"/>
    <n v="24"/>
    <s v=""/>
    <s v=""/>
    <s v="0h 0m"/>
    <s v="0h 0m"/>
    <n v="0"/>
    <s v="Everyone"/>
    <n v="1"/>
    <x v="2"/>
    <s v="03-13"/>
    <n v="0"/>
    <n v="0"/>
    <n v="0"/>
    <n v="0"/>
  </r>
  <r>
    <s v="IMS-110803"/>
    <s v="Integrated Marketing Solution"/>
    <x v="1"/>
    <s v="Demo to adrian"/>
    <s v=""/>
    <s v="Developer ."/>
    <s v="Manager ."/>
    <x v="3"/>
    <s v="Low"/>
    <s v="Trivial"/>
    <s v="Parked"/>
    <s v="Task"/>
    <d v="2013-03-26T12:40:53"/>
    <d v="2012-11-22T12:38:35"/>
    <m/>
    <m/>
    <m/>
    <m/>
    <n v="0"/>
    <s v=""/>
    <s v="0h 0m"/>
    <n v="0"/>
    <s v=""/>
    <s v=""/>
    <s v=""/>
    <n v="124"/>
    <s v=""/>
    <s v=""/>
    <s v="0h 0m"/>
    <s v="0h 0m"/>
    <n v="0"/>
    <s v="Everyone"/>
    <n v="1"/>
    <x v="0"/>
    <s v="01-00"/>
    <n v="0"/>
    <n v="0"/>
    <n v="0"/>
    <n v="0"/>
  </r>
  <r>
    <s v="IMS-10165"/>
    <s v="Integrated Marketing Solution"/>
    <x v="1"/>
    <s v="Reload Database"/>
    <s v="_x000a_Reload Marketing database with TIPCO contacts"/>
    <s v="Manager ."/>
    <s v=""/>
    <x v="3"/>
    <s v="High"/>
    <s v="Trivial"/>
    <s v="Unresolved"/>
    <s v="Task"/>
    <d v="2013-03-26T12:40:53"/>
    <d v="2012-09-17T10:40:59"/>
    <m/>
    <m/>
    <m/>
    <m/>
    <n v="0"/>
    <s v=""/>
    <s v="0h 0m"/>
    <n v="0"/>
    <s v="Campaigns, Database"/>
    <s v=""/>
    <s v="3.0 Sprint 4"/>
    <n v="190"/>
    <s v=""/>
    <s v=""/>
    <s v="0h 0m"/>
    <s v="0h 0m"/>
    <n v="0"/>
    <s v="Everyone"/>
    <n v="1"/>
    <x v="0"/>
    <s v="01-00"/>
    <n v="0"/>
    <n v="0"/>
    <n v="0"/>
    <n v="0"/>
  </r>
  <r>
    <s v="IMS-140809"/>
    <s v="Integrated Marketing Solution"/>
    <x v="1"/>
    <s v="New work"/>
    <s v="_x000a_Thisi "/>
    <s v="Developer ."/>
    <s v="Manager ."/>
    <x v="1"/>
    <s v="Medium"/>
    <s v="Trivial"/>
    <s v="Unresolved"/>
    <s v="Task"/>
    <d v="2013-03-26T12:40:53"/>
    <d v="2012-11-29T16:50:28"/>
    <m/>
    <m/>
    <d v="2013-01-17T00:00:00"/>
    <d v="2012-12-26T00:00:00"/>
    <n v="0"/>
    <s v=""/>
    <s v="40h 0m"/>
    <n v="0"/>
    <s v="Administration"/>
    <s v=""/>
    <s v="3.0"/>
    <n v="116"/>
    <s v=""/>
    <s v=""/>
    <s v="27h 0m"/>
    <s v="13h 0m"/>
    <n v="0"/>
    <s v="Everyone"/>
    <n v="1"/>
    <x v="3"/>
    <s v="01-13"/>
    <n v="40"/>
    <n v="0"/>
    <n v="13"/>
    <n v="0"/>
  </r>
  <r>
    <s v="IMS-80217"/>
    <s v="Integrated Marketing Solution"/>
    <x v="1"/>
    <s v="Fujitsu Scanner"/>
    <s v="_x000a__x000a_Please buy 6000  scanners tomorrow"/>
    <s v="Developer ."/>
    <s v="Manager ."/>
    <x v="3"/>
    <s v="Low"/>
    <s v="Trivial"/>
    <s v="Unresolved"/>
    <s v="Task"/>
    <d v="2013-03-26T12:40:53"/>
    <d v="2012-10-26T11:25:36"/>
    <m/>
    <m/>
    <d v="2012-12-07T00:00:00"/>
    <d v="2012-12-04T00:00:00"/>
    <n v="0"/>
    <s v="_x000a_We shall do this tomorrow"/>
    <s v="0h 0m"/>
    <n v="0"/>
    <s v="Canned, Administration"/>
    <s v=""/>
    <s v="3.0"/>
    <n v="151"/>
    <s v=""/>
    <s v="11h 30m"/>
    <s v=""/>
    <s v="11h 30m"/>
    <n v="0"/>
    <s v="Everyone"/>
    <n v="1"/>
    <x v="3"/>
    <s v="12-12"/>
    <n v="0"/>
    <n v="0"/>
    <n v="11.5"/>
    <n v="0.5"/>
  </r>
  <r>
    <s v="IMS-150803"/>
    <s v="Integrated Marketing Solution"/>
    <x v="1"/>
    <s v="Postback not being accepted"/>
    <s v="_x000a_The postback event is generating an error 500 on the website"/>
    <s v="Developer ."/>
    <s v="Manager ."/>
    <x v="3"/>
    <s v="Low"/>
    <s v="Trivial"/>
    <s v="Unresolved"/>
    <s v="Task"/>
    <d v="2013-03-26T12:40:53"/>
    <d v="2012-12-16T17:33:33"/>
    <m/>
    <m/>
    <d v="2012-12-19T00:00:00"/>
    <d v="2012-12-16T00:00:00"/>
    <n v="0"/>
    <s v=""/>
    <s v="0h 0m"/>
    <n v="0"/>
    <s v=""/>
    <s v=""/>
    <s v=""/>
    <n v="99"/>
    <s v=""/>
    <s v=""/>
    <s v="0h 0m"/>
    <s v="0h 0m"/>
    <n v="0"/>
    <s v="Everyone"/>
    <n v="1"/>
    <x v="3"/>
    <s v="12-12"/>
    <n v="0"/>
    <n v="0"/>
    <n v="0"/>
    <n v="0"/>
  </r>
  <r>
    <s v="IMS-160811"/>
    <s v="Integrated Marketing Solution"/>
    <x v="1"/>
    <s v="Daniel Wilkins"/>
    <s v=""/>
    <s v="Developer ."/>
    <s v="Manager ."/>
    <x v="3"/>
    <s v="Low"/>
    <s v="Trivial"/>
    <s v="Unresolved"/>
    <s v="Task"/>
    <d v="2013-03-26T12:40:53"/>
    <d v="2013-01-17T15:07:26"/>
    <m/>
    <m/>
    <m/>
    <m/>
    <n v="0"/>
    <s v=""/>
    <s v="0h 0m"/>
    <n v="0"/>
    <s v="Performance"/>
    <s v=""/>
    <s v=""/>
    <n v="67"/>
    <s v=""/>
    <s v=""/>
    <s v="0h 0m"/>
    <s v="0h 0m"/>
    <n v="0"/>
    <s v="Everyone"/>
    <n v="1"/>
    <x v="0"/>
    <s v="01-00"/>
    <n v="0"/>
    <n v="0"/>
    <n v="0"/>
    <n v="0"/>
  </r>
  <r>
    <s v="IMS-180808"/>
    <s v="Integrated Marketing Solution"/>
    <x v="1"/>
    <s v="A Plessey Task"/>
    <s v=""/>
    <s v="Developer ."/>
    <s v="Manager ."/>
    <x v="3"/>
    <s v="Low"/>
    <s v="Trivial"/>
    <s v="Unresolved"/>
    <s v="Task"/>
    <d v="2013-03-26T12:40:53"/>
    <d v="2013-01-22T12:20:52"/>
    <m/>
    <m/>
    <m/>
    <m/>
    <n v="0"/>
    <s v=""/>
    <s v="0h 0m"/>
    <n v="0"/>
    <s v=""/>
    <s v=""/>
    <s v=""/>
    <n v="63"/>
    <s v=""/>
    <s v=""/>
    <s v="0h 0m"/>
    <s v="0h 0m"/>
    <n v="0"/>
    <s v="Everyone"/>
    <n v="1"/>
    <x v="0"/>
    <s v="01-00"/>
    <n v="0"/>
    <n v="0"/>
    <n v="0"/>
    <n v="0"/>
  </r>
  <r>
    <s v="IMS-200808"/>
    <s v="Integrated Marketing Solution"/>
    <x v="1"/>
    <s v="This needs to be done urgently"/>
    <s v="_x000a_The client...."/>
    <s v="Developer ."/>
    <s v="Manager ."/>
    <x v="3"/>
    <s v="Low"/>
    <s v="Trivial"/>
    <s v="Unresolved"/>
    <s v="Task"/>
    <d v="2013-03-26T12:40:53"/>
    <d v="2013-02-07T13:47:15"/>
    <m/>
    <m/>
    <m/>
    <m/>
    <n v="0"/>
    <s v=""/>
    <s v="0h 0m"/>
    <n v="0"/>
    <s v=""/>
    <s v=""/>
    <s v=""/>
    <n v="46"/>
    <s v=""/>
    <s v=""/>
    <s v="0h 0m"/>
    <s v="0h 0m"/>
    <n v="0"/>
    <s v="Everyone"/>
    <n v="1"/>
    <x v="0"/>
    <s v="01-00"/>
    <n v="0"/>
    <n v="0"/>
    <n v="0"/>
    <n v="0"/>
  </r>
  <r>
    <s v="IMS-110802"/>
    <s v="Integrated Marketing Solution"/>
    <x v="1"/>
    <s v="New task for manager"/>
    <s v="_x000a_knbkjb"/>
    <s v="Developer ."/>
    <s v="Manager ."/>
    <x v="3"/>
    <s v="Low"/>
    <s v="Trivial"/>
    <s v="Unresolved"/>
    <s v="Task"/>
    <d v="2013-03-26T12:40:53"/>
    <d v="2012-11-21T21:34:44"/>
    <m/>
    <m/>
    <m/>
    <m/>
    <n v="0"/>
    <s v="_x000a_Please delete this task - it has been done."/>
    <s v="0h 0m"/>
    <n v="0"/>
    <s v="UI"/>
    <s v=""/>
    <s v=""/>
    <n v="124"/>
    <s v=""/>
    <s v=""/>
    <s v="0h 0m"/>
    <s v="0h 0m"/>
    <n v="0"/>
    <s v="Everyone"/>
    <n v="1"/>
    <x v="0"/>
    <s v="01-00"/>
    <n v="0"/>
    <n v="0"/>
    <n v="0"/>
    <n v="0"/>
  </r>
  <r>
    <s v="IMS-10146"/>
    <s v="Integrated Marketing Solution"/>
    <x v="1"/>
    <s v="Load Custom App widgets"/>
    <s v=""/>
    <s v="Manager ."/>
    <s v="Client Person"/>
    <x v="1"/>
    <s v="Low"/>
    <s v="Trivial"/>
    <s v="Unresolved"/>
    <s v="Task"/>
    <d v="2013-03-26T12:40:53"/>
    <d v="2012-09-10T10:24:12"/>
    <m/>
    <m/>
    <d v="2012-12-28T00:00:00"/>
    <d v="2012-12-17T00:00:00"/>
    <n v="0"/>
    <s v=""/>
    <s v="0h 0m"/>
    <n v="0"/>
    <s v="Database"/>
    <s v=""/>
    <s v=""/>
    <n v="197"/>
    <s v=""/>
    <s v=""/>
    <s v="0h 0m"/>
    <s v="0h 0m"/>
    <n v="0"/>
    <s v="Everyone"/>
    <n v="1"/>
    <x v="3"/>
    <s v="12-12"/>
    <n v="0"/>
    <n v="0"/>
    <n v="0"/>
    <n v="0"/>
  </r>
  <r>
    <s v="IMS-50183"/>
    <s v="Integrated Marketing Solution"/>
    <x v="1"/>
    <s v="Data Extract Campaign 12"/>
    <s v="_x000a_Please re-run the data extraction for the campaign, we have added more data"/>
    <s v="Developer ."/>
    <s v="Peter Waterman"/>
    <x v="3"/>
    <s v="Low"/>
    <s v="Minor"/>
    <s v="Unresolved"/>
    <s v="Task"/>
    <d v="2013-03-26T12:40:53"/>
    <d v="2012-10-11T10:20:48"/>
    <m/>
    <m/>
    <d v="2012-10-14T00:00:00"/>
    <d v="2012-10-12T00:00:00"/>
    <n v="0"/>
    <s v=""/>
    <s v="0h 0m"/>
    <n v="0"/>
    <s v="Social Media, Campaigns"/>
    <s v=""/>
    <s v="3.0"/>
    <n v="166"/>
    <s v=""/>
    <s v=""/>
    <s v="0h 0m"/>
    <s v="0h 0m"/>
    <n v="0"/>
    <s v="Everyone"/>
    <n v="1"/>
    <x v="6"/>
    <s v="10-12"/>
    <n v="0"/>
    <n v="0"/>
    <n v="0"/>
    <n v="0"/>
  </r>
  <r>
    <s v="IMS-90801"/>
    <s v="Integrated Marketing Solution"/>
    <x v="1"/>
    <s v="A task to do"/>
    <s v="_x000a_This needs to be done today"/>
    <s v="Developer ."/>
    <s v="Developer ."/>
    <x v="3"/>
    <s v="Low"/>
    <s v="Trivial"/>
    <s v="Unresolved"/>
    <s v="Task"/>
    <d v="2013-03-26T12:40:53"/>
    <d v="2012-11-12T16:18:18"/>
    <m/>
    <m/>
    <m/>
    <m/>
    <n v="0"/>
    <s v=""/>
    <s v="0h 0m"/>
    <n v="0"/>
    <s v="Administration"/>
    <s v=""/>
    <s v="3.0"/>
    <n v="133"/>
    <s v=""/>
    <s v=""/>
    <s v="0h 0m"/>
    <s v="0h 0m"/>
    <n v="0"/>
    <s v="Everyone"/>
    <n v="1"/>
    <x v="0"/>
    <s v="01-00"/>
    <n v="0"/>
    <n v="0"/>
    <n v="0"/>
    <n v="0"/>
  </r>
  <r>
    <s v="IMS-60197"/>
    <s v="Integrated Marketing Solution"/>
    <x v="1"/>
    <s v="A New Task"/>
    <s v="_x000a_I want you to do this"/>
    <s v="Manager ."/>
    <s v="Client Person"/>
    <x v="3"/>
    <s v="Low"/>
    <s v="Trivial"/>
    <s v="Unresolved"/>
    <s v="Task"/>
    <d v="2013-03-26T12:40:53"/>
    <d v="2012-10-14T20:54:25"/>
    <m/>
    <m/>
    <m/>
    <m/>
    <n v="0"/>
    <s v=""/>
    <s v="0h 0m"/>
    <n v="0"/>
    <s v="Administration"/>
    <s v=""/>
    <s v="3.0"/>
    <n v="162"/>
    <s v=""/>
    <s v=""/>
    <s v="0h 0m"/>
    <s v="0h 0m"/>
    <n v="0"/>
    <s v="Everyone"/>
    <n v="1"/>
    <x v="0"/>
    <s v="01-00"/>
    <n v="0"/>
    <n v="0"/>
    <n v="0"/>
    <n v="0"/>
  </r>
  <r>
    <s v="IMS-80"/>
    <s v="Integrated Marketing Solution"/>
    <x v="1"/>
    <s v="Merge Contacts Ignores Phone Fields"/>
    <s v="Phone fields are not correctly merged when you merge two contacts. Phone from FIRST contact is taken."/>
    <s v="Manager ."/>
    <s v="Peter Waterman"/>
    <x v="4"/>
    <s v="High"/>
    <s v="Minor"/>
    <s v="Complete"/>
    <s v="Bug"/>
    <d v="2013-03-26T12:40:53"/>
    <d v="2009-08-29T23:00:00"/>
    <m/>
    <d v="2013-01-17T15:10:30"/>
    <d v="2012-10-20T00:00:00"/>
    <d v="2012-10-17T00:00:00"/>
    <n v="0.11"/>
    <s v="_x000a_This is another comment"/>
    <s v="0h 0m"/>
    <n v="0"/>
    <s v="Contacts, Export Facilities, Middleware"/>
    <s v="3.0 Sprint 2"/>
    <s v=""/>
    <n v="1304"/>
    <s v=""/>
    <s v=""/>
    <s v="0h 0m"/>
    <s v="0h 0m"/>
    <n v="0"/>
    <s v="Everyone"/>
    <n v="1"/>
    <x v="6"/>
    <s v="10-12"/>
    <n v="0"/>
    <n v="0"/>
    <n v="0"/>
    <n v="0"/>
  </r>
  <r>
    <s v="IMS-90802"/>
    <s v="Integrated Marketing Solution"/>
    <x v="1"/>
    <s v="Hot-Swappable disks"/>
    <s v=""/>
    <s v="Manager ."/>
    <s v="DPP User"/>
    <x v="1"/>
    <s v="Medium"/>
    <s v="Trivial"/>
    <s v="Unresolved"/>
    <s v="Bug"/>
    <d v="2013-03-26T12:40:53"/>
    <d v="2012-11-19T10:34:24"/>
    <m/>
    <m/>
    <d v="2012-12-16T00:00:00"/>
    <d v="2012-12-12T00:00:00"/>
    <n v="0"/>
    <s v="Would reduce hardware costs 30%"/>
    <s v="8h 0m"/>
    <n v="0"/>
    <s v="Data Loaders"/>
    <s v=""/>
    <s v=""/>
    <n v="127"/>
    <s v=""/>
    <s v=""/>
    <s v="5h 0m"/>
    <s v="3h 0m"/>
    <n v="0"/>
    <s v="Everyone"/>
    <n v="1"/>
    <x v="3"/>
    <s v="12-12"/>
    <n v="8"/>
    <n v="0"/>
    <n v="3"/>
    <n v="0"/>
  </r>
  <r>
    <s v="IMS-70204"/>
    <s v="Integrated Marketing Solution"/>
    <x v="1"/>
    <s v="Excel Import Not Ignoring Columns"/>
    <s v="_x000a_The Excel import is forcing data to be present in all columns"/>
    <s v="Developer ."/>
    <s v="DPP User"/>
    <x v="4"/>
    <s v="High"/>
    <s v="Trivial"/>
    <s v="Unresolved"/>
    <s v="Bug"/>
    <d v="2013-03-26T12:40:53"/>
    <d v="2012-10-17T20:00:31"/>
    <m/>
    <m/>
    <m/>
    <m/>
    <n v="0"/>
    <s v="_x000a_This is a comment"/>
    <s v="0h 0m"/>
    <n v="0"/>
    <s v=""/>
    <s v=""/>
    <s v="3.0"/>
    <n v="159"/>
    <s v=""/>
    <s v=""/>
    <s v="0h 0m"/>
    <s v="0h 0m"/>
    <n v="0"/>
    <s v="Everyone"/>
    <n v="1"/>
    <x v="0"/>
    <s v="01-00"/>
    <n v="0"/>
    <n v="0"/>
    <n v="0"/>
    <n v="0"/>
  </r>
  <r>
    <s v="IMS-116"/>
    <s v="Integrated Marketing Solution"/>
    <x v="1"/>
    <s v="Did not install on R2"/>
    <s v="_x000a_There is a problem with .MSI file on W2008R2 server.  File is corrupt?!"/>
    <s v="Manager ."/>
    <s v="Developer ."/>
    <x v="3"/>
    <s v="High"/>
    <s v="Minor"/>
    <s v="Unresolved"/>
    <s v="Bug"/>
    <d v="2013-03-26T12:40:53"/>
    <d v="2011-02-24T13:15:11"/>
    <m/>
    <m/>
    <d v="2013-01-03T00:00:00"/>
    <d v="2012-12-27T00:00:00"/>
    <n v="0"/>
    <s v=""/>
    <s v="0h 0m"/>
    <n v="0"/>
    <s v="Administration"/>
    <s v="3.0 Sprint 4"/>
    <s v="3.0"/>
    <n v="760"/>
    <s v=""/>
    <s v=""/>
    <s v="0h 0m"/>
    <s v="0h 0m"/>
    <n v="0"/>
    <s v="Everyone"/>
    <n v="1"/>
    <x v="3"/>
    <s v="01-13"/>
    <n v="0"/>
    <n v="0"/>
    <n v="0"/>
    <n v="0"/>
  </r>
  <r>
    <s v="IMS-140804"/>
    <s v="Integrated Marketing Solution"/>
    <x v="1"/>
    <s v="Excel Import Not Ignoring Columns"/>
    <s v=""/>
    <s v="Manager ."/>
    <s v="Client Person"/>
    <x v="3"/>
    <s v="High"/>
    <s v="Trivial"/>
    <s v="Unresolved"/>
    <s v="Bug"/>
    <d v="2013-03-26T12:40:53"/>
    <d v="2012-11-29T15:27:52"/>
    <m/>
    <m/>
    <m/>
    <m/>
    <n v="0"/>
    <s v=""/>
    <s v="0h 0m"/>
    <n v="0"/>
    <s v=""/>
    <s v=""/>
    <s v=""/>
    <n v="116"/>
    <s v=""/>
    <s v=""/>
    <s v="0h 0m"/>
    <s v="0h 0m"/>
    <n v="0"/>
    <s v="Everyone"/>
    <n v="1"/>
    <x v="0"/>
    <s v="01-00"/>
    <n v="0"/>
    <n v="0"/>
    <n v="0"/>
    <n v="0"/>
  </r>
  <r>
    <s v="IMS-115"/>
    <s v="Integrated Marketing Solution"/>
    <x v="1"/>
    <s v="Cannot login to admin interface from IE9"/>
    <s v="_x000a_IE9 RC1 not supported!?"/>
    <s v="Manager ."/>
    <s v=""/>
    <x v="4"/>
    <s v="Low"/>
    <s v="Minor"/>
    <s v="Unresolved"/>
    <s v="Investigation"/>
    <d v="2013-03-26T12:40:53"/>
    <d v="2011-02-24T13:09:02"/>
    <m/>
    <m/>
    <d v="2012-11-19T00:00:00"/>
    <d v="2012-11-07T00:00:00"/>
    <n v="0"/>
    <s v="_x000a_This should have been closed - please check"/>
    <s v="0h 0m"/>
    <n v="0"/>
    <s v="Performance"/>
    <s v="3.0 Sprint 4"/>
    <s v="3.0"/>
    <n v="760"/>
    <s v=""/>
    <s v=""/>
    <s v="0h 0m"/>
    <s v="0h 0m"/>
    <n v="0"/>
    <s v="Everyone"/>
    <n v="1"/>
    <x v="1"/>
    <s v="11-12"/>
    <n v="0"/>
    <n v="0"/>
    <n v="0"/>
    <n v="0"/>
  </r>
  <r>
    <s v="IMS-140803"/>
    <s v="Integrated Marketing Solution"/>
    <x v="1"/>
    <s v="Cannot login to admin interface from IE9"/>
    <s v=""/>
    <s v="Manager ."/>
    <s v="Developer ."/>
    <x v="1"/>
    <s v="High"/>
    <s v="Trivial"/>
    <s v="Unresolved"/>
    <s v="Bug"/>
    <d v="2013-03-26T12:40:53"/>
    <d v="2012-11-29T15:27:50"/>
    <m/>
    <m/>
    <m/>
    <m/>
    <n v="0"/>
    <s v="This should have been closed - please check"/>
    <s v="0h 0m"/>
    <n v="0"/>
    <s v="Administration"/>
    <s v=""/>
    <s v=""/>
    <n v="116"/>
    <s v=""/>
    <s v=""/>
    <s v="0h 0m"/>
    <s v="0h 0m"/>
    <n v="0"/>
    <s v="Everyone"/>
    <n v="1"/>
    <x v="0"/>
    <s v="01-00"/>
    <n v="0"/>
    <n v="0"/>
    <n v="0"/>
    <n v="0"/>
  </r>
  <r>
    <s v="IMS-10153"/>
    <s v="Integrated Marketing Solution"/>
    <x v="1"/>
    <s v="Error in connecting to Peoplesoft"/>
    <s v="_x000a_Cannot connet"/>
    <s v="Manager ."/>
    <s v=""/>
    <x v="3"/>
    <s v="High"/>
    <s v="Trivial"/>
    <s v="Unresolved"/>
    <s v="Bug"/>
    <d v="2013-03-26T12:40:53"/>
    <d v="2012-09-10T10:33:21"/>
    <m/>
    <m/>
    <d v="2012-09-26T00:00:00"/>
    <d v="2012-09-20T00:00:00"/>
    <n v="0"/>
    <s v=""/>
    <s v="0h 0m"/>
    <n v="0"/>
    <s v="Campaigns, Performance"/>
    <s v=""/>
    <s v=""/>
    <n v="197"/>
    <s v=""/>
    <s v=""/>
    <s v="0h 0m"/>
    <s v="0h 0m"/>
    <n v="0"/>
    <s v="Everyone"/>
    <n v="1"/>
    <x v="5"/>
    <s v="09-12"/>
    <n v="0"/>
    <n v="0"/>
    <n v="0"/>
    <n v="0"/>
  </r>
  <r>
    <s v="IMS-90"/>
    <s v="Integrated Marketing Solution"/>
    <x v="1"/>
    <s v="German &quot;Strasse&quot; Breaks Matching Rules"/>
    <s v="Different permutations of the German word &quot;strasse&quot; have to be added in order for better matching."/>
    <s v="Manager ."/>
    <s v="Client Person"/>
    <x v="4"/>
    <s v="High"/>
    <s v="Minor"/>
    <s v="Unresolved"/>
    <s v="Bug"/>
    <d v="2013-03-26T12:40:53"/>
    <d v="2009-08-29T23:00:00"/>
    <d v="2012-07-31T23:56:21"/>
    <m/>
    <d v="2012-09-17T00:00:00"/>
    <d v="2012-07-31T00:00:00"/>
    <n v="0.46"/>
    <s v=""/>
    <s v="0h 0m"/>
    <n v="0"/>
    <s v="Social Media"/>
    <s v="3.0 Sprint 2"/>
    <s v=""/>
    <n v="1304"/>
    <s v=""/>
    <s v="20h 0m"/>
    <s v=""/>
    <s v="20h 0m"/>
    <n v="0"/>
    <s v="Everyone"/>
    <n v="1"/>
    <x v="7"/>
    <s v="09-12"/>
    <n v="0"/>
    <n v="0"/>
    <n v="20"/>
    <n v="0"/>
  </r>
  <r>
    <s v="IMS-70206"/>
    <s v="Integrated Marketing Solution"/>
    <x v="1"/>
    <s v="Error logging in"/>
    <s v="_x000a_I cannot log into the system "/>
    <s v="Manager ."/>
    <s v="Manager ."/>
    <x v="3"/>
    <s v="High"/>
    <s v="Trivial"/>
    <s v="Unresolved"/>
    <s v="Bug"/>
    <d v="2013-03-26T12:40:53"/>
    <d v="2012-10-19T14:43:38"/>
    <m/>
    <m/>
    <m/>
    <m/>
    <n v="0"/>
    <s v=""/>
    <s v="0h 0m"/>
    <n v="0"/>
    <s v="Administration"/>
    <s v=""/>
    <s v="3.0"/>
    <n v="157"/>
    <s v=""/>
    <s v=""/>
    <s v="0h 0m"/>
    <s v="0h 0m"/>
    <n v="0"/>
    <s v="Everyone"/>
    <n v="1"/>
    <x v="0"/>
    <s v="01-00"/>
    <n v="0"/>
    <n v="0"/>
    <n v="0"/>
    <n v="0"/>
  </r>
  <r>
    <s v="IMS-70198"/>
    <s v="Integrated Marketing Solution"/>
    <x v="1"/>
    <s v="Excel Import not allowing column to be ignored"/>
    <s v="_x000a_The excel import no longer allows me to skip a column"/>
    <s v="Developer ."/>
    <s v="Manager ."/>
    <x v="3"/>
    <s v="High"/>
    <s v="Trivial"/>
    <s v="Unresolved"/>
    <s v="Bug"/>
    <d v="2013-03-26T12:40:53"/>
    <d v="2012-10-17T13:10:31"/>
    <m/>
    <m/>
    <m/>
    <m/>
    <n v="0"/>
    <s v="_x000a_This is only a problem in Excel 2007"/>
    <s v="0h 0m"/>
    <n v="0"/>
    <s v="Administration"/>
    <s v=""/>
    <s v="3.0"/>
    <n v="159"/>
    <s v=""/>
    <s v=""/>
    <s v="0h 0m"/>
    <s v="0h 0m"/>
    <n v="0"/>
    <s v="Everyone"/>
    <n v="1"/>
    <x v="0"/>
    <s v="01-00"/>
    <n v="0"/>
    <n v="0"/>
    <n v="0"/>
    <n v="0"/>
  </r>
  <r>
    <s v="INTRA-41"/>
    <s v="Company Intranet"/>
    <x v="0"/>
    <s v="Webpart Zones: Customize Screen Parts"/>
    <s v="Allow users to drag"/>
    <s v=""/>
    <s v="Client Person"/>
    <x v="1"/>
    <s v="Medium"/>
    <s v=""/>
    <s v="Unresolved"/>
    <s v="Story"/>
    <d v="2012-11-22T12:41:15"/>
    <d v="2009-12-18T14:21:58"/>
    <m/>
    <m/>
    <m/>
    <m/>
    <n v="0.09"/>
    <s v=""/>
    <s v="6h 0m"/>
    <n v="0"/>
    <s v="User Interface"/>
    <s v="2.0"/>
    <s v=""/>
    <n v="1193"/>
    <s v=""/>
    <s v=""/>
    <s v=""/>
    <s v="1h 0m"/>
    <n v="0"/>
    <s v="Everyone"/>
    <n v="1"/>
    <x v="0"/>
    <s v="01-00"/>
    <n v="6"/>
    <n v="0"/>
    <n v="1"/>
    <n v="0"/>
  </r>
  <r>
    <s v="INTRA-130"/>
    <s v="Company Intranet"/>
    <x v="0"/>
    <s v="Fix widscreen display usage"/>
    <s v="_x000a_Why do we not use the full width of widescreen displays for planning pages?"/>
    <s v=""/>
    <s v="Client Person"/>
    <x v="2"/>
    <s v="Low"/>
    <s v=""/>
    <s v="Unresolved"/>
    <s v="Task"/>
    <d v="2012-11-21T21:39:27"/>
    <d v="2012-08-29T08:49:21"/>
    <m/>
    <m/>
    <m/>
    <m/>
    <n v="0"/>
    <s v="_x000a_The display has to work on mobile devices"/>
    <s v="0h 0m"/>
    <n v="0"/>
    <s v=""/>
    <s v=""/>
    <s v=""/>
    <n v="209"/>
    <s v=""/>
    <s v=""/>
    <s v=""/>
    <s v="0h 0m"/>
    <n v="0"/>
    <s v="Everyone"/>
    <n v="1"/>
    <x v="0"/>
    <s v="01-00"/>
    <n v="0"/>
    <n v="0"/>
    <n v="0"/>
    <n v="0"/>
  </r>
  <r>
    <s v="IMS-92"/>
    <s v="Integrated Marketing Solution"/>
    <x v="1"/>
    <s v="Update Filehelpers.net Library"/>
    <s v="Grab latest build of Filehelpers.net library as it has number of bugfixes addressed for Excel and CSV formats."/>
    <s v="Manager ."/>
    <s v="Manager ."/>
    <x v="1"/>
    <s v="Medium"/>
    <s v="Trivial"/>
    <s v="Unresolved"/>
    <s v="Task"/>
    <d v="2013-03-26T12:40:53"/>
    <d v="2009-08-29T23:00:00"/>
    <d v="2012-08-01T20:56:21"/>
    <m/>
    <d v="2012-12-18T00:00:00"/>
    <d v="2012-10-24T00:00:00"/>
    <n v="0.18"/>
    <s v=""/>
    <s v="0h 0m"/>
    <n v="0"/>
    <s v="ETL Processes"/>
    <s v="3.0 Sprint 2"/>
    <s v=""/>
    <n v="1304"/>
    <s v=""/>
    <s v=""/>
    <s v="0h 0m"/>
    <s v="0h 0m"/>
    <n v="0"/>
    <s v="Everyone"/>
    <n v="1"/>
    <x v="6"/>
    <s v="12-12"/>
    <n v="0"/>
    <n v="0"/>
    <n v="0"/>
    <n v="0"/>
  </r>
  <r>
    <s v="IMS-70"/>
    <s v="Integrated Marketing Solution"/>
    <x v="1"/>
    <s v="Campaign Approvals: Allow Majority Approvals"/>
    <s v="If a majority of users who request approval, then campaign is automatically approved."/>
    <s v="Manager ."/>
    <s v="Manager ."/>
    <x v="1"/>
    <s v="Medium"/>
    <s v="Trivial"/>
    <s v="Unresolved"/>
    <s v="Task"/>
    <d v="2013-03-26T12:40:53"/>
    <d v="2012-07-31T20:56:21"/>
    <m/>
    <m/>
    <d v="2012-07-30T00:00:00"/>
    <d v="2012-07-30T00:00:00"/>
    <n v="0"/>
    <s v="_x000a_Why is this still appearing in the list since it has been de-scoped."/>
    <s v="0h 0m"/>
    <n v="0"/>
    <s v="ETL Processes, Schema"/>
    <s v="3.0 Sprint 1"/>
    <s v=""/>
    <n v="237"/>
    <s v=""/>
    <s v="10h 0m"/>
    <s v=""/>
    <s v="10h 0m"/>
    <n v="0"/>
    <s v="Everyone"/>
    <n v="1"/>
    <x v="7"/>
    <s v="07-12"/>
    <n v="0"/>
    <n v="0"/>
    <n v="10"/>
    <n v="0"/>
  </r>
  <r>
    <s v="IMS-81"/>
    <s v="Integrated Marketing Solution"/>
    <x v="1"/>
    <s v="Editable Contact Types"/>
    <s v="Contact Types are locked and cannot be editing at the moment. Allow for admins to change contact types"/>
    <s v="Manager ."/>
    <s v=""/>
    <x v="1"/>
    <s v="Medium"/>
    <s v="Trivial"/>
    <s v="Unresolved"/>
    <s v="Enhancement"/>
    <d v="2013-03-26T12:40:53"/>
    <d v="2009-08-29T23:00:00"/>
    <m/>
    <m/>
    <m/>
    <m/>
    <n v="0.75"/>
    <s v="_x000a_The contact database has been updated"/>
    <s v="0h 0m"/>
    <n v="0"/>
    <s v="Contacts"/>
    <s v="3.0"/>
    <s v="2.2"/>
    <n v="1304"/>
    <s v=""/>
    <s v=""/>
    <s v="0h 0m"/>
    <s v="0h 0m"/>
    <n v="0"/>
    <s v="Everyone"/>
    <n v="1"/>
    <x v="0"/>
    <s v="01-00"/>
    <n v="0"/>
    <n v="0"/>
    <n v="0"/>
    <n v="0"/>
  </r>
  <r>
    <s v="IMS-88"/>
    <s v="Integrated Marketing Solution"/>
    <x v="1"/>
    <s v="Support importing from DBF files!"/>
    <s v="Importing of existing contact data from FoxPro .DBF files required for Pharma client in Europe."/>
    <s v="Manager ."/>
    <s v="Manager ."/>
    <x v="1"/>
    <s v="Medium"/>
    <s v="Minor"/>
    <s v="Unresolved"/>
    <s v="Enhancement"/>
    <d v="2013-03-26T12:40:53"/>
    <d v="2009-08-29T23:00:00"/>
    <m/>
    <m/>
    <d v="2012-08-21T20:56:21"/>
    <d v="2012-08-20T20:56:21"/>
    <n v="0.37"/>
    <s v="_x000a_Cannot use DB ETL tool as the license has expired"/>
    <s v="0h 0m"/>
    <n v="0"/>
    <s v="Data Loaders, API"/>
    <s v="3.0 Sprint 4"/>
    <s v=""/>
    <n v="1304"/>
    <s v=""/>
    <s v="0h 1m"/>
    <s v=""/>
    <s v="0h 1m"/>
    <n v="0"/>
    <s v="Everyone"/>
    <n v="1"/>
    <x v="8"/>
    <s v="08-12"/>
    <n v="0"/>
    <n v="0"/>
    <n v="0.02"/>
    <n v="0.02"/>
  </r>
  <r>
    <s v="IMS-89"/>
    <s v="Integrated Marketing Solution"/>
    <x v="1"/>
    <s v="Import from SAP"/>
    <s v="Import contacts from SAP using BizTalk."/>
    <s v="Manager ."/>
    <s v="Peter Waterman"/>
    <x v="1"/>
    <s v="Medium"/>
    <s v="Minor"/>
    <s v="Unresolved"/>
    <s v="New Feature"/>
    <d v="2013-03-26T12:40:53"/>
    <d v="2009-08-29T23:00:00"/>
    <m/>
    <m/>
    <d v="2012-08-21T20:56:21"/>
    <d v="2012-08-20T20:56:21"/>
    <n v="0"/>
    <s v="_x000a_This is a comment"/>
    <s v="0h 0m"/>
    <n v="0"/>
    <s v="Data Loaders"/>
    <s v="3.0 Sprint 3"/>
    <s v=""/>
    <n v="1304"/>
    <s v=""/>
    <s v=""/>
    <s v="0h 0m"/>
    <s v="0h 0m"/>
    <n v="0"/>
    <s v="Everyone"/>
    <n v="1"/>
    <x v="8"/>
    <s v="08-12"/>
    <n v="0"/>
    <n v="0"/>
    <n v="0"/>
    <n v="0"/>
  </r>
  <r>
    <s v="INTRA-40"/>
    <s v="Company Intranet"/>
    <x v="0"/>
    <s v="Store Client Names"/>
    <s v="Store and maintain client billing codes and associated data."/>
    <s v=""/>
    <s v=""/>
    <x v="0"/>
    <s v="Low"/>
    <s v=""/>
    <s v="Complete"/>
    <s v="Task"/>
    <d v="2012-10-17T16:23:32"/>
    <d v="2009-12-18T14:08:59"/>
    <m/>
    <m/>
    <m/>
    <m/>
    <n v="0"/>
    <s v=""/>
    <s v="0h 0m"/>
    <n v="0"/>
    <s v="Timesheets"/>
    <s v="1.0"/>
    <s v=""/>
    <n v="1193"/>
    <s v=""/>
    <s v=""/>
    <s v=""/>
    <s v="0h 0m"/>
    <n v="0"/>
    <s v="Everyone"/>
    <n v="1"/>
    <x v="0"/>
    <s v="01-00"/>
    <n v="0"/>
    <n v="0"/>
    <n v="0"/>
    <n v="0"/>
  </r>
  <r>
    <s v="INTRA-33"/>
    <s v="Company Intranet"/>
    <x v="0"/>
    <s v="Use Corporate Color Scheme"/>
    <s v="Intranet should use standard blue color scheme. Ask Web Design Team for .CSS images Styling Guide."/>
    <s v=""/>
    <s v=""/>
    <x v="5"/>
    <s v="Low"/>
    <s v=""/>
    <s v="Complete"/>
    <s v="Task"/>
    <d v="2012-10-17T12:57:04"/>
    <d v="2009-12-18T14:08:56"/>
    <m/>
    <m/>
    <m/>
    <m/>
    <n v="0"/>
    <s v=""/>
    <s v="0h 0m"/>
    <n v="0"/>
    <s v="User Interface"/>
    <s v="1.0"/>
    <s v=""/>
    <n v="1193"/>
    <s v=""/>
    <s v=""/>
    <s v=""/>
    <s v="0h 0m"/>
    <n v="0"/>
    <s v="Everyone"/>
    <n v="1"/>
    <x v="0"/>
    <s v="01-00"/>
    <n v="0"/>
    <n v="0"/>
    <n v="0"/>
    <n v="0"/>
  </r>
  <r>
    <s v="INTRA-42"/>
    <s v="Company Intranet"/>
    <x v="0"/>
    <s v="Per User Time Logging"/>
    <s v="Each user can log time on a daily basis. The system should email immediate Supervisor, Monday AM, with report of outstanding timesheets."/>
    <s v=""/>
    <s v=""/>
    <x v="1"/>
    <s v="Medium"/>
    <s v=""/>
    <s v="Complete"/>
    <s v="Task"/>
    <d v="2012-10-17T12:56:53"/>
    <d v="2009-12-18T14:21:58"/>
    <m/>
    <m/>
    <m/>
    <m/>
    <n v="0"/>
    <s v=""/>
    <s v="0h 0m"/>
    <n v="0"/>
    <s v="Timesheets"/>
    <s v="1.0"/>
    <s v=""/>
    <n v="1193"/>
    <s v=""/>
    <s v=""/>
    <s v=""/>
    <s v="0h 0m"/>
    <n v="0"/>
    <s v="Everyone"/>
    <n v="1"/>
    <x v="0"/>
    <s v="01-00"/>
    <n v="0"/>
    <n v="0"/>
    <n v="0"/>
    <n v="0"/>
  </r>
  <r>
    <s v="INTRA-35"/>
    <s v="Company Intranet"/>
    <x v="0"/>
    <s v="Client Billing Summary"/>
    <s v="Show per client Billing Summary Report. Steve Cohen currently produces macro based Excel - complex and difficult to maintain. Automate and back into intranet!"/>
    <s v=""/>
    <s v=""/>
    <x v="5"/>
    <s v="Medium"/>
    <s v=""/>
    <s v="Complete"/>
    <s v="Task"/>
    <d v="2012-10-17T12:54:35"/>
    <d v="2009-12-18T14:08:56"/>
    <m/>
    <m/>
    <m/>
    <m/>
    <n v="0"/>
    <s v=""/>
    <s v="0h 0m"/>
    <n v="0"/>
    <s v="Billing"/>
    <s v="1.0"/>
    <s v=""/>
    <n v="1193"/>
    <s v=""/>
    <s v=""/>
    <s v=""/>
    <s v="0h 0m"/>
    <n v="0"/>
    <s v="Everyone"/>
    <n v="1"/>
    <x v="0"/>
    <s v="01-00"/>
    <n v="0"/>
    <n v="0"/>
    <n v="0"/>
    <n v="0"/>
  </r>
  <r>
    <s v="IMS-50192"/>
    <s v="Integrated Marketing Solution"/>
    <x v="1"/>
    <s v="New Feature"/>
    <s v="_x000a_This is the feature"/>
    <s v="Manager ."/>
    <s v="Peter Waterman"/>
    <x v="3"/>
    <s v="Low"/>
    <s v="Trivial"/>
    <s v="Unresolved"/>
    <s v="New Feature"/>
    <d v="2013-03-26T12:40:53"/>
    <d v="2012-10-12T17:17:03"/>
    <m/>
    <m/>
    <m/>
    <m/>
    <n v="0"/>
    <s v="_x000a_This is a brand new item"/>
    <s v="0h 0m"/>
    <n v="0"/>
    <s v="Administration"/>
    <s v=""/>
    <s v="3.0"/>
    <n v="164"/>
    <s v=""/>
    <s v=""/>
    <s v="0h 0m"/>
    <s v="0h 0m"/>
    <n v="0"/>
    <s v="Everyone"/>
    <n v="1"/>
    <x v="0"/>
    <s v="01-00"/>
    <n v="0"/>
    <n v="0"/>
    <n v="0"/>
    <n v="0"/>
  </r>
  <r>
    <s v="IMS-58"/>
    <s v="Integrated Marketing Solution"/>
    <x v="1"/>
    <s v="Scheduler Database Maintenance Process"/>
    <s v="Implement scheduled database maintenance process: reindex, check consistency, check auto-grow settings."/>
    <s v="Manager ."/>
    <s v=""/>
    <x v="4"/>
    <s v="Low"/>
    <s v="Minor"/>
    <s v="Unresolved"/>
    <s v="Task"/>
    <d v="2013-03-26T12:40:53"/>
    <d v="2009-08-29T23:00:00"/>
    <d v="2012-08-03T20:56:21"/>
    <m/>
    <d v="2012-08-10T20:56:21"/>
    <d v="2012-08-09T20:56:21"/>
    <n v="0"/>
    <s v="_x000a_jmo0k,l0,0pl"/>
    <s v="0h 0m"/>
    <n v="0"/>
    <s v="Schema"/>
    <s v="3.0 Sprint 2"/>
    <s v=""/>
    <n v="1304"/>
    <s v=""/>
    <s v=""/>
    <s v="0h 0m"/>
    <s v="0h 0m"/>
    <n v="0"/>
    <s v="Everyone"/>
    <n v="1"/>
    <x v="8"/>
    <s v="08-12"/>
    <n v="0"/>
    <n v="0"/>
    <n v="0"/>
    <n v="0"/>
  </r>
  <r>
    <s v="IMS-61"/>
    <s v="Integrated Marketing Solution"/>
    <x v="1"/>
    <s v="Switch API to support Json format"/>
    <s v="Internal testing has showed that add-on products work faster when they talk Json to the API gateway. Provide option to use Json format."/>
    <s v="Manager ."/>
    <s v=""/>
    <x v="3"/>
    <s v="Low"/>
    <s v="Minor"/>
    <s v="Unresolved"/>
    <s v="Task"/>
    <d v="2013-03-26T12:40:53"/>
    <d v="2012-07-31T20:56:21"/>
    <m/>
    <m/>
    <d v="2012-07-31T20:56:21"/>
    <d v="2012-07-31T20:56:21"/>
    <n v="0"/>
    <s v="_x000a_Please specify which system has this error"/>
    <s v="0h 0m"/>
    <n v="0"/>
    <s v="API"/>
    <s v="3.0 Sprint 1"/>
    <s v=""/>
    <n v="237"/>
    <s v=""/>
    <s v=""/>
    <s v="0h 0m"/>
    <s v="0h 0m"/>
    <n v="0"/>
    <s v="Everyone"/>
    <n v="1"/>
    <x v="7"/>
    <s v="07-12"/>
    <n v="0"/>
    <n v="0"/>
    <n v="0"/>
    <n v="0"/>
  </r>
  <r>
    <s v="INTRA-32"/>
    <s v="Company Intranet"/>
    <x v="0"/>
    <s v="Homepage Dashboard"/>
    <s v="Each user should get customizable intranet homepage (post login)."/>
    <s v=""/>
    <s v=""/>
    <x v="6"/>
    <s v="Low"/>
    <s v=""/>
    <s v="Complete"/>
    <s v="Task"/>
    <d v="2012-10-07T16:39:16"/>
    <d v="2009-12-18T13:59:30"/>
    <m/>
    <m/>
    <m/>
    <m/>
    <n v="0"/>
    <s v=""/>
    <s v="0h 0m"/>
    <n v="0"/>
    <s v="User Interface"/>
    <s v="1.0"/>
    <s v=""/>
    <n v="1193"/>
    <s v=""/>
    <s v=""/>
    <s v=""/>
    <s v="0h 0m"/>
    <n v="0"/>
    <s v="Everyone"/>
    <n v="1"/>
    <x v="0"/>
    <s v="01-00"/>
    <n v="0"/>
    <n v="0"/>
    <n v="0"/>
    <n v="0"/>
  </r>
  <r>
    <s v="INTRA-46"/>
    <s v="Company Intranet"/>
    <x v="0"/>
    <s v="Allow Quotation Revisions"/>
    <s v="Allow revisions to previously saved quotations. Full history is required."/>
    <s v=""/>
    <s v="Developer ."/>
    <x v="1"/>
    <s v="High"/>
    <s v=""/>
    <s v="Unresolved"/>
    <s v="Story"/>
    <d v="2012-10-07T16:10:18"/>
    <d v="2009-12-18T14:22:00"/>
    <m/>
    <m/>
    <m/>
    <m/>
    <n v="0.05"/>
    <s v=""/>
    <s v="7h 0m"/>
    <n v="0"/>
    <s v="Quotations"/>
    <s v="2.0"/>
    <s v=""/>
    <n v="1193"/>
    <s v=""/>
    <s v=""/>
    <s v=""/>
    <s v="0h 0m"/>
    <n v="0"/>
    <s v="Everyone"/>
    <n v="1"/>
    <x v="0"/>
    <s v="01-00"/>
    <n v="7"/>
    <n v="0"/>
    <n v="0"/>
    <n v="0"/>
  </r>
  <r>
    <s v="INTRA-36"/>
    <s v="Company Intranet"/>
    <x v="0"/>
    <s v="Multiple Currency Support"/>
    <s v="Allow each client to use different currencies."/>
    <s v=""/>
    <s v="Developer ., Manager ."/>
    <x v="5"/>
    <s v="Low"/>
    <s v=""/>
    <s v="Unresolved"/>
    <s v="Story"/>
    <d v="2012-10-07T14:05:00"/>
    <d v="2009-12-18T14:08:57"/>
    <m/>
    <m/>
    <m/>
    <m/>
    <n v="0.5"/>
    <s v="_x000a_Attached is the resource file"/>
    <s v="12h 0m"/>
    <n v="0"/>
    <s v="Billing"/>
    <s v="2.0"/>
    <s v=""/>
    <n v="1193"/>
    <s v=""/>
    <s v=""/>
    <s v=""/>
    <s v="5h 0m"/>
    <n v="0"/>
    <s v="Everyone"/>
    <n v="1"/>
    <x v="0"/>
    <s v="01-00"/>
    <n v="12"/>
    <n v="0"/>
    <n v="5"/>
    <n v="0"/>
  </r>
  <r>
    <s v="IMS-63"/>
    <s v="Integrated Marketing Solution"/>
    <x v="1"/>
    <s v="Configurable API Token names"/>
    <s v="Admins should be able to define the HTTP Headers Tokens used by the REST API service. Web.config stored?!"/>
    <s v="Manager ."/>
    <s v=""/>
    <x v="4"/>
    <s v="Medium"/>
    <s v="Minor"/>
    <s v="Unresolved"/>
    <s v="Task"/>
    <d v="2013-03-26T12:40:53"/>
    <d v="2012-07-31T20:56:21"/>
    <d v="2012-08-02T21:56:21"/>
    <m/>
    <d v="2012-08-02T00:00:00"/>
    <d v="2012-08-02T00:00:00"/>
    <n v="0"/>
    <s v=""/>
    <s v="0h 0m"/>
    <n v="0"/>
    <s v="API"/>
    <s v="3.0 Sprint 2"/>
    <s v=""/>
    <n v="237"/>
    <s v=""/>
    <s v=""/>
    <s v="0h 0m"/>
    <s v="0h 0m"/>
    <n v="0"/>
    <s v="Everyone"/>
    <n v="1"/>
    <x v="8"/>
    <s v="08-12"/>
    <n v="0"/>
    <n v="0"/>
    <n v="0"/>
    <n v="0"/>
  </r>
  <r>
    <s v="INTRA-50"/>
    <s v="Company Intranet"/>
    <x v="0"/>
    <s v="Validate Password Encryption"/>
    <s v="Ensure passwords are encryption as per SARBOX compliance."/>
    <s v=""/>
    <s v="Manager ."/>
    <x v="0"/>
    <s v="Medium"/>
    <s v=""/>
    <s v="Unresolved"/>
    <s v="Task"/>
    <d v="2012-09-03T19:45:43"/>
    <d v="2009-12-18T14:27:17"/>
    <m/>
    <m/>
    <m/>
    <m/>
    <n v="0"/>
    <s v=""/>
    <s v="0h 0m"/>
    <n v="0"/>
    <s v="User Interface"/>
    <s v="3.0"/>
    <s v=""/>
    <n v="1193"/>
    <s v=""/>
    <s v=""/>
    <s v=""/>
    <s v="0h 0m"/>
    <n v="0"/>
    <s v="Everyone"/>
    <n v="1"/>
    <x v="0"/>
    <s v="01-00"/>
    <n v="0"/>
    <n v="0"/>
    <n v="0"/>
    <n v="0"/>
  </r>
  <r>
    <s v="INTRA-51"/>
    <s v="Company Intranet"/>
    <x v="0"/>
    <s v="Ensure change audit trail"/>
    <s v="Check to see if all areas of intranet logic log user made changes as per SARBOX compliance."/>
    <s v=""/>
    <s v="Manager ."/>
    <x v="1"/>
    <s v="Medium"/>
    <s v=""/>
    <s v="Unresolved"/>
    <s v="Task"/>
    <d v="2012-09-03T19:45:35"/>
    <d v="2009-12-18T14:28:19"/>
    <m/>
    <m/>
    <m/>
    <m/>
    <n v="0"/>
    <s v=""/>
    <s v="0h 0m"/>
    <n v="0"/>
    <s v="User Interface"/>
    <s v="3.0"/>
    <s v=""/>
    <n v="1193"/>
    <s v=""/>
    <s v=""/>
    <s v=""/>
    <s v="0h 0m"/>
    <n v="0"/>
    <s v="Everyone"/>
    <n v="1"/>
    <x v="0"/>
    <s v="01-00"/>
    <n v="0"/>
    <n v="0"/>
    <n v="0"/>
    <n v="0"/>
  </r>
  <r>
    <s v="IMS-91"/>
    <s v="Integrated Marketing Solution"/>
    <x v="1"/>
    <s v="Support LinkedIn Answers"/>
    <s v="Allow LinkedIn Answers RSS feeds to push data into Campaign Measurement. This should allow references to particular campaign landing pages to be discovered when MARCOMMS Team interacts with LinkedIn IMS Groups."/>
    <s v="Manager ."/>
    <s v=""/>
    <x v="3"/>
    <s v="Medium"/>
    <s v="Minor"/>
    <s v="Unresolved"/>
    <s v="New Feature"/>
    <d v="2013-03-26T12:40:53"/>
    <d v="2009-08-29T23:00:00"/>
    <m/>
    <m/>
    <d v="2012-07-30T00:00:00"/>
    <d v="2012-07-30T00:00:00"/>
    <n v="0"/>
    <s v=""/>
    <s v="0h 0m"/>
    <n v="0"/>
    <s v="Administration"/>
    <s v="3.0 Sprint 1"/>
    <s v=""/>
    <n v="1304"/>
    <s v=""/>
    <s v=""/>
    <s v="0h 0m"/>
    <s v="0h 0m"/>
    <n v="0"/>
    <s v="Everyone"/>
    <n v="1"/>
    <x v="7"/>
    <s v="07-12"/>
    <n v="0"/>
    <n v="0"/>
    <n v="0"/>
    <n v="0"/>
  </r>
  <r>
    <s v="INTRA-47"/>
    <s v="Company Intranet"/>
    <x v="0"/>
    <s v="Override Rate Cards"/>
    <s v="Override a client's Rate Card on a per Job basis. Each item in the Rate Card should be overridable."/>
    <s v=""/>
    <s v="Manager ."/>
    <x v="1"/>
    <s v="High"/>
    <s v=""/>
    <s v="Unresolved"/>
    <s v="Story"/>
    <d v="2010-05-14T10:31:41"/>
    <d v="2009-12-18T14:22:01"/>
    <m/>
    <m/>
    <m/>
    <m/>
    <n v="0"/>
    <s v=""/>
    <s v="0h 0m"/>
    <n v="0"/>
    <s v="Billing"/>
    <s v="2.0"/>
    <s v=""/>
    <n v="1193"/>
    <s v=""/>
    <s v=""/>
    <s v=""/>
    <s v="0h 0m"/>
    <n v="0"/>
    <s v="Everyone"/>
    <n v="1"/>
    <x v="0"/>
    <s v="01-00"/>
    <n v="0"/>
    <n v="0"/>
    <n v="0"/>
    <n v="0"/>
  </r>
  <r>
    <s v="INTRA-31"/>
    <s v="Company Intranet"/>
    <x v="0"/>
    <s v="Active Directory Authentication"/>
    <s v="Auto-login intranet users against AD."/>
    <s v=""/>
    <s v="Developer ."/>
    <x v="2"/>
    <s v="Low"/>
    <s v=""/>
    <s v="Unresolved"/>
    <s v="Story"/>
    <d v="2010-04-30T10:48:08"/>
    <d v="2009-12-18T13:57:29"/>
    <m/>
    <m/>
    <m/>
    <m/>
    <n v="0.82"/>
    <s v=""/>
    <s v="0h 0m"/>
    <n v="0"/>
    <s v="Security"/>
    <s v="3.0"/>
    <s v=""/>
    <n v="1193"/>
    <s v=""/>
    <s v=""/>
    <s v=""/>
    <s v="0h 0m"/>
    <n v="0"/>
    <s v="Everyone"/>
    <n v="1"/>
    <x v="0"/>
    <s v="01-00"/>
    <n v="0"/>
    <n v="0"/>
    <n v="0"/>
    <n v="0"/>
  </r>
  <r>
    <s v="INTRA-39"/>
    <s v="Company Intranet"/>
    <x v="0"/>
    <s v="Multi-currency Invoices!"/>
    <s v="Allow jobs to be invoiced using more than one currency."/>
    <s v=""/>
    <s v="Developer ., Manager ."/>
    <x v="2"/>
    <s v="Low"/>
    <s v=""/>
    <s v="Unresolved"/>
    <s v="Story"/>
    <d v="2010-03-09T15:42:19"/>
    <d v="2009-12-18T14:08:58"/>
    <m/>
    <m/>
    <m/>
    <m/>
    <n v="0"/>
    <s v=""/>
    <s v="0h 0m"/>
    <n v="0"/>
    <s v="Billing"/>
    <s v="2.0"/>
    <s v=""/>
    <n v="1193"/>
    <s v=""/>
    <s v=""/>
    <s v=""/>
    <s v="0h 0m"/>
    <n v="0"/>
    <s v="Everyone"/>
    <n v="1"/>
    <x v="0"/>
    <s v="01-00"/>
    <n v="0"/>
    <n v="0"/>
    <n v="0"/>
    <n v="0"/>
  </r>
  <r>
    <s v="INTRA-52"/>
    <s v="Company Intranet"/>
    <x v="0"/>
    <s v="Do we need to track system initiated amends?"/>
    <s v="If the system makes an amend (e.g. marks job as late), do we need to audit log this as per SARBOX compliance?"/>
    <s v=""/>
    <s v="Manager ."/>
    <x v="6"/>
    <s v="Medium"/>
    <s v=""/>
    <s v="Unresolved"/>
    <s v="Task"/>
    <d v="2009-12-18T14:40:14"/>
    <d v="2009-12-18T14:29:05"/>
    <m/>
    <m/>
    <m/>
    <m/>
    <n v="0"/>
    <s v=""/>
    <s v="0h 0m"/>
    <n v="0"/>
    <s v="User Interface"/>
    <s v="3.0"/>
    <s v=""/>
    <n v="1193"/>
    <s v=""/>
    <s v=""/>
    <s v=""/>
    <s v="0h 0m"/>
    <n v="0"/>
    <s v="Everyone"/>
    <n v="1"/>
    <x v="0"/>
    <s v="01-0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dataPosition="0" applyNumberFormats="0" applyBorderFormats="0" applyFontFormats="0" applyPatternFormats="0" applyAlignmentFormats="0" applyWidthHeightFormats="1" dataCaption="Values" errorCaption="0" showError="1" missingCaption="0" updatedVersion="4" minRefreshableVersion="3" itemPrintTitles="1" createdVersion="4" indent="0" showHeaders="0" compact="0" compactData="0" gridDropZones="1" multipleFieldFilters="0" chartFormat="1">
  <location ref="C9:K21" firstHeaderRow="1" firstDataRow="2" firstDataCol="2" rowPageCount="1" colPageCount="1"/>
  <pivotFields count="44">
    <pivotField compact="0" outline="0" showAll="0"/>
    <pivotField compact="0" outline="0" showAll="0"/>
    <pivotField axis="axisRow" compact="0" outline="0" multipleItemSelectionAllowed="1" showAll="0">
      <items count="3">
        <item x="0"/>
        <item x="1"/>
        <item t="default"/>
      </items>
    </pivotField>
    <pivotField compact="0" outline="0" showAll="0"/>
    <pivotField compact="0" outline="0" showAll="0"/>
    <pivotField compact="0" outline="0" showAll="0"/>
    <pivotField compact="0" outline="0" showAll="0" defaultSubtotal="0"/>
    <pivotField axis="axisRow" compact="0" outline="0" showAll="0">
      <items count="8">
        <item x="1"/>
        <item x="2"/>
        <item x="0"/>
        <item x="5"/>
        <item x="3"/>
        <item x="4"/>
        <item x="6"/>
        <item t="default"/>
      </items>
    </pivotField>
    <pivotField compact="0" outline="0" multipleItemSelectionAllowed="1" showAll="0"/>
    <pivotField compact="0" outline="0" multipleItemSelectionAllowed="1" showAll="0"/>
    <pivotField compact="0" outline="0" showAll="0"/>
    <pivotField compact="0" outline="0" showAll="0"/>
    <pivotField compact="0" outline="0" showAll="0"/>
    <pivotField compact="0" numFmtId="164" outline="0" showAll="0"/>
    <pivotField compact="0" outline="0" showAll="0"/>
    <pivotField compact="0" outline="0" showAll="0"/>
    <pivotField compact="0" numFmtId="164" outline="0" multipleItemSelectionAllowed="1" showAll="0"/>
    <pivotField compact="0" numFmtId="164" outline="0" multipleItemSelectionAllowed="1"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outline="0" showAll="0"/>
    <pivotField dataField="1" compact="0" outline="0" showAll="0"/>
    <pivotField axis="axisPage" compact="0" outline="0" multipleItemSelectionAllowed="1" showAll="0" defaultSubtotal="0">
      <items count="9">
        <item x="1"/>
        <item x="0"/>
        <item x="2"/>
        <item x="3"/>
        <item x="4"/>
        <item x="5"/>
        <item x="6"/>
        <item x="7"/>
        <item x="8"/>
      </items>
    </pivotField>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2"/>
    <field x="7"/>
  </rowFields>
  <rowItems count="11">
    <i>
      <x/>
      <x/>
    </i>
    <i r="1">
      <x v="1"/>
    </i>
    <i r="1">
      <x v="2"/>
    </i>
    <i r="1">
      <x v="3"/>
    </i>
    <i r="1">
      <x v="6"/>
    </i>
    <i t="default">
      <x/>
    </i>
    <i>
      <x v="1"/>
      <x/>
    </i>
    <i r="1">
      <x v="4"/>
    </i>
    <i r="1">
      <x v="5"/>
    </i>
    <i t="default">
      <x v="1"/>
    </i>
    <i t="grand">
      <x/>
    </i>
  </rowItems>
  <colFields count="1">
    <field x="-2"/>
  </colFields>
  <colItems count="7">
    <i>
      <x/>
    </i>
    <i i="1">
      <x v="1"/>
    </i>
    <i i="2">
      <x v="2"/>
    </i>
    <i i="3">
      <x v="3"/>
    </i>
    <i i="4">
      <x v="4"/>
    </i>
    <i i="5">
      <x v="5"/>
    </i>
    <i i="6">
      <x v="6"/>
    </i>
  </colItems>
  <pageFields count="1">
    <pageField fld="33" hier="-1"/>
  </pageFields>
  <dataFields count="7">
    <dataField name="Work ITems" fld="32" showDataAs="percentOfTotal" baseField="0" baseItem="64" numFmtId="10"/>
    <dataField name="Hours Logged" fld="37" baseField="7" baseItem="2" numFmtId="2"/>
    <dataField name="Hours Estimated" fld="35" baseField="7" baseItem="2" numFmtId="2"/>
    <dataField name="Avg. Logged" fld="41" baseField="8" baseItem="0" numFmtId="2"/>
    <dataField name="Avg. Estimate " fld="40" subtotal="average" baseField="8" baseItem="0" numFmtId="2"/>
    <dataField name="Variance " fld="39" baseField="8" baseItem="3" numFmtId="165"/>
    <dataField name="Avg. Variance" fld="42" baseField="8" baseItem="5" numFmtId="165"/>
  </dataFields>
  <formats count="9">
    <format dxfId="0">
      <pivotArea outline="0" fieldPosition="0">
        <references count="1">
          <reference field="4294967294" count="1">
            <x v="3"/>
          </reference>
        </references>
      </pivotArea>
    </format>
    <format dxfId="1">
      <pivotArea outline="0" fieldPosition="0">
        <references count="1">
          <reference field="4294967294" count="1">
            <x v="5"/>
          </reference>
        </references>
      </pivotArea>
    </format>
    <format dxfId="2">
      <pivotArea outline="0" fieldPosition="0">
        <references count="1">
          <reference field="4294967294" count="1">
            <x v="6"/>
          </reference>
        </references>
      </pivotArea>
    </format>
    <format dxfId="3">
      <pivotArea outline="0" fieldPosition="0">
        <references count="1">
          <reference field="4294967294" count="1">
            <x v="0"/>
          </reference>
        </references>
      </pivotArea>
    </format>
    <format dxfId="4">
      <pivotArea type="origin" dataOnly="0" labelOnly="1" outline="0" fieldPosition="0"/>
    </format>
    <format dxfId="5">
      <pivotArea type="topRight" dataOnly="0" labelOnly="1" outline="0" fieldPosition="0"/>
    </format>
    <format dxfId="6">
      <pivotArea dataOnly="0" labelOnly="1" outline="0" fieldPosition="0">
        <references count="1">
          <reference field="4294967294" count="5">
            <x v="0"/>
            <x v="3"/>
            <x v="4"/>
            <x v="5"/>
            <x v="6"/>
          </reference>
        </references>
      </pivotArea>
    </format>
    <format dxfId="7">
      <pivotArea outline="0" fieldPosition="0">
        <references count="1">
          <reference field="4294967294" count="1">
            <x v="1"/>
          </reference>
        </references>
      </pivotArea>
    </format>
    <format dxfId="8">
      <pivotArea outline="0" fieldPosition="0">
        <references count="1">
          <reference field="4294967294" count="1">
            <x v="2"/>
          </reference>
        </references>
      </pivotArea>
    </format>
  </format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4"/>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XET42"/>
  <sheetViews>
    <sheetView showGridLines="0" tabSelected="1" zoomScale="73" zoomScaleNormal="73" zoomScaleSheetLayoutView="100" workbookViewId="0">
      <selection activeCell="H14" sqref="H14"/>
    </sheetView>
  </sheetViews>
  <sheetFormatPr defaultRowHeight="15" x14ac:dyDescent="0.25"/>
  <cols>
    <col min="1" max="2" width="9.140625" style="1" customWidth="1"/>
    <col min="3" max="3" width="14.140625" customWidth="1"/>
    <col min="4" max="4" width="17" customWidth="1"/>
    <col min="5" max="11" width="19" customWidth="1"/>
    <col min="12" max="161" width="8.7109375" customWidth="1"/>
    <col min="162" max="162" width="11.28515625" customWidth="1"/>
  </cols>
  <sheetData>
    <row r="2" spans="2:18" ht="33.75" x14ac:dyDescent="0.5">
      <c r="B2" s="22" t="s">
        <v>0</v>
      </c>
      <c r="C2" s="23"/>
      <c r="D2" s="23"/>
      <c r="E2" s="23"/>
      <c r="F2" s="23"/>
      <c r="G2" s="23"/>
      <c r="H2" s="23"/>
      <c r="I2" s="23"/>
      <c r="J2" s="23"/>
      <c r="K2" s="23"/>
      <c r="L2" s="23"/>
      <c r="M2" s="24"/>
      <c r="N2" s="2"/>
      <c r="O2" s="2"/>
      <c r="P2" s="2"/>
      <c r="Q2" s="2"/>
      <c r="R2" s="2"/>
    </row>
    <row r="3" spans="2:18" ht="3.75" customHeight="1" x14ac:dyDescent="0.25"/>
    <row r="4" spans="2:18" ht="18.75" customHeight="1" x14ac:dyDescent="0.25">
      <c r="B4" s="25" t="str">
        <f>"Generated by Gemini @ " &amp; TEXT(DATE, "yyyy-mm-dd hh:mm")</f>
        <v>Generated by Gemini @ 2013-03-26 12:40</v>
      </c>
      <c r="C4" s="25"/>
      <c r="D4" s="25"/>
      <c r="E4" s="25"/>
      <c r="F4" s="25"/>
      <c r="G4" s="25"/>
      <c r="H4" s="25"/>
      <c r="I4" s="25"/>
      <c r="J4" s="25"/>
      <c r="K4" s="25"/>
      <c r="L4" s="25"/>
      <c r="M4" s="25"/>
      <c r="N4" s="3"/>
      <c r="O4" s="3"/>
      <c r="P4" s="3"/>
      <c r="Q4" s="3"/>
      <c r="R4" s="3"/>
    </row>
    <row r="7" spans="2:18" x14ac:dyDescent="0.25">
      <c r="C7" s="21" t="s">
        <v>1</v>
      </c>
      <c r="D7" s="1" t="s">
        <v>2</v>
      </c>
    </row>
    <row r="9" spans="2:18" s="4" customFormat="1" x14ac:dyDescent="0.25">
      <c r="E9"/>
    </row>
    <row r="10" spans="2:18" s="4" customFormat="1" x14ac:dyDescent="0.25">
      <c r="C10"/>
      <c r="D10"/>
      <c r="E10" s="4" t="s">
        <v>3</v>
      </c>
      <c r="F10" s="1" t="s">
        <v>4</v>
      </c>
      <c r="G10" s="1" t="s">
        <v>5</v>
      </c>
      <c r="H10" s="4" t="s">
        <v>6</v>
      </c>
      <c r="I10" s="4" t="s">
        <v>7</v>
      </c>
      <c r="J10" s="4" t="s">
        <v>8</v>
      </c>
      <c r="K10" s="4" t="s">
        <v>9</v>
      </c>
    </row>
    <row r="11" spans="2:18" x14ac:dyDescent="0.25">
      <c r="C11" s="1" t="s">
        <v>10</v>
      </c>
      <c r="D11" s="1" t="s">
        <v>11</v>
      </c>
      <c r="E11" s="5">
        <v>9.2307692307692313E-2</v>
      </c>
      <c r="F11" s="6">
        <v>1</v>
      </c>
      <c r="G11" s="6">
        <v>13</v>
      </c>
      <c r="H11" s="6">
        <v>0.17</v>
      </c>
      <c r="I11" s="6">
        <v>2.17</v>
      </c>
      <c r="J11" s="7">
        <v>12</v>
      </c>
      <c r="K11" s="7">
        <v>0</v>
      </c>
    </row>
    <row r="12" spans="2:18" x14ac:dyDescent="0.25">
      <c r="D12" s="1" t="s">
        <v>12</v>
      </c>
      <c r="E12" s="5">
        <v>6.1538461538461542E-2</v>
      </c>
      <c r="F12" s="6">
        <v>4</v>
      </c>
      <c r="G12" s="6">
        <v>6</v>
      </c>
      <c r="H12" s="6">
        <v>1</v>
      </c>
      <c r="I12" s="6">
        <v>1.5</v>
      </c>
      <c r="J12" s="7">
        <v>2</v>
      </c>
      <c r="K12" s="7">
        <v>0</v>
      </c>
    </row>
    <row r="13" spans="2:18" x14ac:dyDescent="0.25">
      <c r="D13" s="1" t="s">
        <v>13</v>
      </c>
      <c r="E13" s="5">
        <v>4.6153846153846156E-2</v>
      </c>
      <c r="F13" s="6">
        <v>15.5</v>
      </c>
      <c r="G13" s="6">
        <v>45</v>
      </c>
      <c r="H13" s="6">
        <v>5.17</v>
      </c>
      <c r="I13" s="6">
        <v>15</v>
      </c>
      <c r="J13" s="7">
        <v>29.5</v>
      </c>
      <c r="K13" s="7">
        <v>0</v>
      </c>
    </row>
    <row r="14" spans="2:18" x14ac:dyDescent="0.25">
      <c r="D14" s="1" t="s">
        <v>14</v>
      </c>
      <c r="E14" s="5">
        <v>4.6153846153846156E-2</v>
      </c>
      <c r="F14" s="6">
        <v>5</v>
      </c>
      <c r="G14" s="6">
        <v>12</v>
      </c>
      <c r="H14" s="6">
        <v>1.67</v>
      </c>
      <c r="I14" s="6">
        <v>4</v>
      </c>
      <c r="J14" s="7">
        <v>7</v>
      </c>
      <c r="K14" s="7">
        <v>0</v>
      </c>
    </row>
    <row r="15" spans="2:18" x14ac:dyDescent="0.25">
      <c r="D15" s="1" t="s">
        <v>59</v>
      </c>
      <c r="E15" s="5">
        <v>3.0769230769230771E-2</v>
      </c>
      <c r="F15" s="6">
        <v>0</v>
      </c>
      <c r="G15" s="6">
        <v>0</v>
      </c>
      <c r="H15" s="6">
        <v>0</v>
      </c>
      <c r="I15" s="6">
        <v>0</v>
      </c>
      <c r="J15" s="7">
        <v>0</v>
      </c>
      <c r="K15" s="7">
        <v>0</v>
      </c>
    </row>
    <row r="16" spans="2:18" x14ac:dyDescent="0.25">
      <c r="C16" s="1" t="s">
        <v>15</v>
      </c>
      <c r="D16" s="1"/>
      <c r="E16" s="5">
        <v>0.27692307692307694</v>
      </c>
      <c r="F16" s="6">
        <v>25.5</v>
      </c>
      <c r="G16" s="6">
        <v>76</v>
      </c>
      <c r="H16" s="6">
        <v>1.42</v>
      </c>
      <c r="I16" s="6">
        <v>4.22</v>
      </c>
      <c r="J16" s="7">
        <v>50.5</v>
      </c>
      <c r="K16" s="7">
        <v>0</v>
      </c>
    </row>
    <row r="17" spans="3:11" x14ac:dyDescent="0.25">
      <c r="C17" s="1" t="s">
        <v>55</v>
      </c>
      <c r="D17" s="1" t="s">
        <v>11</v>
      </c>
      <c r="E17" s="5">
        <v>0.18461538461538463</v>
      </c>
      <c r="F17" s="6">
        <v>50.52</v>
      </c>
      <c r="G17" s="6">
        <v>69</v>
      </c>
      <c r="H17" s="6">
        <v>4.21</v>
      </c>
      <c r="I17" s="6">
        <v>5.75</v>
      </c>
      <c r="J17" s="7">
        <v>18.48</v>
      </c>
      <c r="K17" s="7">
        <v>0</v>
      </c>
    </row>
    <row r="18" spans="3:11" x14ac:dyDescent="0.25">
      <c r="D18" s="1" t="s">
        <v>57</v>
      </c>
      <c r="E18" s="5">
        <v>0.4</v>
      </c>
      <c r="F18" s="6">
        <v>11.5</v>
      </c>
      <c r="G18" s="6">
        <v>0</v>
      </c>
      <c r="H18" s="6">
        <v>0.44</v>
      </c>
      <c r="I18" s="6">
        <v>0</v>
      </c>
      <c r="J18" s="7">
        <v>-11.5</v>
      </c>
      <c r="K18" s="7">
        <v>0</v>
      </c>
    </row>
    <row r="19" spans="3:11" x14ac:dyDescent="0.25">
      <c r="D19" s="1" t="s">
        <v>58</v>
      </c>
      <c r="E19" s="5">
        <v>0.13846153846153847</v>
      </c>
      <c r="F19" s="6">
        <v>20</v>
      </c>
      <c r="G19" s="6">
        <v>0</v>
      </c>
      <c r="H19" s="6">
        <v>2.2200000000000002</v>
      </c>
      <c r="I19" s="6">
        <v>0</v>
      </c>
      <c r="J19" s="7">
        <v>-20</v>
      </c>
      <c r="K19" s="7">
        <v>0</v>
      </c>
    </row>
    <row r="20" spans="3:11" x14ac:dyDescent="0.25">
      <c r="C20" s="1" t="s">
        <v>77</v>
      </c>
      <c r="D20" s="1"/>
      <c r="E20" s="5">
        <v>0.72307692307692306</v>
      </c>
      <c r="F20" s="6">
        <v>82.02000000000001</v>
      </c>
      <c r="G20" s="6">
        <v>69</v>
      </c>
      <c r="H20" s="6">
        <v>1.75</v>
      </c>
      <c r="I20" s="6">
        <v>1.47</v>
      </c>
      <c r="J20" s="7">
        <v>-13.02</v>
      </c>
      <c r="K20" s="7">
        <v>0</v>
      </c>
    </row>
    <row r="21" spans="3:11" x14ac:dyDescent="0.25">
      <c r="C21" s="1" t="s">
        <v>16</v>
      </c>
      <c r="E21" s="5">
        <v>1</v>
      </c>
      <c r="F21" s="6">
        <v>107.52</v>
      </c>
      <c r="G21" s="6">
        <v>145</v>
      </c>
      <c r="H21" s="6">
        <v>1.65</v>
      </c>
      <c r="I21" s="6">
        <v>2.23</v>
      </c>
      <c r="J21" s="7">
        <v>37.479999999999997</v>
      </c>
      <c r="K21" s="7">
        <v>0</v>
      </c>
    </row>
    <row r="41" spans="16374:16374" x14ac:dyDescent="0.25">
      <c r="XET41" s="8" t="str">
        <f>"Data!R2:R"&amp;COUNTA(Data!$Q:$Q)</f>
        <v>Data!R2:R1</v>
      </c>
    </row>
    <row r="42" spans="16374:16374" x14ac:dyDescent="0.25">
      <c r="XET42" s="8" t="str">
        <f>"Data!S2:S"&amp;COUNTA(Data!$R:$R)</f>
        <v>Data!S2:S1</v>
      </c>
    </row>
  </sheetData>
  <mergeCells count="2">
    <mergeCell ref="B2:M2"/>
    <mergeCell ref="B4:M4"/>
  </mergeCells>
  <pageMargins left="0.69999998807907104" right="0.69999998807907104" top="0.75" bottom="0.75" header="0.30000001192092896" footer="0.30000001192092896"/>
  <pageSetup paperSize="9" scale="10" orientation="landscape"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90"/>
  <sheetViews>
    <sheetView topLeftCell="AD1" zoomScaleNormal="100" zoomScaleSheetLayoutView="100" workbookViewId="0">
      <pane ySplit="1" topLeftCell="A2" activePane="bottomLeft" state="frozen"/>
      <selection pane="bottomLeft" activeCell="AH3" sqref="AH3"/>
    </sheetView>
  </sheetViews>
  <sheetFormatPr defaultRowHeight="15" x14ac:dyDescent="0.25"/>
  <cols>
    <col min="1" max="1" width="12" style="1" customWidth="1"/>
    <col min="2" max="2" width="29" style="1" customWidth="1"/>
    <col min="3" max="3" width="11" style="1" customWidth="1"/>
    <col min="4" max="4" width="48" style="1" customWidth="1"/>
    <col min="5" max="5" width="50" style="1" customWidth="1"/>
    <col min="6" max="6" width="11" style="1" customWidth="1"/>
    <col min="7" max="7" width="22" style="1" customWidth="1"/>
    <col min="8" max="8" width="11" style="1" customWidth="1"/>
    <col min="9" max="10" width="8" style="1" customWidth="1"/>
    <col min="11" max="11" width="10" style="1" customWidth="1"/>
    <col min="12" max="12" width="13" style="9" customWidth="1"/>
    <col min="13" max="14" width="10" style="1" customWidth="1"/>
    <col min="15" max="15" width="10" style="10" customWidth="1"/>
    <col min="16" max="16" width="12" style="1" customWidth="1"/>
    <col min="17" max="18" width="10" style="1" customWidth="1"/>
    <col min="19" max="19" width="15" style="9" customWidth="1"/>
    <col min="20" max="20" width="10" style="1" customWidth="1"/>
    <col min="21" max="21" width="15" style="1" customWidth="1"/>
    <col min="22" max="22" width="6" style="1" customWidth="1"/>
    <col min="23" max="23" width="39" style="1" customWidth="1"/>
    <col min="24" max="24" width="14" style="1" customWidth="1"/>
    <col min="25" max="25" width="22" style="1" customWidth="1"/>
    <col min="26" max="26" width="4" style="1" customWidth="1"/>
    <col min="27" max="27" width="8" style="1" customWidth="1"/>
    <col min="28" max="28" width="10" style="1" customWidth="1"/>
    <col min="29" max="29" width="13" style="1" customWidth="1"/>
    <col min="30" max="30" width="10" style="1" customWidth="1"/>
    <col min="31" max="31" width="5" style="1" customWidth="1"/>
    <col min="32" max="32" width="10" style="1" customWidth="1"/>
    <col min="33" max="33" width="7" style="1" customWidth="1"/>
    <col min="34" max="34" width="11.42578125" style="11" customWidth="1"/>
    <col min="35" max="35" width="10.85546875" style="11" customWidth="1"/>
    <col min="36" max="36" width="15.5703125" style="1" customWidth="1"/>
    <col min="37" max="37" width="17.85546875" style="1" customWidth="1"/>
    <col min="38" max="38" width="12.140625" style="1" customWidth="1"/>
    <col min="39" max="39" width="14.42578125" style="1" customWidth="1"/>
    <col min="40" max="256" width="9.140625" style="1" customWidth="1"/>
  </cols>
  <sheetData>
    <row r="1" spans="1:39" x14ac:dyDescent="0.25">
      <c r="A1" s="1" t="s">
        <v>17</v>
      </c>
      <c r="B1" s="1" t="s">
        <v>18</v>
      </c>
      <c r="C1" s="1" t="s">
        <v>19</v>
      </c>
      <c r="D1" s="1" t="s">
        <v>20</v>
      </c>
      <c r="E1" s="1" t="s">
        <v>21</v>
      </c>
      <c r="F1" s="1" t="s">
        <v>22</v>
      </c>
      <c r="G1" s="1" t="s">
        <v>23</v>
      </c>
      <c r="H1" s="1" t="s">
        <v>24</v>
      </c>
      <c r="I1" s="1" t="s">
        <v>25</v>
      </c>
      <c r="J1" s="1" t="s">
        <v>26</v>
      </c>
      <c r="K1" s="1" t="s">
        <v>27</v>
      </c>
      <c r="L1" s="9" t="s">
        <v>28</v>
      </c>
      <c r="M1" s="1" t="s">
        <v>29</v>
      </c>
      <c r="N1" s="1" t="s">
        <v>30</v>
      </c>
      <c r="O1" s="10" t="s">
        <v>31</v>
      </c>
      <c r="P1" s="1" t="s">
        <v>32</v>
      </c>
      <c r="Q1" s="1" t="s">
        <v>33</v>
      </c>
      <c r="R1" s="1" t="s">
        <v>34</v>
      </c>
      <c r="S1" s="1" t="s">
        <v>35</v>
      </c>
      <c r="T1" s="1" t="s">
        <v>36</v>
      </c>
      <c r="U1" s="1" t="s">
        <v>37</v>
      </c>
      <c r="V1" s="1" t="s">
        <v>38</v>
      </c>
      <c r="W1" s="1" t="s">
        <v>39</v>
      </c>
      <c r="X1" s="1" t="s">
        <v>40</v>
      </c>
      <c r="Y1" s="1" t="s">
        <v>41</v>
      </c>
      <c r="Z1" s="1" t="s">
        <v>42</v>
      </c>
      <c r="AA1" s="1" t="s">
        <v>43</v>
      </c>
      <c r="AB1" s="1" t="s">
        <v>44</v>
      </c>
      <c r="AC1" s="1" t="s">
        <v>45</v>
      </c>
      <c r="AD1" s="1" t="s">
        <v>46</v>
      </c>
      <c r="AE1" s="1" t="s">
        <v>47</v>
      </c>
      <c r="AF1" s="1" t="s">
        <v>48</v>
      </c>
      <c r="AG1" s="1" t="s">
        <v>49</v>
      </c>
      <c r="AH1" s="11" t="s">
        <v>1</v>
      </c>
      <c r="AI1" s="11" t="s">
        <v>50</v>
      </c>
      <c r="AJ1" s="1" t="s">
        <v>51</v>
      </c>
      <c r="AK1" s="1" t="s">
        <v>52</v>
      </c>
      <c r="AL1" s="1" t="s">
        <v>53</v>
      </c>
      <c r="AM1" s="1" t="s">
        <v>54</v>
      </c>
    </row>
    <row r="2" spans="1:39" x14ac:dyDescent="0.25">
      <c r="A2" s="12"/>
      <c r="E2" s="13"/>
      <c r="L2" s="1"/>
      <c r="M2" s="14"/>
      <c r="N2" s="15"/>
      <c r="P2" s="10"/>
      <c r="Q2" s="10"/>
      <c r="R2" s="10"/>
      <c r="T2" s="13"/>
      <c r="AC2" s="16"/>
      <c r="AD2" s="16"/>
      <c r="AH2" s="17" t="str">
        <f t="shared" ref="AH2:AH33" si="0">TEXT(R2,"mm")&amp;"-"&amp;TEXT(R2,"yy")</f>
        <v>01-00</v>
      </c>
      <c r="AI2" s="17" t="str">
        <f t="shared" ref="AI2:AI33" si="1">TEXT(Q2,"mm")&amp;"-"&amp;TEXT(Q2,"yy")</f>
        <v>01-00</v>
      </c>
      <c r="AJ2" s="1" t="e">
        <f t="shared" ref="AJ2:AJ33" si="2">MID(U2,1,(FIND("h",U2,1)-1))+AK2</f>
        <v>#VALUE!</v>
      </c>
      <c r="AK2" s="1" t="e">
        <f t="shared" ref="AK2:AK33" si="3">ROUND(MID(U2,FIND("h",U2,1)+2,LEN(U2)-(FIND("h",U2,1)+2))/60,2)</f>
        <v>#VALUE!</v>
      </c>
      <c r="AL2" s="1" t="e">
        <f t="shared" ref="AL2:AL33" si="4">MID(AD2,1,(FIND("h",AD2,1)-1))+AM2</f>
        <v>#VALUE!</v>
      </c>
      <c r="AM2" s="1" t="e">
        <f t="shared" ref="AM2:AM33" si="5">ROUND(MID(AD2,FIND("h",AD2,1)+2,LEN(AD2)-(FIND("h",AD2,1)+2))/60,2)</f>
        <v>#VALUE!</v>
      </c>
    </row>
    <row r="3" spans="1:39" x14ac:dyDescent="0.25">
      <c r="A3" s="12"/>
      <c r="E3" s="13"/>
      <c r="L3" s="1"/>
      <c r="M3" s="14"/>
      <c r="N3" s="15"/>
      <c r="P3" s="10"/>
      <c r="Q3" s="10"/>
      <c r="R3" s="10"/>
      <c r="AC3" s="16"/>
      <c r="AD3" s="16"/>
      <c r="AH3" s="17"/>
      <c r="AI3" s="17"/>
    </row>
    <row r="4" spans="1:39" x14ac:dyDescent="0.25">
      <c r="A4" s="12"/>
      <c r="E4" s="13"/>
      <c r="L4" s="1"/>
      <c r="M4" s="14"/>
      <c r="N4" s="15"/>
      <c r="P4" s="10"/>
      <c r="Q4" s="10"/>
      <c r="R4" s="10"/>
      <c r="AC4" s="16"/>
      <c r="AD4" s="16"/>
      <c r="AH4" s="17"/>
      <c r="AI4" s="17"/>
    </row>
    <row r="5" spans="1:39" x14ac:dyDescent="0.25">
      <c r="A5" s="12"/>
      <c r="E5" s="13"/>
      <c r="L5" s="1"/>
      <c r="M5" s="14"/>
      <c r="N5" s="15"/>
      <c r="P5" s="10"/>
      <c r="Q5" s="10"/>
      <c r="R5" s="10"/>
      <c r="AC5" s="16"/>
      <c r="AD5" s="16"/>
      <c r="AH5" s="17"/>
      <c r="AI5" s="17"/>
    </row>
    <row r="6" spans="1:39" x14ac:dyDescent="0.25">
      <c r="A6" s="12"/>
      <c r="E6" s="13"/>
      <c r="L6" s="1"/>
      <c r="M6" s="14"/>
      <c r="N6" s="15"/>
      <c r="P6" s="10"/>
      <c r="Q6" s="10"/>
      <c r="R6" s="10"/>
      <c r="AC6" s="16"/>
      <c r="AD6" s="16"/>
      <c r="AH6" s="17"/>
      <c r="AI6" s="17"/>
    </row>
    <row r="7" spans="1:39" x14ac:dyDescent="0.25">
      <c r="A7" s="12"/>
      <c r="E7" s="13"/>
      <c r="L7" s="1"/>
      <c r="M7" s="14"/>
      <c r="N7" s="15"/>
      <c r="P7" s="10"/>
      <c r="Q7" s="10"/>
      <c r="R7" s="10"/>
      <c r="T7" s="13"/>
      <c r="AC7" s="16"/>
      <c r="AD7" s="16"/>
      <c r="AH7" s="17"/>
      <c r="AI7" s="17"/>
    </row>
    <row r="8" spans="1:39" x14ac:dyDescent="0.25">
      <c r="A8" s="12"/>
      <c r="E8" s="13"/>
      <c r="L8" s="1"/>
      <c r="M8" s="14"/>
      <c r="N8" s="15"/>
      <c r="P8" s="10"/>
      <c r="Q8" s="10"/>
      <c r="R8" s="10"/>
      <c r="T8" s="13"/>
      <c r="AC8" s="16"/>
      <c r="AD8" s="16"/>
      <c r="AH8" s="17"/>
      <c r="AI8" s="17"/>
    </row>
    <row r="9" spans="1:39" x14ac:dyDescent="0.25">
      <c r="A9" s="12"/>
      <c r="E9" s="13"/>
      <c r="L9" s="1"/>
      <c r="M9" s="14"/>
      <c r="N9" s="15"/>
      <c r="P9" s="10"/>
      <c r="Q9" s="10"/>
      <c r="R9" s="10"/>
      <c r="AC9" s="16"/>
      <c r="AD9" s="16"/>
      <c r="AH9" s="17"/>
      <c r="AI9" s="17"/>
    </row>
    <row r="10" spans="1:39" x14ac:dyDescent="0.25">
      <c r="A10" s="12"/>
      <c r="E10" s="13"/>
      <c r="L10" s="1"/>
      <c r="M10" s="14"/>
      <c r="N10" s="15"/>
      <c r="P10" s="10"/>
      <c r="Q10" s="10"/>
      <c r="R10" s="10"/>
      <c r="AC10" s="16"/>
      <c r="AD10" s="16"/>
      <c r="AH10" s="17"/>
      <c r="AI10" s="17"/>
    </row>
    <row r="11" spans="1:39" x14ac:dyDescent="0.25">
      <c r="A11" s="12"/>
      <c r="E11" s="13"/>
      <c r="L11" s="1"/>
      <c r="M11" s="14"/>
      <c r="N11" s="15"/>
      <c r="P11" s="10"/>
      <c r="Q11" s="10"/>
      <c r="R11" s="10"/>
      <c r="T11" s="13"/>
      <c r="AC11" s="16"/>
      <c r="AD11" s="16"/>
      <c r="AH11" s="17"/>
      <c r="AI11" s="17"/>
    </row>
    <row r="12" spans="1:39" x14ac:dyDescent="0.25">
      <c r="A12" s="12"/>
      <c r="E12" s="13"/>
      <c r="L12" s="1"/>
      <c r="M12" s="14"/>
      <c r="N12" s="15"/>
      <c r="P12" s="10"/>
      <c r="Q12" s="10"/>
      <c r="R12" s="10"/>
      <c r="T12" s="13"/>
      <c r="AC12" s="16"/>
      <c r="AD12" s="16"/>
      <c r="AH12" s="17"/>
      <c r="AI12" s="17"/>
    </row>
    <row r="13" spans="1:39" x14ac:dyDescent="0.25">
      <c r="A13" s="12"/>
      <c r="E13" s="13"/>
      <c r="L13" s="1"/>
      <c r="M13" s="14"/>
      <c r="N13" s="15"/>
      <c r="P13" s="10"/>
      <c r="Q13" s="10"/>
      <c r="R13" s="10"/>
      <c r="AC13" s="16"/>
      <c r="AD13" s="16"/>
      <c r="AH13" s="17"/>
      <c r="AI13" s="17"/>
    </row>
    <row r="14" spans="1:39" x14ac:dyDescent="0.25">
      <c r="A14" s="12"/>
      <c r="E14" s="13"/>
      <c r="L14" s="1"/>
      <c r="M14" s="14"/>
      <c r="N14" s="15"/>
      <c r="P14" s="10"/>
      <c r="Q14" s="10"/>
      <c r="R14" s="10"/>
      <c r="AC14" s="16"/>
      <c r="AD14" s="16"/>
      <c r="AH14" s="17"/>
      <c r="AI14" s="17"/>
    </row>
    <row r="15" spans="1:39" x14ac:dyDescent="0.25">
      <c r="A15" s="12"/>
      <c r="E15" s="13"/>
      <c r="L15" s="1"/>
      <c r="M15" s="14"/>
      <c r="N15" s="15"/>
      <c r="P15" s="10"/>
      <c r="Q15" s="10"/>
      <c r="R15" s="10"/>
      <c r="T15" s="13"/>
      <c r="AC15" s="16"/>
      <c r="AD15" s="16"/>
      <c r="AH15" s="17"/>
      <c r="AI15" s="17"/>
    </row>
    <row r="16" spans="1:39" x14ac:dyDescent="0.25">
      <c r="A16" s="12"/>
      <c r="E16" s="13"/>
      <c r="L16" s="1"/>
      <c r="M16" s="14"/>
      <c r="N16" s="15"/>
      <c r="P16" s="10"/>
      <c r="Q16" s="10"/>
      <c r="R16" s="10"/>
      <c r="T16" s="13"/>
      <c r="AC16" s="16"/>
      <c r="AD16" s="16"/>
      <c r="AH16" s="17"/>
      <c r="AI16" s="17"/>
    </row>
    <row r="17" spans="1:35" x14ac:dyDescent="0.25">
      <c r="A17" s="12"/>
      <c r="E17" s="13"/>
      <c r="L17" s="1"/>
      <c r="M17" s="14"/>
      <c r="N17" s="15"/>
      <c r="P17" s="10"/>
      <c r="Q17" s="10"/>
      <c r="R17" s="10"/>
      <c r="AC17" s="16"/>
      <c r="AD17" s="16"/>
      <c r="AH17" s="17"/>
      <c r="AI17" s="17"/>
    </row>
    <row r="18" spans="1:35" x14ac:dyDescent="0.25">
      <c r="A18" s="12"/>
      <c r="E18" s="13"/>
      <c r="L18" s="1"/>
      <c r="M18" s="14"/>
      <c r="N18" s="15"/>
      <c r="P18" s="10"/>
      <c r="Q18" s="10"/>
      <c r="R18" s="10"/>
      <c r="AC18" s="16"/>
      <c r="AD18" s="16"/>
      <c r="AH18" s="17"/>
      <c r="AI18" s="17"/>
    </row>
    <row r="19" spans="1:35" x14ac:dyDescent="0.25">
      <c r="A19" s="12"/>
      <c r="E19" s="13"/>
      <c r="L19" s="1"/>
      <c r="M19" s="14"/>
      <c r="N19" s="15"/>
      <c r="P19" s="10"/>
      <c r="Q19" s="10"/>
      <c r="R19" s="10"/>
      <c r="AC19" s="16"/>
      <c r="AD19" s="16"/>
      <c r="AH19" s="17"/>
      <c r="AI19" s="17"/>
    </row>
    <row r="20" spans="1:35" x14ac:dyDescent="0.25">
      <c r="A20" s="12"/>
      <c r="E20" s="13"/>
      <c r="L20" s="1"/>
      <c r="M20" s="14"/>
      <c r="N20" s="15"/>
      <c r="P20" s="10"/>
      <c r="Q20" s="10"/>
      <c r="R20" s="10"/>
      <c r="AC20" s="16"/>
      <c r="AD20" s="16"/>
      <c r="AH20" s="17"/>
      <c r="AI20" s="17"/>
    </row>
    <row r="21" spans="1:35" x14ac:dyDescent="0.25">
      <c r="A21" s="12"/>
      <c r="E21" s="13"/>
      <c r="L21" s="1"/>
      <c r="M21" s="14"/>
      <c r="N21" s="15"/>
      <c r="P21" s="10"/>
      <c r="Q21" s="10"/>
      <c r="R21" s="10"/>
      <c r="T21" s="13"/>
      <c r="AC21" s="16"/>
      <c r="AD21" s="16"/>
      <c r="AH21" s="17"/>
      <c r="AI21" s="17"/>
    </row>
    <row r="22" spans="1:35" x14ac:dyDescent="0.25">
      <c r="A22" s="12"/>
      <c r="E22" s="13"/>
      <c r="L22" s="1"/>
      <c r="M22" s="14"/>
      <c r="N22" s="15"/>
      <c r="P22" s="10"/>
      <c r="Q22" s="10"/>
      <c r="R22" s="10"/>
      <c r="AC22" s="16"/>
      <c r="AD22" s="16"/>
      <c r="AH22" s="17"/>
      <c r="AI22" s="17"/>
    </row>
    <row r="23" spans="1:35" x14ac:dyDescent="0.25">
      <c r="A23" s="12"/>
      <c r="E23" s="13"/>
      <c r="L23" s="1"/>
      <c r="M23" s="14"/>
      <c r="N23" s="15"/>
      <c r="P23" s="10"/>
      <c r="Q23" s="10"/>
      <c r="R23" s="10"/>
      <c r="AC23" s="16"/>
      <c r="AD23" s="16"/>
      <c r="AH23" s="17"/>
      <c r="AI23" s="17"/>
    </row>
    <row r="24" spans="1:35" x14ac:dyDescent="0.25">
      <c r="A24" s="12"/>
      <c r="E24" s="13"/>
      <c r="L24" s="1"/>
      <c r="M24" s="14"/>
      <c r="N24" s="15"/>
      <c r="P24" s="10"/>
      <c r="Q24" s="10"/>
      <c r="R24" s="10"/>
      <c r="AC24" s="16"/>
      <c r="AD24" s="16"/>
      <c r="AH24" s="17"/>
      <c r="AI24" s="17"/>
    </row>
    <row r="25" spans="1:35" x14ac:dyDescent="0.25">
      <c r="A25" s="12"/>
      <c r="E25" s="13"/>
      <c r="L25" s="1"/>
      <c r="M25" s="14"/>
      <c r="N25" s="15"/>
      <c r="P25" s="10"/>
      <c r="Q25" s="10"/>
      <c r="R25" s="10"/>
      <c r="AC25" s="16"/>
      <c r="AD25" s="16"/>
      <c r="AH25" s="17"/>
      <c r="AI25" s="17"/>
    </row>
    <row r="26" spans="1:35" x14ac:dyDescent="0.25">
      <c r="A26" s="12"/>
      <c r="E26" s="13"/>
      <c r="L26" s="1"/>
      <c r="M26" s="14"/>
      <c r="N26" s="15"/>
      <c r="P26" s="10"/>
      <c r="Q26" s="10"/>
      <c r="R26" s="10"/>
      <c r="T26" s="13"/>
      <c r="AC26" s="16"/>
      <c r="AD26" s="16"/>
      <c r="AH26" s="17"/>
      <c r="AI26" s="17"/>
    </row>
    <row r="27" spans="1:35" x14ac:dyDescent="0.25">
      <c r="A27" s="12"/>
      <c r="E27" s="13"/>
      <c r="L27" s="1"/>
      <c r="M27" s="14"/>
      <c r="N27" s="15"/>
      <c r="P27" s="10"/>
      <c r="Q27" s="10"/>
      <c r="R27" s="10"/>
      <c r="AC27" s="16"/>
      <c r="AD27" s="16"/>
      <c r="AH27" s="17"/>
      <c r="AI27" s="17"/>
    </row>
    <row r="28" spans="1:35" x14ac:dyDescent="0.25">
      <c r="A28" s="12"/>
      <c r="E28" s="13"/>
      <c r="L28" s="1"/>
      <c r="M28" s="14"/>
      <c r="N28" s="15"/>
      <c r="P28" s="10"/>
      <c r="Q28" s="10"/>
      <c r="R28" s="10"/>
      <c r="AC28" s="16"/>
      <c r="AD28" s="16"/>
      <c r="AH28" s="17"/>
      <c r="AI28" s="17"/>
    </row>
    <row r="29" spans="1:35" x14ac:dyDescent="0.25">
      <c r="A29" s="12"/>
      <c r="E29" s="13"/>
      <c r="L29" s="1"/>
      <c r="M29" s="14"/>
      <c r="N29" s="15"/>
      <c r="P29" s="10"/>
      <c r="Q29" s="10"/>
      <c r="R29" s="10"/>
      <c r="AC29" s="16"/>
      <c r="AD29" s="16"/>
      <c r="AH29" s="17"/>
      <c r="AI29" s="17"/>
    </row>
    <row r="30" spans="1:35" x14ac:dyDescent="0.25">
      <c r="A30" s="12"/>
      <c r="E30" s="13"/>
      <c r="L30" s="1"/>
      <c r="M30" s="14"/>
      <c r="N30" s="15"/>
      <c r="P30" s="10"/>
      <c r="Q30" s="10"/>
      <c r="R30" s="10"/>
      <c r="AC30" s="16"/>
      <c r="AD30" s="16"/>
      <c r="AH30" s="17"/>
      <c r="AI30" s="17"/>
    </row>
    <row r="31" spans="1:35" x14ac:dyDescent="0.25">
      <c r="A31" s="12"/>
      <c r="E31" s="13"/>
      <c r="L31" s="1"/>
      <c r="M31" s="14"/>
      <c r="N31" s="15"/>
      <c r="P31" s="10"/>
      <c r="Q31" s="10"/>
      <c r="R31" s="10"/>
      <c r="T31" s="13"/>
      <c r="AC31" s="16"/>
      <c r="AD31" s="16"/>
      <c r="AH31" s="17"/>
      <c r="AI31" s="17"/>
    </row>
    <row r="32" spans="1:35" x14ac:dyDescent="0.25">
      <c r="A32" s="12"/>
      <c r="E32" s="13"/>
      <c r="L32" s="1"/>
      <c r="M32" s="14"/>
      <c r="N32" s="15"/>
      <c r="P32" s="10"/>
      <c r="Q32" s="10"/>
      <c r="R32" s="10"/>
      <c r="AC32" s="16"/>
      <c r="AD32" s="16"/>
      <c r="AH32" s="17"/>
      <c r="AI32" s="17"/>
    </row>
    <row r="33" spans="1:35" x14ac:dyDescent="0.25">
      <c r="A33" s="12"/>
      <c r="E33" s="13"/>
      <c r="L33" s="1"/>
      <c r="M33" s="14"/>
      <c r="N33" s="15"/>
      <c r="P33" s="10"/>
      <c r="Q33" s="10"/>
      <c r="R33" s="10"/>
      <c r="T33" s="13"/>
      <c r="AC33" s="16"/>
      <c r="AD33" s="16"/>
      <c r="AH33" s="17"/>
      <c r="AI33" s="17"/>
    </row>
    <row r="34" spans="1:35" x14ac:dyDescent="0.25">
      <c r="A34" s="12"/>
      <c r="E34" s="13"/>
      <c r="L34" s="1"/>
      <c r="M34" s="14"/>
      <c r="N34" s="15"/>
      <c r="P34" s="10"/>
      <c r="Q34" s="10"/>
      <c r="R34" s="10"/>
      <c r="AC34" s="16"/>
      <c r="AD34" s="16"/>
      <c r="AH34" s="17"/>
      <c r="AI34" s="17"/>
    </row>
    <row r="35" spans="1:35" x14ac:dyDescent="0.25">
      <c r="A35" s="12"/>
      <c r="E35" s="13"/>
      <c r="L35" s="1"/>
      <c r="M35" s="14"/>
      <c r="N35" s="15"/>
      <c r="P35" s="10"/>
      <c r="Q35" s="10"/>
      <c r="R35" s="10"/>
      <c r="AC35" s="16"/>
      <c r="AD35" s="16"/>
      <c r="AH35" s="17"/>
      <c r="AI35" s="17"/>
    </row>
    <row r="36" spans="1:35" x14ac:dyDescent="0.25">
      <c r="A36" s="12"/>
      <c r="E36" s="13"/>
      <c r="L36" s="1"/>
      <c r="M36" s="14"/>
      <c r="N36" s="15"/>
      <c r="P36" s="10"/>
      <c r="Q36" s="10"/>
      <c r="R36" s="10"/>
      <c r="T36" s="13"/>
      <c r="AC36" s="16"/>
      <c r="AD36" s="16"/>
      <c r="AH36" s="17"/>
      <c r="AI36" s="17"/>
    </row>
    <row r="37" spans="1:35" x14ac:dyDescent="0.25">
      <c r="A37" s="12"/>
      <c r="E37" s="13"/>
      <c r="L37" s="1"/>
      <c r="M37" s="14"/>
      <c r="N37" s="15"/>
      <c r="P37" s="10"/>
      <c r="Q37" s="10"/>
      <c r="R37" s="10"/>
      <c r="AC37" s="16"/>
      <c r="AD37" s="16"/>
      <c r="AH37" s="17"/>
      <c r="AI37" s="17"/>
    </row>
    <row r="38" spans="1:35" x14ac:dyDescent="0.25">
      <c r="A38" s="12"/>
      <c r="E38" s="13"/>
      <c r="L38" s="1"/>
      <c r="M38" s="14"/>
      <c r="N38" s="15"/>
      <c r="P38" s="10"/>
      <c r="Q38" s="10"/>
      <c r="R38" s="10"/>
      <c r="AC38" s="16"/>
      <c r="AD38" s="16"/>
      <c r="AH38" s="17"/>
      <c r="AI38" s="17"/>
    </row>
    <row r="39" spans="1:35" x14ac:dyDescent="0.25">
      <c r="A39" s="12"/>
      <c r="E39" s="13"/>
      <c r="L39" s="1"/>
      <c r="M39" s="14"/>
      <c r="N39" s="15"/>
      <c r="P39" s="10"/>
      <c r="Q39" s="10"/>
      <c r="R39" s="10"/>
      <c r="AC39" s="16"/>
      <c r="AD39" s="16"/>
      <c r="AH39" s="17"/>
      <c r="AI39" s="17"/>
    </row>
    <row r="40" spans="1:35" x14ac:dyDescent="0.25">
      <c r="A40" s="12"/>
      <c r="E40" s="13"/>
      <c r="L40" s="1"/>
      <c r="M40" s="14"/>
      <c r="N40" s="15"/>
      <c r="P40" s="10"/>
      <c r="Q40" s="10"/>
      <c r="R40" s="10"/>
      <c r="AC40" s="16"/>
      <c r="AD40" s="16"/>
      <c r="AH40" s="17"/>
      <c r="AI40" s="17"/>
    </row>
    <row r="41" spans="1:35" x14ac:dyDescent="0.25">
      <c r="A41" s="12"/>
      <c r="E41" s="13"/>
      <c r="L41" s="1"/>
      <c r="M41" s="14"/>
      <c r="N41" s="15"/>
      <c r="P41" s="10"/>
      <c r="Q41" s="10"/>
      <c r="R41" s="10"/>
      <c r="T41" s="13"/>
      <c r="AC41" s="16"/>
      <c r="AD41" s="16"/>
      <c r="AH41" s="17"/>
      <c r="AI41" s="17"/>
    </row>
    <row r="42" spans="1:35" x14ac:dyDescent="0.25">
      <c r="A42" s="12"/>
      <c r="E42" s="13"/>
      <c r="L42" s="1"/>
      <c r="M42" s="14"/>
      <c r="N42" s="15"/>
      <c r="P42" s="10"/>
      <c r="Q42" s="10"/>
      <c r="R42" s="10"/>
      <c r="AC42" s="16"/>
      <c r="AD42" s="16"/>
      <c r="AH42" s="17"/>
      <c r="AI42" s="17"/>
    </row>
    <row r="43" spans="1:35" x14ac:dyDescent="0.25">
      <c r="A43" s="12"/>
      <c r="E43" s="13"/>
      <c r="L43" s="1"/>
      <c r="M43" s="14"/>
      <c r="N43" s="15"/>
      <c r="P43" s="10"/>
      <c r="Q43" s="10"/>
      <c r="R43" s="10"/>
      <c r="T43" s="13"/>
      <c r="AC43" s="16"/>
      <c r="AD43" s="16"/>
      <c r="AH43" s="17"/>
      <c r="AI43" s="17"/>
    </row>
    <row r="44" spans="1:35" x14ac:dyDescent="0.25">
      <c r="A44" s="12"/>
      <c r="E44" s="13"/>
      <c r="L44" s="1"/>
      <c r="M44" s="14"/>
      <c r="N44" s="15"/>
      <c r="P44" s="10"/>
      <c r="Q44" s="10"/>
      <c r="R44" s="10"/>
      <c r="AC44" s="16"/>
      <c r="AD44" s="16"/>
      <c r="AH44" s="17"/>
      <c r="AI44" s="17"/>
    </row>
    <row r="45" spans="1:35" x14ac:dyDescent="0.25">
      <c r="A45" s="12"/>
      <c r="E45" s="13"/>
      <c r="L45" s="1"/>
      <c r="M45" s="14"/>
      <c r="N45" s="15"/>
      <c r="P45" s="10"/>
      <c r="Q45" s="10"/>
      <c r="R45" s="10"/>
      <c r="T45" s="13"/>
      <c r="AC45" s="16"/>
      <c r="AD45" s="16"/>
      <c r="AH45" s="17"/>
      <c r="AI45" s="17"/>
    </row>
    <row r="46" spans="1:35" x14ac:dyDescent="0.25">
      <c r="A46" s="12"/>
      <c r="E46" s="13"/>
      <c r="L46" s="1"/>
      <c r="M46" s="14"/>
      <c r="N46" s="15"/>
      <c r="P46" s="10"/>
      <c r="Q46" s="10"/>
      <c r="R46" s="10"/>
      <c r="T46" s="13"/>
      <c r="AC46" s="16"/>
      <c r="AD46" s="16"/>
      <c r="AH46" s="17"/>
      <c r="AI46" s="17"/>
    </row>
    <row r="47" spans="1:35" x14ac:dyDescent="0.25">
      <c r="A47" s="12"/>
      <c r="E47" s="13"/>
      <c r="L47" s="1"/>
      <c r="M47" s="14"/>
      <c r="N47" s="15"/>
      <c r="P47" s="10"/>
      <c r="Q47" s="10"/>
      <c r="R47" s="10"/>
      <c r="T47" s="13"/>
      <c r="AC47" s="16"/>
      <c r="AD47" s="16"/>
      <c r="AH47" s="17"/>
      <c r="AI47" s="17"/>
    </row>
    <row r="48" spans="1:35" x14ac:dyDescent="0.25">
      <c r="A48" s="12"/>
      <c r="E48" s="13"/>
      <c r="L48" s="1"/>
      <c r="M48" s="14"/>
      <c r="N48" s="15"/>
      <c r="P48" s="10"/>
      <c r="Q48" s="10"/>
      <c r="R48" s="10"/>
      <c r="T48" s="13"/>
      <c r="AC48" s="16"/>
      <c r="AD48" s="16"/>
      <c r="AH48" s="17"/>
      <c r="AI48" s="17"/>
    </row>
    <row r="49" spans="1:35" x14ac:dyDescent="0.25">
      <c r="A49" s="12"/>
      <c r="E49" s="13"/>
      <c r="L49" s="1"/>
      <c r="M49" s="14"/>
      <c r="N49" s="15"/>
      <c r="P49" s="10"/>
      <c r="Q49" s="10"/>
      <c r="R49" s="10"/>
      <c r="AC49" s="16"/>
      <c r="AD49" s="16"/>
      <c r="AH49" s="17"/>
      <c r="AI49" s="17"/>
    </row>
    <row r="50" spans="1:35" x14ac:dyDescent="0.25">
      <c r="A50" s="12"/>
      <c r="E50" s="13"/>
      <c r="L50" s="1"/>
      <c r="M50" s="14"/>
      <c r="N50" s="15"/>
      <c r="P50" s="10"/>
      <c r="Q50" s="10"/>
      <c r="R50" s="10"/>
      <c r="AC50" s="16"/>
      <c r="AD50" s="16"/>
      <c r="AH50" s="17"/>
      <c r="AI50" s="17"/>
    </row>
    <row r="51" spans="1:35" x14ac:dyDescent="0.25">
      <c r="A51" s="12"/>
      <c r="E51" s="13"/>
      <c r="L51" s="1"/>
      <c r="M51" s="14"/>
      <c r="N51" s="15"/>
      <c r="P51" s="10"/>
      <c r="Q51" s="10"/>
      <c r="R51" s="10"/>
      <c r="AC51" s="16"/>
      <c r="AD51" s="16"/>
      <c r="AH51" s="17"/>
      <c r="AI51" s="17"/>
    </row>
    <row r="52" spans="1:35" x14ac:dyDescent="0.25">
      <c r="A52" s="12"/>
      <c r="E52" s="13"/>
      <c r="L52" s="1"/>
      <c r="M52" s="14"/>
      <c r="N52" s="15"/>
      <c r="P52" s="10"/>
      <c r="Q52" s="10"/>
      <c r="R52" s="10"/>
      <c r="AC52" s="16"/>
      <c r="AD52" s="16"/>
      <c r="AH52" s="17"/>
      <c r="AI52" s="17"/>
    </row>
    <row r="53" spans="1:35" x14ac:dyDescent="0.25">
      <c r="A53" s="12"/>
      <c r="E53" s="13"/>
      <c r="L53" s="1"/>
      <c r="M53" s="14"/>
      <c r="N53" s="15"/>
      <c r="P53" s="10"/>
      <c r="Q53" s="10"/>
      <c r="R53" s="10"/>
      <c r="T53" s="13"/>
      <c r="AC53" s="16"/>
      <c r="AD53" s="16"/>
      <c r="AH53" s="17"/>
      <c r="AI53" s="17"/>
    </row>
    <row r="54" spans="1:35" x14ac:dyDescent="0.25">
      <c r="A54" s="12"/>
      <c r="E54" s="13"/>
      <c r="L54" s="1"/>
      <c r="M54" s="14"/>
      <c r="N54" s="15"/>
      <c r="P54" s="10"/>
      <c r="Q54" s="10"/>
      <c r="R54" s="10"/>
      <c r="T54" s="13"/>
      <c r="AC54" s="16"/>
      <c r="AD54" s="16"/>
      <c r="AH54" s="17"/>
      <c r="AI54" s="17"/>
    </row>
    <row r="55" spans="1:35" x14ac:dyDescent="0.25">
      <c r="A55" s="12"/>
      <c r="E55" s="13"/>
      <c r="L55" s="1"/>
      <c r="M55" s="14"/>
      <c r="N55" s="15"/>
      <c r="P55" s="10"/>
      <c r="Q55" s="10"/>
      <c r="R55" s="10"/>
      <c r="T55" s="13"/>
      <c r="AC55" s="16"/>
      <c r="AD55" s="16"/>
      <c r="AH55" s="17"/>
      <c r="AI55" s="17"/>
    </row>
    <row r="56" spans="1:35" x14ac:dyDescent="0.25">
      <c r="A56" s="12"/>
      <c r="E56" s="13"/>
      <c r="L56" s="1"/>
      <c r="M56" s="14"/>
      <c r="N56" s="15"/>
      <c r="P56" s="10"/>
      <c r="Q56" s="10"/>
      <c r="R56" s="10"/>
      <c r="AC56" s="16"/>
      <c r="AD56" s="16"/>
      <c r="AH56" s="17"/>
      <c r="AI56" s="17"/>
    </row>
    <row r="57" spans="1:35" x14ac:dyDescent="0.25">
      <c r="A57" s="12"/>
      <c r="E57" s="13"/>
      <c r="L57" s="1"/>
      <c r="M57" s="14"/>
      <c r="N57" s="15"/>
      <c r="P57" s="10"/>
      <c r="Q57" s="10"/>
      <c r="R57" s="10"/>
      <c r="AC57" s="16"/>
      <c r="AD57" s="16"/>
      <c r="AH57" s="17"/>
      <c r="AI57" s="17"/>
    </row>
    <row r="58" spans="1:35" x14ac:dyDescent="0.25">
      <c r="A58" s="12"/>
      <c r="E58" s="13"/>
      <c r="L58" s="1"/>
      <c r="M58" s="14"/>
      <c r="N58" s="15"/>
      <c r="P58" s="10"/>
      <c r="Q58" s="10"/>
      <c r="R58" s="10"/>
      <c r="T58" s="13"/>
      <c r="AC58" s="16"/>
      <c r="AD58" s="16"/>
      <c r="AH58" s="17"/>
      <c r="AI58" s="17"/>
    </row>
    <row r="59" spans="1:35" x14ac:dyDescent="0.25">
      <c r="A59" s="12"/>
      <c r="E59" s="13"/>
      <c r="L59" s="1"/>
      <c r="M59" s="14"/>
      <c r="N59" s="15"/>
      <c r="P59" s="10"/>
      <c r="Q59" s="10"/>
      <c r="R59" s="10"/>
      <c r="AC59" s="16"/>
      <c r="AD59" s="16"/>
      <c r="AH59" s="17"/>
      <c r="AI59" s="17"/>
    </row>
    <row r="60" spans="1:35" x14ac:dyDescent="0.25">
      <c r="A60" s="12"/>
      <c r="E60" s="13"/>
      <c r="L60" s="1"/>
      <c r="M60" s="14"/>
      <c r="N60" s="15"/>
      <c r="P60" s="10"/>
      <c r="Q60" s="10"/>
      <c r="R60" s="10"/>
      <c r="AC60" s="16"/>
      <c r="AD60" s="16"/>
      <c r="AH60" s="17"/>
      <c r="AI60" s="17"/>
    </row>
    <row r="61" spans="1:35" x14ac:dyDescent="0.25">
      <c r="A61" s="12"/>
      <c r="E61" s="13"/>
      <c r="L61" s="1"/>
      <c r="M61" s="14"/>
      <c r="N61" s="15"/>
      <c r="P61" s="10"/>
      <c r="Q61" s="10"/>
      <c r="R61" s="10"/>
      <c r="AC61" s="16"/>
      <c r="AD61" s="16"/>
      <c r="AH61" s="17"/>
      <c r="AI61" s="17"/>
    </row>
    <row r="62" spans="1:35" x14ac:dyDescent="0.25">
      <c r="A62" s="12"/>
      <c r="E62" s="13"/>
      <c r="L62" s="1"/>
      <c r="M62" s="14"/>
      <c r="N62" s="15"/>
      <c r="P62" s="10"/>
      <c r="Q62" s="10"/>
      <c r="R62" s="10"/>
      <c r="AC62" s="16"/>
      <c r="AD62" s="16"/>
      <c r="AH62" s="17"/>
      <c r="AI62" s="17"/>
    </row>
    <row r="63" spans="1:35" x14ac:dyDescent="0.25">
      <c r="A63" s="12"/>
      <c r="E63" s="13"/>
      <c r="L63" s="1"/>
      <c r="M63" s="14"/>
      <c r="N63" s="15"/>
      <c r="P63" s="10"/>
      <c r="Q63" s="10"/>
      <c r="R63" s="10"/>
      <c r="AC63" s="16"/>
      <c r="AD63" s="16"/>
      <c r="AH63" s="17"/>
      <c r="AI63" s="17"/>
    </row>
    <row r="64" spans="1:35" x14ac:dyDescent="0.25">
      <c r="A64" s="12"/>
      <c r="E64" s="13"/>
      <c r="L64" s="1"/>
      <c r="M64" s="14"/>
      <c r="N64" s="15"/>
      <c r="P64" s="10"/>
      <c r="Q64" s="10"/>
      <c r="R64" s="10"/>
      <c r="AC64" s="16"/>
      <c r="AD64" s="16"/>
      <c r="AH64" s="17"/>
      <c r="AI64" s="17"/>
    </row>
    <row r="65" spans="1:35" x14ac:dyDescent="0.25">
      <c r="A65" s="12"/>
      <c r="E65" s="13"/>
      <c r="L65" s="1"/>
      <c r="M65" s="14"/>
      <c r="N65" s="15"/>
      <c r="P65" s="10"/>
      <c r="Q65" s="10"/>
      <c r="R65" s="10"/>
      <c r="AC65" s="16"/>
      <c r="AD65" s="16"/>
      <c r="AH65" s="17"/>
      <c r="AI65" s="17"/>
    </row>
    <row r="66" spans="1:35" x14ac:dyDescent="0.25">
      <c r="A66" s="12"/>
      <c r="E66" s="13"/>
      <c r="L66" s="1"/>
      <c r="M66" s="14"/>
      <c r="N66" s="15"/>
      <c r="P66" s="10"/>
      <c r="Q66" s="10"/>
      <c r="R66" s="10"/>
      <c r="AC66" s="16"/>
      <c r="AD66" s="16"/>
      <c r="AH66" s="17"/>
      <c r="AI66" s="17"/>
    </row>
    <row r="67" spans="1:35" x14ac:dyDescent="0.25">
      <c r="A67" s="18"/>
      <c r="E67" s="13"/>
      <c r="L67" s="1"/>
      <c r="M67" s="14"/>
      <c r="N67" s="15"/>
      <c r="P67" s="10"/>
      <c r="Q67" s="10"/>
      <c r="R67" s="10"/>
      <c r="T67" s="13"/>
      <c r="AC67" s="16"/>
      <c r="AD67" s="16"/>
      <c r="AH67" s="17"/>
      <c r="AI67" s="17"/>
    </row>
    <row r="68" spans="1:35" x14ac:dyDescent="0.25">
      <c r="A68" s="18"/>
      <c r="E68" s="13"/>
      <c r="L68" s="1"/>
      <c r="M68" s="14"/>
      <c r="N68" s="15"/>
      <c r="P68" s="10"/>
      <c r="Q68" s="10"/>
      <c r="R68" s="10"/>
      <c r="AC68" s="16"/>
      <c r="AD68" s="16"/>
      <c r="AH68" s="17"/>
      <c r="AI68" s="17"/>
    </row>
    <row r="69" spans="1:35" x14ac:dyDescent="0.25">
      <c r="A69" s="18"/>
      <c r="E69" s="13"/>
      <c r="L69" s="1"/>
      <c r="M69" s="14"/>
      <c r="N69" s="15"/>
      <c r="P69" s="10"/>
      <c r="Q69" s="10"/>
      <c r="R69" s="10"/>
      <c r="T69" s="13"/>
      <c r="AC69" s="16"/>
      <c r="AD69" s="16"/>
      <c r="AH69" s="17"/>
      <c r="AI69" s="17"/>
    </row>
    <row r="70" spans="1:35" x14ac:dyDescent="0.25">
      <c r="A70" s="18"/>
      <c r="E70" s="13"/>
      <c r="L70" s="1"/>
      <c r="M70" s="14"/>
      <c r="N70" s="15"/>
      <c r="P70" s="10"/>
      <c r="Q70" s="10"/>
      <c r="R70" s="10"/>
      <c r="AC70" s="16"/>
      <c r="AD70" s="16"/>
      <c r="AH70" s="17"/>
      <c r="AI70" s="17"/>
    </row>
    <row r="71" spans="1:35" x14ac:dyDescent="0.25">
      <c r="A71" s="18"/>
      <c r="E71" s="13"/>
      <c r="L71" s="1"/>
      <c r="M71" s="14"/>
      <c r="N71" s="15"/>
      <c r="P71" s="10"/>
      <c r="Q71" s="10"/>
      <c r="R71" s="10"/>
      <c r="AC71" s="16"/>
      <c r="AD71" s="16"/>
      <c r="AH71" s="17"/>
      <c r="AI71" s="17"/>
    </row>
    <row r="72" spans="1:35" x14ac:dyDescent="0.25">
      <c r="A72" s="18"/>
      <c r="E72" s="13"/>
      <c r="L72" s="1"/>
      <c r="M72" s="14"/>
      <c r="N72" s="15"/>
      <c r="P72" s="10"/>
      <c r="Q72" s="10"/>
      <c r="R72" s="10"/>
      <c r="AC72" s="16"/>
      <c r="AD72" s="16"/>
      <c r="AH72" s="17"/>
      <c r="AI72" s="17"/>
    </row>
    <row r="73" spans="1:35" x14ac:dyDescent="0.25">
      <c r="A73" s="18"/>
      <c r="E73" s="13"/>
      <c r="L73" s="1"/>
      <c r="M73" s="14"/>
      <c r="N73" s="15"/>
      <c r="P73" s="10"/>
      <c r="Q73" s="10"/>
      <c r="R73" s="10"/>
      <c r="T73" s="13"/>
      <c r="AC73" s="16"/>
      <c r="AD73" s="16"/>
      <c r="AH73" s="17"/>
      <c r="AI73" s="17"/>
    </row>
    <row r="74" spans="1:35" x14ac:dyDescent="0.25">
      <c r="A74" s="18"/>
      <c r="E74" s="13"/>
      <c r="L74" s="1"/>
      <c r="M74" s="14"/>
      <c r="N74" s="15"/>
      <c r="P74" s="10"/>
      <c r="Q74" s="10"/>
      <c r="R74" s="10"/>
      <c r="AC74" s="16"/>
      <c r="AD74" s="16"/>
      <c r="AH74" s="17"/>
      <c r="AI74" s="17"/>
    </row>
    <row r="75" spans="1:35" x14ac:dyDescent="0.25">
      <c r="A75" s="18"/>
      <c r="E75" s="13"/>
      <c r="L75" s="1"/>
      <c r="M75" s="14"/>
      <c r="N75" s="15"/>
      <c r="P75" s="10"/>
      <c r="Q75" s="10"/>
      <c r="R75" s="10"/>
      <c r="T75" s="13"/>
      <c r="AC75" s="16"/>
      <c r="AD75" s="16"/>
      <c r="AH75" s="17"/>
      <c r="AI75" s="17"/>
    </row>
    <row r="76" spans="1:35" x14ac:dyDescent="0.25">
      <c r="A76" s="18"/>
      <c r="E76" s="13"/>
      <c r="L76" s="1"/>
      <c r="M76" s="14"/>
      <c r="N76" s="15"/>
      <c r="P76" s="10"/>
      <c r="Q76" s="10"/>
      <c r="R76" s="10"/>
      <c r="AC76" s="16"/>
      <c r="AD76" s="16"/>
      <c r="AH76" s="17"/>
      <c r="AI76" s="17"/>
    </row>
    <row r="77" spans="1:35" x14ac:dyDescent="0.25">
      <c r="A77" s="18"/>
      <c r="E77" s="13"/>
      <c r="L77" s="1"/>
      <c r="M77" s="14"/>
      <c r="N77" s="15"/>
      <c r="P77" s="10"/>
      <c r="Q77" s="10"/>
      <c r="R77" s="10"/>
      <c r="AC77" s="16"/>
      <c r="AD77" s="16"/>
      <c r="AH77" s="17"/>
      <c r="AI77" s="17"/>
    </row>
    <row r="78" spans="1:35" x14ac:dyDescent="0.25">
      <c r="A78" s="18"/>
      <c r="E78" s="13"/>
      <c r="L78" s="1"/>
      <c r="M78" s="14"/>
      <c r="N78" s="15"/>
      <c r="P78" s="10"/>
      <c r="Q78" s="10"/>
      <c r="R78" s="10"/>
      <c r="AC78" s="16"/>
      <c r="AD78" s="16"/>
      <c r="AH78" s="17"/>
      <c r="AI78" s="17"/>
    </row>
    <row r="79" spans="1:35" x14ac:dyDescent="0.25">
      <c r="A79" s="18"/>
      <c r="L79" s="1"/>
      <c r="M79" s="14"/>
      <c r="N79" s="15"/>
      <c r="P79" s="10"/>
      <c r="Q79" s="10"/>
      <c r="R79" s="10"/>
      <c r="T79" s="13"/>
      <c r="AC79" s="16"/>
      <c r="AD79" s="16"/>
      <c r="AH79" s="17"/>
      <c r="AI79" s="17"/>
    </row>
    <row r="80" spans="1:35" x14ac:dyDescent="0.25">
      <c r="A80" s="18"/>
      <c r="L80" s="1"/>
      <c r="M80" s="14"/>
      <c r="N80" s="15"/>
      <c r="P80" s="10"/>
      <c r="Q80" s="10"/>
      <c r="R80" s="10"/>
      <c r="AC80" s="16"/>
      <c r="AD80" s="16"/>
      <c r="AH80" s="17"/>
      <c r="AI80" s="17"/>
    </row>
    <row r="81" spans="1:35" x14ac:dyDescent="0.25">
      <c r="A81" s="18"/>
      <c r="L81" s="1"/>
      <c r="M81" s="14"/>
      <c r="N81" s="15"/>
      <c r="P81" s="10"/>
      <c r="Q81" s="10"/>
      <c r="R81" s="10"/>
      <c r="T81" s="13"/>
      <c r="AC81" s="16"/>
      <c r="AD81" s="16"/>
      <c r="AH81" s="17"/>
      <c r="AI81" s="17"/>
    </row>
    <row r="82" spans="1:35" x14ac:dyDescent="0.25">
      <c r="A82" s="18"/>
      <c r="L82" s="1"/>
      <c r="M82" s="14"/>
      <c r="N82" s="15"/>
      <c r="P82" s="10"/>
      <c r="Q82" s="10"/>
      <c r="R82" s="10"/>
      <c r="AC82" s="16"/>
      <c r="AD82" s="16"/>
      <c r="AH82" s="17"/>
      <c r="AI82" s="17"/>
    </row>
    <row r="83" spans="1:35" x14ac:dyDescent="0.25">
      <c r="A83" s="18"/>
      <c r="L83" s="1"/>
      <c r="M83" s="14"/>
      <c r="N83" s="15"/>
      <c r="P83" s="10"/>
      <c r="Q83" s="10"/>
      <c r="R83" s="10"/>
      <c r="AC83" s="16"/>
      <c r="AD83" s="16"/>
      <c r="AH83" s="17"/>
      <c r="AI83" s="17"/>
    </row>
    <row r="84" spans="1:35" x14ac:dyDescent="0.25">
      <c r="A84" s="18"/>
      <c r="L84" s="1"/>
      <c r="M84" s="14"/>
      <c r="N84" s="15"/>
      <c r="P84" s="10"/>
      <c r="Q84" s="10"/>
      <c r="R84" s="10"/>
      <c r="AC84" s="16"/>
      <c r="AD84" s="16"/>
      <c r="AH84" s="17"/>
      <c r="AI84" s="17"/>
    </row>
    <row r="85" spans="1:35" x14ac:dyDescent="0.25">
      <c r="A85" s="18"/>
      <c r="L85" s="1"/>
      <c r="M85" s="14"/>
      <c r="N85" s="15"/>
      <c r="P85" s="10"/>
      <c r="Q85" s="10"/>
      <c r="R85" s="10"/>
      <c r="AC85" s="16"/>
      <c r="AD85" s="16"/>
      <c r="AH85" s="17"/>
      <c r="AI85" s="17"/>
    </row>
    <row r="86" spans="1:35" x14ac:dyDescent="0.25">
      <c r="A86" s="18"/>
      <c r="L86" s="1"/>
      <c r="M86" s="14"/>
      <c r="N86" s="15"/>
      <c r="P86" s="10"/>
      <c r="Q86" s="10"/>
      <c r="R86" s="10"/>
      <c r="AC86" s="16"/>
      <c r="AD86" s="16"/>
      <c r="AH86" s="17"/>
      <c r="AI86" s="17"/>
    </row>
    <row r="87" spans="1:35" x14ac:dyDescent="0.25">
      <c r="A87" s="18"/>
      <c r="L87" s="1"/>
      <c r="M87" s="14"/>
      <c r="N87" s="15"/>
      <c r="P87" s="10"/>
      <c r="Q87" s="10"/>
      <c r="R87" s="10"/>
      <c r="AC87" s="16"/>
      <c r="AD87" s="16"/>
      <c r="AH87" s="17"/>
      <c r="AI87" s="17"/>
    </row>
    <row r="88" spans="1:35" x14ac:dyDescent="0.25">
      <c r="A88" s="18"/>
      <c r="L88" s="1"/>
      <c r="M88" s="14"/>
      <c r="N88" s="15"/>
      <c r="P88" s="10"/>
      <c r="Q88" s="10"/>
      <c r="R88" s="10"/>
      <c r="AC88" s="16"/>
      <c r="AD88" s="16"/>
      <c r="AH88" s="17"/>
      <c r="AI88" s="17"/>
    </row>
    <row r="89" spans="1:35" x14ac:dyDescent="0.25">
      <c r="A89" s="18"/>
      <c r="L89" s="1"/>
      <c r="M89" s="14"/>
      <c r="N89" s="15"/>
      <c r="P89" s="10"/>
      <c r="Q89" s="10"/>
      <c r="R89" s="10"/>
      <c r="AC89" s="16"/>
      <c r="AD89" s="16"/>
      <c r="AH89" s="17"/>
      <c r="AI89" s="17"/>
    </row>
    <row r="90" spans="1:35" x14ac:dyDescent="0.25">
      <c r="A90" s="18"/>
      <c r="L90" s="1"/>
      <c r="M90" s="14"/>
      <c r="N90" s="15"/>
      <c r="P90" s="10"/>
      <c r="Q90" s="10"/>
      <c r="R90" s="10"/>
      <c r="AC90" s="16"/>
      <c r="AD90" s="16"/>
      <c r="AH90" s="17"/>
      <c r="AI90" s="17"/>
    </row>
  </sheetData>
  <pageMargins left="0.69999998807907104" right="0.69999998807907104" top="0.75" bottom="0.75" header="0.30000001192092896" footer="0.30000001192092896"/>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
  <sheetViews>
    <sheetView zoomScaleNormal="100" zoomScaleSheetLayoutView="100" workbookViewId="0">
      <selection activeCell="U1" sqref="U1:U1048576"/>
    </sheetView>
  </sheetViews>
  <sheetFormatPr defaultRowHeight="15" x14ac:dyDescent="0.25"/>
  <cols>
    <col min="1" max="1" width="6.85546875" customWidth="1"/>
    <col min="2" max="2" width="48" customWidth="1"/>
    <col min="3" max="4" width="12.5703125" customWidth="1"/>
    <col min="5" max="5" width="5" customWidth="1"/>
    <col min="6" max="6" width="11.140625" customWidth="1"/>
    <col min="7" max="7" width="8.85546875" customWidth="1"/>
    <col min="8" max="8" width="15.42578125" customWidth="1"/>
    <col min="9" max="9" width="6.42578125" customWidth="1"/>
    <col min="10" max="10" width="7.5703125" customWidth="1"/>
    <col min="11" max="11" width="8.28515625" customWidth="1"/>
    <col min="12" max="12" width="10.5703125" customWidth="1"/>
    <col min="13" max="13" width="5.28515625" customWidth="1"/>
    <col min="14" max="15" width="8" customWidth="1"/>
    <col min="16" max="16" width="11.140625" customWidth="1"/>
    <col min="17" max="17" width="13.42578125" customWidth="1"/>
    <col min="18" max="18" width="8.7109375" customWidth="1"/>
    <col min="19" max="19" width="9.28515625" customWidth="1"/>
    <col min="20" max="20" width="16.7109375" customWidth="1"/>
    <col min="21" max="21" width="10.5703125" customWidth="1"/>
    <col min="22" max="23" width="15" customWidth="1"/>
    <col min="24" max="24" width="17.85546875" customWidth="1"/>
    <col min="25" max="25" width="14.5703125" customWidth="1"/>
    <col min="26" max="26" width="24.140625" customWidth="1"/>
    <col min="27" max="27" width="4.42578125" customWidth="1"/>
    <col min="28" max="28" width="9.5703125" customWidth="1"/>
    <col min="29" max="29" width="11.140625" customWidth="1"/>
    <col min="30" max="30" width="15" customWidth="1"/>
    <col min="31" max="31" width="11.7109375" customWidth="1"/>
    <col min="32" max="32" width="6.140625" customWidth="1"/>
    <col min="33" max="33" width="8.85546875" customWidth="1"/>
  </cols>
  <sheetData>
    <row r="1" spans="1:34" x14ac:dyDescent="0.25">
      <c r="A1" s="19" t="s">
        <v>60</v>
      </c>
      <c r="B1" s="1" t="s">
        <v>17</v>
      </c>
      <c r="C1" s="1" t="s">
        <v>61</v>
      </c>
      <c r="D1" s="1" t="s">
        <v>19</v>
      </c>
      <c r="E1" s="1" t="s">
        <v>20</v>
      </c>
      <c r="F1" t="s">
        <v>21</v>
      </c>
      <c r="G1" s="1" t="s">
        <v>22</v>
      </c>
      <c r="H1" s="1" t="s">
        <v>62</v>
      </c>
      <c r="I1" t="s">
        <v>24</v>
      </c>
      <c r="J1" t="s">
        <v>25</v>
      </c>
      <c r="K1" t="s">
        <v>26</v>
      </c>
      <c r="L1" t="s">
        <v>27</v>
      </c>
      <c r="M1" t="s">
        <v>28</v>
      </c>
      <c r="N1" t="s">
        <v>29</v>
      </c>
      <c r="O1" t="s">
        <v>30</v>
      </c>
      <c r="P1" s="10" t="s">
        <v>63</v>
      </c>
      <c r="Q1" t="s">
        <v>64</v>
      </c>
      <c r="R1" t="s">
        <v>65</v>
      </c>
      <c r="S1" t="s">
        <v>66</v>
      </c>
      <c r="T1" s="1" t="s">
        <v>67</v>
      </c>
      <c r="U1" s="1" t="s">
        <v>36</v>
      </c>
      <c r="V1" s="1" t="s">
        <v>68</v>
      </c>
      <c r="W1" s="1" t="s">
        <v>38</v>
      </c>
      <c r="X1" s="1" t="s">
        <v>69</v>
      </c>
      <c r="Y1" s="1" t="s">
        <v>40</v>
      </c>
      <c r="Z1" s="1" t="s">
        <v>41</v>
      </c>
      <c r="AA1" s="1" t="s">
        <v>42</v>
      </c>
      <c r="AB1" t="s">
        <v>43</v>
      </c>
      <c r="AC1" t="s">
        <v>70</v>
      </c>
      <c r="AD1" t="s">
        <v>71</v>
      </c>
      <c r="AE1" t="s">
        <v>72</v>
      </c>
      <c r="AF1" t="s">
        <v>47</v>
      </c>
      <c r="AG1" t="s">
        <v>48</v>
      </c>
      <c r="AH1" t="s">
        <v>49</v>
      </c>
    </row>
    <row r="2" spans="1:34" x14ac:dyDescent="0.25">
      <c r="A2" s="19" t="s">
        <v>73</v>
      </c>
      <c r="B2" s="8" t="s">
        <v>74</v>
      </c>
      <c r="C2" s="8"/>
      <c r="D2" s="8"/>
      <c r="E2" s="8"/>
      <c r="F2" s="8"/>
    </row>
    <row r="3" spans="1:34" x14ac:dyDescent="0.25">
      <c r="A3" s="19" t="s">
        <v>75</v>
      </c>
      <c r="B3" s="20">
        <v>41359.528386712962</v>
      </c>
      <c r="C3" s="8"/>
      <c r="D3" s="8"/>
      <c r="E3" s="8"/>
      <c r="F3" s="8"/>
    </row>
    <row r="4" spans="1:34" x14ac:dyDescent="0.25">
      <c r="A4" s="19" t="s">
        <v>76</v>
      </c>
      <c r="B4" s="8" t="s">
        <v>56</v>
      </c>
      <c r="C4" s="8"/>
      <c r="D4" s="8"/>
      <c r="E4" s="8"/>
      <c r="F4" s="8"/>
    </row>
  </sheetData>
  <pageMargins left="0.69999998807907104" right="0.69999998807907104" top="0.75" bottom="0.75" header="0.30000001192092896" footer="0.30000001192092896"/>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L i n k e d T a b l e U p d a t e M o d e " > < C u s t o m C o n t e n t > < ! [ C D A T A [ T r u e ] ] > < / C u s t o m C o n t e n t > < / G e m i n i > 
</file>

<file path=customXml/item2.xml>��< ? x m l   v e r s i o n = " 1 . 0 "   e n c o d i n g = " U T F - 1 6 " ? > < G e m i n i   x m l n s = " h t t p : / / g e m i n i / w o r k b o o k c u s t o m i z a t i o n / S a n d b o x N o n E m p t y " > < C u s t o m C o n t e n t > < ! [ C D A T A [ 0 ] ] > < / C u s t o m C o n t e n t > < / G e m i n i > 
</file>

<file path=customXml/item3.xml>��< ? x m l   v e r s i o n = " 1 . 0 "   e n c o d i n g = " U T F - 1 6 " ? > < G e m i n i   x m l n s = " h t t p : / / g e m i n i / w o r k b o o k c u s t o m i z a t i o n / L i n k e d T a b l e s " > < C u s t o m C o n t e n t > < ! [ C D A T A [ < L i n k e d T a b l e s   x m l n s : x s i = " h t t p : / / w w w . w 3 . o r g / 2 0 0 1 / X M L S c h e m a - i n s t a n c e "   x m l n s : x s d = " h t t p : / / w w w . w 3 . o r g / 2 0 0 1 / X M L S c h e m a " > < L i n k e d T a b l e L i s t   / > < / L i n k e d T a b l e s > ] ] > < / C u s t o m C o n t e n t > < / G e m i n i > 
</file>

<file path=customXml/item4.xml>��< ? x m l   v e r s i o n = " 1 . 0 "   e n c o d i n g = " U T F - 1 6 " ? > < G e m i n i   x m l n s = " h t t p : / / g e m i n i / p i v o t c u s t o m i z a t i o n / T a b l e O r d e r " > < C u s t o m C o n t e n t > < ! [ C D A T A [ ] ] > < / C u s t o m C o n t e n t > < / G e m i n i > 
</file>

<file path=customXml/item5.xml>��< ? x m l   v e r s i o n = " 1 . 0 "   e n c o d i n g = " U T F - 1 6 " ? > < G e m i n i   x m l n s = " h t t p : / / g e m i n i / p i v o t c u s t o m i z a t i o n / T a b l e C o u n t I n S a n d b o x " > < C u s t o m C o n t e n t > < ! [ C D A T A [ 0 ] ] > < / C u s t o m C o n t e n t > < / G e m i n i > 
</file>

<file path=customXml/item6.xml>��< ? x m l   v e r s i o n = " 1 . 0 "   e n c o d i n g = " U T F - 1 6 " ? > < G e m i n i   x m l n s = " h t t p : / / g e m i n i / p i v o t c u s t o m i z a t i o n / M a n u a l C a l c M o d e " > < C u s t o m C o n t e n t > < ! [ C D A T A [ F a l s e ] ] > < / C u s t o m C o n t e n t > < / G e m i n i > 
</file>

<file path=customXml/item7.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 9 a c 3 8 8 5 4 - 7 4 e 7 - 4 b d 4 - 9 d f 6 - f 6 2 f 8 3 9 7 2 a 7 c < / I D > < N a m e > M i c r o s o f t _ S Q L S e r v e r _ A n a l y s i s S e r v i c e s < / N a m e > < L a n g u a g e > 2 0 5 7 < / L a n g u a g e > < C u b e s > < C u b e > < I D > S a n d b o x < / I D > < N a m e > S a n d b o x < / N a m e > < M d x S c r i p t s > < M d x S c r i p t > < I D > M d x S c r i p t < / I D > < N a m e > M d x S c r i p t < / N a m e > < C o m m a n d s > < C o m m a n d > < T e x t > C A L C U L A T E ;    
 C R E A T E   M E M B E R   C U R R E N T C U B E . M e a s u r e s . [ d 4 b 6 c 3 5 7 - 3 e 2 b - 4 2 5 3 - 8 8 2 4 - 9 c 6 4 9 4 6 8 8 4 3 a ]   A S   1 ,   V i s i b l e = 0 ;    
 A L T E R   C U B E   C U R R E N T C U B E   U P D A T E   D I M E N S I O N   M e a s u r e s ,   D e f a u l t _ M e m b e r   =   [ d 4 b 6 c 3 5 7 - 3 e 2 b - 4 2 5 3 - 8 8 2 4 - 9 c 6 4 9 4 6 8 8 4 3 a ] ;   < / T e x t > < / C o m m a n d > < / C o m m a n d s > < / M d x S c r i p t > < / M d x S c r i p t s > < S t o r a g e M o d e   v a l u e n s = " d d l 2 0 0 _ 2 0 0 " > I n M e m o r y < / S t o r a g e M o d e > < / C u b e > < / C u b e s > < d d l 2 0 0 _ 2 0 0 : S t o r a g e E n g i n e U s e d > I n M e m o r y < / d d l 2 0 0 _ 2 0 0 : S t o r a g e E n g i n e U s e d > < / D a t a b a s e > < / O b j e c t D e f i n i t i o n > < / C r e a t e > ] ] > < / C u s t o m C o n t e n t > < / G e m i n i > 
</file>

<file path=customXml/item8.xml>��< ? x m l   v e r s i o n = " 1 . 0 "   e n c o d i n g = " U T F - 1 6 " ? > < G e m i n i   x m l n s = " h t t p : / / g e m i n i / w o r k b o o k c u s t o m i z a t i o n / R e l a t i o n s h i p A u t o D e t e c t i o n E n a b l e d " > < C u s t o m C o n t e n t > < ! [ C D A T A [ T r u e ] ] > < / C u s t o m C o n t e n t > < / G e m i n i > 
</file>

<file path=customXml/itemProps1.xml><?xml version="1.0" encoding="utf-8"?>
<ds:datastoreItem xmlns:ds="http://schemas.openxmlformats.org/officeDocument/2006/customXml" ds:itemID="{0CAD4C18-A3E9-49EE-A1EB-17577617587B}">
  <ds:schemaRefs/>
</ds:datastoreItem>
</file>

<file path=customXml/itemProps2.xml><?xml version="1.0" encoding="utf-8"?>
<ds:datastoreItem xmlns:ds="http://schemas.openxmlformats.org/officeDocument/2006/customXml" ds:itemID="{B7FA9001-5367-49BF-B096-650DE622222E}">
  <ds:schemaRefs/>
</ds:datastoreItem>
</file>

<file path=customXml/itemProps3.xml><?xml version="1.0" encoding="utf-8"?>
<ds:datastoreItem xmlns:ds="http://schemas.openxmlformats.org/officeDocument/2006/customXml" ds:itemID="{3AE30876-1095-4EE7-B7FB-495627B36DBF}">
  <ds:schemaRefs/>
</ds:datastoreItem>
</file>

<file path=customXml/itemProps4.xml><?xml version="1.0" encoding="utf-8"?>
<ds:datastoreItem xmlns:ds="http://schemas.openxmlformats.org/officeDocument/2006/customXml" ds:itemID="{C38A555B-AE96-4FCB-B4B2-D847E2ECF71C}">
  <ds:schemaRefs/>
</ds:datastoreItem>
</file>

<file path=customXml/itemProps5.xml><?xml version="1.0" encoding="utf-8"?>
<ds:datastoreItem xmlns:ds="http://schemas.openxmlformats.org/officeDocument/2006/customXml" ds:itemID="{EF9C2E30-097D-410F-9BA6-2C7EC20690CE}">
  <ds:schemaRefs/>
</ds:datastoreItem>
</file>

<file path=customXml/itemProps6.xml><?xml version="1.0" encoding="utf-8"?>
<ds:datastoreItem xmlns:ds="http://schemas.openxmlformats.org/officeDocument/2006/customXml" ds:itemID="{BF633E92-3AD1-4192-BA7E-F770A49D62EF}">
  <ds:schemaRefs/>
</ds:datastoreItem>
</file>

<file path=customXml/itemProps7.xml><?xml version="1.0" encoding="utf-8"?>
<ds:datastoreItem xmlns:ds="http://schemas.openxmlformats.org/officeDocument/2006/customXml" ds:itemID="{88616DBB-4543-474F-9177-AAFA0404C236}">
  <ds:schemaRefs/>
</ds:datastoreItem>
</file>

<file path=customXml/itemProps8.xml><?xml version="1.0" encoding="utf-8"?>
<ds:datastoreItem xmlns:ds="http://schemas.openxmlformats.org/officeDocument/2006/customXml" ds:itemID="{F8EE766C-A8DA-4227-BD76-3D71F7C7D5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Work Estimates</vt:lpstr>
      <vt:lpstr>Data</vt:lpstr>
      <vt:lpstr>Definitions</vt:lpstr>
      <vt:lpstr>Data!_FilterDatabase</vt:lpstr>
      <vt:lpstr>DATE</vt:lpstr>
      <vt:lpstr>NAME</vt:lpstr>
      <vt:lpstr>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dsikuade</dc:creator>
  <cp:lastModifiedBy>DEV5</cp:lastModifiedBy>
  <dcterms:created xsi:type="dcterms:W3CDTF">2012-09-13T15:30:21Z</dcterms:created>
  <dcterms:modified xsi:type="dcterms:W3CDTF">2013-03-27T11:07:02Z</dcterms:modified>
</cp:coreProperties>
</file>