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_Window\Documents\"/>
    </mc:Choice>
  </mc:AlternateContent>
  <xr:revisionPtr revIDLastSave="0" documentId="13_ncr:1_{83C9818C-1E7C-403D-BB3B-EDC1BBF5B3A1}" xr6:coauthVersionLast="32" xr6:coauthVersionMax="32" xr10:uidLastSave="{00000000-0000-0000-0000-000000000000}"/>
  <bookViews>
    <workbookView xWindow="0" yWindow="0" windowWidth="28800" windowHeight="12225" activeTab="1" xr2:uid="{A12E4404-2F59-4E52-B825-0F252F53FAD3}"/>
  </bookViews>
  <sheets>
    <sheet name="Feuil1" sheetId="1" r:id="rId1"/>
    <sheet name="Feuil2" sheetId="2" r:id="rId2"/>
    <sheet name="Feuil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O5" i="2"/>
  <c r="O4" i="2"/>
  <c r="N5" i="2"/>
  <c r="N4" i="2"/>
  <c r="M5" i="2"/>
  <c r="M4" i="2"/>
  <c r="L5" i="2"/>
  <c r="L4" i="2"/>
  <c r="K5" i="2"/>
  <c r="K4" i="2"/>
  <c r="J5" i="2"/>
  <c r="J7" i="2" s="1"/>
  <c r="J4" i="2"/>
  <c r="J6" i="2" s="1"/>
  <c r="I5" i="2"/>
  <c r="I7" i="2" s="1"/>
  <c r="I4" i="2"/>
  <c r="I6" i="2" s="1"/>
  <c r="H5" i="2"/>
  <c r="H4" i="2"/>
  <c r="H6" i="2" s="1"/>
  <c r="G5" i="2"/>
  <c r="G7" i="2" s="1"/>
  <c r="G4" i="2"/>
  <c r="F5" i="2"/>
  <c r="F7" i="2" s="1"/>
  <c r="F4" i="2"/>
  <c r="F6" i="2" s="1"/>
  <c r="E5" i="2"/>
  <c r="E4" i="2"/>
  <c r="D4" i="2"/>
  <c r="D5" i="2"/>
  <c r="C5" i="2"/>
  <c r="C7" i="2" s="1"/>
  <c r="C4" i="2"/>
  <c r="B5" i="2"/>
  <c r="B4" i="2"/>
  <c r="O2" i="2"/>
  <c r="O9" i="2" s="1"/>
  <c r="N2" i="2"/>
  <c r="N9" i="2" s="1"/>
  <c r="M2" i="2"/>
  <c r="L9" i="2"/>
  <c r="K2" i="2"/>
  <c r="K7" i="2" s="1"/>
  <c r="K3" i="2"/>
  <c r="J3" i="2"/>
  <c r="J9" i="2" s="1"/>
  <c r="J2" i="2"/>
  <c r="I3" i="2"/>
  <c r="I2" i="2"/>
  <c r="H2" i="2"/>
  <c r="H7" i="2" s="1"/>
  <c r="H3" i="2"/>
  <c r="G2" i="2"/>
  <c r="G3" i="2"/>
  <c r="G9" i="2" s="1"/>
  <c r="F3" i="2"/>
  <c r="F9" i="2" s="1"/>
  <c r="F2" i="2"/>
  <c r="E2" i="2"/>
  <c r="E3" i="2"/>
  <c r="E9" i="2" s="1"/>
  <c r="D2" i="2"/>
  <c r="D9" i="2" s="1"/>
  <c r="D3" i="2"/>
  <c r="C3" i="2"/>
  <c r="C2" i="2"/>
  <c r="C9" i="2" s="1"/>
  <c r="B3" i="2"/>
  <c r="B2" i="2"/>
  <c r="I9" i="2"/>
  <c r="K9" i="2"/>
  <c r="M9" i="2"/>
  <c r="L7" i="2"/>
  <c r="M7" i="2"/>
  <c r="C6" i="2"/>
  <c r="D6" i="2"/>
  <c r="E6" i="2"/>
  <c r="N6" i="2"/>
  <c r="O6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  <c r="B4" i="1"/>
  <c r="M6" i="2" l="1"/>
  <c r="G6" i="2"/>
  <c r="E7" i="2"/>
  <c r="O7" i="2"/>
  <c r="N7" i="2"/>
  <c r="L6" i="2"/>
  <c r="K6" i="2"/>
  <c r="H9" i="2"/>
  <c r="D7" i="2"/>
  <c r="B9" i="2"/>
  <c r="B7" i="2"/>
  <c r="B6" i="2"/>
</calcChain>
</file>

<file path=xl/sharedStrings.xml><?xml version="1.0" encoding="utf-8"?>
<sst xmlns="http://schemas.openxmlformats.org/spreadsheetml/2006/main" count="13" uniqueCount="13">
  <si>
    <t>fréquence</t>
  </si>
  <si>
    <t>Puissance de sortie ampli</t>
  </si>
  <si>
    <t>Puissance de sortie cable</t>
  </si>
  <si>
    <t>perte cable</t>
  </si>
  <si>
    <t>Gain</t>
  </si>
  <si>
    <t>Puissance entrée à 200MHz</t>
  </si>
  <si>
    <t>Puissance sortie à 200MHz</t>
  </si>
  <si>
    <t>Puissance H2</t>
  </si>
  <si>
    <t>Puissance H3</t>
  </si>
  <si>
    <t>H2 (dBc)</t>
  </si>
  <si>
    <t>H3(dBc)</t>
  </si>
  <si>
    <t>Puissance sortie ideal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</si>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</sst>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Feuil1!$A$5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Feuil1!$1:$1</c:f>
              <c:strCache>
                <c:ptCount val="26"/>
                <c:pt idx="0">
                  <c:v>fréquence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1300</c:v>
                </c:pt>
                <c:pt idx="25">
                  <c:v>1400</c:v>
                </c:pt>
              </c:strCache>
            </c:strRef>
          </c:cat>
          <c:val>
            <c:numRef>
              <c:f>Feuil1!$B$5:$Z$5</c:f>
              <c:numCache>
                <c:formatCode>General</c:formatCode>
                <c:ptCount val="25"/>
                <c:pt idx="0">
                  <c:v>23.599999999999998</c:v>
                </c:pt>
                <c:pt idx="1">
                  <c:v>23.6</c:v>
                </c:pt>
                <c:pt idx="2">
                  <c:v>23.6</c:v>
                </c:pt>
                <c:pt idx="3">
                  <c:v>23.4</c:v>
                </c:pt>
                <c:pt idx="4">
                  <c:v>23.2</c:v>
                </c:pt>
                <c:pt idx="5">
                  <c:v>23.200000000000003</c:v>
                </c:pt>
                <c:pt idx="6">
                  <c:v>23</c:v>
                </c:pt>
                <c:pt idx="7">
                  <c:v>22.8</c:v>
                </c:pt>
                <c:pt idx="8">
                  <c:v>23</c:v>
                </c:pt>
                <c:pt idx="9">
                  <c:v>22.8</c:v>
                </c:pt>
                <c:pt idx="10">
                  <c:v>22.8</c:v>
                </c:pt>
                <c:pt idx="11">
                  <c:v>23</c:v>
                </c:pt>
                <c:pt idx="12">
                  <c:v>22.799999999999997</c:v>
                </c:pt>
                <c:pt idx="13">
                  <c:v>22.799999999999997</c:v>
                </c:pt>
                <c:pt idx="14">
                  <c:v>22.6</c:v>
                </c:pt>
                <c:pt idx="15">
                  <c:v>23</c:v>
                </c:pt>
                <c:pt idx="16">
                  <c:v>22.799999999999997</c:v>
                </c:pt>
                <c:pt idx="17">
                  <c:v>23</c:v>
                </c:pt>
                <c:pt idx="18">
                  <c:v>23</c:v>
                </c:pt>
                <c:pt idx="19">
                  <c:v>22.999999999999996</c:v>
                </c:pt>
                <c:pt idx="20">
                  <c:v>23.2</c:v>
                </c:pt>
                <c:pt idx="21">
                  <c:v>23.4</c:v>
                </c:pt>
                <c:pt idx="22">
                  <c:v>23.4</c:v>
                </c:pt>
                <c:pt idx="23">
                  <c:v>23.8</c:v>
                </c:pt>
                <c:pt idx="24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0-4E0E-B566-DDBEADB4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87744"/>
        <c:axId val="22218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</c15:sqref>
                        </c15:formulaRef>
                      </c:ext>
                    </c:extLst>
                    <c:strCache>
                      <c:ptCount val="1"/>
                      <c:pt idx="0">
                        <c:v>fréquence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Feuil1!$1:$1</c15:sqref>
                        </c15:formulaRef>
                      </c:ext>
                    </c:extLst>
                    <c:strCache>
                      <c:ptCount val="26"/>
                      <c:pt idx="0">
                        <c:v>fréquence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1300</c:v>
                      </c:pt>
                      <c:pt idx="25">
                        <c:v>1400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Feuil1!$B$1:$Z$1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1300</c:v>
                      </c:pt>
                      <c:pt idx="24">
                        <c:v>1400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80-4E0E-B566-DDBEADB41A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</c15:sqref>
                        </c15:formulaRef>
                      </c:ext>
                    </c:extLst>
                    <c:strCache>
                      <c:ptCount val="1"/>
                      <c:pt idx="0">
                        <c:v>Puissance de sortie ampli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Feuil1!$1:$1</c15:sqref>
                        </c15:formulaRef>
                      </c:ext>
                    </c:extLst>
                    <c:strCache>
                      <c:ptCount val="26"/>
                      <c:pt idx="0">
                        <c:v>fréquence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1300</c:v>
                      </c:pt>
                      <c:pt idx="25">
                        <c:v>1400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Feuil1!$B$2:$Z$2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-4.2</c:v>
                      </c:pt>
                      <c:pt idx="1">
                        <c:v>-4.5999999999999996</c:v>
                      </c:pt>
                      <c:pt idx="2">
                        <c:v>-4.5999999999999996</c:v>
                      </c:pt>
                      <c:pt idx="3">
                        <c:v>-4.5999999999999996</c:v>
                      </c:pt>
                      <c:pt idx="4">
                        <c:v>-4.8</c:v>
                      </c:pt>
                      <c:pt idx="5">
                        <c:v>-4.4000000000000004</c:v>
                      </c:pt>
                      <c:pt idx="6">
                        <c:v>-4.2</c:v>
                      </c:pt>
                      <c:pt idx="7">
                        <c:v>-4.2</c:v>
                      </c:pt>
                      <c:pt idx="8">
                        <c:v>-4.4000000000000004</c:v>
                      </c:pt>
                      <c:pt idx="9">
                        <c:v>-4.2</c:v>
                      </c:pt>
                      <c:pt idx="10">
                        <c:v>-4.2</c:v>
                      </c:pt>
                      <c:pt idx="11">
                        <c:v>-4.4000000000000004</c:v>
                      </c:pt>
                      <c:pt idx="12">
                        <c:v>-4.5999999999999996</c:v>
                      </c:pt>
                      <c:pt idx="13">
                        <c:v>-4.5999999999999996</c:v>
                      </c:pt>
                      <c:pt idx="14">
                        <c:v>-4.5999999999999996</c:v>
                      </c:pt>
                      <c:pt idx="15">
                        <c:v>-5</c:v>
                      </c:pt>
                      <c:pt idx="16">
                        <c:v>-5</c:v>
                      </c:pt>
                      <c:pt idx="17">
                        <c:v>-5.4</c:v>
                      </c:pt>
                      <c:pt idx="18">
                        <c:v>-5.4</c:v>
                      </c:pt>
                      <c:pt idx="19">
                        <c:v>-5.2</c:v>
                      </c:pt>
                      <c:pt idx="20">
                        <c:v>-5</c:v>
                      </c:pt>
                      <c:pt idx="21">
                        <c:v>-5.2</c:v>
                      </c:pt>
                      <c:pt idx="22">
                        <c:v>-5.4</c:v>
                      </c:pt>
                      <c:pt idx="23">
                        <c:v>-5.8</c:v>
                      </c:pt>
                      <c:pt idx="24">
                        <c:v>-5.8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80-4E0E-B566-DDBEADB41A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Feuil1!$A$3</c15:sqref>
                        </c15:formulaRef>
                      </c:ext>
                    </c:extLst>
                    <c:strCache>
                      <c:ptCount val="1"/>
                      <c:pt idx="0">
                        <c:v>Puissance de sortie cable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Feuil1!$1:$1</c15:sqref>
                        </c15:formulaRef>
                      </c:ext>
                    </c:extLst>
                    <c:strCache>
                      <c:ptCount val="26"/>
                      <c:pt idx="0">
                        <c:v>fréquence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1300</c:v>
                      </c:pt>
                      <c:pt idx="25">
                        <c:v>1400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Feuil1!$B$3:$Z$3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-30.6</c:v>
                      </c:pt>
                      <c:pt idx="1">
                        <c:v>-31</c:v>
                      </c:pt>
                      <c:pt idx="2">
                        <c:v>-31</c:v>
                      </c:pt>
                      <c:pt idx="3">
                        <c:v>-31.2</c:v>
                      </c:pt>
                      <c:pt idx="4">
                        <c:v>-31.6</c:v>
                      </c:pt>
                      <c:pt idx="5">
                        <c:v>-31.2</c:v>
                      </c:pt>
                      <c:pt idx="6">
                        <c:v>-31.2</c:v>
                      </c:pt>
                      <c:pt idx="7">
                        <c:v>-31.4</c:v>
                      </c:pt>
                      <c:pt idx="8">
                        <c:v>-31.4</c:v>
                      </c:pt>
                      <c:pt idx="9">
                        <c:v>-31.4</c:v>
                      </c:pt>
                      <c:pt idx="10">
                        <c:v>-31.4</c:v>
                      </c:pt>
                      <c:pt idx="11">
                        <c:v>-31.4</c:v>
                      </c:pt>
                      <c:pt idx="12">
                        <c:v>-31.8</c:v>
                      </c:pt>
                      <c:pt idx="13">
                        <c:v>-31.8</c:v>
                      </c:pt>
                      <c:pt idx="14">
                        <c:v>-32</c:v>
                      </c:pt>
                      <c:pt idx="15">
                        <c:v>-32</c:v>
                      </c:pt>
                      <c:pt idx="16">
                        <c:v>-32.200000000000003</c:v>
                      </c:pt>
                      <c:pt idx="17">
                        <c:v>-32.4</c:v>
                      </c:pt>
                      <c:pt idx="18">
                        <c:v>-32.4</c:v>
                      </c:pt>
                      <c:pt idx="19">
                        <c:v>-32.200000000000003</c:v>
                      </c:pt>
                      <c:pt idx="20">
                        <c:v>-31.8</c:v>
                      </c:pt>
                      <c:pt idx="21">
                        <c:v>-31.8</c:v>
                      </c:pt>
                      <c:pt idx="22">
                        <c:v>-32</c:v>
                      </c:pt>
                      <c:pt idx="23">
                        <c:v>-32</c:v>
                      </c:pt>
                      <c:pt idx="24">
                        <c:v>-32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80-4E0E-B566-DDBEADB41A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Feuil1!$A$4</c15:sqref>
                        </c15:formulaRef>
                      </c:ext>
                    </c:extLst>
                    <c:strCache>
                      <c:ptCount val="1"/>
                      <c:pt idx="0">
                        <c:v>perte cable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Feuil1!$1:$1</c15:sqref>
                        </c15:formulaRef>
                      </c:ext>
                    </c:extLst>
                    <c:strCache>
                      <c:ptCount val="26"/>
                      <c:pt idx="0">
                        <c:v>fréquence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1300</c:v>
                      </c:pt>
                      <c:pt idx="25">
                        <c:v>1400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Feuil1!$B$4:$Z$4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5.6000000000000014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6.1999999999999993</c:v>
                      </c:pt>
                      <c:pt idx="4">
                        <c:v>6.6000000000000014</c:v>
                      </c:pt>
                      <c:pt idx="5">
                        <c:v>6.1999999999999993</c:v>
                      </c:pt>
                      <c:pt idx="6">
                        <c:v>6.1999999999999993</c:v>
                      </c:pt>
                      <c:pt idx="7">
                        <c:v>6.3999999999999986</c:v>
                      </c:pt>
                      <c:pt idx="8">
                        <c:v>6.3999999999999986</c:v>
                      </c:pt>
                      <c:pt idx="9">
                        <c:v>6.3999999999999986</c:v>
                      </c:pt>
                      <c:pt idx="10">
                        <c:v>6.3999999999999986</c:v>
                      </c:pt>
                      <c:pt idx="11">
                        <c:v>6.3999999999999986</c:v>
                      </c:pt>
                      <c:pt idx="12">
                        <c:v>6.8000000000000007</c:v>
                      </c:pt>
                      <c:pt idx="13">
                        <c:v>6.8000000000000007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7.2000000000000028</c:v>
                      </c:pt>
                      <c:pt idx="17">
                        <c:v>7.3999999999999986</c:v>
                      </c:pt>
                      <c:pt idx="18">
                        <c:v>7.3999999999999986</c:v>
                      </c:pt>
                      <c:pt idx="19">
                        <c:v>7.2000000000000028</c:v>
                      </c:pt>
                      <c:pt idx="20">
                        <c:v>6.8000000000000007</c:v>
                      </c:pt>
                      <c:pt idx="21">
                        <c:v>6.8000000000000007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80-4E0E-B566-DDBEADB41A16}"/>
                  </c:ext>
                </c:extLst>
              </c15:ser>
            </c15:filteredLineSeries>
          </c:ext>
        </c:extLst>
      </c:lineChart>
      <c:catAx>
        <c:axId val="3221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83696"/>
        <c:crosses val="autoZero"/>
        <c:auto val="1"/>
        <c:lblAlgn val="ctr"/>
        <c:lblOffset val="100"/>
        <c:noMultiLvlLbl val="0"/>
      </c:catAx>
      <c:valAx>
        <c:axId val="2221836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7383327495924"/>
          <c:y val="7.0928092938671611E-2"/>
          <c:w val="0.86552616672504079"/>
          <c:h val="0.77736111111111106"/>
        </c:manualLayout>
      </c:layout>
      <c:lineChart>
        <c:grouping val="standard"/>
        <c:varyColors val="0"/>
        <c:ser>
          <c:idx val="1"/>
          <c:order val="1"/>
          <c:tx>
            <c:strRef>
              <c:f>Feuil2!$A$2</c:f>
              <c:strCache>
                <c:ptCount val="1"/>
                <c:pt idx="0">
                  <c:v>Puissance sortie à 200MHz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Feuil2!$1:$1</c:f>
              <c:strCache>
                <c:ptCount val="15"/>
                <c:pt idx="0">
                  <c:v>Puissance entrée à 200MHz</c:v>
                </c:pt>
                <c:pt idx="1">
                  <c:v>-26</c:v>
                </c:pt>
                <c:pt idx="2">
                  <c:v>-24</c:v>
                </c:pt>
                <c:pt idx="3">
                  <c:v>-22</c:v>
                </c:pt>
                <c:pt idx="4">
                  <c:v>-20</c:v>
                </c:pt>
                <c:pt idx="5">
                  <c:v>-18</c:v>
                </c:pt>
                <c:pt idx="6">
                  <c:v>-16</c:v>
                </c:pt>
                <c:pt idx="7">
                  <c:v>-14</c:v>
                </c:pt>
                <c:pt idx="8">
                  <c:v>-12</c:v>
                </c:pt>
                <c:pt idx="9">
                  <c:v>-10</c:v>
                </c:pt>
                <c:pt idx="10">
                  <c:v>-8</c:v>
                </c:pt>
                <c:pt idx="11">
                  <c:v>-6</c:v>
                </c:pt>
                <c:pt idx="12">
                  <c:v>-4</c:v>
                </c:pt>
                <c:pt idx="13">
                  <c:v>-2</c:v>
                </c:pt>
                <c:pt idx="14">
                  <c:v>0</c:v>
                </c:pt>
              </c:strCache>
            </c:strRef>
          </c:cat>
          <c:val>
            <c:numRef>
              <c:f>Feuil2!$B$2:$O$2</c:f>
              <c:numCache>
                <c:formatCode>General</c:formatCode>
                <c:ptCount val="14"/>
                <c:pt idx="0">
                  <c:v>0.59999999999999964</c:v>
                </c:pt>
                <c:pt idx="1">
                  <c:v>2.6</c:v>
                </c:pt>
                <c:pt idx="2">
                  <c:v>4.4000000000000004</c:v>
                </c:pt>
                <c:pt idx="3">
                  <c:v>6.4</c:v>
                </c:pt>
                <c:pt idx="4">
                  <c:v>8.1999999999999993</c:v>
                </c:pt>
                <c:pt idx="5">
                  <c:v>9.6</c:v>
                </c:pt>
                <c:pt idx="6">
                  <c:v>10.6</c:v>
                </c:pt>
                <c:pt idx="7">
                  <c:v>11.4</c:v>
                </c:pt>
                <c:pt idx="8">
                  <c:v>12.2</c:v>
                </c:pt>
                <c:pt idx="9">
                  <c:v>12.8</c:v>
                </c:pt>
                <c:pt idx="10">
                  <c:v>13</c:v>
                </c:pt>
                <c:pt idx="11">
                  <c:v>12.8</c:v>
                </c:pt>
                <c:pt idx="12">
                  <c:v>12.6</c:v>
                </c:pt>
                <c:pt idx="13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F-4DE8-A36D-A426D821345E}"/>
            </c:ext>
          </c:extLst>
        </c:ser>
        <c:ser>
          <c:idx val="2"/>
          <c:order val="2"/>
          <c:tx>
            <c:strRef>
              <c:f>Feuil2!$A$3</c:f>
              <c:strCache>
                <c:ptCount val="1"/>
                <c:pt idx="0">
                  <c:v>Puissance sortie 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Feuil2!$1:$1</c:f>
              <c:strCache>
                <c:ptCount val="15"/>
                <c:pt idx="0">
                  <c:v>Puissance entrée à 200MHz</c:v>
                </c:pt>
                <c:pt idx="1">
                  <c:v>-26</c:v>
                </c:pt>
                <c:pt idx="2">
                  <c:v>-24</c:v>
                </c:pt>
                <c:pt idx="3">
                  <c:v>-22</c:v>
                </c:pt>
                <c:pt idx="4">
                  <c:v>-20</c:v>
                </c:pt>
                <c:pt idx="5">
                  <c:v>-18</c:v>
                </c:pt>
                <c:pt idx="6">
                  <c:v>-16</c:v>
                </c:pt>
                <c:pt idx="7">
                  <c:v>-14</c:v>
                </c:pt>
                <c:pt idx="8">
                  <c:v>-12</c:v>
                </c:pt>
                <c:pt idx="9">
                  <c:v>-10</c:v>
                </c:pt>
                <c:pt idx="10">
                  <c:v>-8</c:v>
                </c:pt>
                <c:pt idx="11">
                  <c:v>-6</c:v>
                </c:pt>
                <c:pt idx="12">
                  <c:v>-4</c:v>
                </c:pt>
                <c:pt idx="13">
                  <c:v>-2</c:v>
                </c:pt>
                <c:pt idx="14">
                  <c:v>0</c:v>
                </c:pt>
              </c:strCache>
            </c:strRef>
          </c:cat>
          <c:val>
            <c:numRef>
              <c:f>Feuil2!$B$3:$O$3</c:f>
              <c:numCache>
                <c:formatCode>General</c:formatCode>
                <c:ptCount val="14"/>
                <c:pt idx="0">
                  <c:v>0.59999999999999964</c:v>
                </c:pt>
                <c:pt idx="1">
                  <c:v>2.6</c:v>
                </c:pt>
                <c:pt idx="2">
                  <c:v>4.5999999999999996</c:v>
                </c:pt>
                <c:pt idx="3">
                  <c:v>6.6</c:v>
                </c:pt>
                <c:pt idx="4">
                  <c:v>8.6</c:v>
                </c:pt>
                <c:pt idx="5">
                  <c:v>10.6</c:v>
                </c:pt>
                <c:pt idx="6">
                  <c:v>12.6</c:v>
                </c:pt>
                <c:pt idx="7">
                  <c:v>14.6</c:v>
                </c:pt>
                <c:pt idx="8">
                  <c:v>16.600000000000001</c:v>
                </c:pt>
                <c:pt idx="9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F-4DE8-A36D-A426D821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043360"/>
        <c:axId val="322138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Feuil2!$A$1</c15:sqref>
                        </c15:formulaRef>
                      </c:ext>
                    </c:extLst>
                    <c:strCache>
                      <c:ptCount val="1"/>
                      <c:pt idx="0">
                        <c:v>Puissance entrée à 200MHz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Feuil2!$1:$1</c15:sqref>
                        </c15:formulaRef>
                      </c:ext>
                    </c:extLst>
                    <c:strCache>
                      <c:ptCount val="15"/>
                      <c:pt idx="0">
                        <c:v>Puissance entrée à 200MHz</c:v>
                      </c:pt>
                      <c:pt idx="1">
                        <c:v>-26</c:v>
                      </c:pt>
                      <c:pt idx="2">
                        <c:v>-24</c:v>
                      </c:pt>
                      <c:pt idx="3">
                        <c:v>-22</c:v>
                      </c:pt>
                      <c:pt idx="4">
                        <c:v>-20</c:v>
                      </c:pt>
                      <c:pt idx="5">
                        <c:v>-18</c:v>
                      </c:pt>
                      <c:pt idx="6">
                        <c:v>-16</c:v>
                      </c:pt>
                      <c:pt idx="7">
                        <c:v>-14</c:v>
                      </c:pt>
                      <c:pt idx="8">
                        <c:v>-12</c:v>
                      </c:pt>
                      <c:pt idx="9">
                        <c:v>-10</c:v>
                      </c:pt>
                      <c:pt idx="10">
                        <c:v>-8</c:v>
                      </c:pt>
                      <c:pt idx="11">
                        <c:v>-6</c:v>
                      </c:pt>
                      <c:pt idx="12">
                        <c:v>-4</c:v>
                      </c:pt>
                      <c:pt idx="13">
                        <c:v>-2</c:v>
                      </c:pt>
                      <c:pt idx="14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Feuil2!$B$1:$O$1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-26</c:v>
                      </c:pt>
                      <c:pt idx="1">
                        <c:v>-24</c:v>
                      </c:pt>
                      <c:pt idx="2">
                        <c:v>-22</c:v>
                      </c:pt>
                      <c:pt idx="3">
                        <c:v>-20</c:v>
                      </c:pt>
                      <c:pt idx="4">
                        <c:v>-18</c:v>
                      </c:pt>
                      <c:pt idx="5">
                        <c:v>-16</c:v>
                      </c:pt>
                      <c:pt idx="6">
                        <c:v>-14</c:v>
                      </c:pt>
                      <c:pt idx="7">
                        <c:v>-12</c:v>
                      </c:pt>
                      <c:pt idx="8">
                        <c:v>-10</c:v>
                      </c:pt>
                      <c:pt idx="9">
                        <c:v>-8</c:v>
                      </c:pt>
                      <c:pt idx="10">
                        <c:v>-6</c:v>
                      </c:pt>
                      <c:pt idx="11">
                        <c:v>-4</c:v>
                      </c:pt>
                      <c:pt idx="12">
                        <c:v>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1F-4DE8-A36D-A426D821345E}"/>
                  </c:ext>
                </c:extLst>
              </c15:ser>
            </c15:filteredLineSeries>
          </c:ext>
        </c:extLst>
      </c:lineChart>
      <c:catAx>
        <c:axId val="2170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38064"/>
        <c:crosses val="autoZero"/>
        <c:auto val="1"/>
        <c:lblAlgn val="ctr"/>
        <c:lblOffset val="100"/>
        <c:noMultiLvlLbl val="0"/>
      </c:catAx>
      <c:valAx>
        <c:axId val="322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0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Feuil2!$A$6</c:f>
              <c:strCache>
                <c:ptCount val="1"/>
                <c:pt idx="0">
                  <c:v>H2 (dBc)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Feuil2!$2:$2</c:f>
              <c:strCache>
                <c:ptCount val="15"/>
                <c:pt idx="0">
                  <c:v>Puissance sortie à 200MHz</c:v>
                </c:pt>
                <c:pt idx="1">
                  <c:v>0,6</c:v>
                </c:pt>
                <c:pt idx="2">
                  <c:v>2,6</c:v>
                </c:pt>
                <c:pt idx="3">
                  <c:v>4,4</c:v>
                </c:pt>
                <c:pt idx="4">
                  <c:v>6,4</c:v>
                </c:pt>
                <c:pt idx="5">
                  <c:v>8,2</c:v>
                </c:pt>
                <c:pt idx="6">
                  <c:v>9,6</c:v>
                </c:pt>
                <c:pt idx="7">
                  <c:v>10,6</c:v>
                </c:pt>
                <c:pt idx="8">
                  <c:v>11,4</c:v>
                </c:pt>
                <c:pt idx="9">
                  <c:v>12,2</c:v>
                </c:pt>
                <c:pt idx="10">
                  <c:v>12,8</c:v>
                </c:pt>
                <c:pt idx="11">
                  <c:v>13</c:v>
                </c:pt>
                <c:pt idx="12">
                  <c:v>12,8</c:v>
                </c:pt>
                <c:pt idx="13">
                  <c:v>12,6</c:v>
                </c:pt>
                <c:pt idx="14">
                  <c:v>12,2</c:v>
                </c:pt>
              </c:strCache>
            </c:strRef>
          </c:cat>
          <c:val>
            <c:numRef>
              <c:f>Feuil2!$B$6:$O$6</c:f>
              <c:numCache>
                <c:formatCode>General</c:formatCode>
                <c:ptCount val="14"/>
                <c:pt idx="0">
                  <c:v>-40</c:v>
                </c:pt>
                <c:pt idx="1">
                  <c:v>-39.800000000000004</c:v>
                </c:pt>
                <c:pt idx="2">
                  <c:v>-38.6</c:v>
                </c:pt>
                <c:pt idx="3">
                  <c:v>-36.6</c:v>
                </c:pt>
                <c:pt idx="4">
                  <c:v>-32.799999999999997</c:v>
                </c:pt>
                <c:pt idx="5">
                  <c:v>-25.799999999999997</c:v>
                </c:pt>
                <c:pt idx="6">
                  <c:v>-18</c:v>
                </c:pt>
                <c:pt idx="7">
                  <c:v>-13.6</c:v>
                </c:pt>
                <c:pt idx="8">
                  <c:v>-11.399999999999999</c:v>
                </c:pt>
                <c:pt idx="9">
                  <c:v>-10.8</c:v>
                </c:pt>
                <c:pt idx="10">
                  <c:v>-11.4</c:v>
                </c:pt>
                <c:pt idx="11">
                  <c:v>-13.4</c:v>
                </c:pt>
                <c:pt idx="12">
                  <c:v>-18.2</c:v>
                </c:pt>
                <c:pt idx="13">
                  <c:v>-27.599999999999998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E-483E-A4E0-2FFBFB9AA102}"/>
            </c:ext>
          </c:extLst>
        </c:ser>
        <c:ser>
          <c:idx val="2"/>
          <c:order val="2"/>
          <c:tx>
            <c:strRef>
              <c:f>Feuil2!$A$7</c:f>
              <c:strCache>
                <c:ptCount val="1"/>
                <c:pt idx="0">
                  <c:v>H3(dBc)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Feuil2!$2:$2</c:f>
              <c:strCache>
                <c:ptCount val="15"/>
                <c:pt idx="0">
                  <c:v>Puissance sortie à 200MHz</c:v>
                </c:pt>
                <c:pt idx="1">
                  <c:v>0,6</c:v>
                </c:pt>
                <c:pt idx="2">
                  <c:v>2,6</c:v>
                </c:pt>
                <c:pt idx="3">
                  <c:v>4,4</c:v>
                </c:pt>
                <c:pt idx="4">
                  <c:v>6,4</c:v>
                </c:pt>
                <c:pt idx="5">
                  <c:v>8,2</c:v>
                </c:pt>
                <c:pt idx="6">
                  <c:v>9,6</c:v>
                </c:pt>
                <c:pt idx="7">
                  <c:v>10,6</c:v>
                </c:pt>
                <c:pt idx="8">
                  <c:v>11,4</c:v>
                </c:pt>
                <c:pt idx="9">
                  <c:v>12,2</c:v>
                </c:pt>
                <c:pt idx="10">
                  <c:v>12,8</c:v>
                </c:pt>
                <c:pt idx="11">
                  <c:v>13</c:v>
                </c:pt>
                <c:pt idx="12">
                  <c:v>12,8</c:v>
                </c:pt>
                <c:pt idx="13">
                  <c:v>12,6</c:v>
                </c:pt>
                <c:pt idx="14">
                  <c:v>12,2</c:v>
                </c:pt>
              </c:strCache>
            </c:strRef>
          </c:cat>
          <c:val>
            <c:numRef>
              <c:f>Feuil2!$B$7:$O$7</c:f>
              <c:numCache>
                <c:formatCode>General</c:formatCode>
                <c:ptCount val="14"/>
                <c:pt idx="0">
                  <c:v>-42</c:v>
                </c:pt>
                <c:pt idx="1">
                  <c:v>-41</c:v>
                </c:pt>
                <c:pt idx="2">
                  <c:v>-39.199999999999996</c:v>
                </c:pt>
                <c:pt idx="3">
                  <c:v>-36.6</c:v>
                </c:pt>
                <c:pt idx="4">
                  <c:v>-32.799999999999997</c:v>
                </c:pt>
                <c:pt idx="5">
                  <c:v>-26.799999999999997</c:v>
                </c:pt>
                <c:pt idx="6">
                  <c:v>-21.200000000000003</c:v>
                </c:pt>
                <c:pt idx="7">
                  <c:v>-19</c:v>
                </c:pt>
                <c:pt idx="8">
                  <c:v>-18.399999999999999</c:v>
                </c:pt>
                <c:pt idx="9">
                  <c:v>-17.399999999999999</c:v>
                </c:pt>
                <c:pt idx="10">
                  <c:v>-14.4</c:v>
                </c:pt>
                <c:pt idx="11">
                  <c:v>-11.600000000000001</c:v>
                </c:pt>
                <c:pt idx="12">
                  <c:v>-10</c:v>
                </c:pt>
                <c:pt idx="13">
                  <c:v>-9.1999999999999993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E-483E-A4E0-2FFBFB9A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28608"/>
        <c:axId val="32739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Feuil2!$A$2</c15:sqref>
                        </c15:formulaRef>
                      </c:ext>
                    </c:extLst>
                    <c:strCache>
                      <c:ptCount val="1"/>
                      <c:pt idx="0">
                        <c:v>Puissance sortie à 200MHz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Feuil2!$2:$2</c15:sqref>
                        </c15:formulaRef>
                      </c:ext>
                    </c:extLst>
                    <c:strCache>
                      <c:ptCount val="15"/>
                      <c:pt idx="0">
                        <c:v>Puissance sortie à 200MHz</c:v>
                      </c:pt>
                      <c:pt idx="1">
                        <c:v>0,6</c:v>
                      </c:pt>
                      <c:pt idx="2">
                        <c:v>2,6</c:v>
                      </c:pt>
                      <c:pt idx="3">
                        <c:v>4,4</c:v>
                      </c:pt>
                      <c:pt idx="4">
                        <c:v>6,4</c:v>
                      </c:pt>
                      <c:pt idx="5">
                        <c:v>8,2</c:v>
                      </c:pt>
                      <c:pt idx="6">
                        <c:v>9,6</c:v>
                      </c:pt>
                      <c:pt idx="7">
                        <c:v>10,6</c:v>
                      </c:pt>
                      <c:pt idx="8">
                        <c:v>11,4</c:v>
                      </c:pt>
                      <c:pt idx="9">
                        <c:v>12,2</c:v>
                      </c:pt>
                      <c:pt idx="10">
                        <c:v>12,8</c:v>
                      </c:pt>
                      <c:pt idx="11">
                        <c:v>13</c:v>
                      </c:pt>
                      <c:pt idx="12">
                        <c:v>12,8</c:v>
                      </c:pt>
                      <c:pt idx="13">
                        <c:v>12,6</c:v>
                      </c:pt>
                      <c:pt idx="14">
                        <c:v>12,2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Feuil2!$B$2:$O$2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0.59999999999999964</c:v>
                      </c:pt>
                      <c:pt idx="1">
                        <c:v>2.6</c:v>
                      </c:pt>
                      <c:pt idx="2">
                        <c:v>4.4000000000000004</c:v>
                      </c:pt>
                      <c:pt idx="3">
                        <c:v>6.4</c:v>
                      </c:pt>
                      <c:pt idx="4">
                        <c:v>8.1999999999999993</c:v>
                      </c:pt>
                      <c:pt idx="5">
                        <c:v>9.6</c:v>
                      </c:pt>
                      <c:pt idx="6">
                        <c:v>10.6</c:v>
                      </c:pt>
                      <c:pt idx="7">
                        <c:v>11.4</c:v>
                      </c:pt>
                      <c:pt idx="8">
                        <c:v>12.2</c:v>
                      </c:pt>
                      <c:pt idx="9">
                        <c:v>12.8</c:v>
                      </c:pt>
                      <c:pt idx="10">
                        <c:v>13</c:v>
                      </c:pt>
                      <c:pt idx="11">
                        <c:v>12.8</c:v>
                      </c:pt>
                      <c:pt idx="12">
                        <c:v>12.6</c:v>
                      </c:pt>
                      <c:pt idx="13">
                        <c:v>12.2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6E-483E-A4E0-2FFBFB9AA102}"/>
                  </c:ext>
                </c:extLst>
              </c15:ser>
            </c15:filteredLineSeries>
          </c:ext>
        </c:extLst>
      </c:lineChart>
      <c:catAx>
        <c:axId val="3332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5296"/>
        <c:crosses val="autoZero"/>
        <c:auto val="1"/>
        <c:lblAlgn val="ctr"/>
        <c:lblOffset val="100"/>
        <c:noMultiLvlLbl val="0"/>
      </c:catAx>
      <c:valAx>
        <c:axId val="327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530087</xdr:colOff>
      <xdr:row>6</xdr:row>
      <xdr:rowOff>144946</xdr:rowOff>
    </xdr:from>
    <xdr:to>
      <xdr:col>15</xdr:col>
      <xdr:colOff>621195</xdr:colOff>
      <xdr:row>28</xdr:row>
      <xdr:rowOff>129209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805F9C-631B-498A-A786-3AC5596F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12</xdr:row>
      <xdr:rowOff>14286</xdr:rowOff>
    </xdr:from>
    <xdr:to>
      <xdr:col>18</xdr:col>
      <xdr:colOff>561974</xdr:colOff>
      <xdr:row>29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F894AA-232B-40BE-BC8D-515D1AF5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12</xdr:row>
      <xdr:rowOff>33337</xdr:rowOff>
    </xdr:from>
    <xdr:to>
      <xdr:col>9</xdr:col>
      <xdr:colOff>647699</xdr:colOff>
      <xdr:row>26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50D2F8-BD96-4F76-B560-F3BE1F16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7B3E-0F49-42FE-9595-540E47F334F9}">
  <dimension ref="A1:Z5"/>
  <sheetViews>
    <sheetView zoomScale="92" workbookViewId="0">
      <selection activeCell="D4" sqref="D4"/>
    </sheetView>
  </sheetViews>
  <sheetFormatPr baseColWidth="10" defaultRowHeight="15" x14ac:dyDescent="0.25"/>
  <cols>
    <col min="1" max="1" width="30.5703125" customWidth="1"/>
  </cols>
  <sheetData>
    <row r="1" spans="1:26" x14ac:dyDescent="0.25">
      <c r="A1" t="s">
        <v>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  <c r="M1">
        <v>650</v>
      </c>
      <c r="N1">
        <v>700</v>
      </c>
      <c r="O1">
        <v>750</v>
      </c>
      <c r="P1">
        <v>800</v>
      </c>
      <c r="Q1">
        <v>850</v>
      </c>
      <c r="R1">
        <v>900</v>
      </c>
      <c r="S1">
        <v>950</v>
      </c>
      <c r="T1">
        <v>1000</v>
      </c>
      <c r="U1">
        <v>1050</v>
      </c>
      <c r="V1">
        <v>1100</v>
      </c>
      <c r="W1">
        <v>1150</v>
      </c>
      <c r="X1">
        <v>1200</v>
      </c>
      <c r="Y1">
        <v>1300</v>
      </c>
      <c r="Z1">
        <v>1400</v>
      </c>
    </row>
    <row r="2" spans="1:26" x14ac:dyDescent="0.25">
      <c r="A2" t="s">
        <v>1</v>
      </c>
      <c r="B2">
        <v>-4.2</v>
      </c>
      <c r="C2">
        <v>-4.5999999999999996</v>
      </c>
      <c r="D2">
        <v>-4.5999999999999996</v>
      </c>
      <c r="E2">
        <v>-4.5999999999999996</v>
      </c>
      <c r="F2">
        <v>-4.8</v>
      </c>
      <c r="G2">
        <v>-4.4000000000000004</v>
      </c>
      <c r="H2">
        <v>-4.2</v>
      </c>
      <c r="I2">
        <v>-4.2</v>
      </c>
      <c r="J2">
        <v>-4.4000000000000004</v>
      </c>
      <c r="K2">
        <v>-4.2</v>
      </c>
      <c r="L2">
        <v>-4.2</v>
      </c>
      <c r="M2">
        <v>-4.4000000000000004</v>
      </c>
      <c r="N2">
        <v>-4.5999999999999996</v>
      </c>
      <c r="O2">
        <v>-4.5999999999999996</v>
      </c>
      <c r="P2">
        <v>-4.5999999999999996</v>
      </c>
      <c r="Q2">
        <v>-5</v>
      </c>
      <c r="R2">
        <v>-5</v>
      </c>
      <c r="S2">
        <v>-5.4</v>
      </c>
      <c r="T2">
        <v>-5.4</v>
      </c>
      <c r="U2">
        <v>-5.2</v>
      </c>
      <c r="V2">
        <v>-5</v>
      </c>
      <c r="W2">
        <v>-5.2</v>
      </c>
      <c r="X2">
        <v>-5.4</v>
      </c>
      <c r="Y2">
        <v>-5.8</v>
      </c>
      <c r="Z2">
        <v>-5.8</v>
      </c>
    </row>
    <row r="3" spans="1:26" x14ac:dyDescent="0.25">
      <c r="A3" t="s">
        <v>2</v>
      </c>
      <c r="B3">
        <v>-30.6</v>
      </c>
      <c r="C3">
        <v>-31</v>
      </c>
      <c r="D3">
        <v>-31</v>
      </c>
      <c r="E3">
        <v>-31.2</v>
      </c>
      <c r="F3">
        <v>-31.6</v>
      </c>
      <c r="G3">
        <v>-31.2</v>
      </c>
      <c r="H3">
        <v>-31.2</v>
      </c>
      <c r="I3">
        <v>-31.4</v>
      </c>
      <c r="J3">
        <v>-31.4</v>
      </c>
      <c r="K3">
        <v>-31.4</v>
      </c>
      <c r="L3">
        <v>-31.4</v>
      </c>
      <c r="M3">
        <v>-31.4</v>
      </c>
      <c r="N3">
        <v>-31.8</v>
      </c>
      <c r="O3">
        <v>-31.8</v>
      </c>
      <c r="P3">
        <v>-32</v>
      </c>
      <c r="Q3">
        <v>-32</v>
      </c>
      <c r="R3">
        <v>-32.200000000000003</v>
      </c>
      <c r="S3">
        <v>-32.4</v>
      </c>
      <c r="T3">
        <v>-32.4</v>
      </c>
      <c r="U3">
        <v>-32.200000000000003</v>
      </c>
      <c r="V3">
        <v>-31.8</v>
      </c>
      <c r="W3">
        <v>-31.8</v>
      </c>
      <c r="X3">
        <v>-32</v>
      </c>
      <c r="Y3">
        <v>-32</v>
      </c>
      <c r="Z3">
        <v>-32</v>
      </c>
    </row>
    <row r="4" spans="1:26" x14ac:dyDescent="0.25">
      <c r="A4" t="s">
        <v>3</v>
      </c>
      <c r="B4">
        <f>-25-B3</f>
        <v>5.6000000000000014</v>
      </c>
      <c r="C4">
        <f>-25-C3</f>
        <v>6</v>
      </c>
      <c r="D4">
        <f t="shared" ref="D4:Z4" si="0">-25-D3</f>
        <v>6</v>
      </c>
      <c r="E4">
        <f t="shared" si="0"/>
        <v>6.1999999999999993</v>
      </c>
      <c r="F4">
        <f t="shared" si="0"/>
        <v>6.6000000000000014</v>
      </c>
      <c r="G4">
        <f t="shared" si="0"/>
        <v>6.1999999999999993</v>
      </c>
      <c r="H4">
        <f t="shared" si="0"/>
        <v>6.1999999999999993</v>
      </c>
      <c r="I4">
        <f t="shared" si="0"/>
        <v>6.3999999999999986</v>
      </c>
      <c r="J4">
        <f t="shared" si="0"/>
        <v>6.3999999999999986</v>
      </c>
      <c r="K4">
        <f t="shared" si="0"/>
        <v>6.3999999999999986</v>
      </c>
      <c r="L4">
        <f t="shared" si="0"/>
        <v>6.3999999999999986</v>
      </c>
      <c r="M4">
        <f t="shared" si="0"/>
        <v>6.3999999999999986</v>
      </c>
      <c r="N4">
        <f t="shared" si="0"/>
        <v>6.8000000000000007</v>
      </c>
      <c r="O4">
        <f t="shared" si="0"/>
        <v>6.8000000000000007</v>
      </c>
      <c r="P4">
        <f t="shared" si="0"/>
        <v>7</v>
      </c>
      <c r="Q4">
        <f t="shared" si="0"/>
        <v>7</v>
      </c>
      <c r="R4">
        <f t="shared" si="0"/>
        <v>7.2000000000000028</v>
      </c>
      <c r="S4">
        <f t="shared" si="0"/>
        <v>7.3999999999999986</v>
      </c>
      <c r="T4">
        <f t="shared" si="0"/>
        <v>7.3999999999999986</v>
      </c>
      <c r="U4">
        <f t="shared" si="0"/>
        <v>7.2000000000000028</v>
      </c>
      <c r="V4">
        <f t="shared" si="0"/>
        <v>6.8000000000000007</v>
      </c>
      <c r="W4">
        <f t="shared" si="0"/>
        <v>6.8000000000000007</v>
      </c>
      <c r="X4">
        <f t="shared" si="0"/>
        <v>7</v>
      </c>
      <c r="Y4">
        <f t="shared" si="0"/>
        <v>7</v>
      </c>
      <c r="Z4">
        <f t="shared" si="0"/>
        <v>7</v>
      </c>
    </row>
    <row r="5" spans="1:26" x14ac:dyDescent="0.25">
      <c r="A5" t="s">
        <v>4</v>
      </c>
      <c r="B5">
        <f>25-B4-B2</f>
        <v>23.599999999999998</v>
      </c>
      <c r="C5">
        <f t="shared" ref="C5:Z5" si="1">25-C4-C2</f>
        <v>23.6</v>
      </c>
      <c r="D5">
        <f t="shared" si="1"/>
        <v>23.6</v>
      </c>
      <c r="E5">
        <f t="shared" si="1"/>
        <v>23.4</v>
      </c>
      <c r="F5">
        <f t="shared" si="1"/>
        <v>23.2</v>
      </c>
      <c r="G5">
        <f t="shared" si="1"/>
        <v>23.200000000000003</v>
      </c>
      <c r="H5">
        <f t="shared" si="1"/>
        <v>23</v>
      </c>
      <c r="I5">
        <f t="shared" si="1"/>
        <v>22.8</v>
      </c>
      <c r="J5">
        <f t="shared" si="1"/>
        <v>23</v>
      </c>
      <c r="K5">
        <f t="shared" si="1"/>
        <v>22.8</v>
      </c>
      <c r="L5">
        <f t="shared" si="1"/>
        <v>22.8</v>
      </c>
      <c r="M5">
        <f t="shared" si="1"/>
        <v>23</v>
      </c>
      <c r="N5">
        <f t="shared" si="1"/>
        <v>22.799999999999997</v>
      </c>
      <c r="O5">
        <f t="shared" si="1"/>
        <v>22.799999999999997</v>
      </c>
      <c r="P5">
        <f t="shared" si="1"/>
        <v>22.6</v>
      </c>
      <c r="Q5">
        <f t="shared" si="1"/>
        <v>23</v>
      </c>
      <c r="R5">
        <f t="shared" si="1"/>
        <v>22.799999999999997</v>
      </c>
      <c r="S5">
        <f t="shared" si="1"/>
        <v>23</v>
      </c>
      <c r="T5">
        <f t="shared" si="1"/>
        <v>23</v>
      </c>
      <c r="U5">
        <f t="shared" si="1"/>
        <v>22.999999999999996</v>
      </c>
      <c r="V5">
        <f t="shared" si="1"/>
        <v>23.2</v>
      </c>
      <c r="W5">
        <f t="shared" si="1"/>
        <v>23.4</v>
      </c>
      <c r="X5">
        <f t="shared" si="1"/>
        <v>23.4</v>
      </c>
      <c r="Y5">
        <f t="shared" si="1"/>
        <v>23.8</v>
      </c>
      <c r="Z5">
        <f t="shared" si="1"/>
        <v>23.8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A08E-8C55-4C77-BDBA-A755FF7E7FE0}">
  <dimension ref="A1:O9"/>
  <sheetViews>
    <sheetView tabSelected="1" workbookViewId="0">
      <selection activeCell="Q7" sqref="Q7"/>
    </sheetView>
  </sheetViews>
  <sheetFormatPr baseColWidth="10" defaultRowHeight="15" x14ac:dyDescent="0.25"/>
  <cols>
    <col min="1" max="1" width="28.28515625" customWidth="1"/>
  </cols>
  <sheetData>
    <row r="1" spans="1:15" x14ac:dyDescent="0.25">
      <c r="A1" t="s">
        <v>5</v>
      </c>
      <c r="B1">
        <v>-26</v>
      </c>
      <c r="C1">
        <v>-24</v>
      </c>
      <c r="D1">
        <v>-22</v>
      </c>
      <c r="E1">
        <v>-20</v>
      </c>
      <c r="F1">
        <v>-18</v>
      </c>
      <c r="G1">
        <v>-16</v>
      </c>
      <c r="H1">
        <v>-14</v>
      </c>
      <c r="I1">
        <v>-12</v>
      </c>
      <c r="J1">
        <v>-10</v>
      </c>
      <c r="K1">
        <v>-8</v>
      </c>
      <c r="L1">
        <v>-6</v>
      </c>
      <c r="M1">
        <v>-4</v>
      </c>
      <c r="N1">
        <v>-2</v>
      </c>
      <c r="O1">
        <v>0</v>
      </c>
    </row>
    <row r="2" spans="1:15" x14ac:dyDescent="0.25">
      <c r="A2" t="s">
        <v>6</v>
      </c>
      <c r="B2">
        <f>-5.4+6</f>
        <v>0.59999999999999964</v>
      </c>
      <c r="C2">
        <f>-3.4+6</f>
        <v>2.6</v>
      </c>
      <c r="D2">
        <f>-1.6+6</f>
        <v>4.4000000000000004</v>
      </c>
      <c r="E2">
        <f>0.4+6</f>
        <v>6.4</v>
      </c>
      <c r="F2">
        <f>2.2+6</f>
        <v>8.1999999999999993</v>
      </c>
      <c r="G2">
        <f>3.6+6</f>
        <v>9.6</v>
      </c>
      <c r="H2">
        <f>4.6+6</f>
        <v>10.6</v>
      </c>
      <c r="I2">
        <f>5.4+6</f>
        <v>11.4</v>
      </c>
      <c r="J2">
        <f>6.2+6</f>
        <v>12.2</v>
      </c>
      <c r="K2">
        <f>6.8+6</f>
        <v>12.8</v>
      </c>
      <c r="L2">
        <f>7+6</f>
        <v>13</v>
      </c>
      <c r="M2">
        <f>6.8+6</f>
        <v>12.8</v>
      </c>
      <c r="N2">
        <f>6.6+6</f>
        <v>12.6</v>
      </c>
      <c r="O2">
        <f>6.2+6</f>
        <v>12.2</v>
      </c>
    </row>
    <row r="3" spans="1:15" x14ac:dyDescent="0.25">
      <c r="A3" t="s">
        <v>11</v>
      </c>
      <c r="B3">
        <f>-5.4+6</f>
        <v>0.59999999999999964</v>
      </c>
      <c r="C3">
        <f>-3.4+6</f>
        <v>2.6</v>
      </c>
      <c r="D3">
        <f>-1.4+6</f>
        <v>4.5999999999999996</v>
      </c>
      <c r="E3">
        <f>0.6+6</f>
        <v>6.6</v>
      </c>
      <c r="F3">
        <f>2.6+6</f>
        <v>8.6</v>
      </c>
      <c r="G3">
        <f>4.6+6</f>
        <v>10.6</v>
      </c>
      <c r="H3">
        <f>6.6+6</f>
        <v>12.6</v>
      </c>
      <c r="I3">
        <f>8.6+6</f>
        <v>14.6</v>
      </c>
      <c r="J3">
        <f>10.6+6</f>
        <v>16.600000000000001</v>
      </c>
      <c r="K3">
        <f>12.6+6</f>
        <v>18.600000000000001</v>
      </c>
    </row>
    <row r="4" spans="1:15" x14ac:dyDescent="0.25">
      <c r="A4" t="s">
        <v>7</v>
      </c>
      <c r="B4">
        <f>-45.4+6</f>
        <v>-39.4</v>
      </c>
      <c r="C4">
        <f>-43.2+6</f>
        <v>-37.200000000000003</v>
      </c>
      <c r="D4">
        <f>-40.2+6</f>
        <v>-34.200000000000003</v>
      </c>
      <c r="E4">
        <f>-36.2+6</f>
        <v>-30.200000000000003</v>
      </c>
      <c r="F4">
        <f>-30.6+6</f>
        <v>-24.6</v>
      </c>
      <c r="G4">
        <f>-22.2+6</f>
        <v>-16.2</v>
      </c>
      <c r="H4">
        <f>-13.4+6</f>
        <v>-7.4</v>
      </c>
      <c r="I4">
        <f>-8.2+6</f>
        <v>-2.1999999999999993</v>
      </c>
      <c r="J4">
        <f>-5.2+6</f>
        <v>0.79999999999999982</v>
      </c>
      <c r="K4">
        <f>-4+6</f>
        <v>2</v>
      </c>
      <c r="L4">
        <f>-4.4+6</f>
        <v>1.5999999999999996</v>
      </c>
      <c r="M4">
        <f>-6.6+6</f>
        <v>-0.59999999999999964</v>
      </c>
      <c r="N4">
        <f>-11.6+6</f>
        <v>-5.6</v>
      </c>
      <c r="O4">
        <f>-21.4+6</f>
        <v>-15.399999999999999</v>
      </c>
    </row>
    <row r="5" spans="1:15" x14ac:dyDescent="0.25">
      <c r="A5" t="s">
        <v>8</v>
      </c>
      <c r="B5">
        <f>-47.4+6</f>
        <v>-41.4</v>
      </c>
      <c r="C5">
        <f>-44.4+6</f>
        <v>-38.4</v>
      </c>
      <c r="D5">
        <f>-40.8+6</f>
        <v>-34.799999999999997</v>
      </c>
      <c r="E5">
        <f>-36.2+6</f>
        <v>-30.200000000000003</v>
      </c>
      <c r="F5">
        <f>-30.6+6</f>
        <v>-24.6</v>
      </c>
      <c r="G5">
        <f>-23.2+6</f>
        <v>-17.2</v>
      </c>
      <c r="H5">
        <f>-16.6+6</f>
        <v>-10.600000000000001</v>
      </c>
      <c r="I5">
        <f>-13.6+6</f>
        <v>-7.6</v>
      </c>
      <c r="J5">
        <f>-12.2+6</f>
        <v>-6.1999999999999993</v>
      </c>
      <c r="K5">
        <f>-10.6+6</f>
        <v>-4.5999999999999996</v>
      </c>
      <c r="L5">
        <f>-7.4+6</f>
        <v>-1.4000000000000004</v>
      </c>
      <c r="M5">
        <f>-4.8+6</f>
        <v>1.2000000000000002</v>
      </c>
      <c r="N5">
        <f>-3.4+6</f>
        <v>2.6</v>
      </c>
      <c r="O5">
        <f>-3+6</f>
        <v>3</v>
      </c>
    </row>
    <row r="6" spans="1:15" x14ac:dyDescent="0.25">
      <c r="A6" t="s">
        <v>9</v>
      </c>
      <c r="B6">
        <f>B4-B2</f>
        <v>-40</v>
      </c>
      <c r="C6">
        <f t="shared" ref="C6:O6" si="0">C4-C2</f>
        <v>-39.800000000000004</v>
      </c>
      <c r="D6">
        <f t="shared" si="0"/>
        <v>-38.6</v>
      </c>
      <c r="E6">
        <f t="shared" si="0"/>
        <v>-36.6</v>
      </c>
      <c r="F6">
        <f t="shared" si="0"/>
        <v>-32.799999999999997</v>
      </c>
      <c r="G6">
        <f t="shared" si="0"/>
        <v>-25.799999999999997</v>
      </c>
      <c r="H6">
        <f t="shared" si="0"/>
        <v>-18</v>
      </c>
      <c r="I6">
        <f t="shared" si="0"/>
        <v>-13.6</v>
      </c>
      <c r="J6">
        <f t="shared" si="0"/>
        <v>-11.399999999999999</v>
      </c>
      <c r="K6">
        <f t="shared" si="0"/>
        <v>-10.8</v>
      </c>
      <c r="L6">
        <f t="shared" si="0"/>
        <v>-11.4</v>
      </c>
      <c r="M6">
        <f t="shared" si="0"/>
        <v>-13.4</v>
      </c>
      <c r="N6">
        <f t="shared" si="0"/>
        <v>-18.2</v>
      </c>
      <c r="O6">
        <f t="shared" si="0"/>
        <v>-27.599999999999998</v>
      </c>
    </row>
    <row r="7" spans="1:15" x14ac:dyDescent="0.25">
      <c r="A7" t="s">
        <v>10</v>
      </c>
      <c r="B7">
        <f>B5-B2</f>
        <v>-42</v>
      </c>
      <c r="C7">
        <f t="shared" ref="C7:O7" si="1">C5-C2</f>
        <v>-41</v>
      </c>
      <c r="D7">
        <f t="shared" si="1"/>
        <v>-39.199999999999996</v>
      </c>
      <c r="E7">
        <f t="shared" si="1"/>
        <v>-36.6</v>
      </c>
      <c r="F7">
        <f t="shared" si="1"/>
        <v>-32.799999999999997</v>
      </c>
      <c r="G7">
        <f t="shared" si="1"/>
        <v>-26.799999999999997</v>
      </c>
      <c r="H7">
        <f t="shared" si="1"/>
        <v>-21.200000000000003</v>
      </c>
      <c r="I7">
        <f t="shared" si="1"/>
        <v>-19</v>
      </c>
      <c r="J7">
        <f t="shared" si="1"/>
        <v>-18.399999999999999</v>
      </c>
      <c r="K7">
        <f t="shared" si="1"/>
        <v>-17.399999999999999</v>
      </c>
      <c r="L7">
        <f t="shared" si="1"/>
        <v>-14.4</v>
      </c>
      <c r="M7">
        <f t="shared" si="1"/>
        <v>-11.600000000000001</v>
      </c>
      <c r="N7">
        <f t="shared" si="1"/>
        <v>-10</v>
      </c>
      <c r="O7">
        <f t="shared" si="1"/>
        <v>-9.1999999999999993</v>
      </c>
    </row>
    <row r="9" spans="1:15" x14ac:dyDescent="0.25">
      <c r="A9" t="s">
        <v>12</v>
      </c>
      <c r="B9">
        <f>B2-B3</f>
        <v>0</v>
      </c>
      <c r="C9">
        <f t="shared" ref="C9:O9" si="2">C2-C3</f>
        <v>0</v>
      </c>
      <c r="D9">
        <f t="shared" si="2"/>
        <v>-0.19999999999999929</v>
      </c>
      <c r="E9">
        <f t="shared" si="2"/>
        <v>-0.19999999999999929</v>
      </c>
      <c r="F9">
        <f t="shared" si="2"/>
        <v>-0.40000000000000036</v>
      </c>
      <c r="G9" s="1">
        <f t="shared" si="2"/>
        <v>-1</v>
      </c>
      <c r="H9">
        <f t="shared" si="2"/>
        <v>-2</v>
      </c>
      <c r="I9">
        <f t="shared" si="2"/>
        <v>-3.1999999999999993</v>
      </c>
      <c r="J9">
        <f t="shared" si="2"/>
        <v>-4.4000000000000021</v>
      </c>
      <c r="K9">
        <f t="shared" si="2"/>
        <v>-5.8000000000000007</v>
      </c>
      <c r="L9">
        <f t="shared" si="2"/>
        <v>13</v>
      </c>
      <c r="M9">
        <f t="shared" si="2"/>
        <v>12.8</v>
      </c>
      <c r="N9">
        <f t="shared" si="2"/>
        <v>12.6</v>
      </c>
      <c r="O9">
        <f t="shared" si="2"/>
        <v>12.2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F580-56BB-47F5-AF78-7B66A3B3DA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2018-04-30T09:22:09Z</dcterms:created>
  <dcterms:modified xsi:type="dcterms:W3CDTF">2018-04-30T12:56:22Z</dcterms:modified>
</cp:coreProperties>
</file>