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0Wbits精度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1" i="1" l="1"/>
  <c r="M31" i="1"/>
  <c r="L31" i="1"/>
  <c r="K31" i="1"/>
  <c r="J31" i="1"/>
  <c r="I31" i="1"/>
  <c r="H31" i="1"/>
  <c r="G31" i="1"/>
  <c r="F31" i="1"/>
  <c r="E31" i="1"/>
  <c r="D31" i="1"/>
  <c r="C31" i="1"/>
  <c r="N21" i="1"/>
  <c r="N22" i="1"/>
  <c r="M21" i="1"/>
  <c r="L21" i="1"/>
  <c r="K21" i="1"/>
  <c r="J21" i="1"/>
  <c r="I21" i="1"/>
  <c r="H21" i="1"/>
  <c r="G21" i="1"/>
  <c r="F21" i="1"/>
  <c r="E21" i="1"/>
  <c r="D21" i="1"/>
  <c r="C21" i="1"/>
  <c r="D3" i="1"/>
  <c r="N3" i="1"/>
  <c r="M3" i="1"/>
  <c r="L3" i="1"/>
  <c r="K3" i="1"/>
  <c r="J3" i="1"/>
  <c r="I3" i="1"/>
  <c r="H3" i="1"/>
  <c r="G3" i="1"/>
  <c r="F3" i="1"/>
  <c r="E3" i="1"/>
  <c r="N15" i="2"/>
  <c r="M15" i="2"/>
  <c r="L15" i="2"/>
  <c r="K15" i="2"/>
  <c r="J15" i="2"/>
  <c r="I15" i="2"/>
  <c r="H15" i="2"/>
  <c r="G15" i="2"/>
  <c r="F15" i="2"/>
  <c r="E15" i="2"/>
  <c r="D15" i="2"/>
  <c r="C15" i="2"/>
  <c r="N14" i="2"/>
  <c r="M14" i="2"/>
  <c r="L14" i="2"/>
  <c r="K14" i="2"/>
  <c r="J14" i="2"/>
  <c r="I14" i="2"/>
  <c r="H14" i="2"/>
  <c r="G14" i="2"/>
  <c r="F14" i="2"/>
  <c r="E14" i="2"/>
  <c r="D14" i="2"/>
  <c r="C14" i="2"/>
  <c r="N13" i="2"/>
  <c r="M13" i="2"/>
  <c r="L13" i="2"/>
  <c r="K13" i="2"/>
  <c r="J13" i="2"/>
  <c r="I13" i="2"/>
  <c r="H13" i="2"/>
  <c r="G13" i="2"/>
  <c r="F13" i="2"/>
  <c r="E13" i="2"/>
  <c r="D13" i="2"/>
  <c r="C13" i="2"/>
  <c r="N12" i="2"/>
  <c r="M12" i="2"/>
  <c r="L12" i="2"/>
  <c r="K12" i="2"/>
  <c r="J12" i="2"/>
  <c r="I12" i="2"/>
  <c r="H12" i="2"/>
  <c r="G12" i="2"/>
  <c r="F12" i="2"/>
  <c r="E12" i="2"/>
  <c r="D12" i="2"/>
  <c r="C12" i="2"/>
  <c r="N11" i="2"/>
  <c r="M11" i="2"/>
  <c r="L11" i="2"/>
  <c r="K11" i="2"/>
  <c r="J11" i="2"/>
  <c r="I11" i="2"/>
  <c r="H11" i="2"/>
  <c r="G11" i="2"/>
  <c r="F11" i="2"/>
  <c r="E11" i="2"/>
  <c r="D11" i="2"/>
  <c r="C11" i="2"/>
  <c r="N10" i="2"/>
  <c r="M10" i="2"/>
  <c r="L10" i="2"/>
  <c r="K10" i="2"/>
  <c r="J10" i="2"/>
  <c r="I10" i="2"/>
  <c r="H10" i="2"/>
  <c r="G10" i="2"/>
  <c r="F10" i="2"/>
  <c r="E10" i="2"/>
  <c r="D10" i="2"/>
  <c r="C10" i="2"/>
  <c r="N23" i="1"/>
  <c r="N24" i="1"/>
  <c r="N25" i="1"/>
  <c r="N26" i="1"/>
  <c r="N27" i="1"/>
  <c r="M23" i="1"/>
  <c r="M24" i="1"/>
  <c r="M25" i="1"/>
  <c r="M26" i="1"/>
  <c r="M27" i="1"/>
  <c r="L23" i="1"/>
  <c r="L24" i="1"/>
  <c r="L25" i="1"/>
  <c r="L26" i="1"/>
  <c r="L27" i="1"/>
  <c r="K23" i="1"/>
  <c r="K24" i="1"/>
  <c r="K25" i="1"/>
  <c r="K26" i="1"/>
  <c r="K27" i="1"/>
  <c r="J23" i="1"/>
  <c r="J24" i="1"/>
  <c r="J25" i="1"/>
  <c r="J26" i="1"/>
  <c r="J27" i="1"/>
  <c r="I23" i="1"/>
  <c r="I24" i="1"/>
  <c r="I25" i="1"/>
  <c r="I26" i="1"/>
  <c r="I27" i="1"/>
  <c r="H23" i="1"/>
  <c r="H24" i="1"/>
  <c r="H25" i="1"/>
  <c r="H26" i="1"/>
  <c r="H27" i="1"/>
  <c r="G23" i="1"/>
  <c r="G24" i="1"/>
  <c r="G25" i="1"/>
  <c r="G26" i="1"/>
  <c r="G27" i="1"/>
  <c r="F23" i="1"/>
  <c r="F24" i="1"/>
  <c r="F25" i="1"/>
  <c r="F26" i="1"/>
  <c r="F27" i="1"/>
  <c r="E23" i="1"/>
  <c r="E24" i="1"/>
  <c r="E25" i="1"/>
  <c r="E26" i="1"/>
  <c r="E27" i="1"/>
  <c r="D23" i="1"/>
  <c r="D24" i="1"/>
  <c r="D25" i="1"/>
  <c r="D26" i="1"/>
  <c r="D27" i="1"/>
  <c r="C23" i="1"/>
  <c r="C24" i="1"/>
  <c r="C25" i="1"/>
  <c r="C26" i="1"/>
  <c r="C27" i="1"/>
  <c r="M22" i="1"/>
  <c r="L22" i="1"/>
  <c r="K22" i="1"/>
  <c r="J22" i="1"/>
  <c r="I22" i="1"/>
  <c r="H22" i="1"/>
  <c r="G22" i="1"/>
  <c r="F22" i="1"/>
  <c r="E22" i="1"/>
  <c r="D22" i="1"/>
  <c r="C22" i="1"/>
  <c r="N33" i="1"/>
  <c r="N34" i="1"/>
  <c r="N35" i="1"/>
  <c r="N36" i="1"/>
  <c r="N37" i="1"/>
  <c r="M33" i="1"/>
  <c r="M34" i="1"/>
  <c r="M35" i="1"/>
  <c r="M36" i="1"/>
  <c r="M37" i="1"/>
  <c r="L33" i="1"/>
  <c r="L34" i="1"/>
  <c r="L35" i="1"/>
  <c r="L36" i="1"/>
  <c r="L37" i="1"/>
  <c r="K33" i="1"/>
  <c r="K34" i="1"/>
  <c r="K35" i="1"/>
  <c r="K36" i="1"/>
  <c r="K37" i="1"/>
  <c r="J33" i="1"/>
  <c r="J34" i="1"/>
  <c r="J35" i="1"/>
  <c r="J36" i="1"/>
  <c r="J37" i="1"/>
  <c r="I33" i="1"/>
  <c r="I34" i="1"/>
  <c r="I35" i="1"/>
  <c r="I36" i="1"/>
  <c r="I37" i="1"/>
  <c r="H33" i="1"/>
  <c r="H34" i="1"/>
  <c r="H35" i="1"/>
  <c r="H36" i="1"/>
  <c r="H37" i="1"/>
  <c r="G33" i="1"/>
  <c r="G34" i="1"/>
  <c r="G35" i="1"/>
  <c r="G36" i="1"/>
  <c r="G37" i="1"/>
  <c r="F33" i="1"/>
  <c r="F34" i="1"/>
  <c r="F35" i="1"/>
  <c r="F36" i="1"/>
  <c r="F37" i="1"/>
  <c r="E33" i="1"/>
  <c r="E34" i="1"/>
  <c r="E35" i="1"/>
  <c r="E36" i="1"/>
  <c r="E37" i="1"/>
  <c r="D33" i="1"/>
  <c r="D34" i="1"/>
  <c r="D35" i="1"/>
  <c r="D36" i="1"/>
  <c r="D37" i="1"/>
  <c r="C33" i="1"/>
  <c r="C34" i="1"/>
  <c r="C35" i="1"/>
  <c r="C36" i="1"/>
  <c r="C37" i="1"/>
  <c r="N32" i="1"/>
  <c r="M32" i="1"/>
  <c r="L32" i="1"/>
  <c r="K32" i="1"/>
  <c r="J32" i="1"/>
  <c r="I32" i="1"/>
  <c r="H32" i="1"/>
  <c r="G32" i="1"/>
  <c r="F32" i="1"/>
  <c r="E32" i="1"/>
  <c r="D32" i="1"/>
  <c r="C32" i="1"/>
  <c r="D4" i="1"/>
  <c r="N5" i="1"/>
  <c r="N6" i="1"/>
  <c r="N7" i="1"/>
  <c r="N8" i="1"/>
  <c r="N9" i="1"/>
  <c r="N4" i="1"/>
  <c r="M5" i="1"/>
  <c r="M6" i="1"/>
  <c r="M7" i="1"/>
  <c r="M8" i="1"/>
  <c r="M9" i="1"/>
  <c r="M4" i="1"/>
  <c r="L5" i="1"/>
  <c r="L6" i="1"/>
  <c r="L7" i="1"/>
  <c r="L8" i="1"/>
  <c r="L9" i="1"/>
  <c r="L4" i="1"/>
  <c r="K5" i="1"/>
  <c r="K6" i="1"/>
  <c r="K7" i="1"/>
  <c r="K8" i="1"/>
  <c r="K9" i="1"/>
  <c r="K4" i="1"/>
  <c r="I5" i="1"/>
  <c r="I6" i="1"/>
  <c r="I7" i="1"/>
  <c r="I8" i="1"/>
  <c r="I9" i="1"/>
  <c r="H5" i="1"/>
  <c r="H6" i="1"/>
  <c r="H7" i="1"/>
  <c r="H8" i="1"/>
  <c r="H9" i="1"/>
  <c r="G5" i="1"/>
  <c r="G6" i="1"/>
  <c r="G7" i="1"/>
  <c r="G8" i="1"/>
  <c r="G9" i="1"/>
  <c r="F5" i="1"/>
  <c r="F6" i="1"/>
  <c r="F7" i="1"/>
  <c r="F8" i="1"/>
  <c r="F9" i="1"/>
  <c r="J5" i="1"/>
  <c r="J6" i="1"/>
  <c r="J7" i="1"/>
  <c r="J8" i="1"/>
  <c r="J9" i="1"/>
  <c r="J4" i="1"/>
  <c r="I4" i="1"/>
  <c r="H4" i="1"/>
  <c r="G4" i="1"/>
  <c r="F4" i="1"/>
  <c r="E5" i="1"/>
  <c r="E6" i="1"/>
  <c r="E7" i="1"/>
  <c r="E8" i="1"/>
  <c r="E9" i="1"/>
  <c r="E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<sst xmlns="http://schemas.openxmlformats.org/spreadsheetml/2006/main" count="203" uniqueCount="78">
  <si>
    <t>1/4</t>
    <phoneticPr fontId="1" type="noConversion"/>
  </si>
  <si>
    <t>1/16</t>
    <phoneticPr fontId="1" type="noConversion"/>
  </si>
  <si>
    <t>1/64</t>
    <phoneticPr fontId="1" type="noConversion"/>
  </si>
  <si>
    <t>1/256</t>
    <phoneticPr fontId="1" type="noConversion"/>
  </si>
  <si>
    <t>1/1024</t>
    <phoneticPr fontId="1" type="noConversion"/>
  </si>
  <si>
    <t>1/4096</t>
    <phoneticPr fontId="1" type="noConversion"/>
  </si>
  <si>
    <t>1/16384</t>
    <phoneticPr fontId="1" type="noConversion"/>
  </si>
  <si>
    <t>10w</t>
    <phoneticPr fontId="1" type="noConversion"/>
  </si>
  <si>
    <t>100w</t>
    <phoneticPr fontId="1" type="noConversion"/>
  </si>
  <si>
    <t>1000w</t>
    <phoneticPr fontId="1" type="noConversion"/>
  </si>
  <si>
    <t>1亿</t>
    <phoneticPr fontId="1" type="noConversion"/>
  </si>
  <si>
    <t>10亿</t>
    <phoneticPr fontId="1" type="noConversion"/>
  </si>
  <si>
    <t>100亿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</si>
  <si>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</si>
  <si>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</si>
  <si>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</si>
  <si>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</si>
  <si>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</si>
  <si>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10</t>
    <phoneticPr fontId="1" type="noConversion"/>
  </si>
  <si>
    <t>15</t>
    <phoneticPr fontId="1" type="noConversion"/>
  </si>
  <si>
    <t>1/65536</t>
    <phoneticPr fontId="1" type="noConversion"/>
  </si>
  <si>
    <t>1/131072</t>
    <phoneticPr fontId="1" type="noConversion"/>
  </si>
  <si>
    <t>1/524288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</si>
  <si>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</si>
  <si>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</si>
  <si>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</si>
  <si>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</si>
  <si>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</si>
  <si>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</si>
  <si>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9</t>
    <phoneticPr fontId="1" type="noConversion"/>
  </si>
  <si>
    <t>1/2097152</t>
    <phoneticPr fontId="1" type="noConversion"/>
  </si>
  <si>
    <t>1万bits</t>
    <phoneticPr fontId="1" type="noConversion"/>
  </si>
  <si>
    <t>10000</t>
    <phoneticPr fontId="1" type="noConversion"/>
  </si>
  <si>
    <t>9160</t>
    <phoneticPr fontId="1" type="noConversion"/>
  </si>
  <si>
    <t>4640</t>
    <phoneticPr fontId="1" type="noConversion"/>
  </si>
  <si>
    <t>9975</t>
    <phoneticPr fontId="1" type="noConversion"/>
  </si>
  <si>
    <t>1430</t>
    <phoneticPr fontId="1" type="noConversion"/>
  </si>
  <si>
    <t>7900</t>
    <phoneticPr fontId="1" type="noConversion"/>
  </si>
  <si>
    <t>382</t>
    <phoneticPr fontId="1" type="noConversion"/>
  </si>
  <si>
    <t>3230</t>
    <phoneticPr fontId="1" type="noConversion"/>
  </si>
  <si>
    <t>9790</t>
    <phoneticPr fontId="1" type="noConversion"/>
  </si>
  <si>
    <t>97</t>
    <phoneticPr fontId="1" type="noConversion"/>
  </si>
  <si>
    <t>933</t>
    <phoneticPr fontId="1" type="noConversion"/>
  </si>
  <si>
    <t>6230</t>
    <phoneticPr fontId="1" type="noConversion"/>
  </si>
  <si>
    <t>9999</t>
    <phoneticPr fontId="1" type="noConversion"/>
  </si>
  <si>
    <t>24</t>
    <phoneticPr fontId="1" type="noConversion"/>
  </si>
  <si>
    <t>243</t>
    <phoneticPr fontId="1" type="noConversion"/>
  </si>
  <si>
    <t>2130</t>
    <phoneticPr fontId="1" type="noConversion"/>
  </si>
  <si>
    <t>9120</t>
    <phoneticPr fontId="1" type="noConversion"/>
  </si>
  <si>
    <t>61</t>
    <phoneticPr fontId="1" type="noConversion"/>
  </si>
  <si>
    <t>590</t>
    <phoneticPr fontId="1" type="noConversion"/>
  </si>
  <si>
    <t>4530</t>
    <phoneticPr fontId="1" type="noConversion"/>
  </si>
  <si>
    <t>9975</t>
    <phoneticPr fontId="1" type="noConversion"/>
  </si>
  <si>
    <t>151</t>
    <phoneticPr fontId="1" type="noConversion"/>
  </si>
  <si>
    <t>1408</t>
    <phoneticPr fontId="1" type="noConversion"/>
  </si>
  <si>
    <t>0</t>
    <phoneticPr fontId="1" type="noConversion"/>
  </si>
  <si>
    <t>1</t>
    <phoneticPr fontId="1" type="noConversion"/>
  </si>
  <si>
    <t>11</t>
    <phoneticPr fontId="1" type="noConversion"/>
  </si>
  <si>
    <t>7850</t>
    <phoneticPr fontId="1" type="noConversion"/>
  </si>
  <si>
    <t>75</t>
    <phoneticPr fontId="1" type="noConversion"/>
  </si>
  <si>
    <t>735</t>
    <phoneticPr fontId="1" type="noConversion"/>
  </si>
  <si>
    <t>5335</t>
    <phoneticPr fontId="1" type="noConversion"/>
  </si>
  <si>
    <t>9997</t>
    <phoneticPr fontId="1" type="noConversion"/>
  </si>
  <si>
    <t>2</t>
    <phoneticPr fontId="1" type="noConversion"/>
  </si>
  <si>
    <t>19</t>
    <phoneticPr fontId="1" type="noConversion"/>
  </si>
  <si>
    <t>189</t>
    <phoneticPr fontId="1" type="noConversion"/>
  </si>
  <si>
    <t>1720</t>
    <phoneticPr fontId="1" type="noConversion"/>
  </si>
  <si>
    <t>8550</t>
    <phoneticPr fontId="1" type="noConversion"/>
  </si>
  <si>
    <t>465</t>
    <phoneticPr fontId="1" type="noConversion"/>
  </si>
  <si>
    <t>3790</t>
    <phoneticPr fontId="1" type="noConversion"/>
  </si>
  <si>
    <t>47</t>
    <phoneticPr fontId="1" type="noConversion"/>
  </si>
  <si>
    <t>10万bits，随机填充</t>
    <phoneticPr fontId="1" type="noConversion"/>
  </si>
  <si>
    <t>10万bits 填充率</t>
    <phoneticPr fontId="1" type="noConversion"/>
  </si>
  <si>
    <t>10万bits 精度</t>
    <phoneticPr fontId="1" type="noConversion"/>
  </si>
  <si>
    <t>1w</t>
    <phoneticPr fontId="1" type="noConversion"/>
  </si>
  <si>
    <t>数据取样-&gt;</t>
    <phoneticPr fontId="1" type="noConversion"/>
  </si>
  <si>
    <t>10万bit，抽样后结果</t>
    <phoneticPr fontId="1" type="noConversion"/>
  </si>
  <si>
    <r>
      <t>排重后数据量</t>
    </r>
    <r>
      <rPr>
        <b/>
        <sz val="11"/>
        <color theme="1"/>
        <rFont val="宋体"/>
        <family val="3"/>
        <charset val="134"/>
      </rPr>
      <t>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</si>
</sst>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6" fontId="3" fillId="0" borderId="0" xfId="0" applyNumberFormat="1" applyFont="1"/>
    <xf numFmtId="176" fontId="4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25" zoomScaleNormal="100" workbookViewId="0">
      <selection activeCell="D28" sqref="D28"/>
    </sheetView>
  </sheetViews>
  <sheetFormatPr defaultRowHeight="13.5"/>
  <cols>
    <col min="1" max="1" width="20.625" style="1" bestFit="1" customWidth="1"/>
    <col min="2" max="2" width="14.5" style="1" customWidth="1"/>
    <col min="3" max="3" width="12.75" style="1" bestFit="1" customWidth="1"/>
    <col min="4" max="4" width="16.125" style="1" bestFit="1" customWidth="1"/>
    <col min="5" max="6" width="15" style="1" bestFit="1" customWidth="1"/>
    <col min="7" max="7" width="13.875" style="1" bestFit="1" customWidth="1"/>
    <col min="8" max="9" width="12.75" style="1" bestFit="1" customWidth="1"/>
    <col min="10" max="11" width="11.625" style="1" bestFit="1" customWidth="1"/>
    <col min="12" max="14" width="10.5" style="1" bestFit="1" customWidth="1"/>
    <col min="15" max="16384" width="9" style="1"/>
  </cols>
  <sheetData>
    <row r="1" spans="1:14">
      <c r="C1" s="1" t="s">
        <v>55</v>
      </c>
      <c r="D1" s="1" t="s">
        <v>56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29</v>
      </c>
      <c r="M1" s="1" t="s">
        <v>18</v>
      </c>
      <c r="N1" s="1" t="s">
        <v>57</v>
      </c>
    </row>
    <row r="2" spans="1:14">
      <c r="A2" s="1" t="s">
        <v>76</v>
      </c>
      <c r="B2" s="1" t="s">
        <v>75</v>
      </c>
      <c r="C2" s="1">
        <v>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20</v>
      </c>
      <c r="L2" s="1" t="s">
        <v>21</v>
      </c>
      <c r="M2" s="1" t="s">
        <v>22</v>
      </c>
      <c r="N2" s="1" t="s">
        <v>30</v>
      </c>
    </row>
    <row r="3" spans="1:14">
      <c r="A3" s="3">
        <v>10000</v>
      </c>
      <c r="B3" s="1" t="s">
        <v>74</v>
      </c>
      <c r="C3" s="3">
        <v>10000</v>
      </c>
      <c r="D3" s="2">
        <f>A3/4</f>
        <v>2500</v>
      </c>
      <c r="E3" s="2">
        <f>C3/16</f>
        <v>625</v>
      </c>
      <c r="F3" s="2">
        <f>C3/64</f>
        <v>156.25</v>
      </c>
      <c r="G3" s="2">
        <f>C3/256</f>
        <v>39.0625</v>
      </c>
      <c r="H3" s="2">
        <f>C3/1024</f>
        <v>9.765625</v>
      </c>
      <c r="I3" s="2">
        <f>C3/4096</f>
        <v>2.44140625</v>
      </c>
      <c r="J3" s="2">
        <f>C3/16384</f>
        <v>0.6103515625</v>
      </c>
      <c r="K3" s="2">
        <f>C3/65536</f>
        <v>0.152587890625</v>
      </c>
      <c r="L3" s="2">
        <f>C3/131072</f>
        <v>7.62939453125E-2</v>
      </c>
      <c r="M3" s="2">
        <f>C3/524288</f>
        <v>1.9073486328125E-2</v>
      </c>
      <c r="N3" s="2">
        <f>C3/2097152</f>
        <v>4.76837158203125E-3</v>
      </c>
    </row>
    <row r="4" spans="1:14">
      <c r="A4" s="3">
        <v>100000</v>
      </c>
      <c r="B4" s="1" t="s">
        <v>7</v>
      </c>
      <c r="C4" s="3">
        <v>100000</v>
      </c>
      <c r="D4" s="2">
        <f>C4/4</f>
        <v>25000</v>
      </c>
      <c r="E4" s="2">
        <f>C4/16</f>
        <v>6250</v>
      </c>
      <c r="F4" s="2">
        <f>C4/64</f>
        <v>1562.5</v>
      </c>
      <c r="G4" s="2">
        <f>C4/256</f>
        <v>390.625</v>
      </c>
      <c r="H4" s="2">
        <f>C4/1024</f>
        <v>97.65625</v>
      </c>
      <c r="I4" s="2">
        <f>C4/4096</f>
        <v>24.4140625</v>
      </c>
      <c r="J4" s="2">
        <f>C4/16384</f>
        <v>6.103515625</v>
      </c>
      <c r="K4" s="2">
        <f>C4/65536</f>
        <v>1.52587890625</v>
      </c>
      <c r="L4" s="2">
        <f>C4/131072</f>
        <v>0.762939453125</v>
      </c>
      <c r="M4" s="2">
        <f>C4/524288</f>
        <v>0.19073486328125</v>
      </c>
      <c r="N4" s="2">
        <f>C4/2097152</f>
        <v>4.76837158203125E-2</v>
      </c>
    </row>
    <row r="5" spans="1:14">
      <c r="A5" s="3">
        <v>1000000</v>
      </c>
      <c r="B5" s="1" t="s">
        <v>8</v>
      </c>
      <c r="C5" s="3">
        <v>1000000</v>
      </c>
      <c r="D5" s="2">
        <f>C5/4</f>
        <v>250000</v>
      </c>
      <c r="E5" s="2">
        <f>C5/16</f>
        <v>62500</v>
      </c>
      <c r="F5" s="2">
        <f>C5/64</f>
        <v>15625</v>
      </c>
      <c r="G5" s="2">
        <f>C5/256</f>
        <v>3906.25</v>
      </c>
      <c r="H5" s="2">
        <f>C5/1024</f>
        <v>976.5625</v>
      </c>
      <c r="I5" s="2">
        <f>C5/4096</f>
        <v>244.140625</v>
      </c>
      <c r="J5" s="2">
        <f>C5/16384</f>
        <v>61.03515625</v>
      </c>
      <c r="K5" s="2">
        <f>C5/65536</f>
        <v>15.2587890625</v>
      </c>
      <c r="L5" s="2">
        <f>C5/131072</f>
        <v>7.62939453125</v>
      </c>
      <c r="M5" s="2">
        <f>C5/524288</f>
        <v>1.9073486328125</v>
      </c>
      <c r="N5" s="2">
        <f>C5/2097152</f>
        <v>0.476837158203125</v>
      </c>
    </row>
    <row r="6" spans="1:14">
      <c r="A6" s="3">
        <v>10000000</v>
      </c>
      <c r="B6" s="1" t="s">
        <v>9</v>
      </c>
      <c r="C6" s="3">
        <v>10000000</v>
      </c>
      <c r="D6" s="2">
        <f>C6/4</f>
        <v>2500000</v>
      </c>
      <c r="E6" s="2">
        <f>C6/16</f>
        <v>625000</v>
      </c>
      <c r="F6" s="2">
        <f>C6/64</f>
        <v>156250</v>
      </c>
      <c r="G6" s="2">
        <f>C6/256</f>
        <v>39062.5</v>
      </c>
      <c r="H6" s="2">
        <f>C6/1024</f>
        <v>9765.625</v>
      </c>
      <c r="I6" s="2">
        <f>C6/4096</f>
        <v>2441.40625</v>
      </c>
      <c r="J6" s="2">
        <f>C6/16384</f>
        <v>610.3515625</v>
      </c>
      <c r="K6" s="2">
        <f>C6/65536</f>
        <v>152.587890625</v>
      </c>
      <c r="L6" s="2">
        <f>C6/131072</f>
        <v>76.2939453125</v>
      </c>
      <c r="M6" s="2">
        <f>C6/524288</f>
        <v>19.073486328125</v>
      </c>
      <c r="N6" s="2">
        <f>C6/2097152</f>
        <v>4.76837158203125</v>
      </c>
    </row>
    <row r="7" spans="1:14">
      <c r="A7" s="3">
        <v>100000000</v>
      </c>
      <c r="B7" s="1" t="s">
        <v>10</v>
      </c>
      <c r="C7" s="3">
        <v>100000000</v>
      </c>
      <c r="D7" s="2">
        <f>C7/4</f>
        <v>25000000</v>
      </c>
      <c r="E7" s="2">
        <f>C7/16</f>
        <v>6250000</v>
      </c>
      <c r="F7" s="2">
        <f>C7/64</f>
        <v>1562500</v>
      </c>
      <c r="G7" s="2">
        <f>C7/256</f>
        <v>390625</v>
      </c>
      <c r="H7" s="2">
        <f>C7/1024</f>
        <v>97656.25</v>
      </c>
      <c r="I7" s="2">
        <f>C7/4096</f>
        <v>24414.0625</v>
      </c>
      <c r="J7" s="2">
        <f>C7/16384</f>
        <v>6103.515625</v>
      </c>
      <c r="K7" s="2">
        <f>C7/65536</f>
        <v>1525.87890625</v>
      </c>
      <c r="L7" s="2">
        <f>C7/131072</f>
        <v>762.939453125</v>
      </c>
      <c r="M7" s="2">
        <f>C7/524288</f>
        <v>190.73486328125</v>
      </c>
      <c r="N7" s="2">
        <f>C7/2097152</f>
        <v>47.6837158203125</v>
      </c>
    </row>
    <row r="8" spans="1:14">
      <c r="A8" s="3">
        <v>1000000000</v>
      </c>
      <c r="B8" s="1" t="s">
        <v>11</v>
      </c>
      <c r="C8" s="3">
        <v>1000000000</v>
      </c>
      <c r="D8" s="2">
        <f>C8/4</f>
        <v>250000000</v>
      </c>
      <c r="E8" s="2">
        <f>C8/16</f>
        <v>62500000</v>
      </c>
      <c r="F8" s="2">
        <f>C8/64</f>
        <v>15625000</v>
      </c>
      <c r="G8" s="2">
        <f>C8/256</f>
        <v>3906250</v>
      </c>
      <c r="H8" s="2">
        <f>C8/1024</f>
        <v>976562.5</v>
      </c>
      <c r="I8" s="2">
        <f>C8/4096</f>
        <v>244140.625</v>
      </c>
      <c r="J8" s="2">
        <f>C8/16384</f>
        <v>61035.15625</v>
      </c>
      <c r="K8" s="2">
        <f>C8/65536</f>
        <v>15258.7890625</v>
      </c>
      <c r="L8" s="2">
        <f>C8/131072</f>
        <v>7629.39453125</v>
      </c>
      <c r="M8" s="2">
        <f>C8/524288</f>
        <v>1907.3486328125</v>
      </c>
      <c r="N8" s="2">
        <f>C8/2097152</f>
        <v>476.837158203125</v>
      </c>
    </row>
    <row r="9" spans="1:14">
      <c r="A9" s="3">
        <v>10000000000</v>
      </c>
      <c r="B9" s="1" t="s">
        <v>12</v>
      </c>
      <c r="C9" s="3">
        <v>10000000000</v>
      </c>
      <c r="D9" s="2">
        <f>C9/4</f>
        <v>2500000000</v>
      </c>
      <c r="E9" s="2">
        <f>C9/16</f>
        <v>625000000</v>
      </c>
      <c r="F9" s="2">
        <f>C9/64</f>
        <v>156250000</v>
      </c>
      <c r="G9" s="2">
        <f>C9/256</f>
        <v>39062500</v>
      </c>
      <c r="H9" s="2">
        <f>C9/1024</f>
        <v>9765625</v>
      </c>
      <c r="I9" s="2">
        <f>C9/4096</f>
        <v>2441406.25</v>
      </c>
      <c r="J9" s="2">
        <f>C9/16384</f>
        <v>610351.5625</v>
      </c>
      <c r="K9" s="2">
        <f>C9/65536</f>
        <v>152587.890625</v>
      </c>
      <c r="L9" s="2">
        <f>C9/131072</f>
        <v>76293.9453125</v>
      </c>
      <c r="M9" s="2">
        <f>C9/524288</f>
        <v>19073.486328125</v>
      </c>
      <c r="N9" s="2">
        <f>C9/2097152</f>
        <v>4768.37158203125</v>
      </c>
    </row>
    <row r="10" spans="1:14">
      <c r="K10" s="2"/>
      <c r="L10" s="2"/>
      <c r="M10" s="2"/>
    </row>
    <row r="11" spans="1:14">
      <c r="A11" s="1" t="s">
        <v>71</v>
      </c>
      <c r="B11" s="1" t="s">
        <v>75</v>
      </c>
      <c r="C11" s="1">
        <v>1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20</v>
      </c>
      <c r="L11" s="1" t="s">
        <v>21</v>
      </c>
      <c r="M11" s="1" t="s">
        <v>22</v>
      </c>
      <c r="N11" s="1" t="s">
        <v>30</v>
      </c>
    </row>
    <row r="12" spans="1:14">
      <c r="A12" s="3">
        <v>10000</v>
      </c>
      <c r="B12" s="1" t="s">
        <v>74</v>
      </c>
      <c r="C12" s="3">
        <v>9485</v>
      </c>
      <c r="D12" s="3">
        <v>2467</v>
      </c>
      <c r="E12" s="3">
        <v>624</v>
      </c>
      <c r="F12" s="3">
        <v>156</v>
      </c>
      <c r="G12" s="3">
        <v>39</v>
      </c>
      <c r="H12" s="3">
        <v>10</v>
      </c>
      <c r="I12" s="3">
        <v>3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</row>
    <row r="13" spans="1:14">
      <c r="A13" s="3">
        <v>100000</v>
      </c>
      <c r="B13" s="1" t="s">
        <v>7</v>
      </c>
      <c r="C13" s="3">
        <v>62800</v>
      </c>
      <c r="D13" s="3">
        <v>22080</v>
      </c>
      <c r="E13" s="3">
        <v>6061</v>
      </c>
      <c r="F13" s="3">
        <v>1550</v>
      </c>
      <c r="G13" s="3">
        <v>389</v>
      </c>
      <c r="H13" s="3">
        <v>98</v>
      </c>
      <c r="I13" s="3">
        <v>24</v>
      </c>
      <c r="J13" s="3">
        <v>6</v>
      </c>
      <c r="K13" s="3">
        <v>2</v>
      </c>
      <c r="L13" s="3">
        <v>1</v>
      </c>
      <c r="M13" s="3">
        <v>1</v>
      </c>
      <c r="N13" s="3">
        <v>1</v>
      </c>
    </row>
    <row r="14" spans="1:14">
      <c r="A14" s="3">
        <v>1000000</v>
      </c>
      <c r="B14" s="1" t="s">
        <v>8</v>
      </c>
      <c r="C14" s="3">
        <v>99994</v>
      </c>
      <c r="D14" s="3">
        <v>91496</v>
      </c>
      <c r="E14" s="3">
        <v>46345</v>
      </c>
      <c r="F14" s="3">
        <v>14423</v>
      </c>
      <c r="G14" s="3">
        <v>3827</v>
      </c>
      <c r="H14" s="3">
        <v>973</v>
      </c>
      <c r="I14" s="3">
        <v>244</v>
      </c>
      <c r="J14" s="3">
        <v>61</v>
      </c>
      <c r="K14" s="3">
        <v>25</v>
      </c>
      <c r="L14" s="3">
        <v>8</v>
      </c>
      <c r="M14" s="3">
        <v>2</v>
      </c>
      <c r="N14" s="3">
        <v>1</v>
      </c>
    </row>
    <row r="15" spans="1:14">
      <c r="A15" s="3">
        <v>10000000</v>
      </c>
      <c r="B15" s="1" t="s">
        <v>9</v>
      </c>
      <c r="C15" s="3">
        <v>100000</v>
      </c>
      <c r="D15" s="3">
        <v>100000</v>
      </c>
      <c r="E15" s="3">
        <v>99811</v>
      </c>
      <c r="F15" s="3">
        <v>78680</v>
      </c>
      <c r="G15" s="3">
        <v>32219</v>
      </c>
      <c r="H15" s="3">
        <v>9277</v>
      </c>
      <c r="I15" s="3">
        <v>2410</v>
      </c>
      <c r="J15" s="3">
        <v>609</v>
      </c>
      <c r="K15" s="3">
        <v>152</v>
      </c>
      <c r="L15" s="3">
        <v>76</v>
      </c>
      <c r="M15" s="3">
        <v>19</v>
      </c>
      <c r="N15" s="3">
        <v>5</v>
      </c>
    </row>
    <row r="16" spans="1:14">
      <c r="A16" s="3">
        <v>100000000</v>
      </c>
      <c r="B16" s="1" t="s">
        <v>10</v>
      </c>
      <c r="C16" s="3">
        <v>100000</v>
      </c>
      <c r="D16" s="3">
        <v>100000</v>
      </c>
      <c r="E16" s="3">
        <v>100000</v>
      </c>
      <c r="F16" s="3">
        <v>100000</v>
      </c>
      <c r="G16" s="3">
        <v>97887</v>
      </c>
      <c r="H16" s="3">
        <v>62110</v>
      </c>
      <c r="I16" s="3">
        <v>21617</v>
      </c>
      <c r="J16" s="3">
        <v>5925</v>
      </c>
      <c r="K16" s="3">
        <v>1514</v>
      </c>
      <c r="L16" s="3">
        <v>760</v>
      </c>
      <c r="M16" s="3">
        <v>190</v>
      </c>
      <c r="N16" s="3">
        <v>47</v>
      </c>
    </row>
    <row r="17" spans="1:14">
      <c r="A17" s="3">
        <v>1000000000</v>
      </c>
      <c r="B17" s="1" t="s">
        <v>11</v>
      </c>
      <c r="C17" s="3">
        <v>100000</v>
      </c>
      <c r="D17" s="3">
        <v>100000</v>
      </c>
      <c r="E17" s="3">
        <v>100000</v>
      </c>
      <c r="F17" s="3">
        <v>100000</v>
      </c>
      <c r="G17" s="3">
        <v>100000</v>
      </c>
      <c r="H17" s="3">
        <v>99993</v>
      </c>
      <c r="I17" s="3">
        <v>91012</v>
      </c>
      <c r="J17" s="3">
        <v>45577</v>
      </c>
      <c r="K17" s="3">
        <v>14105</v>
      </c>
      <c r="L17" s="3">
        <v>7334</v>
      </c>
      <c r="M17" s="3">
        <v>1889</v>
      </c>
      <c r="N17" s="3">
        <v>476</v>
      </c>
    </row>
    <row r="18" spans="1:14">
      <c r="A18" s="3">
        <v>10000000000</v>
      </c>
      <c r="B18" s="1" t="s">
        <v>12</v>
      </c>
      <c r="C18" s="3">
        <v>100000</v>
      </c>
      <c r="D18" s="3">
        <v>100000</v>
      </c>
      <c r="E18" s="3">
        <v>100000</v>
      </c>
      <c r="F18" s="3">
        <v>100000</v>
      </c>
      <c r="G18" s="3">
        <v>100000</v>
      </c>
      <c r="H18" s="3">
        <v>100000</v>
      </c>
      <c r="I18" s="3">
        <v>100000</v>
      </c>
      <c r="J18" s="3">
        <v>99774</v>
      </c>
      <c r="K18" s="3">
        <v>77868</v>
      </c>
      <c r="L18" s="3">
        <v>53303</v>
      </c>
      <c r="M18" s="3">
        <v>17306</v>
      </c>
      <c r="N18" s="3">
        <v>4663</v>
      </c>
    </row>
    <row r="19" spans="1:14">
      <c r="A19" s="3"/>
    </row>
    <row r="20" spans="1:14">
      <c r="A20" s="1" t="s">
        <v>72</v>
      </c>
      <c r="B20" s="1" t="s">
        <v>75</v>
      </c>
      <c r="C20" s="1">
        <v>1</v>
      </c>
      <c r="D20" s="1" t="s">
        <v>0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20</v>
      </c>
      <c r="L20" s="1" t="s">
        <v>21</v>
      </c>
      <c r="M20" s="1" t="s">
        <v>22</v>
      </c>
      <c r="N20" s="1" t="s">
        <v>30</v>
      </c>
    </row>
    <row r="21" spans="1:14" s="2" customFormat="1">
      <c r="A21" s="2">
        <v>10000</v>
      </c>
      <c r="B21" s="2" t="s">
        <v>74</v>
      </c>
      <c r="C21" s="2">
        <f>C12*1000/100000</f>
        <v>94.85</v>
      </c>
      <c r="D21" s="2">
        <f>D12*1000/100000</f>
        <v>24.67</v>
      </c>
      <c r="E21" s="2">
        <f>E12*1000/100000</f>
        <v>6.24</v>
      </c>
      <c r="F21" s="4">
        <f>F12*1000/100000</f>
        <v>1.56</v>
      </c>
      <c r="G21" s="4">
        <f>G12*1000/100000</f>
        <v>0.39</v>
      </c>
      <c r="H21" s="5">
        <f>H12*1000/100000</f>
        <v>0.1</v>
      </c>
      <c r="I21" s="2">
        <f>I12*1000/100000</f>
        <v>0.03</v>
      </c>
      <c r="J21" s="2">
        <f>J12*1000/100000</f>
        <v>0.01</v>
      </c>
      <c r="K21" s="2">
        <f>K12*1000/100000</f>
        <v>0.01</v>
      </c>
      <c r="L21" s="2">
        <f>L12*1000/100000</f>
        <v>0.01</v>
      </c>
      <c r="M21" s="2">
        <f>M12*1000/100000</f>
        <v>0.01</v>
      </c>
      <c r="N21" s="2">
        <f>N12*1000/100000</f>
        <v>0.01</v>
      </c>
    </row>
    <row r="22" spans="1:14">
      <c r="A22" s="3">
        <v>100000</v>
      </c>
      <c r="B22" s="1" t="s">
        <v>7</v>
      </c>
      <c r="C22" s="2">
        <f>C13*1000/100000</f>
        <v>628</v>
      </c>
      <c r="D22" s="2">
        <f>D13*1000/100000</f>
        <v>220.8</v>
      </c>
      <c r="E22" s="2">
        <f>E13*1000/100000</f>
        <v>60.61</v>
      </c>
      <c r="F22" s="2">
        <f>F13*1000/100000</f>
        <v>15.5</v>
      </c>
      <c r="G22" s="2">
        <f>G13*1000/100000</f>
        <v>3.89</v>
      </c>
      <c r="H22" s="4">
        <f>H13*1000/100000</f>
        <v>0.98</v>
      </c>
      <c r="I22" s="2">
        <f>I13*1000/100000</f>
        <v>0.24</v>
      </c>
      <c r="J22" s="2">
        <f>J13*1000/100000</f>
        <v>0.06</v>
      </c>
      <c r="K22" s="2">
        <f>K13*1000/100000</f>
        <v>0.02</v>
      </c>
      <c r="L22" s="2">
        <f>L13*1000/100000</f>
        <v>0.01</v>
      </c>
      <c r="M22" s="2">
        <f>M13*1000/100000</f>
        <v>0.01</v>
      </c>
      <c r="N22" s="2">
        <f>N13*1000/100000</f>
        <v>0.01</v>
      </c>
    </row>
    <row r="23" spans="1:14">
      <c r="A23" s="3">
        <v>1000000</v>
      </c>
      <c r="B23" s="1" t="s">
        <v>8</v>
      </c>
      <c r="C23" s="2">
        <f>C14*1000/100000</f>
        <v>999.94</v>
      </c>
      <c r="D23" s="2">
        <f>D14*1000/100000</f>
        <v>914.96</v>
      </c>
      <c r="E23" s="2">
        <f>E14*1000/100000</f>
        <v>463.45</v>
      </c>
      <c r="F23" s="2">
        <f>F14*1000/100000</f>
        <v>144.22999999999999</v>
      </c>
      <c r="G23" s="2">
        <f>G14*1000/100000</f>
        <v>38.270000000000003</v>
      </c>
      <c r="H23" s="2">
        <f>H14*1000/100000</f>
        <v>9.73</v>
      </c>
      <c r="I23" s="4">
        <f>I14*1000/100000</f>
        <v>2.44</v>
      </c>
      <c r="J23" s="4">
        <f>J14*1000/100000</f>
        <v>0.61</v>
      </c>
      <c r="K23" s="2">
        <f>K14*1000/100000</f>
        <v>0.25</v>
      </c>
      <c r="L23" s="2">
        <f>L14*1000/100000</f>
        <v>0.08</v>
      </c>
      <c r="M23" s="2">
        <f>M14*1000/100000</f>
        <v>0.02</v>
      </c>
      <c r="N23" s="2">
        <f>N14*1000/100000</f>
        <v>0.01</v>
      </c>
    </row>
    <row r="24" spans="1:14">
      <c r="A24" s="3">
        <v>10000000</v>
      </c>
      <c r="B24" s="1" t="s">
        <v>9</v>
      </c>
      <c r="C24" s="2">
        <f>C15*1000/100000</f>
        <v>1000</v>
      </c>
      <c r="D24" s="2">
        <f>D15*1000/100000</f>
        <v>1000</v>
      </c>
      <c r="E24" s="2">
        <f>E15*1000/100000</f>
        <v>998.11</v>
      </c>
      <c r="F24" s="2">
        <f>F15*1000/100000</f>
        <v>786.8</v>
      </c>
      <c r="G24" s="2">
        <f>G15*1000/100000</f>
        <v>322.19</v>
      </c>
      <c r="H24" s="2">
        <f>H15*1000/100000</f>
        <v>92.77</v>
      </c>
      <c r="I24" s="2">
        <f>I15*1000/100000</f>
        <v>24.1</v>
      </c>
      <c r="J24" s="5">
        <f>J15*1000/100000</f>
        <v>6.09</v>
      </c>
      <c r="K24" s="4">
        <f>K15*1000/100000</f>
        <v>1.52</v>
      </c>
      <c r="L24" s="2">
        <f>L15*1000/100000</f>
        <v>0.76</v>
      </c>
      <c r="M24" s="2">
        <f>M15*1000/100000</f>
        <v>0.19</v>
      </c>
      <c r="N24" s="2">
        <f>N15*1000/100000</f>
        <v>0.05</v>
      </c>
    </row>
    <row r="25" spans="1:14">
      <c r="A25" s="3">
        <v>100000000</v>
      </c>
      <c r="B25" s="1" t="s">
        <v>10</v>
      </c>
      <c r="C25" s="2">
        <f>C16*1000/100000</f>
        <v>1000</v>
      </c>
      <c r="D25" s="2">
        <f>D16*1000/100000</f>
        <v>1000</v>
      </c>
      <c r="E25" s="2">
        <f>E16*1000/100000</f>
        <v>1000</v>
      </c>
      <c r="F25" s="2">
        <f>F16*1000/100000</f>
        <v>1000</v>
      </c>
      <c r="G25" s="2">
        <f>G16*1000/100000</f>
        <v>978.87</v>
      </c>
      <c r="H25" s="2">
        <f>H16*1000/100000</f>
        <v>621.1</v>
      </c>
      <c r="I25" s="2">
        <f>I16*1000/100000</f>
        <v>216.17</v>
      </c>
      <c r="J25" s="2">
        <f>J16*1000/100000</f>
        <v>59.25</v>
      </c>
      <c r="K25" s="2">
        <f>K16*1000/100000</f>
        <v>15.14</v>
      </c>
      <c r="L25" s="5">
        <f>L16*1000/100000</f>
        <v>7.6</v>
      </c>
      <c r="M25" s="4">
        <f>M16*1000/100000</f>
        <v>1.9</v>
      </c>
      <c r="N25" s="2">
        <f>N16*1000/100000</f>
        <v>0.47</v>
      </c>
    </row>
    <row r="26" spans="1:14">
      <c r="A26" s="3">
        <v>1000000000</v>
      </c>
      <c r="B26" s="1" t="s">
        <v>11</v>
      </c>
      <c r="C26" s="2">
        <f>C17*1000/100000</f>
        <v>1000</v>
      </c>
      <c r="D26" s="2">
        <f>D17*1000/100000</f>
        <v>1000</v>
      </c>
      <c r="E26" s="2">
        <f>E17*1000/100000</f>
        <v>1000</v>
      </c>
      <c r="F26" s="2">
        <f>F17*1000/100000</f>
        <v>1000</v>
      </c>
      <c r="G26" s="2">
        <f>G17*1000/100000</f>
        <v>1000</v>
      </c>
      <c r="H26" s="2">
        <f>H17*1000/100000</f>
        <v>999.93</v>
      </c>
      <c r="I26" s="2">
        <f>I17*1000/100000</f>
        <v>910.12</v>
      </c>
      <c r="J26" s="2">
        <f>J17*1000/100000</f>
        <v>455.77</v>
      </c>
      <c r="K26" s="2">
        <f>K17*1000/100000</f>
        <v>141.05000000000001</v>
      </c>
      <c r="L26" s="2">
        <f>L17*1000/100000</f>
        <v>73.34</v>
      </c>
      <c r="M26" s="2">
        <f>M17*1000/100000</f>
        <v>18.89</v>
      </c>
      <c r="N26" s="4">
        <f>N17*1000/100000</f>
        <v>4.76</v>
      </c>
    </row>
    <row r="27" spans="1:14">
      <c r="A27" s="3">
        <v>10000000000</v>
      </c>
      <c r="B27" s="1" t="s">
        <v>12</v>
      </c>
      <c r="C27" s="2">
        <f>C18*1000/100000</f>
        <v>1000</v>
      </c>
      <c r="D27" s="2">
        <f>D18*1000/100000</f>
        <v>1000</v>
      </c>
      <c r="E27" s="2">
        <f>E18*1000/100000</f>
        <v>1000</v>
      </c>
      <c r="F27" s="2">
        <f>F18*1000/100000</f>
        <v>1000</v>
      </c>
      <c r="G27" s="2">
        <f>G18*1000/100000</f>
        <v>1000</v>
      </c>
      <c r="H27" s="2">
        <f>H18*1000/100000</f>
        <v>1000</v>
      </c>
      <c r="I27" s="2">
        <f>I18*1000/100000</f>
        <v>1000</v>
      </c>
      <c r="J27" s="2">
        <f>J18*1000/100000</f>
        <v>997.74</v>
      </c>
      <c r="K27" s="2">
        <f>K18*1000/100000</f>
        <v>778.68</v>
      </c>
      <c r="L27" s="2">
        <f>L18*1000/100000</f>
        <v>533.03</v>
      </c>
      <c r="M27" s="2">
        <f>M18*1000/100000</f>
        <v>173.06</v>
      </c>
      <c r="N27" s="2">
        <f>N18*1000/100000</f>
        <v>46.63</v>
      </c>
    </row>
    <row r="28" spans="1:14">
      <c r="A28" s="3"/>
    </row>
    <row r="29" spans="1:14">
      <c r="A29" s="3"/>
    </row>
    <row r="30" spans="1:14">
      <c r="A30" s="1" t="s">
        <v>73</v>
      </c>
      <c r="B30" s="1" t="s">
        <v>75</v>
      </c>
      <c r="C30" s="1">
        <v>1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20</v>
      </c>
      <c r="L30" s="1" t="s">
        <v>21</v>
      </c>
      <c r="M30" s="1" t="s">
        <v>22</v>
      </c>
      <c r="N30" s="1" t="s">
        <v>30</v>
      </c>
    </row>
    <row r="31" spans="1:14">
      <c r="A31" s="3">
        <v>10000</v>
      </c>
      <c r="B31" s="1" t="s">
        <v>74</v>
      </c>
      <c r="C31" s="2">
        <f>C12*1*100/A31</f>
        <v>94.85</v>
      </c>
      <c r="D31" s="2">
        <f>D12*4*100/A31</f>
        <v>98.68</v>
      </c>
      <c r="E31" s="2">
        <f>E12*16*100/A31</f>
        <v>99.84</v>
      </c>
      <c r="F31" s="4">
        <f>F12*64*100/A31</f>
        <v>99.84</v>
      </c>
      <c r="G31" s="4">
        <f>G12*256*100/A31</f>
        <v>99.84</v>
      </c>
      <c r="H31" s="5">
        <f>H12*1024*100/A31</f>
        <v>102.4</v>
      </c>
      <c r="I31" s="2">
        <f>I12*4096*100/A31</f>
        <v>122.88</v>
      </c>
      <c r="J31" s="2">
        <f>J12*16384*100/A31</f>
        <v>163.84</v>
      </c>
      <c r="K31" s="2">
        <f>K12*65536*100/A31</f>
        <v>655.36</v>
      </c>
      <c r="L31" s="2">
        <f>L12*131072*100/A31</f>
        <v>1310.72</v>
      </c>
      <c r="M31" s="2">
        <f>M12*524288*100/A31</f>
        <v>5242.88</v>
      </c>
      <c r="N31" s="2">
        <f>N12*2097152*100/A31</f>
        <v>20971.52</v>
      </c>
    </row>
    <row r="32" spans="1:14">
      <c r="A32" s="3">
        <v>100000</v>
      </c>
      <c r="B32" s="1" t="s">
        <v>7</v>
      </c>
      <c r="C32" s="2">
        <f>C13*1*100/A32</f>
        <v>62.8</v>
      </c>
      <c r="D32" s="2">
        <f>D13*4*100/A32</f>
        <v>88.32</v>
      </c>
      <c r="E32" s="2">
        <f>E13*16*100/A32</f>
        <v>96.975999999999999</v>
      </c>
      <c r="F32" s="2">
        <f>F13*64*100/A32</f>
        <v>99.2</v>
      </c>
      <c r="G32" s="2">
        <f>G13*256*100/A32</f>
        <v>99.584000000000003</v>
      </c>
      <c r="H32" s="4">
        <f>H13*1024*100/A32</f>
        <v>100.352</v>
      </c>
      <c r="I32" s="2">
        <f>I13*4096*100/A32</f>
        <v>98.304000000000002</v>
      </c>
      <c r="J32" s="2">
        <f>J13*16384*100/A32</f>
        <v>98.304000000000002</v>
      </c>
      <c r="K32" s="2">
        <f>K13*65536*100/A32</f>
        <v>131.072</v>
      </c>
      <c r="L32" s="2">
        <f>L13*131072*100/A32</f>
        <v>131.072</v>
      </c>
      <c r="M32" s="2">
        <f>M13*524288*100/A32</f>
        <v>524.28800000000001</v>
      </c>
      <c r="N32" s="2">
        <f>N13*2097152*100/A32</f>
        <v>2097.152</v>
      </c>
    </row>
    <row r="33" spans="1:14">
      <c r="A33" s="3">
        <v>1000000</v>
      </c>
      <c r="B33" s="1" t="s">
        <v>8</v>
      </c>
      <c r="C33" s="2">
        <f>C14*1*100/A33</f>
        <v>9.9993999999999996</v>
      </c>
      <c r="D33" s="2">
        <f>D14*4*100/A33</f>
        <v>36.598399999999998</v>
      </c>
      <c r="E33" s="2">
        <f>E14*16*100/A33</f>
        <v>74.152000000000001</v>
      </c>
      <c r="F33" s="2">
        <f>F14*64*100/A33</f>
        <v>92.307199999999995</v>
      </c>
      <c r="G33" s="2">
        <f>G14*256*100/A33</f>
        <v>97.971199999999996</v>
      </c>
      <c r="H33" s="2">
        <f>H14*1024*100/A33</f>
        <v>99.635199999999998</v>
      </c>
      <c r="I33" s="4">
        <f>I14*4096*100/A33</f>
        <v>99.942400000000006</v>
      </c>
      <c r="J33" s="4">
        <f>J14*16384*100/A33</f>
        <v>99.942400000000006</v>
      </c>
      <c r="K33" s="2">
        <f>K14*65536*100/A33</f>
        <v>163.84</v>
      </c>
      <c r="L33" s="2">
        <f>L14*131072*100/A33</f>
        <v>104.85760000000001</v>
      </c>
      <c r="M33" s="2">
        <f>M14*524288*100/A33</f>
        <v>104.85760000000001</v>
      </c>
      <c r="N33" s="2">
        <f>N14*2097152*100/A33</f>
        <v>209.71520000000001</v>
      </c>
    </row>
    <row r="34" spans="1:14">
      <c r="A34" s="3">
        <v>10000000</v>
      </c>
      <c r="B34" s="1" t="s">
        <v>9</v>
      </c>
      <c r="C34" s="2">
        <f>C15*1*100/A34</f>
        <v>1</v>
      </c>
      <c r="D34" s="2">
        <f>D15*4*100/A34</f>
        <v>4</v>
      </c>
      <c r="E34" s="2">
        <f>E15*16*100/A34</f>
        <v>15.969760000000001</v>
      </c>
      <c r="F34" s="2">
        <f>F15*64*100/A34</f>
        <v>50.355200000000004</v>
      </c>
      <c r="G34" s="2">
        <f>G15*256*100/A34</f>
        <v>82.480639999999994</v>
      </c>
      <c r="H34" s="2">
        <f>H15*1024*100/A34</f>
        <v>94.996480000000005</v>
      </c>
      <c r="I34" s="2">
        <f>I15*4096*100/A34</f>
        <v>98.7136</v>
      </c>
      <c r="J34" s="5">
        <f>J15*16384*100/A34</f>
        <v>99.778559999999999</v>
      </c>
      <c r="K34" s="4">
        <f>K15*65536*100/A34</f>
        <v>99.614720000000005</v>
      </c>
      <c r="L34" s="2">
        <f>L15*131072*100/A34</f>
        <v>99.614720000000005</v>
      </c>
      <c r="M34" s="2">
        <f>M15*524288*100/A34</f>
        <v>99.614720000000005</v>
      </c>
      <c r="N34" s="2">
        <f>N15*2097152*100/A34</f>
        <v>104.85760000000001</v>
      </c>
    </row>
    <row r="35" spans="1:14">
      <c r="A35" s="3">
        <v>100000000</v>
      </c>
      <c r="B35" s="1" t="s">
        <v>10</v>
      </c>
      <c r="C35" s="2">
        <f>C16*1*100/A35</f>
        <v>0.1</v>
      </c>
      <c r="D35" s="2">
        <f>D16*4*100/A35</f>
        <v>0.4</v>
      </c>
      <c r="E35" s="2">
        <f>E16*16*100/A35</f>
        <v>1.6</v>
      </c>
      <c r="F35" s="2">
        <f>F16*64*100/A35</f>
        <v>6.4</v>
      </c>
      <c r="G35" s="2">
        <f>G16*256*100/A35</f>
        <v>25.059072</v>
      </c>
      <c r="H35" s="2">
        <f>H16*1024*100/A35</f>
        <v>63.600639999999999</v>
      </c>
      <c r="I35" s="2">
        <f>I16*4096*100/A35</f>
        <v>88.543232000000003</v>
      </c>
      <c r="J35" s="2">
        <f>J16*16384*100/A35</f>
        <v>97.075199999999995</v>
      </c>
      <c r="K35" s="2">
        <f>K16*65536*100/A35</f>
        <v>99.221503999999996</v>
      </c>
      <c r="L35" s="5">
        <f>L16*131072*100/A35</f>
        <v>99.614720000000005</v>
      </c>
      <c r="M35" s="4">
        <f>M16*524288*100/A35</f>
        <v>99.614720000000005</v>
      </c>
      <c r="N35" s="2">
        <f>N16*2097152*100/A35</f>
        <v>98.566143999999994</v>
      </c>
    </row>
    <row r="36" spans="1:14">
      <c r="A36" s="3">
        <v>1000000000</v>
      </c>
      <c r="B36" s="1" t="s">
        <v>11</v>
      </c>
      <c r="C36" s="2">
        <f>C17*1*100/A36</f>
        <v>0.01</v>
      </c>
      <c r="D36" s="2">
        <f>D17*4*100/A36</f>
        <v>0.04</v>
      </c>
      <c r="E36" s="2">
        <f>E17*16*100/A36</f>
        <v>0.16</v>
      </c>
      <c r="F36" s="2">
        <f>F17*64*100/A36</f>
        <v>0.64</v>
      </c>
      <c r="G36" s="2">
        <f>G17*256*100/A36</f>
        <v>2.56</v>
      </c>
      <c r="H36" s="2">
        <f>H17*1024*100/A36</f>
        <v>10.239283199999999</v>
      </c>
      <c r="I36" s="2">
        <f>I17*4096*100/A36</f>
        <v>37.278515200000001</v>
      </c>
      <c r="J36" s="2">
        <f>J17*16384*100/A36</f>
        <v>74.673356799999993</v>
      </c>
      <c r="K36" s="2">
        <f>K17*65536*100/A36</f>
        <v>92.438528000000005</v>
      </c>
      <c r="L36" s="2">
        <f>L17*131072*100/A36</f>
        <v>96.128204800000006</v>
      </c>
      <c r="M36" s="2">
        <f>M17*524288*100/A36</f>
        <v>99.038003200000006</v>
      </c>
      <c r="N36" s="4">
        <f>N17*2097152*100/A36</f>
        <v>99.824435199999996</v>
      </c>
    </row>
    <row r="37" spans="1:14">
      <c r="A37" s="3">
        <v>10000000000</v>
      </c>
      <c r="B37" s="1" t="s">
        <v>12</v>
      </c>
      <c r="C37" s="2">
        <f>C18*1*100/A37</f>
        <v>1E-3</v>
      </c>
      <c r="D37" s="2">
        <f>D18*4*100/A37</f>
        <v>4.0000000000000001E-3</v>
      </c>
      <c r="E37" s="2">
        <f>E18*16*100/A37</f>
        <v>1.6E-2</v>
      </c>
      <c r="F37" s="2">
        <f>F18*64*100/A37</f>
        <v>6.4000000000000001E-2</v>
      </c>
      <c r="G37" s="2">
        <f>G18*256*100/A37</f>
        <v>0.25600000000000001</v>
      </c>
      <c r="H37" s="2">
        <f>H18*1024*100/A37</f>
        <v>1.024</v>
      </c>
      <c r="I37" s="2">
        <f>I18*4096*100/A37</f>
        <v>4.0960000000000001</v>
      </c>
      <c r="J37" s="2">
        <f>J18*16384*100/A37</f>
        <v>16.34697216</v>
      </c>
      <c r="K37" s="2">
        <f>K18*65536*100/A37</f>
        <v>51.031572480000001</v>
      </c>
      <c r="L37" s="2">
        <f>L18*131072*100/A37</f>
        <v>69.865308159999998</v>
      </c>
      <c r="M37" s="2">
        <f>M18*524288*100/A37</f>
        <v>90.73328128</v>
      </c>
      <c r="N37" s="4">
        <f>N18*2097152*100/A37</f>
        <v>97.790197759999998</v>
      </c>
    </row>
    <row r="38" spans="1:14">
      <c r="B38" s="6" t="s">
        <v>77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55" spans="1:1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7" spans="1:14">
      <c r="A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21" sqref="C21"/>
    </sheetView>
  </sheetViews>
  <sheetFormatPr defaultRowHeight="13.5"/>
  <sheetData>
    <row r="1" spans="1:14" s="1" customFormat="1">
      <c r="A1" s="1" t="s">
        <v>31</v>
      </c>
      <c r="B1" s="1" t="s">
        <v>31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20</v>
      </c>
      <c r="L1" s="1" t="s">
        <v>21</v>
      </c>
      <c r="M1" s="1" t="s">
        <v>22</v>
      </c>
      <c r="N1" s="1" t="s">
        <v>30</v>
      </c>
    </row>
    <row r="2" spans="1:14" s="1" customFormat="1">
      <c r="A2" s="3">
        <v>100000</v>
      </c>
      <c r="B2" s="1" t="s">
        <v>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38</v>
      </c>
      <c r="H2" s="1" t="s">
        <v>41</v>
      </c>
      <c r="I2" s="1" t="s">
        <v>45</v>
      </c>
      <c r="J2" s="1" t="s">
        <v>16</v>
      </c>
      <c r="K2" s="1" t="s">
        <v>14</v>
      </c>
      <c r="L2" s="1" t="s">
        <v>13</v>
      </c>
      <c r="M2" s="1" t="s">
        <v>56</v>
      </c>
      <c r="N2" s="1" t="s">
        <v>13</v>
      </c>
    </row>
    <row r="3" spans="1:14" s="1" customFormat="1">
      <c r="A3" s="3">
        <v>1000000</v>
      </c>
      <c r="B3" s="1" t="s">
        <v>8</v>
      </c>
      <c r="C3" s="1" t="s">
        <v>32</v>
      </c>
      <c r="D3" s="1" t="s">
        <v>32</v>
      </c>
      <c r="E3" s="1" t="s">
        <v>35</v>
      </c>
      <c r="F3" s="1" t="s">
        <v>37</v>
      </c>
      <c r="G3" s="1" t="s">
        <v>39</v>
      </c>
      <c r="H3" s="1" t="s">
        <v>42</v>
      </c>
      <c r="I3" s="1" t="s">
        <v>46</v>
      </c>
      <c r="J3" s="1" t="s">
        <v>49</v>
      </c>
      <c r="K3" s="1" t="s">
        <v>19</v>
      </c>
      <c r="L3" s="1" t="s">
        <v>17</v>
      </c>
      <c r="M3" s="1" t="s">
        <v>63</v>
      </c>
      <c r="N3" s="1" t="s">
        <v>13</v>
      </c>
    </row>
    <row r="4" spans="1:14" s="1" customFormat="1">
      <c r="A4" s="3">
        <v>10000000</v>
      </c>
      <c r="B4" s="1" t="s">
        <v>9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40</v>
      </c>
      <c r="H4" s="1" t="s">
        <v>43</v>
      </c>
      <c r="I4" s="1" t="s">
        <v>47</v>
      </c>
      <c r="J4" s="1" t="s">
        <v>50</v>
      </c>
      <c r="K4" s="1" t="s">
        <v>53</v>
      </c>
      <c r="L4" s="1" t="s">
        <v>59</v>
      </c>
      <c r="M4" s="1" t="s">
        <v>64</v>
      </c>
      <c r="N4" s="1" t="s">
        <v>15</v>
      </c>
    </row>
    <row r="5" spans="1:14" s="1" customFormat="1">
      <c r="A5" s="3">
        <v>100000000</v>
      </c>
      <c r="B5" s="1" t="s">
        <v>10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44</v>
      </c>
      <c r="I5" s="1" t="s">
        <v>48</v>
      </c>
      <c r="J5" s="1" t="s">
        <v>51</v>
      </c>
      <c r="K5" s="1" t="s">
        <v>54</v>
      </c>
      <c r="L5" s="1" t="s">
        <v>60</v>
      </c>
      <c r="M5" s="1" t="s">
        <v>65</v>
      </c>
      <c r="N5" s="1" t="s">
        <v>70</v>
      </c>
    </row>
    <row r="6" spans="1:14" s="1" customFormat="1">
      <c r="A6" s="3">
        <v>1000000000</v>
      </c>
      <c r="B6" s="1" t="s">
        <v>11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52</v>
      </c>
      <c r="K6" s="1" t="s">
        <v>58</v>
      </c>
      <c r="L6" s="1" t="s">
        <v>61</v>
      </c>
      <c r="M6" s="1" t="s">
        <v>66</v>
      </c>
      <c r="N6" s="1" t="s">
        <v>68</v>
      </c>
    </row>
    <row r="7" spans="1:14" s="1" customFormat="1">
      <c r="A7" s="3">
        <v>10000000000</v>
      </c>
      <c r="B7" s="1" t="s">
        <v>12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62</v>
      </c>
      <c r="M7" s="1" t="s">
        <v>67</v>
      </c>
      <c r="N7" s="1" t="s">
        <v>69</v>
      </c>
    </row>
    <row r="8" spans="1:14" s="1" customFormat="1"/>
    <row r="9" spans="1:14" s="1" customFormat="1">
      <c r="A9" s="1" t="s">
        <v>31</v>
      </c>
      <c r="B9" s="1" t="s">
        <v>31</v>
      </c>
      <c r="C9" s="1">
        <v>1</v>
      </c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20</v>
      </c>
      <c r="L9" s="1" t="s">
        <v>21</v>
      </c>
      <c r="M9" s="1" t="s">
        <v>22</v>
      </c>
      <c r="N9" s="1" t="s">
        <v>30</v>
      </c>
    </row>
    <row r="10" spans="1:14" s="1" customFormat="1">
      <c r="A10" s="3">
        <v>100000</v>
      </c>
      <c r="B10" s="1" t="s">
        <v>7</v>
      </c>
      <c r="C10" s="2">
        <f>C2*100*1/A10</f>
        <v>10</v>
      </c>
      <c r="D10" s="2">
        <f>D2*100*4/A10</f>
        <v>36.64</v>
      </c>
      <c r="E10" s="2">
        <f>E2*100*16/A10</f>
        <v>74.239999999999995</v>
      </c>
      <c r="F10" s="2">
        <f>F2*100*64/A10</f>
        <v>91.52</v>
      </c>
      <c r="G10" s="2">
        <f>G2*100*256/A10</f>
        <v>97.792000000000002</v>
      </c>
      <c r="H10" s="4">
        <f>H2*100*1024/A10</f>
        <v>99.328000000000003</v>
      </c>
      <c r="I10" s="2">
        <f>I2*100*4096/A10</f>
        <v>98.304000000000002</v>
      </c>
      <c r="J10" s="2">
        <f>J2*100*16384/A10</f>
        <v>98.304000000000002</v>
      </c>
      <c r="K10" s="2">
        <f>K2*100*65536/A10</f>
        <v>131.072</v>
      </c>
      <c r="L10" s="2">
        <f>L2*100*131072/A10</f>
        <v>131.072</v>
      </c>
      <c r="M10" s="2">
        <f>M2*100*524288/A10</f>
        <v>524.28800000000001</v>
      </c>
      <c r="N10" s="2">
        <f>N2*100*2097152/A10</f>
        <v>2097.152</v>
      </c>
    </row>
    <row r="11" spans="1:14" s="1" customFormat="1">
      <c r="A11" s="3">
        <v>1000000</v>
      </c>
      <c r="B11" s="1" t="s">
        <v>8</v>
      </c>
      <c r="C11" s="2">
        <f>C3*100*1/A11</f>
        <v>1</v>
      </c>
      <c r="D11" s="2">
        <f>D3*100*4/A11</f>
        <v>4</v>
      </c>
      <c r="E11" s="2">
        <f>E3*100*16/A11</f>
        <v>15.96</v>
      </c>
      <c r="F11" s="2">
        <f>F3*100*64/A11</f>
        <v>50.56</v>
      </c>
      <c r="G11" s="2">
        <f>G3*100*256/A11</f>
        <v>82.688000000000002</v>
      </c>
      <c r="H11" s="2">
        <f>H3*100*1024/A11</f>
        <v>95.539199999999994</v>
      </c>
      <c r="I11" s="2">
        <f>I3*100*4096/A11</f>
        <v>99.532799999999995</v>
      </c>
      <c r="J11" s="4">
        <f>J3*100*16384/A11</f>
        <v>99.942400000000006</v>
      </c>
      <c r="K11" s="2">
        <f>K3*100*65536/A11</f>
        <v>98.304000000000002</v>
      </c>
      <c r="L11" s="2">
        <f>L3*100*131072/A11</f>
        <v>91.750399999999999</v>
      </c>
      <c r="M11" s="2">
        <f>M3*100*524288/A11</f>
        <v>104.85760000000001</v>
      </c>
      <c r="N11" s="2">
        <f>N3*100*2097152/A11</f>
        <v>209.71520000000001</v>
      </c>
    </row>
    <row r="12" spans="1:14" s="1" customFormat="1">
      <c r="A12" s="3">
        <v>10000000</v>
      </c>
      <c r="B12" s="1" t="s">
        <v>9</v>
      </c>
      <c r="C12" s="2">
        <f>C4*100*1/A12</f>
        <v>0.1</v>
      </c>
      <c r="D12" s="2">
        <f>D4*100*4/A12</f>
        <v>0.4</v>
      </c>
      <c r="E12" s="2">
        <f>E4*100*16/A12</f>
        <v>1.6</v>
      </c>
      <c r="F12" s="2">
        <f>F4*100*64/A12</f>
        <v>6.4</v>
      </c>
      <c r="G12" s="2">
        <f>G4*100*256/A12</f>
        <v>25.0624</v>
      </c>
      <c r="H12" s="2">
        <f>H4*100*1024/A12</f>
        <v>63.795200000000001</v>
      </c>
      <c r="I12" s="2">
        <f>I4*100*4096/A12</f>
        <v>87.244799999999998</v>
      </c>
      <c r="J12" s="2">
        <f>J4*100*16384/A12</f>
        <v>96.665599999999998</v>
      </c>
      <c r="K12" s="2">
        <f>K4*100*65536/A12</f>
        <v>98.959360000000004</v>
      </c>
      <c r="L12" s="2">
        <f>L4*100*131072/A12</f>
        <v>98.304000000000002</v>
      </c>
      <c r="M12" s="4">
        <f>M4*100*524288/A12</f>
        <v>99.614720000000005</v>
      </c>
      <c r="N12" s="2">
        <f>N4*100*2097152/A12</f>
        <v>104.85760000000001</v>
      </c>
    </row>
    <row r="13" spans="1:14" s="1" customFormat="1">
      <c r="A13" s="3">
        <v>100000000</v>
      </c>
      <c r="B13" s="1" t="s">
        <v>10</v>
      </c>
      <c r="C13" s="2">
        <f>C5*100*1/A13</f>
        <v>0.01</v>
      </c>
      <c r="D13" s="2">
        <f>D5*100*4/A13</f>
        <v>0.04</v>
      </c>
      <c r="E13" s="2">
        <f>E5*100*16/A13</f>
        <v>0.16</v>
      </c>
      <c r="F13" s="2">
        <f>F5*100*64/A13</f>
        <v>0.64</v>
      </c>
      <c r="G13" s="2">
        <f>G5*100*256/A13</f>
        <v>2.56</v>
      </c>
      <c r="H13" s="2">
        <f>H5*100*1024/A13</f>
        <v>10.238975999999999</v>
      </c>
      <c r="I13" s="2">
        <f>I5*100*4096/A13</f>
        <v>37.355519999999999</v>
      </c>
      <c r="J13" s="2">
        <f>J5*100*16384/A13</f>
        <v>74.219520000000003</v>
      </c>
      <c r="K13" s="2">
        <f>K5*100*65536/A13</f>
        <v>92.274687999999998</v>
      </c>
      <c r="L13" s="2">
        <f>L5*100*131072/A13</f>
        <v>96.337919999999997</v>
      </c>
      <c r="M13" s="4">
        <f>M5*100*524288/A13</f>
        <v>99.090432000000007</v>
      </c>
      <c r="N13" s="2">
        <f>N5*100*2097152/A13</f>
        <v>98.566143999999994</v>
      </c>
    </row>
    <row r="14" spans="1:14" s="1" customFormat="1">
      <c r="A14" s="3">
        <v>1000000000</v>
      </c>
      <c r="B14" s="1" t="s">
        <v>11</v>
      </c>
      <c r="C14" s="2">
        <f>C6*100*1/A14</f>
        <v>1E-3</v>
      </c>
      <c r="D14" s="2">
        <f>D6*100*4/A14</f>
        <v>4.0000000000000001E-3</v>
      </c>
      <c r="E14" s="2">
        <f>E6*100*16/A14</f>
        <v>1.6E-2</v>
      </c>
      <c r="F14" s="2">
        <f>F6*100*64/A14</f>
        <v>6.4000000000000001E-2</v>
      </c>
      <c r="G14" s="2">
        <f>G6*100*256/A14</f>
        <v>0.25600000000000001</v>
      </c>
      <c r="H14" s="2">
        <f>H6*100*1024/A14</f>
        <v>1.024</v>
      </c>
      <c r="I14" s="2">
        <f>I6*100*4096/A14</f>
        <v>4.0960000000000001</v>
      </c>
      <c r="J14" s="2">
        <f>J6*100*16384/A14</f>
        <v>16.343039999999998</v>
      </c>
      <c r="K14" s="2">
        <f>K6*100*65536/A14</f>
        <v>51.44576</v>
      </c>
      <c r="L14" s="2">
        <f>L6*100*131072/A14</f>
        <v>69.926912000000002</v>
      </c>
      <c r="M14" s="2">
        <f>M6*100*524288/A14</f>
        <v>90.177536000000003</v>
      </c>
      <c r="N14" s="4">
        <f>N6*100*2097152/A14</f>
        <v>97.517567999999997</v>
      </c>
    </row>
    <row r="15" spans="1:14" s="1" customFormat="1">
      <c r="A15" s="3">
        <v>10000000000</v>
      </c>
      <c r="B15" s="1" t="s">
        <v>12</v>
      </c>
      <c r="C15" s="2">
        <f>C7*100*1/A15</f>
        <v>1E-4</v>
      </c>
      <c r="D15" s="2">
        <f>D7*100*4/A15</f>
        <v>4.0000000000000002E-4</v>
      </c>
      <c r="E15" s="2">
        <f>E7*100*16/A15</f>
        <v>1.6000000000000001E-3</v>
      </c>
      <c r="F15" s="2">
        <f>F7*100*64/A15</f>
        <v>6.4000000000000003E-3</v>
      </c>
      <c r="G15" s="2">
        <f>G7*100*256/A15</f>
        <v>2.5600000000000001E-2</v>
      </c>
      <c r="H15" s="2">
        <f>H7*100*1024/A15</f>
        <v>0.1024</v>
      </c>
      <c r="I15" s="2">
        <f>I7*100*4096/A15</f>
        <v>0.40960000000000002</v>
      </c>
      <c r="J15" s="2">
        <f>J7*100*16384/A15</f>
        <v>1.6384000000000001</v>
      </c>
      <c r="K15" s="2">
        <f>K7*100*65536/A15</f>
        <v>6.5536000000000003</v>
      </c>
      <c r="L15" s="2">
        <f>L7*100*131072/A15</f>
        <v>13.103267840000001</v>
      </c>
      <c r="M15" s="2">
        <f>M7*100*524288/A15</f>
        <v>44.826624000000002</v>
      </c>
      <c r="N15" s="4">
        <f>N7*100*2097152/A15</f>
        <v>79.482060799999999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10Wbits精度表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2013-03-08T04:13:49Z</dcterms:modified>
</cp:coreProperties>
</file>