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feka\Desktop\"/>
    </mc:Choice>
  </mc:AlternateContent>
  <xr:revisionPtr revIDLastSave="0" documentId="13_ncr:1_{F7FE58AF-3FB9-4B38-B53D-71CEA3735F68}" xr6:coauthVersionLast="47" xr6:coauthVersionMax="47" xr10:uidLastSave="{00000000-0000-0000-0000-000000000000}"/>
  <bookViews>
    <workbookView xWindow="30" yWindow="45" windowWidth="28590" windowHeight="15360" activeTab="3" xr2:uid="{C250EC07-492E-40B2-9BEC-086C0E4A6F59}"/>
  </bookViews>
  <sheets>
    <sheet name="Renewable Energy Marketplace De" sheetId="2" r:id="rId1"/>
    <sheet name="CheckBoxes" sheetId="6" r:id="rId2"/>
    <sheet name="Pivot " sheetId="5" r:id="rId3"/>
    <sheet name="Dashboard" sheetId="10" r:id="rId4"/>
    <sheet name="Dashboard 2" sheetId="11" r:id="rId5"/>
  </sheets>
  <definedNames>
    <definedName name="ExternalData_1" localSheetId="0" hidden="1">'Renewable Energy Marketplace De'!$A$1:$AE$37</definedName>
    <definedName name="Slicer_Renewable_energy_consumer_type">#N/A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D2" i="6"/>
  <c r="C2" i="6"/>
  <c r="B2" i="6"/>
  <c r="A2" i="6"/>
  <c r="B13" i="6"/>
  <c r="E13" i="6"/>
  <c r="D13" i="6"/>
  <c r="C13" i="6"/>
  <c r="A13" i="6"/>
  <c r="E8" i="6"/>
  <c r="D8" i="6"/>
  <c r="C8" i="6"/>
  <c r="B8" i="6"/>
  <c r="A8" i="6"/>
  <c r="U48" i="11"/>
  <c r="U40" i="11"/>
  <c r="U29" i="11"/>
  <c r="U20" i="11"/>
  <c r="U13" i="11"/>
  <c r="R12" i="10"/>
  <c r="N12" i="10"/>
  <c r="J12" i="10"/>
  <c r="F12" i="10"/>
  <c r="B12" i="10"/>
  <c r="S20" i="10"/>
  <c r="Q20" i="10"/>
  <c r="S22" i="10"/>
  <c r="Q22" i="10"/>
  <c r="R14" i="10"/>
  <c r="N14" i="10"/>
  <c r="J14" i="10"/>
  <c r="F14" i="10"/>
  <c r="B1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EF21D9-EB77-4935-B2A6-C8FB3534FF57}" keepAlive="1" name="Query - Renewable Energy Marketplace Development Survey" description="Connection to the 'Renewable Energy Marketplace Development Survey' query in the workbook." type="5" refreshedVersion="8" background="1" saveData="1">
    <dbPr connection="Provider=Microsoft.Mashup.OleDb.1;Data Source=$Workbook$;Location=&quot;Renewable Energy Marketplace Development Survey&quot;;Extended Properties=&quot;&quot;" command="SELECT * FROM [Renewable Energy Marketplace Development Survey]"/>
  </connection>
</connections>
</file>

<file path=xl/sharedStrings.xml><?xml version="1.0" encoding="utf-8"?>
<sst xmlns="http://schemas.openxmlformats.org/spreadsheetml/2006/main" count="981" uniqueCount="177">
  <si>
    <t>Timestamp</t>
  </si>
  <si>
    <t>2024/10/30 12:48:43 AM GMT+1</t>
  </si>
  <si>
    <t>25 - 34</t>
  </si>
  <si>
    <t>Individual Consumer</t>
  </si>
  <si>
    <t>₦1,000,000 - ₦5,000,000</t>
  </si>
  <si>
    <t>Reasonable</t>
  </si>
  <si>
    <t>Bank Transfer</t>
  </si>
  <si>
    <t>Direct home/business delivery</t>
  </si>
  <si>
    <t>Customer reviews</t>
  </si>
  <si>
    <t>Warranty</t>
  </si>
  <si>
    <t>Trust in quality</t>
  </si>
  <si>
    <t>Order tracking</t>
  </si>
  <si>
    <t>2024/10/30 3:25:42 AM GMT+1</t>
  </si>
  <si>
    <t>Solar panels</t>
  </si>
  <si>
    <t>No opinion</t>
  </si>
  <si>
    <t>Digital Wallets (e.g., Chipper Cash, Piggyvest, Google Pay, Apple Pay)</t>
  </si>
  <si>
    <t>Unclear installation requirements</t>
  </si>
  <si>
    <t>Installation services</t>
  </si>
  <si>
    <t>NO</t>
  </si>
  <si>
    <t>2024/10/30 6:39:09 AM GMT+1</t>
  </si>
  <si>
    <t>45 - 54</t>
  </si>
  <si>
    <t>Small Business</t>
  </si>
  <si>
    <t>Affordable</t>
  </si>
  <si>
    <t>Energy cost calculator</t>
  </si>
  <si>
    <t xml:space="preserve">Trust </t>
  </si>
  <si>
    <t>High costs</t>
  </si>
  <si>
    <t>No resonse</t>
  </si>
  <si>
    <t>2024/10/30 6:50:05 AM GMT+1</t>
  </si>
  <si>
    <t>15 - 24</t>
  </si>
  <si>
    <t>Under ₦500,000</t>
  </si>
  <si>
    <t>Too expensive</t>
  </si>
  <si>
    <t>Credit/Debit Card</t>
  </si>
  <si>
    <t>Pick-up from a nearby store</t>
  </si>
  <si>
    <t>Money</t>
  </si>
  <si>
    <t>24/7 support</t>
  </si>
  <si>
    <t>2024/10/30 7:04:00 AM GMT+1</t>
  </si>
  <si>
    <t>₦500,000 - ₦1,000,000</t>
  </si>
  <si>
    <t>No response</t>
  </si>
  <si>
    <t>2024/10/30 7:19:22 AM GMT+1</t>
  </si>
  <si>
    <t>2024/10/30 7:42:38 AM GMT+1</t>
  </si>
  <si>
    <t>No response I don't have additional comment</t>
  </si>
  <si>
    <t>2024/10/30 7:48:22 AM GMT+1</t>
  </si>
  <si>
    <t xml:space="preserve">For now i'm good </t>
  </si>
  <si>
    <t>2024/10/30 7:57:13 AM GMT+1</t>
  </si>
  <si>
    <t>Collection from a central hub</t>
  </si>
  <si>
    <t>2024/10/30 7:58:46 AM GMT+1</t>
  </si>
  <si>
    <t>2024/10/30 8:02:57 AM GMT+1</t>
  </si>
  <si>
    <t>Cryptocurrency</t>
  </si>
  <si>
    <t xml:space="preserve">Money </t>
  </si>
  <si>
    <t xml:space="preserve">Long lasting </t>
  </si>
  <si>
    <t>2024/10/30 8:04:25 AM GMT+1</t>
  </si>
  <si>
    <t>Batteries</t>
  </si>
  <si>
    <t>No responset really</t>
  </si>
  <si>
    <t>2024/10/30 8:07:12 AM GMT+1</t>
  </si>
  <si>
    <t>Inverters</t>
  </si>
  <si>
    <t xml:space="preserve">Oh! No responsene </t>
  </si>
  <si>
    <t>2024/10/30 8:08:12 AM GMT+1</t>
  </si>
  <si>
    <t xml:space="preserve">Installmental payments </t>
  </si>
  <si>
    <t>2024/10/30 8:29:25 AM GMT+1</t>
  </si>
  <si>
    <t>Cost</t>
  </si>
  <si>
    <t>2024/10/30 9:02:37 AM GMT+1</t>
  </si>
  <si>
    <t>Government Organization</t>
  </si>
  <si>
    <t>Above ₦5,000,000</t>
  </si>
  <si>
    <t>2024/10/30 9:12:53 AM GMT+1</t>
  </si>
  <si>
    <t>Customizable product options</t>
  </si>
  <si>
    <t>2024/10/30 9:13:43 AM GMT+1</t>
  </si>
  <si>
    <t>2024/10/30 9:15:19 AM GMT+1</t>
  </si>
  <si>
    <t>No response.</t>
  </si>
  <si>
    <t>2024/10/30 9:38:32 AM GMT+1</t>
  </si>
  <si>
    <t>2024/10/30 9:38:59 AM GMT+1</t>
  </si>
  <si>
    <t>Wind turbines</t>
  </si>
  <si>
    <t>2024/10/30 10:08:29 AM GMT+1</t>
  </si>
  <si>
    <t>No response please</t>
  </si>
  <si>
    <t>2024/10/30 10:08:32 AM GMT+1</t>
  </si>
  <si>
    <t>2024/10/30 10:11:02 AM GMT+1</t>
  </si>
  <si>
    <t>Subscription or financing options</t>
  </si>
  <si>
    <t>Long shipping times</t>
  </si>
  <si>
    <t>2024/10/30 10:15:25 AM GMT+1</t>
  </si>
  <si>
    <t xml:space="preserve">Capacity </t>
  </si>
  <si>
    <t>2024/10/30 10:46:43 AM GMT+1</t>
  </si>
  <si>
    <t>2024/10/30 10:55:33 AM GMT+1</t>
  </si>
  <si>
    <t>Product comparison tool</t>
  </si>
  <si>
    <t>2024/10/30 11:15:09 AM GMT+1</t>
  </si>
  <si>
    <t>High Cost</t>
  </si>
  <si>
    <t>2024/10/30 11:20:17 AM GMT+1</t>
  </si>
  <si>
    <t>No responsene for now.</t>
  </si>
  <si>
    <t>2024/10/30 11:22:59 AM GMT+1</t>
  </si>
  <si>
    <t xml:space="preserve">Cost </t>
  </si>
  <si>
    <t>2024/10/30 11:28:02 AM GMT+1</t>
  </si>
  <si>
    <t>2024/10/30 11:28:12 AM GMT+1</t>
  </si>
  <si>
    <t>2024/10/30 11:32:56 AM GMT+1</t>
  </si>
  <si>
    <t>2024/10/30 12:30:15 PM GMT+1</t>
  </si>
  <si>
    <t>2024/10/30 1:21:47 PM GMT+1</t>
  </si>
  <si>
    <t>2024/10/30 2:04:20 PM GMT+1</t>
  </si>
  <si>
    <t>Delay</t>
  </si>
  <si>
    <t>No Comment</t>
  </si>
  <si>
    <t>No comment</t>
  </si>
  <si>
    <t>Grand Total</t>
  </si>
  <si>
    <t>Electric vehicle chargers</t>
  </si>
  <si>
    <t>Prefered product</t>
  </si>
  <si>
    <t>prefered product 2</t>
  </si>
  <si>
    <t>prefered product 4</t>
  </si>
  <si>
    <t>0</t>
  </si>
  <si>
    <t>Valuable additional features</t>
  </si>
  <si>
    <t>Valuable additional features 2</t>
  </si>
  <si>
    <t>Valuable additional features 3</t>
  </si>
  <si>
    <t>Valuable additional features 4</t>
  </si>
  <si>
    <t>Valuable additional features 5</t>
  </si>
  <si>
    <t>Age group</t>
  </si>
  <si>
    <t>Renewable energy consumer type</t>
  </si>
  <si>
    <t>Typical budget</t>
  </si>
  <si>
    <t>Current pricing of renewable energy products</t>
  </si>
  <si>
    <t>Method of payment for online purchases</t>
  </si>
  <si>
    <t>Shipping method</t>
  </si>
  <si>
    <t>Rate on importance renewable energy product warranty</t>
  </si>
  <si>
    <t>Biggest challenge purchasing renewable energy products</t>
  </si>
  <si>
    <t>Concerns buying renewable energy products online</t>
  </si>
  <si>
    <t>Marketplace rating for prefered features</t>
  </si>
  <si>
    <t>Expected Support Options.1</t>
  </si>
  <si>
    <t>Expected Support Options.2</t>
  </si>
  <si>
    <t>Expected Support Options.3</t>
  </si>
  <si>
    <t>Expected Support Options.4</t>
  </si>
  <si>
    <t>Expected Support Options.5</t>
  </si>
  <si>
    <t>Additional comments or feature</t>
  </si>
  <si>
    <t>Warranty handling</t>
  </si>
  <si>
    <t>Product consultation</t>
  </si>
  <si>
    <t>Technical support</t>
  </si>
  <si>
    <t xml:space="preserve">No Reliable Vendors </t>
  </si>
  <si>
    <t>Availability Of Retailers</t>
  </si>
  <si>
    <t xml:space="preserve">Warranty Issues </t>
  </si>
  <si>
    <t xml:space="preserve">Trust On Quality When Purchasing Online </t>
  </si>
  <si>
    <t>Trust Issue</t>
  </si>
  <si>
    <t>The Lasting Power Supply</t>
  </si>
  <si>
    <t xml:space="preserve">I Do Not Trust The Quality </t>
  </si>
  <si>
    <t>The Cost</t>
  </si>
  <si>
    <t xml:space="preserve">The Biggest Challenge Is Having To Choose Between The Type Of Batteries, And What Brand They’Re. </t>
  </si>
  <si>
    <t xml:space="preserve">The Cost And Durability </t>
  </si>
  <si>
    <t xml:space="preserve">Seller 'S Verification </t>
  </si>
  <si>
    <t>Cost Price</t>
  </si>
  <si>
    <t>The Cost And Quality</t>
  </si>
  <si>
    <t>Cost And Low Quality Goods</t>
  </si>
  <si>
    <t>Duration Of Delivery</t>
  </si>
  <si>
    <t xml:space="preserve">The Cost Price </t>
  </si>
  <si>
    <t>The Cost Is Too High For Goods That I'Ll Not Even Be Able To Use To Its Maximum Potentials</t>
  </si>
  <si>
    <t>Purchasing A Fake Product.</t>
  </si>
  <si>
    <t xml:space="preserve">Delayed Approval </t>
  </si>
  <si>
    <t>Brand Reputation Is Very Important. I Made Purchase Based On How Well The Brand Is Known And Sometimes, The Product Isn'T Quality Or Durable, It Was A Challenge For Me.</t>
  </si>
  <si>
    <t xml:space="preserve">Being Able To Trust The Products </t>
  </si>
  <si>
    <t>Count of Age group</t>
  </si>
  <si>
    <t>Count of Renewable energy consumer type</t>
  </si>
  <si>
    <t>Sum of Solar panels</t>
  </si>
  <si>
    <t>Sum of Batteries</t>
  </si>
  <si>
    <t>Sum of Inverters</t>
  </si>
  <si>
    <t>Sum of Electric vehicle chargers</t>
  </si>
  <si>
    <t>Expected Support Options</t>
  </si>
  <si>
    <t>Importance of Cost</t>
  </si>
  <si>
    <t>Importance of Brand reputation</t>
  </si>
  <si>
    <t>Importance of Energy efficiency</t>
  </si>
  <si>
    <t>Importance of Warranty period</t>
  </si>
  <si>
    <t>Importance of Eco-friendliness</t>
  </si>
  <si>
    <t>Count of Typical budget</t>
  </si>
  <si>
    <t>Budget Type</t>
  </si>
  <si>
    <t>Consumer Type</t>
  </si>
  <si>
    <t>Count of Method of payment for online purchases</t>
  </si>
  <si>
    <t>Transaction Preference</t>
  </si>
  <si>
    <t>Count of Concerns buying renewable energy products online</t>
  </si>
  <si>
    <t>Challenges in Renewable Energy Purchase</t>
  </si>
  <si>
    <t>Count of Prefered product</t>
  </si>
  <si>
    <t>Sum of Wind turbines</t>
  </si>
  <si>
    <t>prefered product 3</t>
  </si>
  <si>
    <t>Trend of preference by age</t>
  </si>
  <si>
    <t>Trend of preference by consumer type</t>
  </si>
  <si>
    <t>Count of Prefered product2</t>
  </si>
  <si>
    <t>Brand reputation</t>
  </si>
  <si>
    <t>Energy efficiency</t>
  </si>
  <si>
    <t>Warranty period</t>
  </si>
  <si>
    <t>Eco-friendliness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</si>
</sst>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b/>
      <sz val="15"/>
      <color theme="4" tint="-0.249977111117893"/>
      <name val="Calibri"/>
      <family val="2"/>
      <scheme val="minor"/>
    </font>
    <font>
      <b/>
      <sz val="16"/>
      <color theme="4" tint="-0.249977111117893"/>
      <name val="Calibri"/>
      <family val="2"/>
      <scheme val="minor"/>
    </font>
    <font>
      <sz val="11"/>
      <color theme="1"/>
      <name val="Calibri"/>
      <family val="2"/>
      <scheme val="minor"/>
    </font>
    <font>
      <b/>
      <sz val="18"/>
      <color theme="3"/>
      <name val="Calibri"/>
      <family val="2"/>
      <scheme val="minor"/>
    </font>
    <font>
      <sz val="11"/>
      <color theme="3"/>
      <name val="Calibri"/>
      <family val="2"/>
      <scheme val="minor"/>
    </font>
    <font>
      <b/>
      <sz val="20"/>
      <color theme="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9" fontId="5"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0" borderId="1" xfId="0" applyFont="1" applyBorder="1"/>
    <xf numFmtId="0" fontId="1" fillId="0" borderId="0" xfId="0" applyFont="1"/>
    <xf numFmtId="0" fontId="3" fillId="2" borderId="0" xfId="0" applyFont="1" applyFill="1"/>
    <xf numFmtId="0" fontId="4" fillId="0" borderId="0" xfId="0" applyFont="1"/>
    <xf numFmtId="0" fontId="0" fillId="0" borderId="0" xfId="0" applyAlignment="1">
      <alignment horizontal="left" indent="1"/>
    </xf>
    <xf numFmtId="2" fontId="0" fillId="0" borderId="0" xfId="0" applyNumberFormat="1"/>
    <xf numFmtId="0" fontId="0" fillId="3" borderId="0" xfId="0" applyFill="1"/>
    <xf numFmtId="9" fontId="6" fillId="3" borderId="0" xfId="1" applyFont="1" applyFill="1"/>
    <xf numFmtId="2" fontId="8" fillId="3" borderId="0" xfId="0" applyNumberFormat="1" applyFont="1" applyFill="1"/>
    <xf numFmtId="0" fontId="7" fillId="3" borderId="0" xfId="0" applyFont="1" applyFill="1"/>
    <xf numFmtId="9" fontId="8" fillId="3" borderId="0" xfId="1" applyFont="1" applyFill="1"/>
    <xf numFmtId="0" fontId="8" fillId="3" borderId="0" xfId="0" applyFont="1" applyFill="1"/>
  </cellXfs>
  <cellStyles count="2">
    <cellStyle name="Normal" xfId="0" builtinId="0"/>
    <cellStyle name="Percent" xfId="1" builtinId="5"/>
  </cellStyles>
  <dxfs count="33">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980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[Renewable Energy Excel Project File.xlsx]Pivot !PivotTable4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hade val="65000"/>
            </a:schemeClr>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
        <c:idx val="8"/>
        <c:spPr>
          <a:solidFill>
            <a:schemeClr val="accent5">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'!$B$3</c:f>
              <c:strCache>
                <c:ptCount val="1"/>
                <c:pt idx="0">
                  <c:v>Total</c:v>
                </c:pt>
              </c:strCache>
            </c:strRef>
          </c:tx>
          <c:dPt>
            <c:idx val="0"/>
            <c:bubble3D val="0"/>
            <c:spPr>
              <a:solidFill>
                <a:schemeClr val="accent5">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4A-4687-912C-693DC729DBB3}"/>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4A-4687-912C-693DC729DBB3}"/>
              </c:ext>
            </c:extLst>
          </c:dPt>
          <c:dPt>
            <c:idx val="2"/>
            <c:bubble3D val="0"/>
            <c:spPr>
              <a:solidFill>
                <a:schemeClr val="accent5">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84A-4687-912C-693DC729DB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'!$A$4:$A$7</c:f>
              <c:strCache>
                <c:ptCount val="3"/>
                <c:pt idx="0">
                  <c:v>15 - 24</c:v>
                </c:pt>
                <c:pt idx="1">
                  <c:v>25 - 34</c:v>
                </c:pt>
                <c:pt idx="2">
                  <c:v>45 - 54</c:v>
                </c:pt>
              </c:strCache>
            </c:strRef>
          </c:cat>
          <c:val>
            <c:numRef>
              <c:f>'Pivot '!$B$4:$B$7</c:f>
              <c:numCache>
                <c:formatCode>0.00%</c:formatCode>
                <c:ptCount val="3"/>
                <c:pt idx="0">
                  <c:v>0.41666666666666669</c:v>
                </c:pt>
                <c:pt idx="1">
                  <c:v>0.52777777777777779</c:v>
                </c:pt>
                <c:pt idx="2">
                  <c:v>5.5555555555555552E-2</c:v>
                </c:pt>
              </c:numCache>
            </c:numRef>
          </c:val>
          <c:extLst>
            <c:ext xmlns:c16="http://schemas.microsoft.com/office/drawing/2014/chart" uri="{C3380CC4-5D6E-409C-BE32-E72D297353CC}">
              <c16:uniqueId val="{00000006-B84A-4687-912C-693DC729DBB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[Renewable Energy Excel Project File.xlsx]Pivot !PivotTable11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Budget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alpha val="85000"/>
            </a:schemeClr>
          </a:solidFill>
          <a:ln w="9525" cap="flat" cmpd="sng" algn="ctr">
            <a:solidFill>
              <a:schemeClr val="lt1">
                <a:alpha val="50000"/>
              </a:schemeClr>
            </a:solidFill>
            <a:round/>
          </a:ln>
          <a:effectLst/>
        </c:spPr>
      </c:pivotFmt>
      <c:pivotFmt>
        <c:idx val="4"/>
        <c:spPr>
          <a:solidFill>
            <a:schemeClr val="accent5">
              <a:lumMod val="60000"/>
              <a:lumOff val="40000"/>
              <a:alpha val="85000"/>
            </a:schemeClr>
          </a:solidFill>
          <a:ln w="9525" cap="flat" cmpd="sng" algn="ctr">
            <a:solidFill>
              <a:schemeClr val="lt1">
                <a:alpha val="50000"/>
              </a:schemeClr>
            </a:solidFill>
            <a:round/>
          </a:ln>
          <a:effectLst/>
        </c:spPr>
      </c:pivotFmt>
      <c:pivotFmt>
        <c:idx val="5"/>
        <c:spPr>
          <a:solidFill>
            <a:srgbClr val="F98007">
              <a:alpha val="85000"/>
            </a:srgbClr>
          </a:solidFill>
          <a:ln w="9525" cap="flat" cmpd="sng" algn="ctr">
            <a:solidFill>
              <a:schemeClr val="lt1">
                <a:alpha val="50000"/>
              </a:schemeClr>
            </a:solidFill>
            <a:round/>
          </a:ln>
          <a:effectLst/>
        </c:spPr>
      </c:pivotFmt>
      <c:pivotFmt>
        <c:idx val="6"/>
        <c:spPr>
          <a:solidFill>
            <a:schemeClr val="accent6">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alpha val="85000"/>
            </a:schemeClr>
          </a:solidFill>
          <a:ln w="9525" cap="flat" cmpd="sng" algn="ctr">
            <a:solidFill>
              <a:schemeClr val="lt1">
                <a:alpha val="50000"/>
              </a:schemeClr>
            </a:solidFill>
            <a:round/>
          </a:ln>
          <a:effectLst/>
        </c:spPr>
      </c:pivotFmt>
      <c:pivotFmt>
        <c:idx val="8"/>
        <c:spPr>
          <a:solidFill>
            <a:srgbClr val="F98007">
              <a:alpha val="85000"/>
            </a:srgb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1.2456012131985837E-16"/>
              <c:y val="-6.98192312018803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827641505360136E-2"/>
          <c:w val="1"/>
          <c:h val="0.91656616071620678"/>
        </c:manualLayout>
      </c:layout>
      <c:barChart>
        <c:barDir val="col"/>
        <c:grouping val="stacked"/>
        <c:varyColors val="0"/>
        <c:ser>
          <c:idx val="0"/>
          <c:order val="0"/>
          <c:tx>
            <c:strRef>
              <c:f>'Pivot '!$B$34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BADE-456A-9FDD-933E346797F4}"/>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BADE-456A-9FDD-933E346797F4}"/>
              </c:ext>
            </c:extLst>
          </c:dPt>
          <c:dLbls>
            <c:dLbl>
              <c:idx val="2"/>
              <c:layout>
                <c:manualLayout>
                  <c:x val="-1.2456012131985837E-16"/>
                  <c:y val="-6.98192312018803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DE-456A-9FDD-933E346797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'!$A$35:$A$39</c:f>
              <c:strCache>
                <c:ptCount val="4"/>
                <c:pt idx="0">
                  <c:v>₦1,000,000 - ₦5,000,000</c:v>
                </c:pt>
                <c:pt idx="1">
                  <c:v>₦500,000 - ₦1,000,000</c:v>
                </c:pt>
                <c:pt idx="2">
                  <c:v>Above ₦5,000,000</c:v>
                </c:pt>
                <c:pt idx="3">
                  <c:v>Under ₦500,000</c:v>
                </c:pt>
              </c:strCache>
            </c:strRef>
          </c:cat>
          <c:val>
            <c:numRef>
              <c:f>'Pivot '!$B$35:$B$39</c:f>
              <c:numCache>
                <c:formatCode>0.00%</c:formatCode>
                <c:ptCount val="4"/>
                <c:pt idx="0">
                  <c:v>0.1388888888888889</c:v>
                </c:pt>
                <c:pt idx="1">
                  <c:v>0.22222222222222221</c:v>
                </c:pt>
                <c:pt idx="2">
                  <c:v>2.7777777777777776E-2</c:v>
                </c:pt>
                <c:pt idx="3">
                  <c:v>0.61111111111111116</c:v>
                </c:pt>
              </c:numCache>
            </c:numRef>
          </c:val>
          <c:extLst>
            <c:ext xmlns:c16="http://schemas.microsoft.com/office/drawing/2014/chart" uri="{C3380CC4-5D6E-409C-BE32-E72D297353CC}">
              <c16:uniqueId val="{00000004-BADE-456A-9FDD-933E346797F4}"/>
            </c:ext>
          </c:extLst>
        </c:ser>
        <c:dLbls>
          <c:dLblPos val="ctr"/>
          <c:showLegendKey val="0"/>
          <c:showVal val="1"/>
          <c:showCatName val="0"/>
          <c:showSerName val="0"/>
          <c:showPercent val="0"/>
          <c:showBubbleSize val="0"/>
        </c:dLbls>
        <c:gapWidth val="150"/>
        <c:overlap val="100"/>
        <c:axId val="962704079"/>
        <c:axId val="962717519"/>
      </c:barChart>
      <c:catAx>
        <c:axId val="9627040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962717519"/>
        <c:crosses val="autoZero"/>
        <c:auto val="1"/>
        <c:lblAlgn val="ctr"/>
        <c:lblOffset val="100"/>
        <c:noMultiLvlLbl val="0"/>
      </c:catAx>
      <c:valAx>
        <c:axId val="96271751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NG"/>
          </a:p>
        </c:txPr>
        <c:crossAx val="9627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[Renewable Energy Excel Project File.xlsx]Pivot !PivotTable2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Group Preferences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'!$A$61:$A$72</c:f>
              <c:multiLvlStrCache>
                <c:ptCount val="8"/>
                <c:lvl>
                  <c:pt idx="0">
                    <c:v>Solar panels</c:v>
                  </c:pt>
                  <c:pt idx="1">
                    <c:v>Inverters</c:v>
                  </c:pt>
                  <c:pt idx="2">
                    <c:v>Wind turbines</c:v>
                  </c:pt>
                  <c:pt idx="3">
                    <c:v>Batteries</c:v>
                  </c:pt>
                  <c:pt idx="4">
                    <c:v>Solar panels</c:v>
                  </c:pt>
                  <c:pt idx="5">
                    <c:v>Inverters</c:v>
                  </c:pt>
                  <c:pt idx="6">
                    <c:v>Batteries</c:v>
                  </c:pt>
                  <c:pt idx="7">
                    <c:v>Solar panels</c:v>
                  </c:pt>
                </c:lvl>
                <c:lvl>
                  <c:pt idx="0">
                    <c:v>15 - 24</c:v>
                  </c:pt>
                  <c:pt idx="4">
                    <c:v>25 - 34</c:v>
                  </c:pt>
                  <c:pt idx="7">
                    <c:v>45 - 54</c:v>
                  </c:pt>
                </c:lvl>
              </c:multiLvlStrCache>
            </c:multiLvlStrRef>
          </c:cat>
          <c:val>
            <c:numRef>
              <c:f>'Pivot '!$B$61:$B$72</c:f>
              <c:numCache>
                <c:formatCode>General</c:formatCode>
                <c:ptCount val="8"/>
                <c:pt idx="0">
                  <c:v>11</c:v>
                </c:pt>
                <c:pt idx="1">
                  <c:v>2</c:v>
                </c:pt>
                <c:pt idx="2">
                  <c:v>1</c:v>
                </c:pt>
                <c:pt idx="3">
                  <c:v>1</c:v>
                </c:pt>
                <c:pt idx="4">
                  <c:v>14</c:v>
                </c:pt>
                <c:pt idx="5">
                  <c:v>3</c:v>
                </c:pt>
                <c:pt idx="6">
                  <c:v>2</c:v>
                </c:pt>
                <c:pt idx="7">
                  <c:v>2</c:v>
                </c:pt>
              </c:numCache>
            </c:numRef>
          </c:val>
          <c:extLst>
            <c:ext xmlns:c16="http://schemas.microsoft.com/office/drawing/2014/chart" uri="{C3380CC4-5D6E-409C-BE32-E72D297353CC}">
              <c16:uniqueId val="{00000000-F9E9-43D6-B305-1C464A33753A}"/>
            </c:ext>
          </c:extLst>
        </c:ser>
        <c:dLbls>
          <c:dLblPos val="ctr"/>
          <c:showLegendKey val="0"/>
          <c:showVal val="1"/>
          <c:showCatName val="0"/>
          <c:showSerName val="0"/>
          <c:showPercent val="0"/>
          <c:showBubbleSize val="0"/>
        </c:dLbls>
        <c:gapWidth val="79"/>
        <c:overlap val="100"/>
        <c:axId val="831827999"/>
        <c:axId val="831829439"/>
      </c:barChart>
      <c:catAx>
        <c:axId val="83182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all" spc="120" normalizeH="0" baseline="0">
                <a:solidFill>
                  <a:schemeClr val="tx1">
                    <a:lumMod val="65000"/>
                    <a:lumOff val="35000"/>
                  </a:schemeClr>
                </a:solidFill>
                <a:latin typeface="+mn-lt"/>
                <a:ea typeface="+mn-ea"/>
                <a:cs typeface="+mn-cs"/>
              </a:defRPr>
            </a:pPr>
            <a:endParaRPr lang="en-NG"/>
          </a:p>
        </c:txPr>
        <c:crossAx val="831829439"/>
        <c:crosses val="autoZero"/>
        <c:auto val="1"/>
        <c:lblAlgn val="ctr"/>
        <c:lblOffset val="100"/>
        <c:noMultiLvlLbl val="0"/>
      </c:catAx>
      <c:valAx>
        <c:axId val="831829439"/>
        <c:scaling>
          <c:orientation val="minMax"/>
        </c:scaling>
        <c:delete val="1"/>
        <c:axPos val="l"/>
        <c:numFmt formatCode="General" sourceLinked="1"/>
        <c:majorTickMark val="none"/>
        <c:minorTickMark val="none"/>
        <c:tickLblPos val="nextTo"/>
        <c:crossAx val="8318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Preference Count for</a:t>
            </a:r>
            <a:r>
              <a:rPr lang="en-US" baseline="0"/>
              <a:t> each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CheckBoxes!$A$1:$E$1</c:f>
              <c:strCache>
                <c:ptCount val="5"/>
                <c:pt idx="0">
                  <c:v>Solar panels</c:v>
                </c:pt>
                <c:pt idx="1">
                  <c:v>Batteries</c:v>
                </c:pt>
                <c:pt idx="2">
                  <c:v>Inverters</c:v>
                </c:pt>
                <c:pt idx="3">
                  <c:v>Electric vehicle chargers</c:v>
                </c:pt>
                <c:pt idx="4">
                  <c:v>Wind turbines</c:v>
                </c:pt>
              </c:strCache>
            </c:strRef>
          </c:cat>
          <c:val>
            <c:numRef>
              <c:f>CheckBoxes!$A$2:$E$2</c:f>
              <c:numCache>
                <c:formatCode>General</c:formatCode>
                <c:ptCount val="5"/>
                <c:pt idx="0">
                  <c:v>27</c:v>
                </c:pt>
                <c:pt idx="1">
                  <c:v>13</c:v>
                </c:pt>
                <c:pt idx="2">
                  <c:v>19</c:v>
                </c:pt>
                <c:pt idx="3">
                  <c:v>6</c:v>
                </c:pt>
                <c:pt idx="4">
                  <c:v>2</c:v>
                </c:pt>
              </c:numCache>
            </c:numRef>
          </c:val>
          <c:extLst>
            <c:ext xmlns:c16="http://schemas.microsoft.com/office/drawing/2014/chart" uri="{C3380CC4-5D6E-409C-BE32-E72D297353CC}">
              <c16:uniqueId val="{00000000-0AB7-4A99-89AB-0CF81E402302}"/>
            </c:ext>
          </c:extLst>
        </c:ser>
        <c:dLbls>
          <c:dLblPos val="inEnd"/>
          <c:showLegendKey val="0"/>
          <c:showVal val="1"/>
          <c:showCatName val="0"/>
          <c:showSerName val="0"/>
          <c:showPercent val="0"/>
          <c:showBubbleSize val="0"/>
        </c:dLbls>
        <c:gapWidth val="65"/>
        <c:axId val="1499574399"/>
        <c:axId val="1499580159"/>
      </c:barChart>
      <c:catAx>
        <c:axId val="14995743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499580159"/>
        <c:crosses val="autoZero"/>
        <c:auto val="1"/>
        <c:lblAlgn val="ctr"/>
        <c:lblOffset val="100"/>
        <c:noMultiLvlLbl val="0"/>
      </c:catAx>
      <c:valAx>
        <c:axId val="1499580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49957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[Renewable Energy Excel Project File.xlsx]Pivot !PivotTable5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Consumer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outerShdw blurRad="254000" sx="102000" sy="102000" algn="ctr" rotWithShape="0">
              <a:prstClr val="black">
                <a:alpha val="20000"/>
              </a:prstClr>
            </a:outerShdw>
          </a:effectLst>
        </c:spPr>
        <c:dLbl>
          <c:idx val="0"/>
          <c:layout>
            <c:manualLayout>
              <c:x val="-3.3791707735218328E-2"/>
              <c:y val="0.219012344711948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tint val="65000"/>
            </a:schemeClr>
          </a:solidFill>
          <a:ln>
            <a:noFill/>
          </a:ln>
          <a:effectLst>
            <a:outerShdw blurRad="254000" sx="102000" sy="102000" algn="ctr" rotWithShape="0">
              <a:prstClr val="black">
                <a:alpha val="20000"/>
              </a:prstClr>
            </a:outerShdw>
          </a:effectLst>
        </c:spPr>
        <c:dLbl>
          <c:idx val="0"/>
          <c:layout>
            <c:manualLayout>
              <c:x val="2.6950549700303434E-4"/>
              <c:y val="9.742343793721852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'!$B$14</c:f>
              <c:strCache>
                <c:ptCount val="1"/>
                <c:pt idx="0">
                  <c:v>Total</c:v>
                </c:pt>
              </c:strCache>
            </c:strRef>
          </c:tx>
          <c:dPt>
            <c:idx val="0"/>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DF-456E-BDF4-B53BE5F77068}"/>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DF-456E-BDF4-B53BE5F77068}"/>
              </c:ext>
            </c:extLst>
          </c:dPt>
          <c:dPt>
            <c:idx val="2"/>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0DF-456E-BDF4-B53BE5F77068}"/>
              </c:ext>
            </c:extLst>
          </c:dPt>
          <c:dLbls>
            <c:dLbl>
              <c:idx val="0"/>
              <c:layout>
                <c:manualLayout>
                  <c:x val="-3.3791707735218328E-2"/>
                  <c:y val="0.2190123447119487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0DF-456E-BDF4-B53BE5F77068}"/>
                </c:ext>
              </c:extLst>
            </c:dLbl>
            <c:dLbl>
              <c:idx val="2"/>
              <c:layout>
                <c:manualLayout>
                  <c:x val="2.6950549700303434E-4"/>
                  <c:y val="9.742343793721852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0DF-456E-BDF4-B53BE5F7706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 '!$A$15:$A$18</c:f>
              <c:strCache>
                <c:ptCount val="3"/>
                <c:pt idx="0">
                  <c:v>Government Organization</c:v>
                </c:pt>
                <c:pt idx="1">
                  <c:v>Individual Consumer</c:v>
                </c:pt>
                <c:pt idx="2">
                  <c:v>Small Business</c:v>
                </c:pt>
              </c:strCache>
            </c:strRef>
          </c:cat>
          <c:val>
            <c:numRef>
              <c:f>'Pivot '!$B$15:$B$18</c:f>
              <c:numCache>
                <c:formatCode>0.00%</c:formatCode>
                <c:ptCount val="3"/>
                <c:pt idx="0">
                  <c:v>5.5555555555555552E-2</c:v>
                </c:pt>
                <c:pt idx="1">
                  <c:v>0.88888888888888884</c:v>
                </c:pt>
                <c:pt idx="2">
                  <c:v>5.5555555555555552E-2</c:v>
                </c:pt>
              </c:numCache>
            </c:numRef>
          </c:val>
          <c:extLst>
            <c:ext xmlns:c16="http://schemas.microsoft.com/office/drawing/2014/chart" uri="{C3380CC4-5D6E-409C-BE32-E72D297353CC}">
              <c16:uniqueId val="{00000006-B0DF-456E-BDF4-B53BE5F77068}"/>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63151882916723978"/>
          <c:y val="0.31540876110303856"/>
          <c:w val="0.316339628539899"/>
          <c:h val="0.5403743493535638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[Renewable Energy Excel Project File.xlsx]Pivot !PivotTable14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preference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53000"/>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'Pivot '!$A$22</c:f>
              <c:strCache>
                <c:ptCount val="1"/>
                <c:pt idx="0">
                  <c:v>Sum of Solar panels</c:v>
                </c:pt>
              </c:strCache>
            </c:strRef>
          </c:tx>
          <c:spPr>
            <a:solidFill>
              <a:schemeClr val="accent1">
                <a:shade val="53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'!$A$23</c:f>
              <c:numCache>
                <c:formatCode>General</c:formatCode>
                <c:ptCount val="1"/>
                <c:pt idx="0">
                  <c:v>27</c:v>
                </c:pt>
              </c:numCache>
            </c:numRef>
          </c:val>
          <c:extLst>
            <c:ext xmlns:c16="http://schemas.microsoft.com/office/drawing/2014/chart" uri="{C3380CC4-5D6E-409C-BE32-E72D297353CC}">
              <c16:uniqueId val="{00000000-1E79-46E2-AFE2-F04D4149A916}"/>
            </c:ext>
          </c:extLst>
        </c:ser>
        <c:ser>
          <c:idx val="1"/>
          <c:order val="1"/>
          <c:tx>
            <c:strRef>
              <c:f>'Pivot '!$B$22</c:f>
              <c:strCache>
                <c:ptCount val="1"/>
                <c:pt idx="0">
                  <c:v>Sum of Inverters</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'!$B$23</c:f>
              <c:numCache>
                <c:formatCode>General</c:formatCode>
                <c:ptCount val="1"/>
                <c:pt idx="0">
                  <c:v>19</c:v>
                </c:pt>
              </c:numCache>
            </c:numRef>
          </c:val>
          <c:extLst>
            <c:ext xmlns:c16="http://schemas.microsoft.com/office/drawing/2014/chart" uri="{C3380CC4-5D6E-409C-BE32-E72D297353CC}">
              <c16:uniqueId val="{00000001-1E79-46E2-AFE2-F04D4149A916}"/>
            </c:ext>
          </c:extLst>
        </c:ser>
        <c:ser>
          <c:idx val="2"/>
          <c:order val="2"/>
          <c:tx>
            <c:strRef>
              <c:f>'Pivot '!$C$22</c:f>
              <c:strCache>
                <c:ptCount val="1"/>
                <c:pt idx="0">
                  <c:v>Sum of Batteries</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'!$C$23</c:f>
              <c:numCache>
                <c:formatCode>General</c:formatCode>
                <c:ptCount val="1"/>
                <c:pt idx="0">
                  <c:v>13</c:v>
                </c:pt>
              </c:numCache>
            </c:numRef>
          </c:val>
          <c:extLst>
            <c:ext xmlns:c16="http://schemas.microsoft.com/office/drawing/2014/chart" uri="{C3380CC4-5D6E-409C-BE32-E72D297353CC}">
              <c16:uniqueId val="{00000002-1E79-46E2-AFE2-F04D4149A916}"/>
            </c:ext>
          </c:extLst>
        </c:ser>
        <c:ser>
          <c:idx val="3"/>
          <c:order val="3"/>
          <c:tx>
            <c:strRef>
              <c:f>'Pivot '!$D$22</c:f>
              <c:strCache>
                <c:ptCount val="1"/>
                <c:pt idx="0">
                  <c:v>Sum of Electric vehicle chargers</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'!$D$23</c:f>
              <c:numCache>
                <c:formatCode>General</c:formatCode>
                <c:ptCount val="1"/>
                <c:pt idx="0">
                  <c:v>6</c:v>
                </c:pt>
              </c:numCache>
            </c:numRef>
          </c:val>
          <c:extLst>
            <c:ext xmlns:c16="http://schemas.microsoft.com/office/drawing/2014/chart" uri="{C3380CC4-5D6E-409C-BE32-E72D297353CC}">
              <c16:uniqueId val="{00000003-1E79-46E2-AFE2-F04D4149A916}"/>
            </c:ext>
          </c:extLst>
        </c:ser>
        <c:ser>
          <c:idx val="4"/>
          <c:order val="4"/>
          <c:tx>
            <c:strRef>
              <c:f>'Pivot '!$E$22</c:f>
              <c:strCache>
                <c:ptCount val="1"/>
                <c:pt idx="0">
                  <c:v>Sum of Wind turbines</c:v>
                </c:pt>
              </c:strCache>
            </c:strRef>
          </c:tx>
          <c:spPr>
            <a:solidFill>
              <a:schemeClr val="accent1">
                <a:tint val="54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'!$E$23</c:f>
              <c:numCache>
                <c:formatCode>General</c:formatCode>
                <c:ptCount val="1"/>
                <c:pt idx="0">
                  <c:v>2</c:v>
                </c:pt>
              </c:numCache>
            </c:numRef>
          </c:val>
          <c:extLst>
            <c:ext xmlns:c16="http://schemas.microsoft.com/office/drawing/2014/chart" uri="{C3380CC4-5D6E-409C-BE32-E72D297353CC}">
              <c16:uniqueId val="{00000004-1E79-46E2-AFE2-F04D4149A916}"/>
            </c:ext>
          </c:extLst>
        </c:ser>
        <c:dLbls>
          <c:dLblPos val="inEnd"/>
          <c:showLegendKey val="0"/>
          <c:showVal val="1"/>
          <c:showCatName val="0"/>
          <c:showSerName val="0"/>
          <c:showPercent val="0"/>
          <c:showBubbleSize val="0"/>
        </c:dLbls>
        <c:gapWidth val="65"/>
        <c:axId val="831825599"/>
        <c:axId val="831820799"/>
      </c:barChart>
      <c:catAx>
        <c:axId val="831825599"/>
        <c:scaling>
          <c:orientation val="minMax"/>
        </c:scaling>
        <c:delete val="1"/>
        <c:axPos val="l"/>
        <c:numFmt formatCode="General" sourceLinked="1"/>
        <c:majorTickMark val="none"/>
        <c:minorTickMark val="none"/>
        <c:tickLblPos val="nextTo"/>
        <c:crossAx val="831820799"/>
        <c:crosses val="autoZero"/>
        <c:auto val="1"/>
        <c:lblAlgn val="ctr"/>
        <c:lblOffset val="100"/>
        <c:noMultiLvlLbl val="0"/>
      </c:catAx>
      <c:valAx>
        <c:axId val="8318207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crossAx val="83182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[Renewable Energy Excel Project File.xlsx]Pivot !PivotTable9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importance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'!$A$29</c:f>
              <c:strCache>
                <c:ptCount val="1"/>
                <c:pt idx="0">
                  <c:v>Cost</c:v>
                </c:pt>
              </c:strCache>
            </c:strRef>
          </c:tx>
          <c:spPr>
            <a:solidFill>
              <a:schemeClr val="accent5">
                <a:shade val="53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'!$A$30</c:f>
              <c:numCache>
                <c:formatCode>0.00</c:formatCode>
                <c:ptCount val="1"/>
                <c:pt idx="0">
                  <c:v>3.8611111111111112</c:v>
                </c:pt>
              </c:numCache>
            </c:numRef>
          </c:val>
          <c:extLst>
            <c:ext xmlns:c16="http://schemas.microsoft.com/office/drawing/2014/chart" uri="{C3380CC4-5D6E-409C-BE32-E72D297353CC}">
              <c16:uniqueId val="{00000000-F65F-4924-A8B4-2E780446FCA5}"/>
            </c:ext>
          </c:extLst>
        </c:ser>
        <c:ser>
          <c:idx val="1"/>
          <c:order val="1"/>
          <c:tx>
            <c:strRef>
              <c:f>'Pivot '!$B$29</c:f>
              <c:strCache>
                <c:ptCount val="1"/>
                <c:pt idx="0">
                  <c:v>Brand reputation</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'!$B$30</c:f>
              <c:numCache>
                <c:formatCode>0.00</c:formatCode>
                <c:ptCount val="1"/>
                <c:pt idx="0">
                  <c:v>3.5833333333333335</c:v>
                </c:pt>
              </c:numCache>
            </c:numRef>
          </c:val>
          <c:extLst>
            <c:ext xmlns:c16="http://schemas.microsoft.com/office/drawing/2014/chart" uri="{C3380CC4-5D6E-409C-BE32-E72D297353CC}">
              <c16:uniqueId val="{00000001-F65F-4924-A8B4-2E780446FCA5}"/>
            </c:ext>
          </c:extLst>
        </c:ser>
        <c:ser>
          <c:idx val="2"/>
          <c:order val="2"/>
          <c:tx>
            <c:strRef>
              <c:f>'Pivot '!$C$29</c:f>
              <c:strCache>
                <c:ptCount val="1"/>
                <c:pt idx="0">
                  <c:v>Energy efficiency</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'!$C$30</c:f>
              <c:numCache>
                <c:formatCode>0.00</c:formatCode>
                <c:ptCount val="1"/>
                <c:pt idx="0">
                  <c:v>4.3611111111111107</c:v>
                </c:pt>
              </c:numCache>
            </c:numRef>
          </c:val>
          <c:extLst>
            <c:ext xmlns:c16="http://schemas.microsoft.com/office/drawing/2014/chart" uri="{C3380CC4-5D6E-409C-BE32-E72D297353CC}">
              <c16:uniqueId val="{00000002-F65F-4924-A8B4-2E780446FCA5}"/>
            </c:ext>
          </c:extLst>
        </c:ser>
        <c:ser>
          <c:idx val="3"/>
          <c:order val="3"/>
          <c:tx>
            <c:strRef>
              <c:f>'Pivot '!$D$29</c:f>
              <c:strCache>
                <c:ptCount val="1"/>
                <c:pt idx="0">
                  <c:v>Warranty period</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'!$D$30</c:f>
              <c:numCache>
                <c:formatCode>0.00</c:formatCode>
                <c:ptCount val="1"/>
                <c:pt idx="0">
                  <c:v>4.0277777777777777</c:v>
                </c:pt>
              </c:numCache>
            </c:numRef>
          </c:val>
          <c:extLst>
            <c:ext xmlns:c16="http://schemas.microsoft.com/office/drawing/2014/chart" uri="{C3380CC4-5D6E-409C-BE32-E72D297353CC}">
              <c16:uniqueId val="{00000003-F65F-4924-A8B4-2E780446FCA5}"/>
            </c:ext>
          </c:extLst>
        </c:ser>
        <c:ser>
          <c:idx val="4"/>
          <c:order val="4"/>
          <c:tx>
            <c:strRef>
              <c:f>'Pivot '!$E$29</c:f>
              <c:strCache>
                <c:ptCount val="1"/>
                <c:pt idx="0">
                  <c:v>Eco-friendliness</c:v>
                </c:pt>
              </c:strCache>
            </c:strRef>
          </c:tx>
          <c:spPr>
            <a:solidFill>
              <a:schemeClr val="accent5">
                <a:tint val="54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'!$E$30</c:f>
              <c:numCache>
                <c:formatCode>0.00</c:formatCode>
                <c:ptCount val="1"/>
                <c:pt idx="0">
                  <c:v>4.0277777777777777</c:v>
                </c:pt>
              </c:numCache>
            </c:numRef>
          </c:val>
          <c:extLst>
            <c:ext xmlns:c16="http://schemas.microsoft.com/office/drawing/2014/chart" uri="{C3380CC4-5D6E-409C-BE32-E72D297353CC}">
              <c16:uniqueId val="{00000004-F65F-4924-A8B4-2E780446FCA5}"/>
            </c:ext>
          </c:extLst>
        </c:ser>
        <c:dLbls>
          <c:dLblPos val="inEnd"/>
          <c:showLegendKey val="0"/>
          <c:showVal val="1"/>
          <c:showCatName val="0"/>
          <c:showSerName val="0"/>
          <c:showPercent val="0"/>
          <c:showBubbleSize val="0"/>
        </c:dLbls>
        <c:gapWidth val="65"/>
        <c:axId val="1496492031"/>
        <c:axId val="1496492511"/>
      </c:barChart>
      <c:catAx>
        <c:axId val="1496492031"/>
        <c:scaling>
          <c:orientation val="minMax"/>
        </c:scaling>
        <c:delete val="1"/>
        <c:axPos val="l"/>
        <c:numFmt formatCode="General" sourceLinked="1"/>
        <c:majorTickMark val="none"/>
        <c:minorTickMark val="none"/>
        <c:tickLblPos val="nextTo"/>
        <c:crossAx val="1496492511"/>
        <c:crosses val="autoZero"/>
        <c:auto val="1"/>
        <c:lblAlgn val="ctr"/>
        <c:lblOffset val="100"/>
        <c:noMultiLvlLbl val="0"/>
      </c:catAx>
      <c:valAx>
        <c:axId val="14964925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crossAx val="149649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[Renewable Energy Excel Project File.xlsx]Pivot !PivotTable13</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Challenges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dLbl>
          <c:idx val="0"/>
          <c:layout>
            <c:manualLayout>
              <c:x val="-1.6344355779754088E-17"/>
              <c:y val="-9.91043307086614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dLbl>
          <c:idx val="0"/>
          <c:layout>
            <c:manualLayout>
              <c:x val="-6.5377423119016352E-17"/>
              <c:y val="-6.3854166666666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layout>
            <c:manualLayout>
              <c:x val="0"/>
              <c:y val="-0.208693815616797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dLbl>
          <c:idx val="0"/>
          <c:layout>
            <c:manualLayout>
              <c:x val="0"/>
              <c:y val="-8.7318733595800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'!$B$52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5C4F-4EE6-A8DE-0059F9ABCAD3}"/>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5C4F-4EE6-A8DE-0059F9ABCAD3}"/>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5C4F-4EE6-A8DE-0059F9ABCAD3}"/>
              </c:ext>
            </c:extLst>
          </c:dPt>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5C4F-4EE6-A8DE-0059F9ABCAD3}"/>
              </c:ext>
            </c:extLst>
          </c:dPt>
          <c:dLbls>
            <c:dLbl>
              <c:idx val="0"/>
              <c:layout>
                <c:manualLayout>
                  <c:x val="-1.6344355779754088E-17"/>
                  <c:y val="-9.91043307086614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4F-4EE6-A8DE-0059F9ABCAD3}"/>
                </c:ext>
              </c:extLst>
            </c:dLbl>
            <c:dLbl>
              <c:idx val="1"/>
              <c:layout>
                <c:manualLayout>
                  <c:x val="-6.5377423119016352E-17"/>
                  <c:y val="-6.38541666666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4F-4EE6-A8DE-0059F9ABCAD3}"/>
                </c:ext>
              </c:extLst>
            </c:dLbl>
            <c:dLbl>
              <c:idx val="2"/>
              <c:layout>
                <c:manualLayout>
                  <c:x val="0"/>
                  <c:y val="-0.2086938156167979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4F-4EE6-A8DE-0059F9ABCAD3}"/>
                </c:ext>
              </c:extLst>
            </c:dLbl>
            <c:dLbl>
              <c:idx val="3"/>
              <c:layout>
                <c:manualLayout>
                  <c:x val="0"/>
                  <c:y val="-8.73187335958005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4F-4EE6-A8DE-0059F9ABCAD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'!$A$53:$A$57</c:f>
              <c:strCache>
                <c:ptCount val="4"/>
                <c:pt idx="0">
                  <c:v>High costs</c:v>
                </c:pt>
                <c:pt idx="1">
                  <c:v>Long shipping times</c:v>
                </c:pt>
                <c:pt idx="2">
                  <c:v>Trust in quality</c:v>
                </c:pt>
                <c:pt idx="3">
                  <c:v>Unclear installation requirements</c:v>
                </c:pt>
              </c:strCache>
            </c:strRef>
          </c:cat>
          <c:val>
            <c:numRef>
              <c:f>'Pivot '!$B$53:$B$57</c:f>
              <c:numCache>
                <c:formatCode>General</c:formatCode>
                <c:ptCount val="4"/>
                <c:pt idx="0">
                  <c:v>8</c:v>
                </c:pt>
                <c:pt idx="1">
                  <c:v>1</c:v>
                </c:pt>
                <c:pt idx="2">
                  <c:v>24</c:v>
                </c:pt>
                <c:pt idx="3">
                  <c:v>3</c:v>
                </c:pt>
              </c:numCache>
            </c:numRef>
          </c:val>
          <c:extLst>
            <c:ext xmlns:c16="http://schemas.microsoft.com/office/drawing/2014/chart" uri="{C3380CC4-5D6E-409C-BE32-E72D297353CC}">
              <c16:uniqueId val="{00000008-5C4F-4EE6-A8DE-0059F9ABCAD3}"/>
            </c:ext>
          </c:extLst>
        </c:ser>
        <c:dLbls>
          <c:dLblPos val="inEnd"/>
          <c:showLegendKey val="0"/>
          <c:showVal val="1"/>
          <c:showCatName val="0"/>
          <c:showSerName val="0"/>
          <c:showPercent val="0"/>
          <c:showBubbleSize val="0"/>
        </c:dLbls>
        <c:gapWidth val="65"/>
        <c:overlap val="100"/>
        <c:axId val="1024868463"/>
        <c:axId val="1024845903"/>
      </c:barChart>
      <c:catAx>
        <c:axId val="1024868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2"/>
                </a:solidFill>
                <a:latin typeface="+mn-lt"/>
                <a:ea typeface="+mn-ea"/>
                <a:cs typeface="+mn-cs"/>
              </a:defRPr>
            </a:pPr>
            <a:endParaRPr lang="en-NG"/>
          </a:p>
        </c:txPr>
        <c:crossAx val="1024845903"/>
        <c:crosses val="autoZero"/>
        <c:auto val="1"/>
        <c:lblAlgn val="ctr"/>
        <c:lblOffset val="100"/>
        <c:noMultiLvlLbl val="0"/>
      </c:catAx>
      <c:valAx>
        <c:axId val="102484590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NG"/>
          </a:p>
        </c:txPr>
        <c:crossAx val="102486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[Renewable Energy Excel Project File.xlsx]Pivot !PivotTable12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 preferences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'!$B$44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'!$A$45:$A$49</c:f>
              <c:strCache>
                <c:ptCount val="4"/>
                <c:pt idx="0">
                  <c:v>Bank Transfer</c:v>
                </c:pt>
                <c:pt idx="1">
                  <c:v>Credit/Debit Card</c:v>
                </c:pt>
                <c:pt idx="2">
                  <c:v>Cryptocurrency</c:v>
                </c:pt>
                <c:pt idx="3">
                  <c:v>Digital Wallets (e.g., Chipper Cash, Piggyvest, Google Pay, Apple Pay)</c:v>
                </c:pt>
              </c:strCache>
            </c:strRef>
          </c:cat>
          <c:val>
            <c:numRef>
              <c:f>'Pivot '!$B$45:$B$49</c:f>
              <c:numCache>
                <c:formatCode>General</c:formatCode>
                <c:ptCount val="4"/>
                <c:pt idx="0">
                  <c:v>23</c:v>
                </c:pt>
                <c:pt idx="1">
                  <c:v>8</c:v>
                </c:pt>
                <c:pt idx="2">
                  <c:v>2</c:v>
                </c:pt>
                <c:pt idx="3">
                  <c:v>3</c:v>
                </c:pt>
              </c:numCache>
            </c:numRef>
          </c:val>
          <c:extLst>
            <c:ext xmlns:c16="http://schemas.microsoft.com/office/drawing/2014/chart" uri="{C3380CC4-5D6E-409C-BE32-E72D297353CC}">
              <c16:uniqueId val="{00000000-902E-4787-8E44-035BD236528F}"/>
            </c:ext>
          </c:extLst>
        </c:ser>
        <c:dLbls>
          <c:dLblPos val="ctr"/>
          <c:showLegendKey val="0"/>
          <c:showVal val="1"/>
          <c:showCatName val="0"/>
          <c:showSerName val="0"/>
          <c:showPercent val="0"/>
          <c:showBubbleSize val="0"/>
        </c:dLbls>
        <c:gapWidth val="150"/>
        <c:overlap val="100"/>
        <c:axId val="1024862703"/>
        <c:axId val="1024853583"/>
      </c:barChart>
      <c:catAx>
        <c:axId val="102486270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1024853583"/>
        <c:crosses val="autoZero"/>
        <c:auto val="1"/>
        <c:lblAlgn val="ctr"/>
        <c:lblOffset val="100"/>
        <c:noMultiLvlLbl val="0"/>
      </c:catAx>
      <c:valAx>
        <c:axId val="1024853583"/>
        <c:scaling>
          <c:orientation val="minMax"/>
        </c:scaling>
        <c:delete val="1"/>
        <c:axPos val="l"/>
        <c:numFmt formatCode="General" sourceLinked="1"/>
        <c:majorTickMark val="out"/>
        <c:minorTickMark val="none"/>
        <c:tickLblPos val="nextTo"/>
        <c:crossAx val="102486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[Renewable Energy Excel Project File.xlsx]Pivot !PivotTable3</c:name>
    <c:fmtId val="3"/>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a:solidFill>
                  <a:schemeClr val="tx2"/>
                </a:solidFill>
              </a:rPr>
              <a:t>Consumer Type Preference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'!$E$60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'!$D$61:$D$70</c:f>
              <c:multiLvlStrCache>
                <c:ptCount val="6"/>
                <c:lvl>
                  <c:pt idx="0">
                    <c:v>Solar panels</c:v>
                  </c:pt>
                  <c:pt idx="1">
                    <c:v>Batteries</c:v>
                  </c:pt>
                  <c:pt idx="2">
                    <c:v>Inverters</c:v>
                  </c:pt>
                  <c:pt idx="3">
                    <c:v>Solar panels</c:v>
                  </c:pt>
                  <c:pt idx="4">
                    <c:v>Wind turbines</c:v>
                  </c:pt>
                  <c:pt idx="5">
                    <c:v>Solar panels</c:v>
                  </c:pt>
                </c:lvl>
                <c:lvl>
                  <c:pt idx="0">
                    <c:v>Government Organization</c:v>
                  </c:pt>
                  <c:pt idx="1">
                    <c:v>Individual Consumer</c:v>
                  </c:pt>
                  <c:pt idx="5">
                    <c:v>Small Business</c:v>
                  </c:pt>
                </c:lvl>
              </c:multiLvlStrCache>
            </c:multiLvlStrRef>
          </c:cat>
          <c:val>
            <c:numRef>
              <c:f>'Pivot '!$E$61:$E$70</c:f>
              <c:numCache>
                <c:formatCode>General</c:formatCode>
                <c:ptCount val="6"/>
                <c:pt idx="0">
                  <c:v>2</c:v>
                </c:pt>
                <c:pt idx="1">
                  <c:v>3</c:v>
                </c:pt>
                <c:pt idx="2">
                  <c:v>5</c:v>
                </c:pt>
                <c:pt idx="3">
                  <c:v>23</c:v>
                </c:pt>
                <c:pt idx="4">
                  <c:v>1</c:v>
                </c:pt>
                <c:pt idx="5">
                  <c:v>2</c:v>
                </c:pt>
              </c:numCache>
            </c:numRef>
          </c:val>
          <c:extLst>
            <c:ext xmlns:c16="http://schemas.microsoft.com/office/drawing/2014/chart" uri="{C3380CC4-5D6E-409C-BE32-E72D297353CC}">
              <c16:uniqueId val="{00000000-219C-440A-ABF3-839BB9CB4F46}"/>
            </c:ext>
          </c:extLst>
        </c:ser>
        <c:dLbls>
          <c:dLblPos val="ctr"/>
          <c:showLegendKey val="0"/>
          <c:showVal val="1"/>
          <c:showCatName val="0"/>
          <c:showSerName val="0"/>
          <c:showPercent val="0"/>
          <c:showBubbleSize val="0"/>
        </c:dLbls>
        <c:gapWidth val="150"/>
        <c:overlap val="100"/>
        <c:axId val="840925471"/>
        <c:axId val="840926431"/>
      </c:barChart>
      <c:catAx>
        <c:axId val="8409254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840926431"/>
        <c:crosses val="autoZero"/>
        <c:auto val="1"/>
        <c:lblAlgn val="ctr"/>
        <c:lblOffset val="100"/>
        <c:noMultiLvlLbl val="0"/>
      </c:catAx>
      <c:valAx>
        <c:axId val="840926431"/>
        <c:scaling>
          <c:orientation val="minMax"/>
        </c:scaling>
        <c:delete val="1"/>
        <c:axPos val="l"/>
        <c:numFmt formatCode="General" sourceLinked="1"/>
        <c:majorTickMark val="none"/>
        <c:minorTickMark val="none"/>
        <c:tickLblPos val="nextTo"/>
        <c:crossAx val="84092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Expected Support Option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CheckBoxes!$A$7:$E$7</c:f>
              <c:strCache>
                <c:ptCount val="5"/>
                <c:pt idx="0">
                  <c:v>24/7 support</c:v>
                </c:pt>
                <c:pt idx="1">
                  <c:v>Installation services</c:v>
                </c:pt>
                <c:pt idx="2">
                  <c:v>Warranty handling</c:v>
                </c:pt>
                <c:pt idx="3">
                  <c:v>Product consultation</c:v>
                </c:pt>
                <c:pt idx="4">
                  <c:v>Technical support</c:v>
                </c:pt>
              </c:strCache>
            </c:strRef>
          </c:cat>
          <c:val>
            <c:numRef>
              <c:f>CheckBoxes!$A$8:$E$8</c:f>
              <c:numCache>
                <c:formatCode>General</c:formatCode>
                <c:ptCount val="5"/>
                <c:pt idx="0">
                  <c:v>26</c:v>
                </c:pt>
                <c:pt idx="1">
                  <c:v>23</c:v>
                </c:pt>
                <c:pt idx="2">
                  <c:v>15</c:v>
                </c:pt>
                <c:pt idx="3">
                  <c:v>12</c:v>
                </c:pt>
                <c:pt idx="4">
                  <c:v>18</c:v>
                </c:pt>
              </c:numCache>
            </c:numRef>
          </c:val>
          <c:extLst>
            <c:ext xmlns:c16="http://schemas.microsoft.com/office/drawing/2014/chart" uri="{C3380CC4-5D6E-409C-BE32-E72D297353CC}">
              <c16:uniqueId val="{00000000-300B-4254-A6E9-A35F4E3C2C78}"/>
            </c:ext>
          </c:extLst>
        </c:ser>
        <c:dLbls>
          <c:dLblPos val="inEnd"/>
          <c:showLegendKey val="0"/>
          <c:showVal val="1"/>
          <c:showCatName val="0"/>
          <c:showSerName val="0"/>
          <c:showPercent val="0"/>
          <c:showBubbleSize val="0"/>
        </c:dLbls>
        <c:gapWidth val="65"/>
        <c:axId val="1510244287"/>
        <c:axId val="1510232767"/>
      </c:barChart>
      <c:catAx>
        <c:axId val="15102442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1510232767"/>
        <c:crosses val="autoZero"/>
        <c:auto val="1"/>
        <c:lblAlgn val="ctr"/>
        <c:lblOffset val="100"/>
        <c:noMultiLvlLbl val="0"/>
      </c:catAx>
      <c:valAx>
        <c:axId val="151023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51024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Additional Features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CheckBoxes!$A$12:$E$12</c:f>
              <c:strCache>
                <c:ptCount val="5"/>
                <c:pt idx="0">
                  <c:v>Product comparison tool</c:v>
                </c:pt>
                <c:pt idx="1">
                  <c:v>Customer reviews</c:v>
                </c:pt>
                <c:pt idx="2">
                  <c:v>Energy cost calculator</c:v>
                </c:pt>
                <c:pt idx="3">
                  <c:v>Customizable product options</c:v>
                </c:pt>
                <c:pt idx="4">
                  <c:v>Subscription or financing options</c:v>
                </c:pt>
              </c:strCache>
            </c:strRef>
          </c:cat>
          <c:val>
            <c:numRef>
              <c:f>CheckBoxes!$A$13:$E$13</c:f>
              <c:numCache>
                <c:formatCode>General</c:formatCode>
                <c:ptCount val="5"/>
                <c:pt idx="0">
                  <c:v>14</c:v>
                </c:pt>
                <c:pt idx="1">
                  <c:v>20</c:v>
                </c:pt>
                <c:pt idx="2">
                  <c:v>19</c:v>
                </c:pt>
                <c:pt idx="3">
                  <c:v>12</c:v>
                </c:pt>
                <c:pt idx="4">
                  <c:v>14</c:v>
                </c:pt>
              </c:numCache>
            </c:numRef>
          </c:val>
          <c:extLst>
            <c:ext xmlns:c16="http://schemas.microsoft.com/office/drawing/2014/chart" uri="{C3380CC4-5D6E-409C-BE32-E72D297353CC}">
              <c16:uniqueId val="{00000000-536B-475E-9B8F-E5479ED3722B}"/>
            </c:ext>
          </c:extLst>
        </c:ser>
        <c:dLbls>
          <c:dLblPos val="inEnd"/>
          <c:showLegendKey val="0"/>
          <c:showVal val="1"/>
          <c:showCatName val="0"/>
          <c:showSerName val="0"/>
          <c:showPercent val="0"/>
          <c:showBubbleSize val="0"/>
        </c:dLbls>
        <c:gapWidth val="65"/>
        <c:axId val="1514855343"/>
        <c:axId val="1514836623"/>
      </c:barChart>
      <c:catAx>
        <c:axId val="15148553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1514836623"/>
        <c:crosses val="autoZero"/>
        <c:auto val="1"/>
        <c:lblAlgn val="ctr"/>
        <c:lblOffset val="100"/>
        <c:noMultiLvlLbl val="0"/>
      </c:catAx>
      <c:valAx>
        <c:axId val="151483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NG"/>
          </a:p>
        </c:txPr>
        <c:crossAx val="151485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Pivot '!A1"/><Relationship Id="rId2" Type="http://schemas.openxmlformats.org/officeDocument/2006/relationships/hyperlink" Target="#'Dashboard 2'!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hyperlink" Target="#'Pivot '!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 2'!A1"/><Relationship Id="rId5" Type="http://schemas.openxmlformats.org/officeDocument/2006/relationships/hyperlink" Target="#Dashboard!A1"/><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Pivot '!A1"/><Relationship Id="rId3" Type="http://schemas.openxmlformats.org/officeDocument/2006/relationships/chart" Target="../charts/chart8.xml"/><Relationship Id="rId7" Type="http://schemas.openxmlformats.org/officeDocument/2006/relationships/hyperlink" Target="#'Dashboard 2'!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Dashboard!A1"/><Relationship Id="rId5" Type="http://schemas.openxmlformats.org/officeDocument/2006/relationships/chart" Target="../charts/chart10.xml"/><Relationship Id="rId10" Type="http://schemas.openxmlformats.org/officeDocument/2006/relationships/chart" Target="../charts/chart12.xml"/><Relationship Id="rId4" Type="http://schemas.openxmlformats.org/officeDocument/2006/relationships/chart" Target="../charts/chart9.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3</xdr:col>
      <xdr:colOff>1793423</xdr:colOff>
      <xdr:row>4</xdr:row>
      <xdr:rowOff>182337</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A860103D-8CBD-476C-B6E1-4953B3540C94}"/>
            </a:ext>
          </a:extLst>
        </xdr:cNvPr>
        <xdr:cNvSpPr/>
      </xdr:nvSpPr>
      <xdr:spPr>
        <a:xfrm>
          <a:off x="9919607" y="381000"/>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1</a:t>
          </a:r>
        </a:p>
      </xdr:txBody>
    </xdr:sp>
    <xdr:clientData/>
  </xdr:twoCellAnchor>
  <xdr:twoCellAnchor>
    <xdr:from>
      <xdr:col>3</xdr:col>
      <xdr:colOff>2299607</xdr:colOff>
      <xdr:row>2</xdr:row>
      <xdr:rowOff>13607</xdr:rowOff>
    </xdr:from>
    <xdr:to>
      <xdr:col>4</xdr:col>
      <xdr:colOff>813708</xdr:colOff>
      <xdr:row>5</xdr:row>
      <xdr:rowOff>5444</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1EEF7E71-FD90-4A08-B376-ACCC7B5413F5}"/>
            </a:ext>
          </a:extLst>
        </xdr:cNvPr>
        <xdr:cNvSpPr/>
      </xdr:nvSpPr>
      <xdr:spPr>
        <a:xfrm>
          <a:off x="12219214" y="394607"/>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2</a:t>
          </a:r>
        </a:p>
      </xdr:txBody>
    </xdr:sp>
    <xdr:clientData/>
  </xdr:twoCellAnchor>
  <xdr:twoCellAnchor>
    <xdr:from>
      <xdr:col>4</xdr:col>
      <xdr:colOff>1333499</xdr:colOff>
      <xdr:row>2</xdr:row>
      <xdr:rowOff>27214</xdr:rowOff>
    </xdr:from>
    <xdr:to>
      <xdr:col>5</xdr:col>
      <xdr:colOff>895351</xdr:colOff>
      <xdr:row>5</xdr:row>
      <xdr:rowOff>19051</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A0257231-FDB3-4A71-ABAC-8328C81B8FE5}"/>
            </a:ext>
          </a:extLst>
        </xdr:cNvPr>
        <xdr:cNvSpPr/>
      </xdr:nvSpPr>
      <xdr:spPr>
        <a:xfrm>
          <a:off x="14532428" y="408214"/>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Pivot</a:t>
          </a:r>
          <a:r>
            <a:rPr lang="en-US" sz="1500" b="1" baseline="0">
              <a:solidFill>
                <a:schemeClr val="tx2"/>
              </a:solidFill>
            </a:rPr>
            <a:t> Tables</a:t>
          </a:r>
          <a:endParaRPr lang="en-US" sz="1500" b="1">
            <a:solidFill>
              <a:schemeClr val="tx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226478</xdr:colOff>
      <xdr:row>2</xdr:row>
      <xdr:rowOff>101437</xdr:rowOff>
    </xdr:from>
    <xdr:to>
      <xdr:col>20</xdr:col>
      <xdr:colOff>102502</xdr:colOff>
      <xdr:row>8</xdr:row>
      <xdr:rowOff>131372</xdr:rowOff>
    </xdr:to>
    <xdr:sp macro="" textlink="">
      <xdr:nvSpPr>
        <xdr:cNvPr id="4" name="Rectangle: Rounded Corners 3">
          <a:extLst>
            <a:ext uri="{FF2B5EF4-FFF2-40B4-BE49-F238E27FC236}">
              <a16:creationId xmlns:a16="http://schemas.microsoft.com/office/drawing/2014/main" id="{307CE0E4-F648-FA11-048F-E3D1E8ED76F7}"/>
            </a:ext>
          </a:extLst>
        </xdr:cNvPr>
        <xdr:cNvSpPr/>
      </xdr:nvSpPr>
      <xdr:spPr>
        <a:xfrm>
          <a:off x="226478" y="482437"/>
          <a:ext cx="12798274" cy="1172935"/>
        </a:xfrm>
        <a:prstGeom prst="roundRect">
          <a:avLst/>
        </a:prstGeom>
        <a:solidFill>
          <a:schemeClr val="tx2"/>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t>Renewable Energy Analysis</a:t>
          </a:r>
          <a:endParaRPr lang="en-NG" sz="2800" b="1"/>
        </a:p>
      </xdr:txBody>
    </xdr:sp>
    <xdr:clientData/>
  </xdr:twoCellAnchor>
  <xdr:twoCellAnchor>
    <xdr:from>
      <xdr:col>0</xdr:col>
      <xdr:colOff>245527</xdr:colOff>
      <xdr:row>9</xdr:row>
      <xdr:rowOff>89190</xdr:rowOff>
    </xdr:from>
    <xdr:to>
      <xdr:col>3</xdr:col>
      <xdr:colOff>346221</xdr:colOff>
      <xdr:row>12</xdr:row>
      <xdr:rowOff>9059</xdr:rowOff>
    </xdr:to>
    <xdr:sp macro="" textlink="">
      <xdr:nvSpPr>
        <xdr:cNvPr id="5" name="Rectangle: Rounded Corners 4">
          <a:extLst>
            <a:ext uri="{FF2B5EF4-FFF2-40B4-BE49-F238E27FC236}">
              <a16:creationId xmlns:a16="http://schemas.microsoft.com/office/drawing/2014/main" id="{C6757D0A-8395-2BDF-5FFE-C07A9071EBE1}"/>
            </a:ext>
          </a:extLst>
        </xdr:cNvPr>
        <xdr:cNvSpPr/>
      </xdr:nvSpPr>
      <xdr:spPr>
        <a:xfrm>
          <a:off x="245527" y="1803690"/>
          <a:ext cx="2217361"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p>
        <a:p>
          <a:pPr algn="ctr"/>
          <a:r>
            <a:rPr lang="en-US" sz="1500" b="1">
              <a:solidFill>
                <a:schemeClr val="tx2"/>
              </a:solidFill>
            </a:rPr>
            <a:t>Rating</a:t>
          </a:r>
          <a:r>
            <a:rPr lang="en-US" sz="1500" b="1" baseline="0">
              <a:solidFill>
                <a:schemeClr val="tx2"/>
              </a:solidFill>
            </a:rPr>
            <a:t> (Cost)</a:t>
          </a:r>
          <a:endParaRPr lang="en-NG" sz="1500" b="1">
            <a:solidFill>
              <a:schemeClr val="tx2"/>
            </a:solidFill>
          </a:endParaRPr>
        </a:p>
      </xdr:txBody>
    </xdr:sp>
    <xdr:clientData/>
  </xdr:twoCellAnchor>
  <xdr:twoCellAnchor>
    <xdr:from>
      <xdr:col>0</xdr:col>
      <xdr:colOff>264579</xdr:colOff>
      <xdr:row>15</xdr:row>
      <xdr:rowOff>116403</xdr:rowOff>
    </xdr:from>
    <xdr:to>
      <xdr:col>5</xdr:col>
      <xdr:colOff>127270</xdr:colOff>
      <xdr:row>27</xdr:row>
      <xdr:rowOff>182900</xdr:rowOff>
    </xdr:to>
    <xdr:sp macro="" textlink="">
      <xdr:nvSpPr>
        <xdr:cNvPr id="11" name="Rectangle: Rounded Corners 10">
          <a:extLst>
            <a:ext uri="{FF2B5EF4-FFF2-40B4-BE49-F238E27FC236}">
              <a16:creationId xmlns:a16="http://schemas.microsoft.com/office/drawing/2014/main" id="{05BDD282-C7D3-FE63-AEC9-CFC508AD7989}"/>
            </a:ext>
          </a:extLst>
        </xdr:cNvPr>
        <xdr:cNvSpPr/>
      </xdr:nvSpPr>
      <xdr:spPr>
        <a:xfrm>
          <a:off x="264579" y="3122070"/>
          <a:ext cx="3207024" cy="2458330"/>
        </a:xfrm>
        <a:prstGeom prst="roundRect">
          <a:avLst>
            <a:gd name="adj" fmla="val 620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286010</xdr:colOff>
      <xdr:row>28</xdr:row>
      <xdr:rowOff>125929</xdr:rowOff>
    </xdr:from>
    <xdr:to>
      <xdr:col>20</xdr:col>
      <xdr:colOff>88894</xdr:colOff>
      <xdr:row>42</xdr:row>
      <xdr:rowOff>106880</xdr:rowOff>
    </xdr:to>
    <xdr:sp macro="" textlink="">
      <xdr:nvSpPr>
        <xdr:cNvPr id="14" name="Rectangle: Rounded Corners 13">
          <a:extLst>
            <a:ext uri="{FF2B5EF4-FFF2-40B4-BE49-F238E27FC236}">
              <a16:creationId xmlns:a16="http://schemas.microsoft.com/office/drawing/2014/main" id="{B9A1BB51-0A56-18DD-B9A7-A1272B8E3DEE}"/>
            </a:ext>
          </a:extLst>
        </xdr:cNvPr>
        <xdr:cNvSpPr/>
      </xdr:nvSpPr>
      <xdr:spPr>
        <a:xfrm>
          <a:off x="286010" y="5713929"/>
          <a:ext cx="12725134" cy="2753784"/>
        </a:xfrm>
        <a:prstGeom prst="roundRect">
          <a:avLst>
            <a:gd name="adj" fmla="val 6286"/>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289920</xdr:colOff>
      <xdr:row>15</xdr:row>
      <xdr:rowOff>161332</xdr:rowOff>
    </xdr:from>
    <xdr:to>
      <xdr:col>15</xdr:col>
      <xdr:colOff>157548</xdr:colOff>
      <xdr:row>28</xdr:row>
      <xdr:rowOff>1385</xdr:rowOff>
    </xdr:to>
    <xdr:sp macro="" textlink="">
      <xdr:nvSpPr>
        <xdr:cNvPr id="15" name="Rectangle: Rounded Corners 14">
          <a:extLst>
            <a:ext uri="{FF2B5EF4-FFF2-40B4-BE49-F238E27FC236}">
              <a16:creationId xmlns:a16="http://schemas.microsoft.com/office/drawing/2014/main" id="{76658A2F-BD85-931C-D86C-06649CA3AD5E}"/>
            </a:ext>
          </a:extLst>
        </xdr:cNvPr>
        <xdr:cNvSpPr/>
      </xdr:nvSpPr>
      <xdr:spPr>
        <a:xfrm>
          <a:off x="3634253" y="3166999"/>
          <a:ext cx="6122378" cy="2422386"/>
        </a:xfrm>
        <a:prstGeom prst="roundRect">
          <a:avLst>
            <a:gd name="adj" fmla="val 4079"/>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392184</xdr:colOff>
      <xdr:row>20</xdr:row>
      <xdr:rowOff>64700</xdr:rowOff>
    </xdr:from>
    <xdr:to>
      <xdr:col>27</xdr:col>
      <xdr:colOff>256111</xdr:colOff>
      <xdr:row>43</xdr:row>
      <xdr:rowOff>3163</xdr:rowOff>
    </xdr:to>
    <xdr:sp macro="" textlink="">
      <xdr:nvSpPr>
        <xdr:cNvPr id="16" name="Rectangle: Rounded Corners 15">
          <a:extLst>
            <a:ext uri="{FF2B5EF4-FFF2-40B4-BE49-F238E27FC236}">
              <a16:creationId xmlns:a16="http://schemas.microsoft.com/office/drawing/2014/main" id="{37A81BA8-4E85-6309-2D45-04C95FED5A14}"/>
            </a:ext>
          </a:extLst>
        </xdr:cNvPr>
        <xdr:cNvSpPr/>
      </xdr:nvSpPr>
      <xdr:spPr>
        <a:xfrm>
          <a:off x="13314434" y="4128700"/>
          <a:ext cx="4160760" cy="4425796"/>
        </a:xfrm>
        <a:prstGeom prst="roundRect">
          <a:avLst>
            <a:gd name="adj" fmla="val 6262"/>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371736</xdr:colOff>
      <xdr:row>16</xdr:row>
      <xdr:rowOff>152122</xdr:rowOff>
    </xdr:from>
    <xdr:to>
      <xdr:col>4</xdr:col>
      <xdr:colOff>429918</xdr:colOff>
      <xdr:row>26</xdr:row>
      <xdr:rowOff>66083</xdr:rowOff>
    </xdr:to>
    <xdr:graphicFrame macro="">
      <xdr:nvGraphicFramePr>
        <xdr:cNvPr id="21" name="Chart 20">
          <a:extLst>
            <a:ext uri="{FF2B5EF4-FFF2-40B4-BE49-F238E27FC236}">
              <a16:creationId xmlns:a16="http://schemas.microsoft.com/office/drawing/2014/main" id="{B18B5662-1581-4E97-A445-F1F246DFE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481310</xdr:colOff>
      <xdr:row>24</xdr:row>
      <xdr:rowOff>23574</xdr:rowOff>
    </xdr:from>
    <xdr:to>
      <xdr:col>27</xdr:col>
      <xdr:colOff>49898</xdr:colOff>
      <xdr:row>37</xdr:row>
      <xdr:rowOff>174613</xdr:rowOff>
    </xdr:to>
    <xdr:graphicFrame macro="">
      <xdr:nvGraphicFramePr>
        <xdr:cNvPr id="22" name="Chart 21">
          <a:extLst>
            <a:ext uri="{FF2B5EF4-FFF2-40B4-BE49-F238E27FC236}">
              <a16:creationId xmlns:a16="http://schemas.microsoft.com/office/drawing/2014/main" id="{5F10CDDA-6F56-4658-81C8-D1C57C347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455080</xdr:colOff>
      <xdr:row>28</xdr:row>
      <xdr:rowOff>183078</xdr:rowOff>
    </xdr:from>
    <xdr:to>
      <xdr:col>18</xdr:col>
      <xdr:colOff>562681</xdr:colOff>
      <xdr:row>42</xdr:row>
      <xdr:rowOff>36702</xdr:rowOff>
    </xdr:to>
    <xdr:graphicFrame macro="">
      <xdr:nvGraphicFramePr>
        <xdr:cNvPr id="23" name="Chart 22">
          <a:extLst>
            <a:ext uri="{FF2B5EF4-FFF2-40B4-BE49-F238E27FC236}">
              <a16:creationId xmlns:a16="http://schemas.microsoft.com/office/drawing/2014/main" id="{A4F7E49C-E432-4520-BF64-B174A9BC6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276312</xdr:colOff>
      <xdr:row>15</xdr:row>
      <xdr:rowOff>161332</xdr:rowOff>
    </xdr:from>
    <xdr:to>
      <xdr:col>14</xdr:col>
      <xdr:colOff>577430</xdr:colOff>
      <xdr:row>26</xdr:row>
      <xdr:rowOff>101747</xdr:rowOff>
    </xdr:to>
    <xdr:graphicFrame macro="">
      <xdr:nvGraphicFramePr>
        <xdr:cNvPr id="25" name="Chart 24">
          <a:extLst>
            <a:ext uri="{FF2B5EF4-FFF2-40B4-BE49-F238E27FC236}">
              <a16:creationId xmlns:a16="http://schemas.microsoft.com/office/drawing/2014/main" id="{736D5B4B-78D7-4030-97B6-1EB2097F7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574820</xdr:colOff>
      <xdr:row>9</xdr:row>
      <xdr:rowOff>91911</xdr:rowOff>
    </xdr:from>
    <xdr:to>
      <xdr:col>7</xdr:col>
      <xdr:colOff>400649</xdr:colOff>
      <xdr:row>12</xdr:row>
      <xdr:rowOff>36273</xdr:rowOff>
    </xdr:to>
    <xdr:sp macro="" textlink="">
      <xdr:nvSpPr>
        <xdr:cNvPr id="12" name="Rectangle: Rounded Corners 11">
          <a:extLst>
            <a:ext uri="{FF2B5EF4-FFF2-40B4-BE49-F238E27FC236}">
              <a16:creationId xmlns:a16="http://schemas.microsoft.com/office/drawing/2014/main" id="{6765AE80-67F0-EB4B-34D4-0F53FE0D0833}"/>
            </a:ext>
          </a:extLst>
        </xdr:cNvPr>
        <xdr:cNvSpPr/>
      </xdr:nvSpPr>
      <xdr:spPr>
        <a:xfrm>
          <a:off x="2691487" y="1806411"/>
          <a:ext cx="2281162"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(Brand Reputation)</a:t>
          </a:r>
          <a:endParaRPr lang="en-NG" sz="1500" b="1">
            <a:solidFill>
              <a:schemeClr val="tx2"/>
            </a:solidFill>
          </a:endParaRPr>
        </a:p>
      </xdr:txBody>
    </xdr:sp>
    <xdr:clientData/>
  </xdr:twoCellAnchor>
  <xdr:twoCellAnchor>
    <xdr:from>
      <xdr:col>8</xdr:col>
      <xdr:colOff>4530</xdr:colOff>
      <xdr:row>9</xdr:row>
      <xdr:rowOff>81025</xdr:rowOff>
    </xdr:from>
    <xdr:to>
      <xdr:col>11</xdr:col>
      <xdr:colOff>444192</xdr:colOff>
      <xdr:row>12</xdr:row>
      <xdr:rowOff>25387</xdr:rowOff>
    </xdr:to>
    <xdr:sp macro="" textlink="">
      <xdr:nvSpPr>
        <xdr:cNvPr id="17" name="Rectangle: Rounded Corners 16">
          <a:extLst>
            <a:ext uri="{FF2B5EF4-FFF2-40B4-BE49-F238E27FC236}">
              <a16:creationId xmlns:a16="http://schemas.microsoft.com/office/drawing/2014/main" id="{17D4B741-334D-4BF9-5D4F-993361A2E2BB}"/>
            </a:ext>
          </a:extLst>
        </xdr:cNvPr>
        <xdr:cNvSpPr/>
      </xdr:nvSpPr>
      <xdr:spPr>
        <a:xfrm>
          <a:off x="5190363" y="1795525"/>
          <a:ext cx="2281162"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(Energy Efficiency)</a:t>
          </a:r>
          <a:endParaRPr lang="en-NG" sz="1500" b="1">
            <a:solidFill>
              <a:schemeClr val="tx2"/>
            </a:solidFill>
          </a:endParaRPr>
        </a:p>
      </xdr:txBody>
    </xdr:sp>
    <xdr:clientData/>
  </xdr:twoCellAnchor>
  <xdr:twoCellAnchor>
    <xdr:from>
      <xdr:col>12</xdr:col>
      <xdr:colOff>102500</xdr:colOff>
      <xdr:row>9</xdr:row>
      <xdr:rowOff>97353</xdr:rowOff>
    </xdr:from>
    <xdr:to>
      <xdr:col>15</xdr:col>
      <xdr:colOff>542164</xdr:colOff>
      <xdr:row>12</xdr:row>
      <xdr:rowOff>41715</xdr:rowOff>
    </xdr:to>
    <xdr:sp macro="" textlink="">
      <xdr:nvSpPr>
        <xdr:cNvPr id="19" name="Rectangle: Rounded Corners 18">
          <a:extLst>
            <a:ext uri="{FF2B5EF4-FFF2-40B4-BE49-F238E27FC236}">
              <a16:creationId xmlns:a16="http://schemas.microsoft.com/office/drawing/2014/main" id="{9F6629D1-D6CA-E569-B469-35353CC7C129}"/>
            </a:ext>
          </a:extLst>
        </xdr:cNvPr>
        <xdr:cNvSpPr/>
      </xdr:nvSpPr>
      <xdr:spPr>
        <a:xfrm>
          <a:off x="7743667" y="1811853"/>
          <a:ext cx="2397580"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(Warranty Period)</a:t>
          </a:r>
          <a:endParaRPr lang="en-NG" sz="1500" b="1">
            <a:solidFill>
              <a:schemeClr val="tx2"/>
            </a:solidFill>
          </a:endParaRPr>
        </a:p>
      </xdr:txBody>
    </xdr:sp>
    <xdr:clientData/>
  </xdr:twoCellAnchor>
  <xdr:twoCellAnchor>
    <xdr:from>
      <xdr:col>16</xdr:col>
      <xdr:colOff>78007</xdr:colOff>
      <xdr:row>9</xdr:row>
      <xdr:rowOff>86467</xdr:rowOff>
    </xdr:from>
    <xdr:to>
      <xdr:col>20</xdr:col>
      <xdr:colOff>26303</xdr:colOff>
      <xdr:row>12</xdr:row>
      <xdr:rowOff>30829</xdr:rowOff>
    </xdr:to>
    <xdr:sp macro="" textlink="">
      <xdr:nvSpPr>
        <xdr:cNvPr id="20" name="Rectangle: Rounded Corners 19">
          <a:extLst>
            <a:ext uri="{FF2B5EF4-FFF2-40B4-BE49-F238E27FC236}">
              <a16:creationId xmlns:a16="http://schemas.microsoft.com/office/drawing/2014/main" id="{2B21F1DA-FE7E-AF94-A833-A0F961F49CEF}"/>
            </a:ext>
          </a:extLst>
        </xdr:cNvPr>
        <xdr:cNvSpPr/>
      </xdr:nvSpPr>
      <xdr:spPr>
        <a:xfrm>
          <a:off x="10290924" y="1800967"/>
          <a:ext cx="2657629"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(Eco Friendliness)</a:t>
          </a:r>
          <a:endParaRPr lang="en-NG" sz="1500" b="1">
            <a:solidFill>
              <a:schemeClr val="tx2"/>
            </a:solidFill>
          </a:endParaRPr>
        </a:p>
      </xdr:txBody>
    </xdr:sp>
    <xdr:clientData/>
  </xdr:twoCellAnchor>
  <xdr:twoCellAnchor>
    <xdr:from>
      <xdr:col>9</xdr:col>
      <xdr:colOff>129716</xdr:colOff>
      <xdr:row>4</xdr:row>
      <xdr:rowOff>181719</xdr:rowOff>
    </xdr:from>
    <xdr:to>
      <xdr:col>12</xdr:col>
      <xdr:colOff>86175</xdr:colOff>
      <xdr:row>7</xdr:row>
      <xdr:rowOff>173556</xdr:rowOff>
    </xdr:to>
    <xdr:sp macro="" textlink="">
      <xdr:nvSpPr>
        <xdr:cNvPr id="30" name="Rectangle: Rounded Corners 29">
          <a:hlinkClick xmlns:r="http://schemas.openxmlformats.org/officeDocument/2006/relationships" r:id="rId5"/>
          <a:extLst>
            <a:ext uri="{FF2B5EF4-FFF2-40B4-BE49-F238E27FC236}">
              <a16:creationId xmlns:a16="http://schemas.microsoft.com/office/drawing/2014/main" id="{71591D22-E306-40F7-B86E-DABBB99764C3}"/>
            </a:ext>
          </a:extLst>
        </xdr:cNvPr>
        <xdr:cNvSpPr/>
      </xdr:nvSpPr>
      <xdr:spPr>
        <a:xfrm>
          <a:off x="5929383" y="943719"/>
          <a:ext cx="1797959"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1</a:t>
          </a:r>
        </a:p>
      </xdr:txBody>
    </xdr:sp>
    <xdr:clientData/>
  </xdr:twoCellAnchor>
  <xdr:twoCellAnchor>
    <xdr:from>
      <xdr:col>12</xdr:col>
      <xdr:colOff>593872</xdr:colOff>
      <xdr:row>5</xdr:row>
      <xdr:rowOff>4826</xdr:rowOff>
    </xdr:from>
    <xdr:to>
      <xdr:col>15</xdr:col>
      <xdr:colOff>426505</xdr:colOff>
      <xdr:row>7</xdr:row>
      <xdr:rowOff>187163</xdr:rowOff>
    </xdr:to>
    <xdr:sp macro="" textlink="">
      <xdr:nvSpPr>
        <xdr:cNvPr id="31" name="Rectangle: Rounded Corners 30">
          <a:hlinkClick xmlns:r="http://schemas.openxmlformats.org/officeDocument/2006/relationships" r:id="rId6"/>
          <a:extLst>
            <a:ext uri="{FF2B5EF4-FFF2-40B4-BE49-F238E27FC236}">
              <a16:creationId xmlns:a16="http://schemas.microsoft.com/office/drawing/2014/main" id="{69FAA2C4-E456-45F0-B090-68F2679DBAD1}"/>
            </a:ext>
          </a:extLst>
        </xdr:cNvPr>
        <xdr:cNvSpPr/>
      </xdr:nvSpPr>
      <xdr:spPr>
        <a:xfrm>
          <a:off x="8235039" y="957326"/>
          <a:ext cx="1790549"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2</a:t>
          </a:r>
        </a:p>
      </xdr:txBody>
    </xdr:sp>
    <xdr:clientData/>
  </xdr:twoCellAnchor>
  <xdr:twoCellAnchor>
    <xdr:from>
      <xdr:col>16</xdr:col>
      <xdr:colOff>333975</xdr:colOff>
      <xdr:row>5</xdr:row>
      <xdr:rowOff>18433</xdr:rowOff>
    </xdr:from>
    <xdr:to>
      <xdr:col>19</xdr:col>
      <xdr:colOff>33107</xdr:colOff>
      <xdr:row>8</xdr:row>
      <xdr:rowOff>10270</xdr:rowOff>
    </xdr:to>
    <xdr:sp macro="" textlink="">
      <xdr:nvSpPr>
        <xdr:cNvPr id="32" name="Rectangle: Rounded Corners 31">
          <a:hlinkClick xmlns:r="http://schemas.openxmlformats.org/officeDocument/2006/relationships" r:id="rId7"/>
          <a:extLst>
            <a:ext uri="{FF2B5EF4-FFF2-40B4-BE49-F238E27FC236}">
              <a16:creationId xmlns:a16="http://schemas.microsoft.com/office/drawing/2014/main" id="{D7207AC7-4CA5-472D-95CF-84716ED76408}"/>
            </a:ext>
          </a:extLst>
        </xdr:cNvPr>
        <xdr:cNvSpPr/>
      </xdr:nvSpPr>
      <xdr:spPr>
        <a:xfrm>
          <a:off x="10546892" y="970933"/>
          <a:ext cx="1794632"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Pivot</a:t>
          </a:r>
          <a:r>
            <a:rPr lang="en-US" sz="1500" b="1" baseline="0">
              <a:solidFill>
                <a:schemeClr val="tx2"/>
              </a:solidFill>
            </a:rPr>
            <a:t> Tables</a:t>
          </a:r>
          <a:endParaRPr lang="en-US" sz="1500" b="1">
            <a:solidFill>
              <a:schemeClr val="tx2"/>
            </a:solidFill>
          </a:endParaRPr>
        </a:p>
      </xdr:txBody>
    </xdr:sp>
    <xdr:clientData/>
  </xdr:twoCellAnchor>
  <xdr:twoCellAnchor>
    <xdr:from>
      <xdr:col>15</xdr:col>
      <xdr:colOff>265656</xdr:colOff>
      <xdr:row>16</xdr:row>
      <xdr:rowOff>140895</xdr:rowOff>
    </xdr:from>
    <xdr:to>
      <xdr:col>17</xdr:col>
      <xdr:colOff>522703</xdr:colOff>
      <xdr:row>19</xdr:row>
      <xdr:rowOff>287853</xdr:rowOff>
    </xdr:to>
    <xdr:sp macro="" textlink="">
      <xdr:nvSpPr>
        <xdr:cNvPr id="37" name="Rectangle: Rounded Corners 36">
          <a:extLst>
            <a:ext uri="{FF2B5EF4-FFF2-40B4-BE49-F238E27FC236}">
              <a16:creationId xmlns:a16="http://schemas.microsoft.com/office/drawing/2014/main" id="{91C5340C-3B0A-73CF-5F48-52668F210B8D}"/>
            </a:ext>
          </a:extLst>
        </xdr:cNvPr>
        <xdr:cNvSpPr/>
      </xdr:nvSpPr>
      <xdr:spPr>
        <a:xfrm>
          <a:off x="9864739" y="3337062"/>
          <a:ext cx="1484714" cy="718458"/>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i="0" u="none" strike="noStrike">
              <a:solidFill>
                <a:schemeClr val="tx2"/>
              </a:solidFill>
              <a:effectLst/>
              <a:latin typeface="+mn-lt"/>
              <a:ea typeface="+mn-ea"/>
              <a:cs typeface="+mn-cs"/>
            </a:rPr>
            <a:t>Under ₦500,000</a:t>
          </a:r>
          <a:r>
            <a:rPr lang="en-US" sz="1500" b="1">
              <a:solidFill>
                <a:schemeClr val="tx2"/>
              </a:solidFill>
            </a:rPr>
            <a:t> </a:t>
          </a:r>
          <a:endParaRPr lang="en-NG" sz="1500" b="1">
            <a:solidFill>
              <a:schemeClr val="tx2"/>
            </a:solidFill>
          </a:endParaRPr>
        </a:p>
      </xdr:txBody>
    </xdr:sp>
    <xdr:clientData/>
  </xdr:twoCellAnchor>
  <xdr:twoCellAnchor editAs="oneCell">
    <xdr:from>
      <xdr:col>15</xdr:col>
      <xdr:colOff>376154</xdr:colOff>
      <xdr:row>22</xdr:row>
      <xdr:rowOff>165388</xdr:rowOff>
    </xdr:from>
    <xdr:to>
      <xdr:col>20</xdr:col>
      <xdr:colOff>86173</xdr:colOff>
      <xdr:row>27</xdr:row>
      <xdr:rowOff>170831</xdr:rowOff>
    </xdr:to>
    <mc:AlternateContent xmlns:mc="http://schemas.openxmlformats.org/markup-compatibility/2006" xmlns:a14="http://schemas.microsoft.com/office/drawing/2010/main">
      <mc:Choice Requires="a14">
        <xdr:graphicFrame macro="">
          <xdr:nvGraphicFramePr>
            <xdr:cNvPr id="43" name="Renewable energy consumer type">
              <a:extLst>
                <a:ext uri="{FF2B5EF4-FFF2-40B4-BE49-F238E27FC236}">
                  <a16:creationId xmlns:a16="http://schemas.microsoft.com/office/drawing/2014/main" id="{828AA855-A6E7-3503-69F7-696D0A530A05}"/>
                </a:ext>
              </a:extLst>
            </xdr:cNvPr>
            <xdr:cNvGraphicFramePr/>
          </xdr:nvGraphicFramePr>
          <xdr:xfrm>
            <a:off x="0" y="0"/>
            <a:ext cx="0" cy="0"/>
          </xdr:xfrm>
          <a:graphic>
            <a:graphicData uri="http://schemas.microsoft.com/office/drawing/2010/slicer">
              <sle:slicer xmlns:sle="http://schemas.microsoft.com/office/drawing/2010/slicer" name="Renewable energy consumer type"/>
            </a:graphicData>
          </a:graphic>
        </xdr:graphicFrame>
      </mc:Choice>
      <mc:Fallback xmlns="">
        <xdr:sp macro="" textlink="">
          <xdr:nvSpPr>
            <xdr:cNvPr id="0" name=""/>
            <xdr:cNvSpPr>
              <a:spLocks noTextEdit="1"/>
            </xdr:cNvSpPr>
          </xdr:nvSpPr>
          <xdr:spPr>
            <a:xfrm>
              <a:off x="9975237" y="4610388"/>
              <a:ext cx="3033186" cy="9579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628007</xdr:colOff>
      <xdr:row>16</xdr:row>
      <xdr:rowOff>139566</xdr:rowOff>
    </xdr:from>
    <xdr:to>
      <xdr:col>20</xdr:col>
      <xdr:colOff>19618</xdr:colOff>
      <xdr:row>19</xdr:row>
      <xdr:rowOff>286523</xdr:rowOff>
    </xdr:to>
    <xdr:sp macro="" textlink="">
      <xdr:nvSpPr>
        <xdr:cNvPr id="44" name="Rectangle: Rounded Corners 43">
          <a:extLst>
            <a:ext uri="{FF2B5EF4-FFF2-40B4-BE49-F238E27FC236}">
              <a16:creationId xmlns:a16="http://schemas.microsoft.com/office/drawing/2014/main" id="{EFFB9219-B333-4400-BB56-33165996CA7F}"/>
            </a:ext>
          </a:extLst>
        </xdr:cNvPr>
        <xdr:cNvSpPr/>
      </xdr:nvSpPr>
      <xdr:spPr>
        <a:xfrm>
          <a:off x="11835757" y="3483899"/>
          <a:ext cx="1487111" cy="718457"/>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G" sz="1500" b="1" i="0" u="none" strike="noStrike">
              <a:solidFill>
                <a:schemeClr val="tx2"/>
              </a:solidFill>
              <a:effectLst/>
              <a:latin typeface="+mn-lt"/>
              <a:ea typeface="+mn-ea"/>
              <a:cs typeface="+mn-cs"/>
            </a:rPr>
            <a:t>₦500,000 - ₦1,000,000</a:t>
          </a:r>
          <a:r>
            <a:rPr lang="en-NG" sz="1500" b="1">
              <a:solidFill>
                <a:schemeClr val="tx2"/>
              </a:solidFill>
            </a:rPr>
            <a:t> </a:t>
          </a:r>
        </a:p>
      </xdr:txBody>
    </xdr:sp>
    <xdr:clientData/>
  </xdr:twoCellAnchor>
  <xdr:twoCellAnchor>
    <xdr:from>
      <xdr:col>20</xdr:col>
      <xdr:colOff>310086</xdr:colOff>
      <xdr:row>2</xdr:row>
      <xdr:rowOff>79362</xdr:rowOff>
    </xdr:from>
    <xdr:to>
      <xdr:col>27</xdr:col>
      <xdr:colOff>262462</xdr:colOff>
      <xdr:row>19</xdr:row>
      <xdr:rowOff>126987</xdr:rowOff>
    </xdr:to>
    <xdr:sp macro="" textlink="">
      <xdr:nvSpPr>
        <xdr:cNvPr id="46" name="Rectangle: Rounded Corners 45">
          <a:extLst>
            <a:ext uri="{FF2B5EF4-FFF2-40B4-BE49-F238E27FC236}">
              <a16:creationId xmlns:a16="http://schemas.microsoft.com/office/drawing/2014/main" id="{CEF8273F-7470-41A1-B0F3-6CFC0A92FF8C}"/>
            </a:ext>
          </a:extLst>
        </xdr:cNvPr>
        <xdr:cNvSpPr/>
      </xdr:nvSpPr>
      <xdr:spPr>
        <a:xfrm>
          <a:off x="13232336" y="460362"/>
          <a:ext cx="4249209" cy="3434292"/>
        </a:xfrm>
        <a:prstGeom prst="roundRect">
          <a:avLst>
            <a:gd name="adj" fmla="val 400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21</xdr:col>
      <xdr:colOff>41270</xdr:colOff>
      <xdr:row>3</xdr:row>
      <xdr:rowOff>101587</xdr:rowOff>
    </xdr:from>
    <xdr:to>
      <xdr:col>26</xdr:col>
      <xdr:colOff>558834</xdr:colOff>
      <xdr:row>18</xdr:row>
      <xdr:rowOff>105820</xdr:rowOff>
    </xdr:to>
    <xdr:graphicFrame macro="">
      <xdr:nvGraphicFramePr>
        <xdr:cNvPr id="47" name="Chart 46">
          <a:extLst>
            <a:ext uri="{FF2B5EF4-FFF2-40B4-BE49-F238E27FC236}">
              <a16:creationId xmlns:a16="http://schemas.microsoft.com/office/drawing/2014/main" id="{F0D04BFF-B78A-49F5-A326-96F108FAB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202745</xdr:colOff>
      <xdr:row>7</xdr:row>
      <xdr:rowOff>112598</xdr:rowOff>
    </xdr:from>
    <xdr:to>
      <xdr:col>9</xdr:col>
      <xdr:colOff>231320</xdr:colOff>
      <xdr:row>21</xdr:row>
      <xdr:rowOff>85725</xdr:rowOff>
    </xdr:to>
    <xdr:sp macro="" textlink="">
      <xdr:nvSpPr>
        <xdr:cNvPr id="3" name="Rectangle: Rounded Corners 2">
          <a:extLst>
            <a:ext uri="{FF2B5EF4-FFF2-40B4-BE49-F238E27FC236}">
              <a16:creationId xmlns:a16="http://schemas.microsoft.com/office/drawing/2014/main" id="{CC752FD6-1647-40D5-87DB-1CB659CFF018}"/>
            </a:ext>
          </a:extLst>
        </xdr:cNvPr>
        <xdr:cNvSpPr/>
      </xdr:nvSpPr>
      <xdr:spPr>
        <a:xfrm>
          <a:off x="202745" y="1446098"/>
          <a:ext cx="5539468" cy="2939484"/>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336095</xdr:colOff>
      <xdr:row>7</xdr:row>
      <xdr:rowOff>131648</xdr:rowOff>
    </xdr:from>
    <xdr:to>
      <xdr:col>18</xdr:col>
      <xdr:colOff>364670</xdr:colOff>
      <xdr:row>21</xdr:row>
      <xdr:rowOff>104775</xdr:rowOff>
    </xdr:to>
    <xdr:sp macro="" textlink="">
      <xdr:nvSpPr>
        <xdr:cNvPr id="4" name="Rectangle: Rounded Corners 3">
          <a:extLst>
            <a:ext uri="{FF2B5EF4-FFF2-40B4-BE49-F238E27FC236}">
              <a16:creationId xmlns:a16="http://schemas.microsoft.com/office/drawing/2014/main" id="{E0A654D6-921D-446D-51E5-9B0A2F4523B4}"/>
            </a:ext>
          </a:extLst>
        </xdr:cNvPr>
        <xdr:cNvSpPr/>
      </xdr:nvSpPr>
      <xdr:spPr>
        <a:xfrm>
          <a:off x="5846988" y="1465148"/>
          <a:ext cx="5539468" cy="2939484"/>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240845</xdr:colOff>
      <xdr:row>7</xdr:row>
      <xdr:rowOff>161924</xdr:rowOff>
    </xdr:from>
    <xdr:to>
      <xdr:col>9</xdr:col>
      <xdr:colOff>47623</xdr:colOff>
      <xdr:row>21</xdr:row>
      <xdr:rowOff>19049</xdr:rowOff>
    </xdr:to>
    <xdr:graphicFrame macro="">
      <xdr:nvGraphicFramePr>
        <xdr:cNvPr id="5" name="Chart 4">
          <a:extLst>
            <a:ext uri="{FF2B5EF4-FFF2-40B4-BE49-F238E27FC236}">
              <a16:creationId xmlns:a16="http://schemas.microsoft.com/office/drawing/2014/main" id="{4B124B67-8F1C-4DB5-A40A-72D2F27E2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336094</xdr:colOff>
      <xdr:row>7</xdr:row>
      <xdr:rowOff>131648</xdr:rowOff>
    </xdr:from>
    <xdr:to>
      <xdr:col>18</xdr:col>
      <xdr:colOff>193220</xdr:colOff>
      <xdr:row>21</xdr:row>
      <xdr:rowOff>38100</xdr:rowOff>
    </xdr:to>
    <xdr:graphicFrame macro="">
      <xdr:nvGraphicFramePr>
        <xdr:cNvPr id="6" name="Chart 5">
          <a:extLst>
            <a:ext uri="{FF2B5EF4-FFF2-40B4-BE49-F238E27FC236}">
              <a16:creationId xmlns:a16="http://schemas.microsoft.com/office/drawing/2014/main" id="{1D2C7ED0-32D7-4C8E-AD31-42D6621E3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240845</xdr:colOff>
      <xdr:row>22</xdr:row>
      <xdr:rowOff>74498</xdr:rowOff>
    </xdr:from>
    <xdr:to>
      <xdr:col>9</xdr:col>
      <xdr:colOff>269420</xdr:colOff>
      <xdr:row>36</xdr:row>
      <xdr:rowOff>47625</xdr:rowOff>
    </xdr:to>
    <xdr:sp macro="" textlink="">
      <xdr:nvSpPr>
        <xdr:cNvPr id="7" name="Rectangle: Rounded Corners 6">
          <a:extLst>
            <a:ext uri="{FF2B5EF4-FFF2-40B4-BE49-F238E27FC236}">
              <a16:creationId xmlns:a16="http://schemas.microsoft.com/office/drawing/2014/main" id="{FA129BF2-0025-15CD-8CC2-1948F7426E36}"/>
            </a:ext>
          </a:extLst>
        </xdr:cNvPr>
        <xdr:cNvSpPr/>
      </xdr:nvSpPr>
      <xdr:spPr>
        <a:xfrm>
          <a:off x="240845" y="4564855"/>
          <a:ext cx="5539468" cy="2789806"/>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278945</xdr:colOff>
      <xdr:row>22</xdr:row>
      <xdr:rowOff>74498</xdr:rowOff>
    </xdr:from>
    <xdr:to>
      <xdr:col>9</xdr:col>
      <xdr:colOff>174169</xdr:colOff>
      <xdr:row>35</xdr:row>
      <xdr:rowOff>161925</xdr:rowOff>
    </xdr:to>
    <xdr:graphicFrame macro="">
      <xdr:nvGraphicFramePr>
        <xdr:cNvPr id="8" name="Chart 7">
          <a:extLst>
            <a:ext uri="{FF2B5EF4-FFF2-40B4-BE49-F238E27FC236}">
              <a16:creationId xmlns:a16="http://schemas.microsoft.com/office/drawing/2014/main" id="{5FF3F4AA-1F31-41CF-8662-92E74E391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364670</xdr:colOff>
      <xdr:row>22</xdr:row>
      <xdr:rowOff>84023</xdr:rowOff>
    </xdr:from>
    <xdr:to>
      <xdr:col>18</xdr:col>
      <xdr:colOff>393245</xdr:colOff>
      <xdr:row>36</xdr:row>
      <xdr:rowOff>57150</xdr:rowOff>
    </xdr:to>
    <xdr:sp macro="" textlink="">
      <xdr:nvSpPr>
        <xdr:cNvPr id="9" name="Rectangle: Rounded Corners 8">
          <a:extLst>
            <a:ext uri="{FF2B5EF4-FFF2-40B4-BE49-F238E27FC236}">
              <a16:creationId xmlns:a16="http://schemas.microsoft.com/office/drawing/2014/main" id="{3D6179F1-6996-C131-D127-A571650E75D8}"/>
            </a:ext>
          </a:extLst>
        </xdr:cNvPr>
        <xdr:cNvSpPr/>
      </xdr:nvSpPr>
      <xdr:spPr>
        <a:xfrm>
          <a:off x="5875563" y="4574380"/>
          <a:ext cx="5539468" cy="2789806"/>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287411</xdr:colOff>
      <xdr:row>36</xdr:row>
      <xdr:rowOff>152815</xdr:rowOff>
    </xdr:from>
    <xdr:to>
      <xdr:col>11</xdr:col>
      <xdr:colOff>338476</xdr:colOff>
      <xdr:row>50</xdr:row>
      <xdr:rowOff>125942</xdr:rowOff>
    </xdr:to>
    <xdr:sp macro="" textlink="">
      <xdr:nvSpPr>
        <xdr:cNvPr id="12" name="Rectangle: Rounded Corners 11">
          <a:extLst>
            <a:ext uri="{FF2B5EF4-FFF2-40B4-BE49-F238E27FC236}">
              <a16:creationId xmlns:a16="http://schemas.microsoft.com/office/drawing/2014/main" id="{0235BEB8-2202-A027-54F1-0ADFB383B75A}"/>
            </a:ext>
          </a:extLst>
        </xdr:cNvPr>
        <xdr:cNvSpPr/>
      </xdr:nvSpPr>
      <xdr:spPr>
        <a:xfrm>
          <a:off x="287411" y="7459851"/>
          <a:ext cx="6786601" cy="2939484"/>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287410</xdr:colOff>
      <xdr:row>36</xdr:row>
      <xdr:rowOff>152815</xdr:rowOff>
    </xdr:from>
    <xdr:to>
      <xdr:col>11</xdr:col>
      <xdr:colOff>71435</xdr:colOff>
      <xdr:row>50</xdr:row>
      <xdr:rowOff>142875</xdr:rowOff>
    </xdr:to>
    <xdr:graphicFrame macro="">
      <xdr:nvGraphicFramePr>
        <xdr:cNvPr id="13" name="Chart 12">
          <a:extLst>
            <a:ext uri="{FF2B5EF4-FFF2-40B4-BE49-F238E27FC236}">
              <a16:creationId xmlns:a16="http://schemas.microsoft.com/office/drawing/2014/main" id="{5F2F65DE-F68E-42B6-8417-36D9EE8D1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481351</xdr:colOff>
      <xdr:row>36</xdr:row>
      <xdr:rowOff>142874</xdr:rowOff>
    </xdr:from>
    <xdr:to>
      <xdr:col>18</xdr:col>
      <xdr:colOff>350382</xdr:colOff>
      <xdr:row>50</xdr:row>
      <xdr:rowOff>142875</xdr:rowOff>
    </xdr:to>
    <xdr:sp macro="" textlink="">
      <xdr:nvSpPr>
        <xdr:cNvPr id="14" name="Rectangle: Rounded Corners 13">
          <a:extLst>
            <a:ext uri="{FF2B5EF4-FFF2-40B4-BE49-F238E27FC236}">
              <a16:creationId xmlns:a16="http://schemas.microsoft.com/office/drawing/2014/main" id="{28AA6001-8D2A-4A6D-BDB9-3355453A963E}"/>
            </a:ext>
          </a:extLst>
        </xdr:cNvPr>
        <xdr:cNvSpPr/>
      </xdr:nvSpPr>
      <xdr:spPr>
        <a:xfrm>
          <a:off x="7216887" y="7449910"/>
          <a:ext cx="4155281" cy="2966358"/>
        </a:xfrm>
        <a:prstGeom prst="roundRect">
          <a:avLst>
            <a:gd name="adj" fmla="val 562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83344</xdr:colOff>
      <xdr:row>38</xdr:row>
      <xdr:rowOff>0</xdr:rowOff>
    </xdr:from>
    <xdr:to>
      <xdr:col>18</xdr:col>
      <xdr:colOff>143719</xdr:colOff>
      <xdr:row>50</xdr:row>
      <xdr:rowOff>78678</xdr:rowOff>
    </xdr:to>
    <xdr:graphicFrame macro="">
      <xdr:nvGraphicFramePr>
        <xdr:cNvPr id="15" name="Chart 14">
          <a:extLst>
            <a:ext uri="{FF2B5EF4-FFF2-40B4-BE49-F238E27FC236}">
              <a16:creationId xmlns:a16="http://schemas.microsoft.com/office/drawing/2014/main" id="{680DF6F3-23F0-4259-804C-59C673944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136070</xdr:colOff>
      <xdr:row>0</xdr:row>
      <xdr:rowOff>95250</xdr:rowOff>
    </xdr:from>
    <xdr:to>
      <xdr:col>22</xdr:col>
      <xdr:colOff>435428</xdr:colOff>
      <xdr:row>6</xdr:row>
      <xdr:rowOff>163286</xdr:rowOff>
    </xdr:to>
    <xdr:sp macro="" textlink="">
      <xdr:nvSpPr>
        <xdr:cNvPr id="17" name="Rectangle: Rounded Corners 16">
          <a:extLst>
            <a:ext uri="{FF2B5EF4-FFF2-40B4-BE49-F238E27FC236}">
              <a16:creationId xmlns:a16="http://schemas.microsoft.com/office/drawing/2014/main" id="{C5FB4C4E-3BBA-45CB-9B0A-C48407D39870}"/>
            </a:ext>
          </a:extLst>
        </xdr:cNvPr>
        <xdr:cNvSpPr/>
      </xdr:nvSpPr>
      <xdr:spPr>
        <a:xfrm>
          <a:off x="136070" y="95250"/>
          <a:ext cx="13770429" cy="1211036"/>
        </a:xfrm>
        <a:prstGeom prst="roundRect">
          <a:avLst/>
        </a:prstGeom>
        <a:solidFill>
          <a:schemeClr val="tx2"/>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Renewable Energy Analysis</a:t>
          </a:r>
          <a:endParaRPr lang="en-NG" sz="2800" b="1"/>
        </a:p>
      </xdr:txBody>
    </xdr:sp>
    <xdr:clientData/>
  </xdr:twoCellAnchor>
  <xdr:twoCellAnchor>
    <xdr:from>
      <xdr:col>19</xdr:col>
      <xdr:colOff>27214</xdr:colOff>
      <xdr:row>8</xdr:row>
      <xdr:rowOff>0</xdr:rowOff>
    </xdr:from>
    <xdr:to>
      <xdr:col>22</xdr:col>
      <xdr:colOff>413658</xdr:colOff>
      <xdr:row>11</xdr:row>
      <xdr:rowOff>68036</xdr:rowOff>
    </xdr:to>
    <xdr:sp macro="" textlink="">
      <xdr:nvSpPr>
        <xdr:cNvPr id="18" name="Rectangle: Rounded Corners 17">
          <a:extLst>
            <a:ext uri="{FF2B5EF4-FFF2-40B4-BE49-F238E27FC236}">
              <a16:creationId xmlns:a16="http://schemas.microsoft.com/office/drawing/2014/main" id="{7629884B-A21C-4F82-A785-F4B7DCE141E3}"/>
            </a:ext>
          </a:extLst>
        </xdr:cNvPr>
        <xdr:cNvSpPr/>
      </xdr:nvSpPr>
      <xdr:spPr>
        <a:xfrm>
          <a:off x="11661321" y="1524000"/>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(Solar Panel)</a:t>
          </a:r>
          <a:endParaRPr lang="en-US" sz="1500" b="1">
            <a:solidFill>
              <a:schemeClr val="tx2"/>
            </a:solidFill>
          </a:endParaRPr>
        </a:p>
      </xdr:txBody>
    </xdr:sp>
    <xdr:clientData/>
  </xdr:twoCellAnchor>
  <xdr:twoCellAnchor>
    <xdr:from>
      <xdr:col>19</xdr:col>
      <xdr:colOff>43542</xdr:colOff>
      <xdr:row>15</xdr:row>
      <xdr:rowOff>84365</xdr:rowOff>
    </xdr:from>
    <xdr:to>
      <xdr:col>22</xdr:col>
      <xdr:colOff>429986</xdr:colOff>
      <xdr:row>18</xdr:row>
      <xdr:rowOff>152401</xdr:rowOff>
    </xdr:to>
    <xdr:sp macro="" textlink="">
      <xdr:nvSpPr>
        <xdr:cNvPr id="19" name="Rectangle: Rounded Corners 18">
          <a:extLst>
            <a:ext uri="{FF2B5EF4-FFF2-40B4-BE49-F238E27FC236}">
              <a16:creationId xmlns:a16="http://schemas.microsoft.com/office/drawing/2014/main" id="{DD7C3443-9109-BCA3-5BB7-005D20A8F122}"/>
            </a:ext>
          </a:extLst>
        </xdr:cNvPr>
        <xdr:cNvSpPr/>
      </xdr:nvSpPr>
      <xdr:spPr>
        <a:xfrm>
          <a:off x="11677649" y="3091544"/>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(Inverters)</a:t>
          </a:r>
          <a:endParaRPr lang="en-US" sz="1500" b="1">
            <a:solidFill>
              <a:schemeClr val="tx2"/>
            </a:solidFill>
          </a:endParaRPr>
        </a:p>
      </xdr:txBody>
    </xdr:sp>
    <xdr:clientData/>
  </xdr:twoCellAnchor>
  <xdr:twoCellAnchor>
    <xdr:from>
      <xdr:col>19</xdr:col>
      <xdr:colOff>141513</xdr:colOff>
      <xdr:row>23</xdr:row>
      <xdr:rowOff>127907</xdr:rowOff>
    </xdr:from>
    <xdr:to>
      <xdr:col>22</xdr:col>
      <xdr:colOff>527957</xdr:colOff>
      <xdr:row>27</xdr:row>
      <xdr:rowOff>5443</xdr:rowOff>
    </xdr:to>
    <xdr:sp macro="" textlink="">
      <xdr:nvSpPr>
        <xdr:cNvPr id="20" name="Rectangle: Rounded Corners 19">
          <a:extLst>
            <a:ext uri="{FF2B5EF4-FFF2-40B4-BE49-F238E27FC236}">
              <a16:creationId xmlns:a16="http://schemas.microsoft.com/office/drawing/2014/main" id="{6EEEB238-1917-B2FD-301B-6B31AF399513}"/>
            </a:ext>
          </a:extLst>
        </xdr:cNvPr>
        <xdr:cNvSpPr/>
      </xdr:nvSpPr>
      <xdr:spPr>
        <a:xfrm>
          <a:off x="11775620" y="4808764"/>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(Batteries)</a:t>
          </a:r>
          <a:endParaRPr lang="en-US" sz="1500" b="1">
            <a:solidFill>
              <a:schemeClr val="tx2"/>
            </a:solidFill>
          </a:endParaRPr>
        </a:p>
      </xdr:txBody>
    </xdr:sp>
    <xdr:clientData/>
  </xdr:twoCellAnchor>
  <xdr:twoCellAnchor>
    <xdr:from>
      <xdr:col>19</xdr:col>
      <xdr:colOff>89805</xdr:colOff>
      <xdr:row>33</xdr:row>
      <xdr:rowOff>35378</xdr:rowOff>
    </xdr:from>
    <xdr:to>
      <xdr:col>22</xdr:col>
      <xdr:colOff>476249</xdr:colOff>
      <xdr:row>38</xdr:row>
      <xdr:rowOff>40822</xdr:rowOff>
    </xdr:to>
    <xdr:sp macro="" textlink="">
      <xdr:nvSpPr>
        <xdr:cNvPr id="21" name="Rectangle: Rounded Corners 20">
          <a:extLst>
            <a:ext uri="{FF2B5EF4-FFF2-40B4-BE49-F238E27FC236}">
              <a16:creationId xmlns:a16="http://schemas.microsoft.com/office/drawing/2014/main" id="{FC9A3854-DED4-4AD3-BA8C-35C8F533CC0B}"/>
            </a:ext>
          </a:extLst>
        </xdr:cNvPr>
        <xdr:cNvSpPr/>
      </xdr:nvSpPr>
      <xdr:spPr>
        <a:xfrm>
          <a:off x="11723912" y="6770914"/>
          <a:ext cx="2223408" cy="957944"/>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(Electric Vehicle Charger)</a:t>
          </a:r>
          <a:endParaRPr lang="en-US" sz="1500" b="1">
            <a:solidFill>
              <a:schemeClr val="tx2"/>
            </a:solidFill>
          </a:endParaRPr>
        </a:p>
      </xdr:txBody>
    </xdr:sp>
    <xdr:clientData/>
  </xdr:twoCellAnchor>
  <xdr:twoCellAnchor>
    <xdr:from>
      <xdr:col>19</xdr:col>
      <xdr:colOff>146955</xdr:colOff>
      <xdr:row>42</xdr:row>
      <xdr:rowOff>133350</xdr:rowOff>
    </xdr:from>
    <xdr:to>
      <xdr:col>22</xdr:col>
      <xdr:colOff>533399</xdr:colOff>
      <xdr:row>46</xdr:row>
      <xdr:rowOff>149679</xdr:rowOff>
    </xdr:to>
    <xdr:sp macro="" textlink="">
      <xdr:nvSpPr>
        <xdr:cNvPr id="22" name="Rectangle: Rounded Corners 21">
          <a:extLst>
            <a:ext uri="{FF2B5EF4-FFF2-40B4-BE49-F238E27FC236}">
              <a16:creationId xmlns:a16="http://schemas.microsoft.com/office/drawing/2014/main" id="{FD7E820E-4E9C-4334-71D2-9C7918E57242}"/>
            </a:ext>
          </a:extLst>
        </xdr:cNvPr>
        <xdr:cNvSpPr/>
      </xdr:nvSpPr>
      <xdr:spPr>
        <a:xfrm>
          <a:off x="11781062" y="8733064"/>
          <a:ext cx="2223408" cy="7783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(Wind Turbines)</a:t>
          </a:r>
          <a:endParaRPr lang="en-US" sz="1500" b="1">
            <a:solidFill>
              <a:schemeClr val="tx2"/>
            </a:solidFill>
          </a:endParaRPr>
        </a:p>
      </xdr:txBody>
    </xdr:sp>
    <xdr:clientData/>
  </xdr:twoCellAnchor>
  <xdr:twoCellAnchor>
    <xdr:from>
      <xdr:col>6</xdr:col>
      <xdr:colOff>13604</xdr:colOff>
      <xdr:row>3</xdr:row>
      <xdr:rowOff>108856</xdr:rowOff>
    </xdr:from>
    <xdr:to>
      <xdr:col>8</xdr:col>
      <xdr:colOff>582385</xdr:colOff>
      <xdr:row>6</xdr:row>
      <xdr:rowOff>100693</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8520CA0E-51B4-994C-47A3-509167FB2CBE}"/>
            </a:ext>
          </a:extLst>
        </xdr:cNvPr>
        <xdr:cNvSpPr/>
      </xdr:nvSpPr>
      <xdr:spPr>
        <a:xfrm>
          <a:off x="3687533" y="680356"/>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1</a:t>
          </a:r>
        </a:p>
      </xdr:txBody>
    </xdr:sp>
    <xdr:clientData/>
  </xdr:twoCellAnchor>
  <xdr:twoCellAnchor>
    <xdr:from>
      <xdr:col>9</xdr:col>
      <xdr:colOff>476247</xdr:colOff>
      <xdr:row>3</xdr:row>
      <xdr:rowOff>122463</xdr:rowOff>
    </xdr:from>
    <xdr:to>
      <xdr:col>12</xdr:col>
      <xdr:colOff>432706</xdr:colOff>
      <xdr:row>6</xdr:row>
      <xdr:rowOff>114300</xdr:rowOff>
    </xdr:to>
    <xdr:sp macro="" textlink="">
      <xdr:nvSpPr>
        <xdr:cNvPr id="24" name="Rectangle: Rounded Corners 23">
          <a:hlinkClick xmlns:r="http://schemas.openxmlformats.org/officeDocument/2006/relationships" r:id="rId7"/>
          <a:extLst>
            <a:ext uri="{FF2B5EF4-FFF2-40B4-BE49-F238E27FC236}">
              <a16:creationId xmlns:a16="http://schemas.microsoft.com/office/drawing/2014/main" id="{D7F38B0D-2734-C73D-C796-5E59666DCDD9}"/>
            </a:ext>
          </a:extLst>
        </xdr:cNvPr>
        <xdr:cNvSpPr/>
      </xdr:nvSpPr>
      <xdr:spPr>
        <a:xfrm>
          <a:off x="5987140" y="693963"/>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2</a:t>
          </a:r>
        </a:p>
      </xdr:txBody>
    </xdr:sp>
    <xdr:clientData/>
  </xdr:twoCellAnchor>
  <xdr:twoCellAnchor>
    <xdr:from>
      <xdr:col>13</xdr:col>
      <xdr:colOff>340175</xdr:colOff>
      <xdr:row>3</xdr:row>
      <xdr:rowOff>136070</xdr:rowOff>
    </xdr:from>
    <xdr:to>
      <xdr:col>16</xdr:col>
      <xdr:colOff>296634</xdr:colOff>
      <xdr:row>6</xdr:row>
      <xdr:rowOff>127907</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67D49E49-8C94-527B-2FED-844709E3428C}"/>
            </a:ext>
          </a:extLst>
        </xdr:cNvPr>
        <xdr:cNvSpPr/>
      </xdr:nvSpPr>
      <xdr:spPr>
        <a:xfrm>
          <a:off x="8300354" y="707570"/>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Pivot</a:t>
          </a:r>
          <a:r>
            <a:rPr lang="en-US" sz="1500" b="1" baseline="0">
              <a:solidFill>
                <a:schemeClr val="tx2"/>
              </a:solidFill>
            </a:rPr>
            <a:t> Tables</a:t>
          </a:r>
          <a:endParaRPr lang="en-US" sz="1500" b="1">
            <a:solidFill>
              <a:schemeClr val="tx2"/>
            </a:solidFill>
          </a:endParaRPr>
        </a:p>
      </xdr:txBody>
    </xdr:sp>
    <xdr:clientData/>
  </xdr:twoCellAnchor>
  <xdr:twoCellAnchor>
    <xdr:from>
      <xdr:col>9</xdr:col>
      <xdr:colOff>536120</xdr:colOff>
      <xdr:row>23</xdr:row>
      <xdr:rowOff>28574</xdr:rowOff>
    </xdr:from>
    <xdr:to>
      <xdr:col>18</xdr:col>
      <xdr:colOff>202745</xdr:colOff>
      <xdr:row>35</xdr:row>
      <xdr:rowOff>161924</xdr:rowOff>
    </xdr:to>
    <xdr:graphicFrame macro="">
      <xdr:nvGraphicFramePr>
        <xdr:cNvPr id="2" name="Chart 1">
          <a:extLst>
            <a:ext uri="{FF2B5EF4-FFF2-40B4-BE49-F238E27FC236}">
              <a16:creationId xmlns:a16="http://schemas.microsoft.com/office/drawing/2014/main" id="{8F94B308-A968-455E-8067-4B0F1C733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260197</xdr:colOff>
      <xdr:row>51</xdr:row>
      <xdr:rowOff>126963</xdr:rowOff>
    </xdr:from>
    <xdr:to>
      <xdr:col>22</xdr:col>
      <xdr:colOff>499381</xdr:colOff>
      <xdr:row>62</xdr:row>
      <xdr:rowOff>117022</xdr:rowOff>
    </xdr:to>
    <xdr:sp macro="" textlink="">
      <xdr:nvSpPr>
        <xdr:cNvPr id="11" name="Rectangle: Rounded Corners 10">
          <a:extLst>
            <a:ext uri="{FF2B5EF4-FFF2-40B4-BE49-F238E27FC236}">
              <a16:creationId xmlns:a16="http://schemas.microsoft.com/office/drawing/2014/main" id="{2E28BFC8-F603-A300-A603-91EE9E6A399C}"/>
            </a:ext>
          </a:extLst>
        </xdr:cNvPr>
        <xdr:cNvSpPr/>
      </xdr:nvSpPr>
      <xdr:spPr>
        <a:xfrm>
          <a:off x="260197" y="10590856"/>
          <a:ext cx="13710255" cy="2085559"/>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355446</xdr:colOff>
      <xdr:row>51</xdr:row>
      <xdr:rowOff>140569</xdr:rowOff>
    </xdr:from>
    <xdr:to>
      <xdr:col>22</xdr:col>
      <xdr:colOff>204955</xdr:colOff>
      <xdr:row>62</xdr:row>
      <xdr:rowOff>102258</xdr:rowOff>
    </xdr:to>
    <xdr:graphicFrame macro="">
      <xdr:nvGraphicFramePr>
        <xdr:cNvPr id="16" name="Chart 15">
          <a:extLst>
            <a:ext uri="{FF2B5EF4-FFF2-40B4-BE49-F238E27FC236}">
              <a16:creationId xmlns:a16="http://schemas.microsoft.com/office/drawing/2014/main" id="{62F50CCC-09AC-4B10-ADC1-BFC5FB5D2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hill" refreshedDate="45596.345613425925" createdVersion="8" refreshedVersion="8" minRefreshableVersion="3" recordCount="1" xr:uid="{ABF05835-8B14-44B4-9AF0-5C57F7A3854E}">
  <cacheSource type="worksheet">
    <worksheetSource ref="A1:E2" sheet="CheckBoxes"/>
  </cacheSource>
  <cacheFields count="5">
    <cacheField name="Solar panels" numFmtId="0">
      <sharedItems containsSemiMixedTypes="0" containsString="0" containsNumber="1" containsInteger="1" minValue="27" maxValue="27"/>
    </cacheField>
    <cacheField name="Batteries" numFmtId="0">
      <sharedItems containsSemiMixedTypes="0" containsString="0" containsNumber="1" containsInteger="1" minValue="13" maxValue="13"/>
    </cacheField>
    <cacheField name="Inverters" numFmtId="0">
      <sharedItems containsSemiMixedTypes="0" containsString="0" containsNumber="1" containsInteger="1" minValue="19" maxValue="19"/>
    </cacheField>
    <cacheField name="Electric vehicle chargers" numFmtId="0">
      <sharedItems containsSemiMixedTypes="0" containsString="0" containsNumber="1" containsInteger="1" minValue="6" maxValue="6"/>
    </cacheField>
    <cacheField name="Wind turbines" numFmtId="0">
      <sharedItems containsSemiMixedTypes="0" containsString="0" containsNumber="1" containsInteger="1" minValue="2" maxValu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hill" refreshedDate="45596.403473032406" createdVersion="8" refreshedVersion="8" minRefreshableVersion="3" recordCount="145" xr:uid="{7289A1B5-5BBC-42B2-845A-BFFC6DF66308}">
  <cacheSource type="worksheet">
    <worksheetSource ref="H1:L1048576" sheet="Renewable Energy Marketplace De"/>
  </cacheSource>
  <cacheFields count="5">
    <cacheField name="Importance of Cost" numFmtId="0">
      <sharedItems containsString="0" containsBlank="1" containsNumber="1" containsInteger="1" minValue="2" maxValue="5" count="5">
        <n v="5"/>
        <n v="3"/>
        <n v="2"/>
        <n v="4"/>
        <m/>
      </sharedItems>
    </cacheField>
    <cacheField name="Importance of Brand reputation" numFmtId="0">
      <sharedItems containsString="0" containsBlank="1" containsNumber="1" containsInteger="1" minValue="1" maxValue="5" count="6">
        <n v="5"/>
        <n v="3"/>
        <n v="2"/>
        <n v="1"/>
        <n v="4"/>
        <m/>
      </sharedItems>
    </cacheField>
    <cacheField name="Importance of Energy efficiency" numFmtId="0">
      <sharedItems containsString="0" containsBlank="1" containsNumber="1" containsInteger="1" minValue="3" maxValue="5" count="4">
        <n v="5"/>
        <n v="3"/>
        <n v="4"/>
        <m/>
      </sharedItems>
    </cacheField>
    <cacheField name="Importance of Warranty period" numFmtId="0">
      <sharedItems containsString="0" containsBlank="1" containsNumber="1" containsInteger="1" minValue="2" maxValue="5" count="5">
        <n v="5"/>
        <n v="4"/>
        <n v="3"/>
        <n v="2"/>
        <m/>
      </sharedItems>
    </cacheField>
    <cacheField name="Importance of Eco-friendliness" numFmtId="0">
      <sharedItems containsString="0" containsBlank="1" containsNumber="1" containsInteger="1" minValue="2" maxValue="5" count="5">
        <n v="5"/>
        <n v="3"/>
        <n v="2"/>
        <n v="4"/>
        <m/>
      </sharedItems>
    </cacheField>
  </cacheFields>
  <extLst>
    <ext xmlns:x14="http://schemas.microsoft.com/office/spreadsheetml/2009/9/main" uri="{725AE2AE-9491-48be-B2B4-4EB974FC3084}">
      <x14:pivotCacheDefinition pivotCacheId="3090976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hill" refreshedDate="45596.484983333336" createdVersion="8" refreshedVersion="8" minRefreshableVersion="3" recordCount="36" xr:uid="{736AA47C-97F0-458F-9988-4C260C2E55DB}">
  <cacheSource type="worksheet">
    <worksheetSource name="Renewable_Energy_Marketplace_Development_Survey"/>
  </cacheSource>
  <cacheFields count="31">
    <cacheField name="Timestamp" numFmtId="0">
      <sharedItems/>
    </cacheField>
    <cacheField name="Age group" numFmtId="0">
      <sharedItems count="3">
        <s v="25 - 34"/>
        <s v="45 - 54"/>
        <s v="15 - 24"/>
      </sharedItems>
    </cacheField>
    <cacheField name="Renewable energy consumer type" numFmtId="0">
      <sharedItems count="3">
        <s v="Individual Consumer"/>
        <s v="Small Business"/>
        <s v="Government Organization"/>
      </sharedItems>
    </cacheField>
    <cacheField name="Prefered product" numFmtId="0">
      <sharedItems count="4">
        <s v="Solar panels"/>
        <s v="Batteries"/>
        <s v="Inverters"/>
        <s v="Wind turbines"/>
      </sharedItems>
    </cacheField>
    <cacheField name="prefered product 2" numFmtId="0">
      <sharedItems/>
    </cacheField>
    <cacheField name="prefered product 3" numFmtId="0">
      <sharedItems/>
    </cacheField>
    <cacheField name="prefered product 4" numFmtId="0">
      <sharedItems/>
    </cacheField>
    <cacheField name="Importance of Cost" numFmtId="0">
      <sharedItems containsSemiMixedTypes="0" containsString="0" containsNumber="1" containsInteger="1" minValue="2" maxValue="5"/>
    </cacheField>
    <cacheField name="Importance of Brand reputation" numFmtId="0">
      <sharedItems containsSemiMixedTypes="0" containsString="0" containsNumber="1" containsInteger="1" minValue="1" maxValue="5"/>
    </cacheField>
    <cacheField name="Importance of Energy efficiency" numFmtId="0">
      <sharedItems containsSemiMixedTypes="0" containsString="0" containsNumber="1" containsInteger="1" minValue="3" maxValue="5"/>
    </cacheField>
    <cacheField name="Importance of Warranty period" numFmtId="0">
      <sharedItems containsSemiMixedTypes="0" containsString="0" containsNumber="1" containsInteger="1" minValue="2" maxValue="5"/>
    </cacheField>
    <cacheField name="Importance of Eco-friendliness" numFmtId="0">
      <sharedItems containsSemiMixedTypes="0" containsString="0" containsNumber="1" containsInteger="1" minValue="2" maxValue="5"/>
    </cacheField>
    <cacheField name="Typical budget" numFmtId="0">
      <sharedItems count="4">
        <s v="₦1,000,000 - ₦5,000,000"/>
        <s v="Under ₦500,000"/>
        <s v="₦500,000 - ₦1,000,000"/>
        <s v="Above ₦5,000,000"/>
      </sharedItems>
    </cacheField>
    <cacheField name="Current pricing of renewable energy products" numFmtId="0">
      <sharedItems/>
    </cacheField>
    <cacheField name="Method of payment for online purchases" numFmtId="0">
      <sharedItems count="4">
        <s v="Bank Transfer"/>
        <s v="Digital Wallets (e.g., Chipper Cash, Piggyvest, Google Pay, Apple Pay)"/>
        <s v="Credit/Debit Card"/>
        <s v="Cryptocurrency"/>
      </sharedItems>
    </cacheField>
    <cacheField name="Shipping method" numFmtId="0">
      <sharedItems/>
    </cacheField>
    <cacheField name="Valuable additional features" numFmtId="0">
      <sharedItems/>
    </cacheField>
    <cacheField name="Valuable additional features 2" numFmtId="0">
      <sharedItems/>
    </cacheField>
    <cacheField name="Valuable additional features 3" numFmtId="0">
      <sharedItems/>
    </cacheField>
    <cacheField name="Valuable additional features 4" numFmtId="0">
      <sharedItems/>
    </cacheField>
    <cacheField name="Valuable additional features 5" numFmtId="0">
      <sharedItems/>
    </cacheField>
    <cacheField name="Rate on importance renewable energy product warranty" numFmtId="0">
      <sharedItems containsSemiMixedTypes="0" containsString="0" containsNumber="1" containsInteger="1" minValue="3" maxValue="5"/>
    </cacheField>
    <cacheField name="Biggest challenge purchasing renewable energy products" numFmtId="0">
      <sharedItems/>
    </cacheField>
    <cacheField name="Concerns buying renewable energy products online" numFmtId="0">
      <sharedItems count="4">
        <s v="Trust in quality"/>
        <s v="Unclear installation requirements"/>
        <s v="High costs"/>
        <s v="Long shipping times"/>
      </sharedItems>
    </cacheField>
    <cacheField name="Marketplace rating for prefered features" numFmtId="0">
      <sharedItems containsSemiMixedTypes="0" containsString="0" containsNumber="1" containsInteger="1" minValue="3" maxValue="5"/>
    </cacheField>
    <cacheField name="Expected Support Options.1" numFmtId="0">
      <sharedItems/>
    </cacheField>
    <cacheField name="Expected Support Options.2" numFmtId="0">
      <sharedItems/>
    </cacheField>
    <cacheField name="Expected Support Options.3" numFmtId="0">
      <sharedItems/>
    </cacheField>
    <cacheField name="Expected Support Options.4" numFmtId="0">
      <sharedItems/>
    </cacheField>
    <cacheField name="Expected Support Options.5" numFmtId="0">
      <sharedItems/>
    </cacheField>
    <cacheField name="Additional comments or feature" numFmtId="0">
      <sharedItems/>
    </cacheField>
  </cacheFields>
  <extLst>
    <ext xmlns:x14="http://schemas.microsoft.com/office/spreadsheetml/2009/9/main" uri="{725AE2AE-9491-48be-B2B4-4EB974FC3084}">
      <x14:pivotCacheDefinition pivotCacheId="906952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27"/>
    <n v="13"/>
    <n v="19"/>
    <n v="6"/>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x v="0"/>
    <x v="0"/>
    <x v="0"/>
    <x v="0"/>
  </r>
  <r>
    <x v="1"/>
    <x v="1"/>
    <x v="0"/>
    <x v="1"/>
    <x v="0"/>
  </r>
  <r>
    <x v="0"/>
    <x v="0"/>
    <x v="0"/>
    <x v="0"/>
    <x v="0"/>
  </r>
  <r>
    <x v="1"/>
    <x v="2"/>
    <x v="1"/>
    <x v="2"/>
    <x v="1"/>
  </r>
  <r>
    <x v="1"/>
    <x v="3"/>
    <x v="0"/>
    <x v="0"/>
    <x v="0"/>
  </r>
  <r>
    <x v="1"/>
    <x v="1"/>
    <x v="1"/>
    <x v="2"/>
    <x v="1"/>
  </r>
  <r>
    <x v="1"/>
    <x v="1"/>
    <x v="2"/>
    <x v="2"/>
    <x v="2"/>
  </r>
  <r>
    <x v="0"/>
    <x v="0"/>
    <x v="0"/>
    <x v="0"/>
    <x v="3"/>
  </r>
  <r>
    <x v="0"/>
    <x v="3"/>
    <x v="0"/>
    <x v="0"/>
    <x v="0"/>
  </r>
  <r>
    <x v="0"/>
    <x v="4"/>
    <x v="0"/>
    <x v="0"/>
    <x v="3"/>
  </r>
  <r>
    <x v="0"/>
    <x v="0"/>
    <x v="0"/>
    <x v="0"/>
    <x v="0"/>
  </r>
  <r>
    <x v="2"/>
    <x v="0"/>
    <x v="0"/>
    <x v="0"/>
    <x v="1"/>
  </r>
  <r>
    <x v="1"/>
    <x v="2"/>
    <x v="0"/>
    <x v="0"/>
    <x v="0"/>
  </r>
  <r>
    <x v="1"/>
    <x v="3"/>
    <x v="1"/>
    <x v="2"/>
    <x v="1"/>
  </r>
  <r>
    <x v="0"/>
    <x v="1"/>
    <x v="0"/>
    <x v="1"/>
    <x v="0"/>
  </r>
  <r>
    <x v="0"/>
    <x v="0"/>
    <x v="0"/>
    <x v="0"/>
    <x v="0"/>
  </r>
  <r>
    <x v="1"/>
    <x v="1"/>
    <x v="1"/>
    <x v="3"/>
    <x v="1"/>
  </r>
  <r>
    <x v="1"/>
    <x v="1"/>
    <x v="1"/>
    <x v="2"/>
    <x v="1"/>
  </r>
  <r>
    <x v="0"/>
    <x v="0"/>
    <x v="0"/>
    <x v="0"/>
    <x v="0"/>
  </r>
  <r>
    <x v="1"/>
    <x v="0"/>
    <x v="0"/>
    <x v="0"/>
    <x v="0"/>
  </r>
  <r>
    <x v="1"/>
    <x v="1"/>
    <x v="1"/>
    <x v="2"/>
    <x v="1"/>
  </r>
  <r>
    <x v="0"/>
    <x v="0"/>
    <x v="0"/>
    <x v="1"/>
    <x v="1"/>
  </r>
  <r>
    <x v="1"/>
    <x v="1"/>
    <x v="1"/>
    <x v="2"/>
    <x v="1"/>
  </r>
  <r>
    <x v="0"/>
    <x v="0"/>
    <x v="0"/>
    <x v="2"/>
    <x v="0"/>
  </r>
  <r>
    <x v="0"/>
    <x v="0"/>
    <x v="0"/>
    <x v="0"/>
    <x v="0"/>
  </r>
  <r>
    <x v="1"/>
    <x v="2"/>
    <x v="0"/>
    <x v="2"/>
    <x v="1"/>
  </r>
  <r>
    <x v="1"/>
    <x v="4"/>
    <x v="0"/>
    <x v="2"/>
    <x v="1"/>
  </r>
  <r>
    <x v="0"/>
    <x v="0"/>
    <x v="0"/>
    <x v="0"/>
    <x v="0"/>
  </r>
  <r>
    <x v="3"/>
    <x v="0"/>
    <x v="0"/>
    <x v="0"/>
    <x v="0"/>
  </r>
  <r>
    <x v="0"/>
    <x v="4"/>
    <x v="0"/>
    <x v="0"/>
    <x v="0"/>
  </r>
  <r>
    <x v="3"/>
    <x v="2"/>
    <x v="0"/>
    <x v="1"/>
    <x v="0"/>
  </r>
  <r>
    <x v="1"/>
    <x v="1"/>
    <x v="1"/>
    <x v="2"/>
    <x v="1"/>
  </r>
  <r>
    <x v="1"/>
    <x v="1"/>
    <x v="1"/>
    <x v="2"/>
    <x v="1"/>
  </r>
  <r>
    <x v="1"/>
    <x v="1"/>
    <x v="1"/>
    <x v="2"/>
    <x v="1"/>
  </r>
  <r>
    <x v="1"/>
    <x v="1"/>
    <x v="1"/>
    <x v="2"/>
    <x v="1"/>
  </r>
  <r>
    <x v="0"/>
    <x v="0"/>
    <x v="0"/>
    <x v="0"/>
    <x v="0"/>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2024/10/30 12:48:43 AM GMT+1"/>
    <x v="0"/>
    <x v="0"/>
    <x v="0"/>
    <s v="Inverters"/>
    <s v=""/>
    <s v=""/>
    <n v="5"/>
    <n v="5"/>
    <n v="5"/>
    <n v="5"/>
    <n v="5"/>
    <x v="0"/>
    <s v="Reasonable"/>
    <x v="0"/>
    <s v="Direct home/business delivery"/>
    <s v="Customer reviews"/>
    <s v="0"/>
    <s v="0"/>
    <s v="0"/>
    <s v="0"/>
    <n v="5"/>
    <s v="Warranty"/>
    <x v="0"/>
    <n v="5"/>
    <s v="24/7 support"/>
    <s v="Installation services"/>
    <s v="Warranty handling"/>
    <s v="Product consultation"/>
    <s v="Technical support"/>
    <s v="Order tracking"/>
  </r>
  <r>
    <s v="2024/10/30 3:25:42 AM GMT+1"/>
    <x v="0"/>
    <x v="0"/>
    <x v="0"/>
    <s v=""/>
    <s v=""/>
    <s v=""/>
    <n v="3"/>
    <n v="3"/>
    <n v="5"/>
    <n v="4"/>
    <n v="5"/>
    <x v="0"/>
    <s v="No opinion"/>
    <x v="1"/>
    <s v="Direct home/business delivery"/>
    <s v="Customer reviews"/>
    <s v="0"/>
    <s v="0"/>
    <s v="0"/>
    <s v="0"/>
    <n v="5"/>
    <s v="No Reliable Vendors "/>
    <x v="1"/>
    <n v="5"/>
    <s v="Installation services"/>
    <s v="0"/>
    <s v="0"/>
    <s v="0"/>
    <s v="0"/>
    <s v="NO"/>
  </r>
  <r>
    <s v="2024/10/30 6:39:09 AM GMT+1"/>
    <x v="1"/>
    <x v="1"/>
    <x v="0"/>
    <s v="Inverters"/>
    <s v=""/>
    <s v=""/>
    <n v="5"/>
    <n v="5"/>
    <n v="5"/>
    <n v="5"/>
    <n v="5"/>
    <x v="0"/>
    <s v="Affordable"/>
    <x v="0"/>
    <s v="Direct home/business delivery"/>
    <s v="Energy cost calculator"/>
    <s v="0"/>
    <s v="0"/>
    <s v="0"/>
    <s v="0"/>
    <n v="5"/>
    <s v="Trust "/>
    <x v="2"/>
    <n v="5"/>
    <s v="24/7 support"/>
    <s v="Installation services"/>
    <s v="Warranty handling"/>
    <s v="Product consultation"/>
    <s v="Technical support"/>
    <s v="No resonse"/>
  </r>
  <r>
    <s v="2024/10/30 6:50:05 AM GMT+1"/>
    <x v="2"/>
    <x v="0"/>
    <x v="0"/>
    <s v="Inverters"/>
    <s v="Electric vehicle chargers"/>
    <s v=""/>
    <n v="3"/>
    <n v="2"/>
    <n v="3"/>
    <n v="3"/>
    <n v="3"/>
    <x v="1"/>
    <s v="Too expensive"/>
    <x v="2"/>
    <s v="Pick-up from a nearby store"/>
    <s v="Customer reviews"/>
    <s v="0"/>
    <s v="0"/>
    <s v="0"/>
    <s v="0"/>
    <n v="4"/>
    <s v="Money"/>
    <x v="0"/>
    <n v="4"/>
    <s v="24/7 support"/>
    <s v="0"/>
    <s v="0"/>
    <s v="0"/>
    <s v="0"/>
    <s v="No resonse"/>
  </r>
  <r>
    <s v="2024/10/30 7:04:00 AM GMT+1"/>
    <x v="2"/>
    <x v="0"/>
    <x v="0"/>
    <s v="Batteries"/>
    <s v="Inverters"/>
    <s v=""/>
    <n v="3"/>
    <n v="1"/>
    <n v="5"/>
    <n v="5"/>
    <n v="5"/>
    <x v="2"/>
    <s v="No opinion"/>
    <x v="0"/>
    <s v="Direct home/business delivery"/>
    <s v="Energy cost calculator"/>
    <s v="0"/>
    <s v="0"/>
    <s v="0"/>
    <s v="0"/>
    <n v="5"/>
    <s v="Availability Of Retailers"/>
    <x v="1"/>
    <n v="5"/>
    <s v="Installation services"/>
    <s v="Technical support"/>
    <s v="0"/>
    <s v="0"/>
    <s v="0"/>
    <s v="No response"/>
  </r>
  <r>
    <s v="2024/10/30 7:19:22 AM GMT+1"/>
    <x v="2"/>
    <x v="0"/>
    <x v="0"/>
    <s v=""/>
    <s v=""/>
    <s v=""/>
    <n v="3"/>
    <n v="3"/>
    <n v="3"/>
    <n v="3"/>
    <n v="3"/>
    <x v="2"/>
    <s v="Too expensive"/>
    <x v="0"/>
    <s v="Direct home/business delivery"/>
    <s v="Energy cost calculator"/>
    <s v="0"/>
    <s v="0"/>
    <s v="0"/>
    <s v="0"/>
    <n v="5"/>
    <s v="Warranty Issues "/>
    <x v="0"/>
    <n v="4"/>
    <s v="24/7 support"/>
    <s v="Installation services"/>
    <s v="Warranty handling"/>
    <s v="Product consultation"/>
    <s v="Technical support"/>
    <s v="No resonse"/>
  </r>
  <r>
    <s v="2024/10/30 7:42:38 AM GMT+1"/>
    <x v="2"/>
    <x v="0"/>
    <x v="0"/>
    <s v=""/>
    <s v=""/>
    <s v=""/>
    <n v="3"/>
    <n v="3"/>
    <n v="4"/>
    <n v="3"/>
    <n v="2"/>
    <x v="1"/>
    <s v="Too expensive"/>
    <x v="1"/>
    <s v="Pick-up from a nearby store"/>
    <s v="Customer reviews"/>
    <s v="0"/>
    <s v="0"/>
    <s v="0"/>
    <s v="0"/>
    <n v="3"/>
    <s v="Trust On Quality When Purchasing Online "/>
    <x v="0"/>
    <n v="3"/>
    <s v="24/7 support"/>
    <s v="0"/>
    <s v="0"/>
    <s v="0"/>
    <s v="0"/>
    <s v="No response I don't have additional comment"/>
  </r>
  <r>
    <s v="2024/10/30 7:48:22 AM GMT+1"/>
    <x v="0"/>
    <x v="0"/>
    <x v="0"/>
    <s v="Batteries"/>
    <s v="Inverters"/>
    <s v=""/>
    <n v="5"/>
    <n v="5"/>
    <n v="5"/>
    <n v="5"/>
    <n v="4"/>
    <x v="2"/>
    <s v="Too expensive"/>
    <x v="2"/>
    <s v="Direct home/business delivery"/>
    <s v="Product comparison tool"/>
    <s v="Customer reviews"/>
    <s v="Customizable product options"/>
    <s v="Subscription or financing options"/>
    <s v="0"/>
    <n v="5"/>
    <s v="Trust Issue"/>
    <x v="0"/>
    <n v="5"/>
    <s v="24/7 support"/>
    <s v="Installation services"/>
    <s v="Technical support"/>
    <s v="0"/>
    <s v="0"/>
    <s v="For now i'm good "/>
  </r>
  <r>
    <s v="2024/10/30 7:57:13 AM GMT+1"/>
    <x v="0"/>
    <x v="0"/>
    <x v="0"/>
    <s v=""/>
    <s v=""/>
    <s v=""/>
    <n v="5"/>
    <n v="1"/>
    <n v="5"/>
    <n v="5"/>
    <n v="5"/>
    <x v="1"/>
    <s v="Too expensive"/>
    <x v="0"/>
    <s v="Collection from a central hub"/>
    <s v="Customer reviews"/>
    <s v="Energy cost calculator"/>
    <s v="Customizable product options"/>
    <s v="0"/>
    <s v="0"/>
    <n v="5"/>
    <s v="The Lasting Power Supply"/>
    <x v="0"/>
    <n v="4"/>
    <s v="Installation services"/>
    <s v="Warranty handling"/>
    <s v="Technical support"/>
    <s v="0"/>
    <s v="0"/>
    <s v="No response"/>
  </r>
  <r>
    <s v="2024/10/30 7:58:46 AM GMT+1"/>
    <x v="0"/>
    <x v="1"/>
    <x v="0"/>
    <s v="Batteries"/>
    <s v="Inverters"/>
    <s v="Electric vehicle chargers"/>
    <n v="5"/>
    <n v="4"/>
    <n v="5"/>
    <n v="5"/>
    <n v="4"/>
    <x v="1"/>
    <s v="Too expensive"/>
    <x v="2"/>
    <s v="Direct home/business delivery"/>
    <s v="Product comparison tool"/>
    <s v="Customer reviews"/>
    <s v="Customizable product options"/>
    <s v="Subscription or financing options"/>
    <s v="0"/>
    <n v="5"/>
    <s v="I Do Not Trust The Quality "/>
    <x v="0"/>
    <n v="5"/>
    <s v="24/7 support"/>
    <s v="Installation services"/>
    <s v="Warranty handling"/>
    <s v="Product consultation"/>
    <s v="Technical support"/>
    <s v="No resonse"/>
  </r>
  <r>
    <s v="2024/10/30 8:02:57 AM GMT+1"/>
    <x v="2"/>
    <x v="0"/>
    <x v="0"/>
    <s v="Wind turbines"/>
    <s v="Batteries"/>
    <s v="Inverters"/>
    <n v="5"/>
    <n v="5"/>
    <n v="5"/>
    <n v="5"/>
    <n v="5"/>
    <x v="1"/>
    <s v="Too expensive"/>
    <x v="3"/>
    <s v="Direct home/business delivery"/>
    <s v="Customer reviews"/>
    <s v="Energy cost calculator"/>
    <s v="Customizable product options"/>
    <s v="Subscription or financing options"/>
    <s v="0"/>
    <n v="5"/>
    <s v="Money "/>
    <x v="2"/>
    <n v="5"/>
    <s v="24/7 support"/>
    <s v="Installation services"/>
    <s v="Warranty handling"/>
    <s v="Product consultation"/>
    <s v="Technical support"/>
    <s v="Long lasting "/>
  </r>
  <r>
    <s v="2024/10/30 8:04:25 AM GMT+1"/>
    <x v="0"/>
    <x v="0"/>
    <x v="1"/>
    <s v=""/>
    <s v=""/>
    <s v=""/>
    <n v="2"/>
    <n v="5"/>
    <n v="5"/>
    <n v="5"/>
    <n v="3"/>
    <x v="1"/>
    <s v="Reasonable"/>
    <x v="0"/>
    <s v="Direct home/business delivery"/>
    <s v="Product comparison tool"/>
    <s v="Customer reviews"/>
    <s v="Subscription or financing options"/>
    <s v="0"/>
    <s v="0"/>
    <n v="4"/>
    <s v="The Cost"/>
    <x v="2"/>
    <n v="5"/>
    <s v="24/7 support"/>
    <s v="Installation services"/>
    <s v="Warranty handling"/>
    <s v="Technical support"/>
    <s v="0"/>
    <s v="No responset really"/>
  </r>
  <r>
    <s v="2024/10/30 8:07:12 AM GMT+1"/>
    <x v="0"/>
    <x v="0"/>
    <x v="2"/>
    <s v=""/>
    <s v=""/>
    <s v=""/>
    <n v="3"/>
    <n v="2"/>
    <n v="5"/>
    <n v="5"/>
    <n v="5"/>
    <x v="2"/>
    <s v="Too expensive"/>
    <x v="1"/>
    <s v="Collection from a central hub"/>
    <s v="Product comparison tool"/>
    <s v="Energy cost calculator"/>
    <s v="Subscription or financing options"/>
    <s v="0"/>
    <s v="0"/>
    <n v="5"/>
    <s v="The Biggest Challenge Is Having To Choose Between The Type Of Batteries, And What Brand They’Re. "/>
    <x v="0"/>
    <n v="5"/>
    <s v="24/7 support"/>
    <s v="0"/>
    <s v="0"/>
    <s v="0"/>
    <s v="0"/>
    <s v="Oh! No responsene "/>
  </r>
  <r>
    <s v="2024/10/30 8:08:12 AM GMT+1"/>
    <x v="2"/>
    <x v="0"/>
    <x v="0"/>
    <s v="Inverters"/>
    <s v=""/>
    <s v=""/>
    <n v="3"/>
    <n v="1"/>
    <n v="3"/>
    <n v="3"/>
    <n v="3"/>
    <x v="1"/>
    <s v="Too expensive"/>
    <x v="0"/>
    <s v="Direct home/business delivery"/>
    <s v="Product comparison tool"/>
    <s v="Customizable product options"/>
    <s v="Subscription or financing options"/>
    <s v="0"/>
    <s v="0"/>
    <n v="5"/>
    <s v="The Cost And Durability "/>
    <x v="2"/>
    <n v="5"/>
    <s v="24/7 support"/>
    <s v="Installation services"/>
    <s v="Warranty handling"/>
    <s v="Product consultation"/>
    <s v="Technical support"/>
    <s v="Installmental payments "/>
  </r>
  <r>
    <s v="2024/10/30 8:29:25 AM GMT+1"/>
    <x v="0"/>
    <x v="0"/>
    <x v="0"/>
    <s v="Batteries"/>
    <s v="Inverters"/>
    <s v=""/>
    <n v="5"/>
    <n v="3"/>
    <n v="5"/>
    <n v="4"/>
    <n v="5"/>
    <x v="2"/>
    <s v="Too expensive"/>
    <x v="0"/>
    <s v="Direct home/business delivery"/>
    <s v="Energy cost calculator"/>
    <s v="0"/>
    <s v="0"/>
    <s v="0"/>
    <s v="0"/>
    <n v="5"/>
    <s v="Cost"/>
    <x v="1"/>
    <n v="5"/>
    <s v="Installation services"/>
    <s v="Product consultation"/>
    <s v="Technical support"/>
    <s v="0"/>
    <s v="0"/>
    <s v="No resonse"/>
  </r>
  <r>
    <s v="2024/10/30 9:02:37 AM GMT+1"/>
    <x v="1"/>
    <x v="2"/>
    <x v="0"/>
    <s v="Batteries"/>
    <s v="Inverters"/>
    <s v=""/>
    <n v="5"/>
    <n v="5"/>
    <n v="5"/>
    <n v="5"/>
    <n v="5"/>
    <x v="3"/>
    <s v="Affordable"/>
    <x v="0"/>
    <s v="Direct home/business delivery"/>
    <s v="Product comparison tool"/>
    <s v="Customer reviews"/>
    <s v="Energy cost calculator"/>
    <s v="Customizable product options"/>
    <s v="Subscription or financing options"/>
    <n v="5"/>
    <s v="Seller 'S Verification "/>
    <x v="0"/>
    <n v="5"/>
    <s v="24/7 support"/>
    <s v="Installation services"/>
    <s v="Warranty handling"/>
    <s v="Product consultation"/>
    <s v="Technical support"/>
    <s v="No resonse"/>
  </r>
  <r>
    <s v="2024/10/30 9:12:53 AM GMT+1"/>
    <x v="2"/>
    <x v="0"/>
    <x v="0"/>
    <s v=""/>
    <s v=""/>
    <s v=""/>
    <n v="3"/>
    <n v="3"/>
    <n v="3"/>
    <n v="2"/>
    <n v="3"/>
    <x v="1"/>
    <s v="Too expensive"/>
    <x v="0"/>
    <s v="Direct home/business delivery"/>
    <s v="Customizable product options"/>
    <s v="0"/>
    <s v="0"/>
    <s v="0"/>
    <s v="0"/>
    <n v="5"/>
    <s v="Cost Price"/>
    <x v="0"/>
    <n v="5"/>
    <s v="24/7 support"/>
    <s v="0"/>
    <s v="0"/>
    <s v="0"/>
    <s v="0"/>
    <s v="No resonse"/>
  </r>
  <r>
    <s v="2024/10/30 9:13:43 AM GMT+1"/>
    <x v="0"/>
    <x v="0"/>
    <x v="2"/>
    <s v=""/>
    <s v=""/>
    <s v=""/>
    <n v="3"/>
    <n v="3"/>
    <n v="3"/>
    <n v="3"/>
    <n v="3"/>
    <x v="1"/>
    <s v="Too expensive"/>
    <x v="0"/>
    <s v="Pick-up from a nearby store"/>
    <s v="Product comparison tool"/>
    <s v="Customer reviews"/>
    <s v="Customizable product options"/>
    <s v="Subscription or financing options"/>
    <s v="0"/>
    <n v="5"/>
    <s v="Cost"/>
    <x v="2"/>
    <n v="5"/>
    <s v="24/7 support"/>
    <s v="0"/>
    <s v="0"/>
    <s v="0"/>
    <s v="0"/>
    <s v="No resonse"/>
  </r>
  <r>
    <s v="2024/10/30 9:15:19 AM GMT+1"/>
    <x v="2"/>
    <x v="0"/>
    <x v="0"/>
    <s v=""/>
    <s v=""/>
    <s v=""/>
    <n v="5"/>
    <n v="5"/>
    <n v="5"/>
    <n v="5"/>
    <n v="5"/>
    <x v="1"/>
    <s v="Reasonable"/>
    <x v="0"/>
    <s v="Collection from a central hub"/>
    <s v="Energy cost calculator"/>
    <s v="0"/>
    <s v="0"/>
    <s v="0"/>
    <s v="0"/>
    <n v="4"/>
    <s v="The Cost And Quality"/>
    <x v="0"/>
    <n v="5"/>
    <s v="Installation services"/>
    <s v="0"/>
    <s v="0"/>
    <s v="0"/>
    <s v="0"/>
    <s v="No response."/>
  </r>
  <r>
    <s v="2024/10/30 9:38:32 AM GMT+1"/>
    <x v="0"/>
    <x v="0"/>
    <x v="0"/>
    <s v="Batteries"/>
    <s v="Inverters"/>
    <s v="Electric vehicle chargers"/>
    <n v="3"/>
    <n v="5"/>
    <n v="5"/>
    <n v="5"/>
    <n v="5"/>
    <x v="1"/>
    <s v="Too expensive"/>
    <x v="0"/>
    <s v="Direct home/business delivery"/>
    <s v="Customer reviews"/>
    <s v="Energy cost calculator"/>
    <s v="Customizable product options"/>
    <s v="0"/>
    <s v="0"/>
    <n v="5"/>
    <s v="Cost And Low Quality Goods"/>
    <x v="0"/>
    <n v="3"/>
    <s v="24/7 support"/>
    <s v="Warranty handling"/>
    <s v="0"/>
    <s v="0"/>
    <s v="0"/>
    <s v="No resonse"/>
  </r>
  <r>
    <s v="2024/10/30 9:38:59 AM GMT+1"/>
    <x v="2"/>
    <x v="0"/>
    <x v="3"/>
    <s v=""/>
    <s v=""/>
    <s v=""/>
    <n v="3"/>
    <n v="3"/>
    <n v="3"/>
    <n v="3"/>
    <n v="3"/>
    <x v="1"/>
    <s v="Reasonable"/>
    <x v="0"/>
    <s v="Pick-up from a nearby store"/>
    <s v="Energy cost calculator"/>
    <s v="0"/>
    <s v="0"/>
    <s v="0"/>
    <s v="0"/>
    <n v="4"/>
    <s v="No Comment"/>
    <x v="0"/>
    <n v="3"/>
    <s v="24/7 support"/>
    <s v="0"/>
    <s v="0"/>
    <s v="0"/>
    <s v="0"/>
    <s v="No resonse"/>
  </r>
  <r>
    <s v="2024/10/30 10:08:29 AM GMT+1"/>
    <x v="2"/>
    <x v="0"/>
    <x v="2"/>
    <s v=""/>
    <s v=""/>
    <s v=""/>
    <n v="5"/>
    <n v="5"/>
    <n v="5"/>
    <n v="4"/>
    <n v="3"/>
    <x v="1"/>
    <s v="Too expensive"/>
    <x v="0"/>
    <s v="Pick-up from a nearby store"/>
    <s v="Product comparison tool"/>
    <s v="Customer reviews"/>
    <s v="0"/>
    <s v="0"/>
    <s v="0"/>
    <n v="4"/>
    <s v="Duration Of Delivery"/>
    <x v="0"/>
    <n v="3"/>
    <s v="Installation services"/>
    <s v="Product consultation"/>
    <s v="Technical support"/>
    <s v="0"/>
    <s v="0"/>
    <s v="No response please"/>
  </r>
  <r>
    <s v="2024/10/30 10:08:32 AM GMT+1"/>
    <x v="0"/>
    <x v="0"/>
    <x v="0"/>
    <s v="Batteries"/>
    <s v="Inverters"/>
    <s v=""/>
    <n v="3"/>
    <n v="3"/>
    <n v="3"/>
    <n v="3"/>
    <n v="3"/>
    <x v="1"/>
    <s v="Too expensive"/>
    <x v="0"/>
    <s v="Direct home/business delivery"/>
    <s v="Customer reviews"/>
    <s v="Energy cost calculator"/>
    <s v="Subscription or financing options"/>
    <s v="0"/>
    <s v="0"/>
    <n v="5"/>
    <s v="The Cost Price "/>
    <x v="2"/>
    <n v="5"/>
    <s v="24/7 support"/>
    <s v="Installation services"/>
    <s v="Warranty handling"/>
    <s v="Product consultation"/>
    <s v="Technical support"/>
    <s v="No response"/>
  </r>
  <r>
    <s v="2024/10/30 10:11:02 AM GMT+1"/>
    <x v="2"/>
    <x v="0"/>
    <x v="2"/>
    <s v=""/>
    <s v=""/>
    <s v=""/>
    <n v="5"/>
    <n v="5"/>
    <n v="5"/>
    <n v="3"/>
    <n v="5"/>
    <x v="1"/>
    <s v="Too expensive"/>
    <x v="0"/>
    <s v="Direct home/business delivery"/>
    <s v="Subscription or financing options"/>
    <s v="0"/>
    <s v="0"/>
    <s v="0"/>
    <s v="0"/>
    <n v="5"/>
    <s v="The Cost Is Too High For Goods That I'Ll Not Even Be Able To Use To Its Maximum Potentials"/>
    <x v="3"/>
    <n v="5"/>
    <s v="24/7 support"/>
    <s v="Installation services"/>
    <s v="0"/>
    <s v="0"/>
    <s v="0"/>
    <s v="No response"/>
  </r>
  <r>
    <s v="2024/10/30 10:15:25 AM GMT+1"/>
    <x v="0"/>
    <x v="0"/>
    <x v="0"/>
    <s v=""/>
    <s v=""/>
    <s v=""/>
    <n v="5"/>
    <n v="5"/>
    <n v="5"/>
    <n v="5"/>
    <n v="5"/>
    <x v="2"/>
    <s v="Too expensive"/>
    <x v="0"/>
    <s v="Direct home/business delivery"/>
    <s v="Product comparison tool"/>
    <s v="Customer reviews"/>
    <s v="Energy cost calculator"/>
    <s v="Customizable product options"/>
    <s v="Subscription or financing options"/>
    <n v="5"/>
    <s v="Capacity "/>
    <x v="0"/>
    <n v="5"/>
    <s v="24/7 support"/>
    <s v="Installation services"/>
    <s v="Warranty handling"/>
    <s v="Product consultation"/>
    <s v="Technical support"/>
    <s v="No resonse"/>
  </r>
  <r>
    <s v="2024/10/30 10:46:43 AM GMT+1"/>
    <x v="0"/>
    <x v="0"/>
    <x v="0"/>
    <s v="Electric vehicle chargers"/>
    <s v=""/>
    <s v=""/>
    <n v="3"/>
    <n v="2"/>
    <n v="5"/>
    <n v="3"/>
    <n v="3"/>
    <x v="1"/>
    <s v="Too expensive"/>
    <x v="2"/>
    <s v="Direct home/business delivery"/>
    <s v="Subscription or financing options"/>
    <s v="0"/>
    <s v="0"/>
    <s v="0"/>
    <s v="0"/>
    <n v="5"/>
    <s v="Purchasing A Fake Product."/>
    <x v="0"/>
    <n v="3"/>
    <s v="Installation services"/>
    <s v="Technical support"/>
    <s v="0"/>
    <s v="0"/>
    <s v="0"/>
    <s v="No resonse"/>
  </r>
  <r>
    <s v="2024/10/30 10:55:33 AM GMT+1"/>
    <x v="0"/>
    <x v="2"/>
    <x v="0"/>
    <s v=""/>
    <s v=""/>
    <s v=""/>
    <n v="3"/>
    <n v="4"/>
    <n v="5"/>
    <n v="3"/>
    <n v="3"/>
    <x v="0"/>
    <s v="Affordable"/>
    <x v="0"/>
    <s v="Direct home/business delivery"/>
    <s v="Product comparison tool"/>
    <s v="0"/>
    <s v="0"/>
    <s v="0"/>
    <s v="0"/>
    <n v="5"/>
    <s v="Delayed Approval "/>
    <x v="0"/>
    <n v="3"/>
    <s v="24/7 support"/>
    <s v="0"/>
    <s v="0"/>
    <s v="0"/>
    <s v="0"/>
    <s v="No response"/>
  </r>
  <r>
    <s v="2024/10/30 11:15:09 AM GMT+1"/>
    <x v="0"/>
    <x v="0"/>
    <x v="1"/>
    <s v=""/>
    <s v=""/>
    <s v=""/>
    <n v="5"/>
    <n v="5"/>
    <n v="5"/>
    <n v="5"/>
    <n v="5"/>
    <x v="2"/>
    <s v="Too expensive"/>
    <x v="0"/>
    <s v="Direct home/business delivery"/>
    <s v="Product comparison tool"/>
    <s v="Customer reviews"/>
    <s v="Energy cost calculator"/>
    <s v="Customizable product options"/>
    <s v="Subscription or financing options"/>
    <n v="5"/>
    <s v="High Cost"/>
    <x v="2"/>
    <n v="5"/>
    <s v="24/7 support"/>
    <s v="0"/>
    <s v="0"/>
    <s v="0"/>
    <s v="0"/>
    <s v="No response"/>
  </r>
  <r>
    <s v="2024/10/30 11:20:17 AM GMT+1"/>
    <x v="2"/>
    <x v="0"/>
    <x v="1"/>
    <s v=""/>
    <s v=""/>
    <s v=""/>
    <n v="4"/>
    <n v="5"/>
    <n v="5"/>
    <n v="5"/>
    <n v="5"/>
    <x v="1"/>
    <s v="Too expensive"/>
    <x v="0"/>
    <s v="Direct home/business delivery"/>
    <s v="Customer reviews"/>
    <s v="0"/>
    <s v="0"/>
    <s v="0"/>
    <s v="0"/>
    <n v="5"/>
    <s v="Brand Reputation Is Very Important. I Made Purchase Based On How Well The Brand Is Known And Sometimes, The Product Isn'T Quality Or Durable, It Was A Challenge For Me."/>
    <x v="0"/>
    <n v="5"/>
    <s v="Installation services"/>
    <s v="0"/>
    <s v="0"/>
    <s v="0"/>
    <s v="0"/>
    <s v="No responsene for now."/>
  </r>
  <r>
    <s v="2024/10/30 11:22:59 AM GMT+1"/>
    <x v="0"/>
    <x v="0"/>
    <x v="0"/>
    <s v="Electric vehicle chargers"/>
    <s v=""/>
    <s v=""/>
    <n v="5"/>
    <n v="4"/>
    <n v="5"/>
    <n v="5"/>
    <n v="5"/>
    <x v="1"/>
    <s v="Too expensive"/>
    <x v="2"/>
    <s v="Direct home/business delivery"/>
    <s v="Energy cost calculator"/>
    <s v="Customizable product options"/>
    <s v="0"/>
    <s v="0"/>
    <s v="0"/>
    <n v="5"/>
    <s v="Cost "/>
    <x v="0"/>
    <n v="5"/>
    <s v="24/7 support"/>
    <s v="0"/>
    <s v="0"/>
    <s v="0"/>
    <s v="0"/>
    <s v="No resonse"/>
  </r>
  <r>
    <s v="2024/10/30 11:28:02 AM GMT+1"/>
    <x v="2"/>
    <x v="0"/>
    <x v="0"/>
    <s v="Batteries"/>
    <s v="Inverters"/>
    <s v=""/>
    <n v="4"/>
    <n v="2"/>
    <n v="5"/>
    <n v="4"/>
    <n v="5"/>
    <x v="1"/>
    <s v="Too expensive"/>
    <x v="0"/>
    <s v="Direct home/business delivery"/>
    <s v="Product comparison tool"/>
    <s v="Energy cost calculator"/>
    <s v="0"/>
    <s v="0"/>
    <s v="0"/>
    <n v="5"/>
    <s v="Cost"/>
    <x v="2"/>
    <n v="5"/>
    <s v="24/7 support"/>
    <s v="Installation services"/>
    <s v="Warranty handling"/>
    <s v="Product consultation"/>
    <s v="Technical support"/>
    <s v="No resonse"/>
  </r>
  <r>
    <s v="2024/10/30 11:28:12 AM GMT+1"/>
    <x v="2"/>
    <x v="0"/>
    <x v="0"/>
    <s v=""/>
    <s v=""/>
    <s v=""/>
    <n v="3"/>
    <n v="3"/>
    <n v="3"/>
    <n v="3"/>
    <n v="3"/>
    <x v="0"/>
    <s v="Too expensive"/>
    <x v="0"/>
    <s v="Direct home/business delivery"/>
    <s v="Energy cost calculator"/>
    <s v="0"/>
    <s v="0"/>
    <s v="0"/>
    <s v="0"/>
    <n v="4"/>
    <s v="High Cost"/>
    <x v="0"/>
    <n v="5"/>
    <s v="Installation services"/>
    <s v="Warranty handling"/>
    <s v="Technical support"/>
    <s v="0"/>
    <s v="0"/>
    <s v="No resonse"/>
  </r>
  <r>
    <s v="2024/10/30 11:32:56 AM GMT+1"/>
    <x v="0"/>
    <x v="0"/>
    <x v="2"/>
    <s v=""/>
    <s v=""/>
    <s v=""/>
    <n v="3"/>
    <n v="3"/>
    <n v="3"/>
    <n v="3"/>
    <n v="3"/>
    <x v="1"/>
    <s v="Reasonable"/>
    <x v="2"/>
    <s v="Direct home/business delivery"/>
    <s v="Customer reviews"/>
    <s v="0"/>
    <s v="0"/>
    <s v="0"/>
    <s v="0"/>
    <n v="4"/>
    <s v="Being Able To Trust The Products "/>
    <x v="0"/>
    <n v="5"/>
    <s v="Installation services"/>
    <s v="0"/>
    <s v="0"/>
    <s v="0"/>
    <s v="0"/>
    <s v="No comment"/>
  </r>
  <r>
    <s v="2024/10/30 12:30:15 PM GMT+1"/>
    <x v="0"/>
    <x v="0"/>
    <x v="0"/>
    <s v=""/>
    <s v=""/>
    <s v=""/>
    <n v="3"/>
    <n v="3"/>
    <n v="3"/>
    <n v="3"/>
    <n v="3"/>
    <x v="1"/>
    <s v="Too expensive"/>
    <x v="2"/>
    <s v="Direct home/business delivery"/>
    <s v="Product comparison tool"/>
    <s v="Customer reviews"/>
    <s v="Energy cost calculator"/>
    <s v="Subscription or financing options"/>
    <s v="0"/>
    <n v="5"/>
    <s v="No Comment"/>
    <x v="0"/>
    <n v="4"/>
    <s v="24/7 support"/>
    <s v="0"/>
    <s v="0"/>
    <s v="0"/>
    <s v="0"/>
    <s v="No resonse"/>
  </r>
  <r>
    <s v="2024/10/30 1:21:47 PM GMT+1"/>
    <x v="0"/>
    <x v="0"/>
    <x v="0"/>
    <s v=""/>
    <s v=""/>
    <s v=""/>
    <n v="3"/>
    <n v="3"/>
    <n v="3"/>
    <n v="3"/>
    <n v="3"/>
    <x v="1"/>
    <s v="Too expensive"/>
    <x v="3"/>
    <s v="Direct home/business delivery"/>
    <s v="Energy cost calculator"/>
    <s v="0"/>
    <s v="0"/>
    <s v="0"/>
    <s v="0"/>
    <n v="5"/>
    <s v="Cost"/>
    <x v="0"/>
    <n v="5"/>
    <s v="24/7 support"/>
    <s v="0"/>
    <s v="0"/>
    <s v="0"/>
    <s v="0"/>
    <s v="No response"/>
  </r>
  <r>
    <s v="2024/10/30 2:04:20 PM GMT+1"/>
    <x v="2"/>
    <x v="0"/>
    <x v="0"/>
    <s v="Batteries"/>
    <s v="Inverters"/>
    <s v="Electric vehicle chargers"/>
    <n v="5"/>
    <n v="5"/>
    <n v="5"/>
    <n v="5"/>
    <n v="5"/>
    <x v="2"/>
    <s v="Too expensive"/>
    <x v="2"/>
    <s v="Direct home/business delivery"/>
    <s v="Product comparison tool"/>
    <s v="Customer reviews"/>
    <s v="0"/>
    <s v="0"/>
    <s v="0"/>
    <n v="5"/>
    <s v="Delay"/>
    <x v="0"/>
    <n v="5"/>
    <s v="24/7 support"/>
    <s v="Warranty handling"/>
    <s v="0"/>
    <s v="0"/>
    <s v="0"/>
    <s v="No reson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70BC0-62F1-4BAD-A8FB-9722870CD4EF}"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Transaction Preference">
  <location ref="A44:B49" firstHeaderRow="1" firstDataRow="1" firstDataCol="1"/>
  <pivotFields count="31">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of Method of payment for online purchases" fld="14"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A93F55-8EC8-445D-853E-D500B09930A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rend of preference by consumer type">
  <location ref="D60:E70" firstHeaderRow="1" firstDataRow="1" firstDataCol="1"/>
  <pivotFields count="31">
    <pivotField showAll="0"/>
    <pivotField showAll="0"/>
    <pivotField axis="axisRow" showAll="0">
      <items count="4">
        <item x="2"/>
        <item x="0"/>
        <item x="1"/>
        <item t="default"/>
      </items>
    </pivotField>
    <pivotField axis="axisRow"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10">
    <i>
      <x/>
    </i>
    <i r="1">
      <x v="2"/>
    </i>
    <i>
      <x v="1"/>
    </i>
    <i r="1">
      <x/>
    </i>
    <i r="1">
      <x v="1"/>
    </i>
    <i r="1">
      <x v="2"/>
    </i>
    <i r="1">
      <x v="3"/>
    </i>
    <i>
      <x v="2"/>
    </i>
    <i r="1">
      <x v="2"/>
    </i>
    <i t="grand">
      <x/>
    </i>
  </rowItems>
  <colItems count="1">
    <i/>
  </colItems>
  <dataFields count="1">
    <dataField name="Count of Prefered product2"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E67D02-76A9-4AC1-B822-2DA7F0DA696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9:E30" firstHeaderRow="0" firstDataRow="1" firstDataCol="0"/>
  <pivotFields count="5">
    <pivotField dataField="1" showAll="0">
      <items count="6">
        <item x="2"/>
        <item x="1"/>
        <item x="3"/>
        <item x="0"/>
        <item x="4"/>
        <item t="default"/>
      </items>
    </pivotField>
    <pivotField dataField="1" showAll="0">
      <items count="7">
        <item x="3"/>
        <item x="2"/>
        <item x="1"/>
        <item x="4"/>
        <item x="0"/>
        <item x="5"/>
        <item t="default"/>
      </items>
    </pivotField>
    <pivotField dataField="1" showAll="0">
      <items count="5">
        <item x="1"/>
        <item x="2"/>
        <item x="0"/>
        <item x="3"/>
        <item t="default"/>
      </items>
    </pivotField>
    <pivotField dataField="1" showAll="0">
      <items count="6">
        <item x="3"/>
        <item x="2"/>
        <item x="1"/>
        <item x="0"/>
        <item x="4"/>
        <item t="default"/>
      </items>
    </pivotField>
    <pivotField dataField="1" showAll="0">
      <items count="6">
        <item x="2"/>
        <item x="1"/>
        <item x="3"/>
        <item x="0"/>
        <item x="4"/>
        <item t="default"/>
      </items>
    </pivotField>
  </pivotFields>
  <rowItems count="1">
    <i/>
  </rowItems>
  <colFields count="1">
    <field x="-2"/>
  </colFields>
  <colItems count="5">
    <i>
      <x/>
    </i>
    <i i="1">
      <x v="1"/>
    </i>
    <i i="2">
      <x v="2"/>
    </i>
    <i i="3">
      <x v="3"/>
    </i>
    <i i="4">
      <x v="4"/>
    </i>
  </colItems>
  <dataFields count="5">
    <dataField name="Cost" fld="0" subtotal="average" baseField="0" baseItem="1" numFmtId="2"/>
    <dataField name="Brand reputation" fld="1" subtotal="average" baseField="0" baseItem="1" numFmtId="2"/>
    <dataField name="Energy efficiency" fld="2" subtotal="average" baseField="0" baseItem="2" numFmtId="2"/>
    <dataField name="Warranty period" fld="3" subtotal="average" baseField="0" baseItem="3" numFmtId="2"/>
    <dataField name="Eco-friendliness" fld="4" subtotal="average" baseField="0" baseItem="4" numFmtId="2"/>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4" selected="0">
            <x v="1"/>
            <x v="2"/>
            <x v="3"/>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9CC7DC-9063-430E-B3F3-381C05E6AD2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rend of preference by age">
  <location ref="A60:B72" firstHeaderRow="1" firstDataRow="1" firstDataCol="1"/>
  <pivotFields count="31">
    <pivotField showAll="0"/>
    <pivotField axis="axisRow" showAll="0">
      <items count="4">
        <item x="2"/>
        <item x="0"/>
        <item x="1"/>
        <item t="default"/>
      </items>
    </pivotField>
    <pivotField showAll="0">
      <items count="4">
        <item x="2"/>
        <item x="0"/>
        <item x="1"/>
        <item t="default"/>
      </items>
    </pivotField>
    <pivotField axis="axisRow"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12">
    <i>
      <x/>
    </i>
    <i r="1">
      <x v="2"/>
    </i>
    <i r="1">
      <x v="1"/>
    </i>
    <i r="1">
      <x v="3"/>
    </i>
    <i r="1">
      <x/>
    </i>
    <i>
      <x v="1"/>
    </i>
    <i r="1">
      <x v="2"/>
    </i>
    <i r="1">
      <x v="1"/>
    </i>
    <i r="1">
      <x/>
    </i>
    <i>
      <x v="2"/>
    </i>
    <i r="1">
      <x v="2"/>
    </i>
    <i t="grand">
      <x/>
    </i>
  </rowItems>
  <colItems count="1">
    <i/>
  </colItems>
  <dataFields count="1">
    <dataField name="Count of Prefered product" fld="3"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7CB758-4134-4BC9-B248-17D3F628BBD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group">
  <location ref="A3:B7" firstHeaderRow="1" firstDataRow="1" firstDataCol="1"/>
  <pivotFields count="31">
    <pivotField showAll="0"/>
    <pivotField axis="axisRow" dataField="1" showAll="0">
      <items count="4">
        <item x="2"/>
        <item x="0"/>
        <item x="1"/>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Age group" fld="1" subtotal="count" showDataAs="percentOfCol" baseField="0" baseItem="0" numFmtId="1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031DE4-61A3-4709-9F1E-09B0FCCAD31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nsumer Type">
  <location ref="A14:B18" firstHeaderRow="1" firstDataRow="1" firstDataCol="1"/>
  <pivotFields count="31">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Renewable energy consumer type" fld="2" subtotal="count" showDataAs="percentOfCol" baseField="0" baseItem="0" numFmtId="1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38A2B8-DB33-4769-B3FC-A747CD14CBA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E23" firstHeaderRow="0" firstDataRow="1" firstDataCol="0"/>
  <pivotFields count="5">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Sum of Solar panels" fld="0" baseField="0" baseItem="0"/>
    <dataField name="Sum of Inverters" fld="2" baseField="0" baseItem="0"/>
    <dataField name="Sum of Batteries" fld="1" baseField="0" baseItem="0"/>
    <dataField name="Sum of Electric vehicle chargers" fld="3" baseField="0" baseItem="0"/>
    <dataField name="Sum of Wind turbines" fld="4" baseField="0" baseItem="0"/>
  </dataFields>
  <chartFormats count="6">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3"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44DE66-DA05-4031-856D-CCD913C736BF}"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udget Type">
  <location ref="A34:B39" firstHeaderRow="1" firstDataRow="1" firstDataCol="1"/>
  <pivotFields count="31">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Count of Typical budget" fld="12" subtotal="count" showDataAs="percentOfCol" baseField="0" baseItem="0" numFmtId="10"/>
  </dataFields>
  <chartFormats count="3">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2" count="1" selected="0">
            <x v="0"/>
          </reference>
        </references>
      </pivotArea>
    </chartFormat>
    <chartFormat chart="9"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D78BC6-C217-44C4-BCE5-2178DD6FBC49}"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hallenges in Renewable Energy Purchase">
  <location ref="A52:B57" firstHeaderRow="1" firstDataRow="1" firstDataCol="1"/>
  <pivotFields count="31">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s>
  <rowFields count="1">
    <field x="23"/>
  </rowFields>
  <rowItems count="5">
    <i>
      <x/>
    </i>
    <i>
      <x v="1"/>
    </i>
    <i>
      <x v="2"/>
    </i>
    <i>
      <x v="3"/>
    </i>
    <i t="grand">
      <x/>
    </i>
  </rowItems>
  <colItems count="1">
    <i/>
  </colItems>
  <dataFields count="1">
    <dataField name="Count of Concerns buying renewable energy products online" fld="23"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3" count="1" selected="0">
            <x v="2"/>
          </reference>
        </references>
      </pivotArea>
    </chartFormat>
    <chartFormat chart="3" format="4">
      <pivotArea type="data" outline="0" fieldPosition="0">
        <references count="2">
          <reference field="4294967294" count="1" selected="0">
            <x v="0"/>
          </reference>
          <reference field="23" count="1" selected="0">
            <x v="0"/>
          </reference>
        </references>
      </pivotArea>
    </chartFormat>
    <chartFormat chart="3" format="5">
      <pivotArea type="data" outline="0" fieldPosition="0">
        <references count="2">
          <reference field="4294967294" count="1" selected="0">
            <x v="0"/>
          </reference>
          <reference field="23" count="1" selected="0">
            <x v="3"/>
          </reference>
        </references>
      </pivotArea>
    </chartFormat>
    <chartFormat chart="3" format="6">
      <pivotArea type="data" outline="0" fieldPosition="0">
        <references count="2">
          <reference field="4294967294" count="1" selected="0">
            <x v="0"/>
          </reference>
          <reference field="23"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23" count="1" selected="0">
            <x v="0"/>
          </reference>
        </references>
      </pivotArea>
    </chartFormat>
    <chartFormat chart="13" format="14">
      <pivotArea type="data" outline="0" fieldPosition="0">
        <references count="2">
          <reference field="4294967294" count="1" selected="0">
            <x v="0"/>
          </reference>
          <reference field="23" count="1" selected="0">
            <x v="1"/>
          </reference>
        </references>
      </pivotArea>
    </chartFormat>
    <chartFormat chart="13" format="15">
      <pivotArea type="data" outline="0" fieldPosition="0">
        <references count="2">
          <reference field="4294967294" count="1" selected="0">
            <x v="0"/>
          </reference>
          <reference field="23" count="1" selected="0">
            <x v="2"/>
          </reference>
        </references>
      </pivotArea>
    </chartFormat>
    <chartFormat chart="13" format="16">
      <pivotArea type="data" outline="0" fieldPosition="0">
        <references count="2">
          <reference field="4294967294" count="1" selected="0">
            <x v="0"/>
          </reference>
          <reference field="2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13DFF6D-7004-49B2-B97D-9D1CF5131E77}" autoFormatId="16" applyNumberFormats="0" applyBorderFormats="0" applyFontFormats="0" applyPatternFormats="0" applyAlignmentFormats="0" applyWidthHeightFormats="0">
  <queryTableRefresh nextId="111">
    <queryTableFields count="31">
      <queryTableField id="1" name="Timestamp" tableColumnId="1"/>
      <queryTableField id="57" name="Age group" tableColumnId="38"/>
      <queryTableField id="58" name="Renewable energy consumer type" tableColumnId="39"/>
      <queryTableField id="103" name="Prefered product" tableColumnId="4"/>
      <queryTableField id="104" name="prefered product 2" tableColumnId="5"/>
      <queryTableField id="105" name="prefered product 3" tableColumnId="6"/>
      <queryTableField id="106" name="prefered product 4" tableColumnId="7"/>
      <queryTableField id="89" name="Importance of Cost" tableColumnId="59"/>
      <queryTableField id="90" name="Importance of Brand reputation" tableColumnId="60"/>
      <queryTableField id="91" name="Importance of Energy efficiency" tableColumnId="61"/>
      <queryTableField id="92" name="Importance of Warranty period" tableColumnId="62"/>
      <queryTableField id="93" name="Importance of Eco-friendliness" tableColumnId="63"/>
      <queryTableField id="64" name="Typical budget" tableColumnId="45"/>
      <queryTableField id="65" name="Current pricing of renewable energy products" tableColumnId="46"/>
      <queryTableField id="66" name="Method of payment for online purchases" tableColumnId="47"/>
      <queryTableField id="67" name="Shipping method" tableColumnId="48"/>
      <queryTableField id="47" name="Valuable additional features" tableColumnId="33"/>
      <queryTableField id="48" name="Valuable additional features 2" tableColumnId="34"/>
      <queryTableField id="49" name="Valuable additional features 3" tableColumnId="35"/>
      <queryTableField id="50" name="Valuable additional features 4" tableColumnId="36"/>
      <queryTableField id="51" name="Valuable additional features 5" tableColumnId="37"/>
      <queryTableField id="68" name="Rate on importance renewable energy product warranty" tableColumnId="49"/>
      <queryTableField id="69" name="Biggest challenge purchasing renewable energy products" tableColumnId="50"/>
      <queryTableField id="70" name="Concerns buying renewable energy products online" tableColumnId="51"/>
      <queryTableField id="71" name="Marketplace rating for prefered features" tableColumnId="52"/>
      <queryTableField id="72" name="Expected Support Options.1" tableColumnId="53"/>
      <queryTableField id="73" name="Expected Support Options.2" tableColumnId="54"/>
      <queryTableField id="74" name="Expected Support Options.3" tableColumnId="55"/>
      <queryTableField id="75" name="Expected Support Options.4" tableColumnId="56"/>
      <queryTableField id="76" name="Expected Support Options.5" tableColumnId="57"/>
      <queryTableField id="77" name="Additional comments or feature" tableColumnId="5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ewable_energy_consumer_type" xr10:uid="{05300564-FB5C-4B56-942C-95075D994F95}" sourceName="Renewable energy consumer type">
  <pivotTables>
    <pivotTable tabId="5" name="PivotTable5"/>
    <pivotTable tabId="5" name="PivotTable11"/>
    <pivotTable tabId="5" name="PivotTable12"/>
    <pivotTable tabId="5" name="PivotTable13"/>
    <pivotTable tabId="5" name="PivotTable2"/>
    <pivotTable tabId="5" name="PivotTable3"/>
    <pivotTable tabId="5" name="PivotTable4"/>
  </pivotTables>
  <data>
    <tabular pivotCacheId="90695221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newable energy consumer type" xr10:uid="{97CAB8CB-943B-4E07-B5C6-07AA0B3C8B1B}" cache="Slicer_Renewable_energy_consumer_type" caption="Renewable energy consumer type" startItem="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380AA3-BD84-474D-971F-76CCA63291B3}" name="Renewable_Energy_Marketplace_Development_Survey" displayName="Renewable_Energy_Marketplace_Development_Survey" ref="A1:AE37" tableType="queryTable" totalsRowShown="0">
  <autoFilter ref="A1:AE37" xr:uid="{D6380AA3-BD84-474D-971F-76CCA63291B3}"/>
  <tableColumns count="31">
    <tableColumn id="1" xr3:uid="{252B8CE9-A14F-484F-91E1-DA5F2E28D681}" uniqueName="1" name="Timestamp" queryTableFieldId="1" dataDxfId="32"/>
    <tableColumn id="38" xr3:uid="{158DD66B-7E42-4CCD-AEC4-2A339733C46C}" uniqueName="38" name="Age group" queryTableFieldId="57" dataDxfId="31"/>
    <tableColumn id="39" xr3:uid="{FF825C91-5167-450D-9163-8CFB8160D3D2}" uniqueName="39" name="Renewable energy consumer type" queryTableFieldId="58" dataDxfId="30"/>
    <tableColumn id="4" xr3:uid="{1E3241B4-392C-4BE2-A907-4F444110011D}" uniqueName="4" name="Prefered product" queryTableFieldId="103" dataDxfId="29"/>
    <tableColumn id="5" xr3:uid="{119085AA-D59C-40AB-BA81-4E38535331D0}" uniqueName="5" name="prefered product 2" queryTableFieldId="104" dataDxfId="28"/>
    <tableColumn id="6" xr3:uid="{D37E162D-43A6-429A-9F54-63CDFEE7DB70}" uniqueName="6" name="prefered product 3" queryTableFieldId="105" dataDxfId="27"/>
    <tableColumn id="7" xr3:uid="{7E756299-5D41-4235-B7FC-630A48DEE66C}" uniqueName="7" name="prefered product 4" queryTableFieldId="106" dataDxfId="26"/>
    <tableColumn id="59" xr3:uid="{686A0C2F-65E6-411A-B291-C49AF9DF666F}" uniqueName="59" name="Importance of Cost" queryTableFieldId="89" dataDxfId="25"/>
    <tableColumn id="60" xr3:uid="{D9E26A21-4943-454B-A6CB-DB1CD3C8B889}" uniqueName="60" name="Importance of Brand reputation" queryTableFieldId="90" dataDxfId="24"/>
    <tableColumn id="61" xr3:uid="{9F96667A-0423-41D9-922E-FDAFDE581C96}" uniqueName="61" name="Importance of Energy efficiency" queryTableFieldId="91" dataDxfId="23"/>
    <tableColumn id="62" xr3:uid="{0089F916-42C9-47BF-AEAE-D8CFA557A1AE}" uniqueName="62" name="Importance of Warranty period" queryTableFieldId="92" dataDxfId="22"/>
    <tableColumn id="63" xr3:uid="{78DBC714-73A1-4E5D-86BD-D07988045A12}" uniqueName="63" name="Importance of Eco-friendliness" queryTableFieldId="93" dataDxfId="21"/>
    <tableColumn id="45" xr3:uid="{220BAA26-F0AF-47A1-8B68-ABAE3A72BEF5}" uniqueName="45" name="Typical budget" queryTableFieldId="64" dataDxfId="20"/>
    <tableColumn id="46" xr3:uid="{DCDD6F83-6D55-43AA-BE1D-971CA8181B75}" uniqueName="46" name="Current pricing of renewable energy products" queryTableFieldId="65" dataDxfId="19"/>
    <tableColumn id="47" xr3:uid="{6CA72544-7A55-47FD-9063-2B15778C1958}" uniqueName="47" name="Method of payment for online purchases" queryTableFieldId="66" dataDxfId="18"/>
    <tableColumn id="48" xr3:uid="{D297FBEF-0B4A-473C-965E-6FCEE63640E6}" uniqueName="48" name="Shipping method" queryTableFieldId="67" dataDxfId="17"/>
    <tableColumn id="33" xr3:uid="{C0EAB7D5-47A6-4AE0-A6EF-80EBDB8FC63F}" uniqueName="33" name="Valuable additional features" queryTableFieldId="47" dataDxfId="16"/>
    <tableColumn id="34" xr3:uid="{E3B36486-E640-4EBC-B289-075A25B2F7B9}" uniqueName="34" name="Valuable additional features 2" queryTableFieldId="48" dataDxfId="15"/>
    <tableColumn id="35" xr3:uid="{184074AC-EE5A-46DF-916F-903542470DC7}" uniqueName="35" name="Valuable additional features 3" queryTableFieldId="49" dataDxfId="14"/>
    <tableColumn id="36" xr3:uid="{9139AF8D-4753-4265-A82C-E5FEA38338E0}" uniqueName="36" name="Valuable additional features 4" queryTableFieldId="50" dataDxfId="13"/>
    <tableColumn id="37" xr3:uid="{FE87CB4C-00C8-46F7-B900-93115D3D1D68}" uniqueName="37" name="Valuable additional features 5" queryTableFieldId="51" dataDxfId="12"/>
    <tableColumn id="49" xr3:uid="{36335D55-9891-4F66-A390-4137ACCC9F9C}" uniqueName="49" name="Rate on importance renewable energy product warranty" queryTableFieldId="68" dataDxfId="11"/>
    <tableColumn id="50" xr3:uid="{972B5AAC-1008-420E-99D7-B49B72D1E84B}" uniqueName="50" name="Biggest challenge purchasing renewable energy products" queryTableFieldId="69" dataDxfId="10"/>
    <tableColumn id="51" xr3:uid="{DDE3CD49-69DC-4EA4-8034-59FB0A16A89A}" uniqueName="51" name="Concerns buying renewable energy products online" queryTableFieldId="70" dataDxfId="9"/>
    <tableColumn id="52" xr3:uid="{5E356875-555A-4157-BB81-37DBF6947BA0}" uniqueName="52" name="Marketplace rating for prefered features" queryTableFieldId="71" dataDxfId="8"/>
    <tableColumn id="53" xr3:uid="{ADDED853-F3D3-40B0-9014-73E212546E50}" uniqueName="53" name="Expected Support Options.1" queryTableFieldId="72" dataDxfId="7"/>
    <tableColumn id="54" xr3:uid="{A47D1664-C723-4E31-A378-B25C4B9D6FC8}" uniqueName="54" name="Expected Support Options.2" queryTableFieldId="73" dataDxfId="6"/>
    <tableColumn id="55" xr3:uid="{B7167D38-BC5D-4AAB-8C52-FCB2BD72C07D}" uniqueName="55" name="Expected Support Options.3" queryTableFieldId="74" dataDxfId="5"/>
    <tableColumn id="56" xr3:uid="{83189F0A-CE64-436C-91F4-F3F58E521256}" uniqueName="56" name="Expected Support Options.4" queryTableFieldId="75" dataDxfId="4"/>
    <tableColumn id="57" xr3:uid="{E6851AFB-E681-4214-8149-D6ADBE50ADF0}" uniqueName="57" name="Expected Support Options.5" queryTableFieldId="76" dataDxfId="3"/>
    <tableColumn id="58" xr3:uid="{E1B1D4F4-CAAA-4501-ACF4-5D2608FD3F88}" uniqueName="58" name="Additional comments or feature" queryTableFieldId="77"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738C-FAAE-4FAD-9F38-E0D2FAC03DCB}">
  <dimension ref="A1:AE37"/>
  <sheetViews>
    <sheetView workbookViewId="0">
      <selection activeCell="W16" sqref="W16"/>
    </sheetView>
  </sheetViews>
  <sheetFormatPr defaultRowHeight="15" x14ac:dyDescent="0.25"/>
  <cols>
    <col min="1" max="1" width="28.7109375" customWidth="1"/>
    <col min="2" max="2" width="12.28515625" bestFit="1" customWidth="1"/>
    <col min="3" max="3" width="34.140625" bestFit="1" customWidth="1"/>
    <col min="4" max="4" width="18.5703125" bestFit="1" customWidth="1"/>
    <col min="5" max="7" width="22.5703125" bestFit="1" customWidth="1"/>
    <col min="8" max="8" width="20.28515625" bestFit="1" customWidth="1"/>
    <col min="9" max="9" width="31.7109375" bestFit="1" customWidth="1"/>
    <col min="10" max="10" width="32" bestFit="1" customWidth="1"/>
    <col min="11" max="11" width="31.28515625" bestFit="1" customWidth="1"/>
    <col min="12" max="12" width="31" bestFit="1" customWidth="1"/>
    <col min="13" max="13" width="22.140625" bestFit="1" customWidth="1"/>
    <col min="14" max="14" width="44.5703125" bestFit="1" customWidth="1"/>
    <col min="15" max="15" width="63.5703125" bestFit="1" customWidth="1"/>
    <col min="16" max="16" width="28.7109375" bestFit="1" customWidth="1"/>
    <col min="17" max="17" width="30.7109375" bestFit="1" customWidth="1"/>
    <col min="18" max="18" width="30.42578125" bestFit="1" customWidth="1"/>
    <col min="19" max="21" width="30.7109375" bestFit="1" customWidth="1"/>
    <col min="22" max="22" width="16.5703125" customWidth="1"/>
    <col min="23" max="23" width="81.140625" bestFit="1" customWidth="1"/>
    <col min="24" max="24" width="50" bestFit="1" customWidth="1"/>
    <col min="25" max="25" width="40" bestFit="1" customWidth="1"/>
    <col min="26" max="26" width="28.42578125" bestFit="1" customWidth="1"/>
    <col min="27" max="30" width="28.42578125" customWidth="1"/>
    <col min="31" max="32" width="42.28515625" bestFit="1" customWidth="1"/>
    <col min="33" max="35" width="28.42578125" customWidth="1"/>
    <col min="36" max="37" width="42.28515625" bestFit="1" customWidth="1"/>
    <col min="38" max="41" width="28.42578125" bestFit="1" customWidth="1"/>
    <col min="42" max="42" width="42.28515625" bestFit="1" customWidth="1"/>
    <col min="43" max="44" width="81.140625" bestFit="1" customWidth="1"/>
    <col min="45" max="45" width="68.140625" bestFit="1" customWidth="1"/>
    <col min="46" max="46" width="70.140625" bestFit="1" customWidth="1"/>
    <col min="47" max="47" width="63.7109375" bestFit="1" customWidth="1"/>
    <col min="48" max="48" width="66.28515625" bestFit="1" customWidth="1"/>
    <col min="49" max="49" width="30.85546875" bestFit="1" customWidth="1"/>
    <col min="50" max="50" width="30.5703125" bestFit="1" customWidth="1"/>
    <col min="51" max="53" width="30.85546875" bestFit="1" customWidth="1"/>
    <col min="54" max="54" width="77.28515625" bestFit="1" customWidth="1"/>
    <col min="55" max="59" width="81.140625" bestFit="1" customWidth="1"/>
    <col min="60" max="69" width="81.140625" customWidth="1"/>
    <col min="70" max="70" width="81.140625" bestFit="1" customWidth="1"/>
  </cols>
  <sheetData>
    <row r="1" spans="1:31" x14ac:dyDescent="0.25">
      <c r="A1" t="s">
        <v>0</v>
      </c>
      <c r="B1" t="s">
        <v>108</v>
      </c>
      <c r="C1" t="s">
        <v>109</v>
      </c>
      <c r="D1" t="s">
        <v>99</v>
      </c>
      <c r="E1" t="s">
        <v>100</v>
      </c>
      <c r="F1" t="s">
        <v>169</v>
      </c>
      <c r="G1" t="s">
        <v>101</v>
      </c>
      <c r="H1" t="s">
        <v>155</v>
      </c>
      <c r="I1" t="s">
        <v>156</v>
      </c>
      <c r="J1" t="s">
        <v>157</v>
      </c>
      <c r="K1" t="s">
        <v>158</v>
      </c>
      <c r="L1" t="s">
        <v>159</v>
      </c>
      <c r="M1" t="s">
        <v>110</v>
      </c>
      <c r="N1" t="s">
        <v>111</v>
      </c>
      <c r="O1" t="s">
        <v>112</v>
      </c>
      <c r="P1" t="s">
        <v>113</v>
      </c>
      <c r="Q1" t="s">
        <v>103</v>
      </c>
      <c r="R1" t="s">
        <v>104</v>
      </c>
      <c r="S1" t="s">
        <v>105</v>
      </c>
      <c r="T1" t="s">
        <v>106</v>
      </c>
      <c r="U1" t="s">
        <v>107</v>
      </c>
      <c r="V1" t="s">
        <v>114</v>
      </c>
      <c r="W1" t="s">
        <v>115</v>
      </c>
      <c r="X1" t="s">
        <v>116</v>
      </c>
      <c r="Y1" t="s">
        <v>117</v>
      </c>
      <c r="Z1" t="s">
        <v>118</v>
      </c>
      <c r="AA1" t="s">
        <v>119</v>
      </c>
      <c r="AB1" t="s">
        <v>120</v>
      </c>
      <c r="AC1" t="s">
        <v>121</v>
      </c>
      <c r="AD1" t="s">
        <v>122</v>
      </c>
      <c r="AE1" t="s">
        <v>123</v>
      </c>
    </row>
    <row r="2" spans="1:31" x14ac:dyDescent="0.25">
      <c r="A2" t="s">
        <v>1</v>
      </c>
      <c r="B2" t="s">
        <v>2</v>
      </c>
      <c r="C2" t="s">
        <v>3</v>
      </c>
      <c r="D2" t="s">
        <v>13</v>
      </c>
      <c r="E2" t="s">
        <v>54</v>
      </c>
      <c r="F2" t="s">
        <v>102</v>
      </c>
      <c r="G2" t="s">
        <v>102</v>
      </c>
      <c r="H2">
        <v>5</v>
      </c>
      <c r="I2">
        <v>5</v>
      </c>
      <c r="J2">
        <v>5</v>
      </c>
      <c r="K2">
        <v>5</v>
      </c>
      <c r="L2">
        <v>5</v>
      </c>
      <c r="M2" t="s">
        <v>4</v>
      </c>
      <c r="N2" t="s">
        <v>5</v>
      </c>
      <c r="O2" t="s">
        <v>6</v>
      </c>
      <c r="P2" t="s">
        <v>7</v>
      </c>
      <c r="Q2" t="s">
        <v>8</v>
      </c>
      <c r="R2" t="s">
        <v>102</v>
      </c>
      <c r="S2" t="s">
        <v>102</v>
      </c>
      <c r="T2" t="s">
        <v>102</v>
      </c>
      <c r="U2" t="s">
        <v>102</v>
      </c>
      <c r="V2">
        <v>5</v>
      </c>
      <c r="W2" t="s">
        <v>9</v>
      </c>
      <c r="X2" t="s">
        <v>10</v>
      </c>
      <c r="Y2">
        <v>5</v>
      </c>
      <c r="Z2" t="s">
        <v>34</v>
      </c>
      <c r="AA2" t="s">
        <v>17</v>
      </c>
      <c r="AB2" t="s">
        <v>124</v>
      </c>
      <c r="AC2" t="s">
        <v>125</v>
      </c>
      <c r="AD2" t="s">
        <v>126</v>
      </c>
      <c r="AE2" t="s">
        <v>11</v>
      </c>
    </row>
    <row r="3" spans="1:31" x14ac:dyDescent="0.25">
      <c r="A3" t="s">
        <v>12</v>
      </c>
      <c r="B3" t="s">
        <v>2</v>
      </c>
      <c r="C3" t="s">
        <v>3</v>
      </c>
      <c r="D3" t="s">
        <v>13</v>
      </c>
      <c r="E3" t="s">
        <v>102</v>
      </c>
      <c r="F3" t="s">
        <v>102</v>
      </c>
      <c r="G3" t="s">
        <v>102</v>
      </c>
      <c r="H3">
        <v>3</v>
      </c>
      <c r="I3">
        <v>3</v>
      </c>
      <c r="J3">
        <v>5</v>
      </c>
      <c r="K3">
        <v>4</v>
      </c>
      <c r="L3">
        <v>5</v>
      </c>
      <c r="M3" t="s">
        <v>4</v>
      </c>
      <c r="N3" t="s">
        <v>14</v>
      </c>
      <c r="O3" t="s">
        <v>15</v>
      </c>
      <c r="P3" t="s">
        <v>7</v>
      </c>
      <c r="Q3" t="s">
        <v>8</v>
      </c>
      <c r="R3" t="s">
        <v>102</v>
      </c>
      <c r="S3" t="s">
        <v>102</v>
      </c>
      <c r="T3" t="s">
        <v>102</v>
      </c>
      <c r="U3" t="s">
        <v>102</v>
      </c>
      <c r="V3">
        <v>5</v>
      </c>
      <c r="W3" t="s">
        <v>127</v>
      </c>
      <c r="X3" t="s">
        <v>16</v>
      </c>
      <c r="Y3">
        <v>5</v>
      </c>
      <c r="Z3" t="s">
        <v>17</v>
      </c>
      <c r="AA3" t="s">
        <v>102</v>
      </c>
      <c r="AB3" t="s">
        <v>102</v>
      </c>
      <c r="AC3" t="s">
        <v>102</v>
      </c>
      <c r="AD3" t="s">
        <v>102</v>
      </c>
      <c r="AE3" t="s">
        <v>18</v>
      </c>
    </row>
    <row r="4" spans="1:31" x14ac:dyDescent="0.25">
      <c r="A4" t="s">
        <v>19</v>
      </c>
      <c r="B4" t="s">
        <v>20</v>
      </c>
      <c r="C4" t="s">
        <v>21</v>
      </c>
      <c r="D4" t="s">
        <v>13</v>
      </c>
      <c r="E4" t="s">
        <v>54</v>
      </c>
      <c r="F4" t="s">
        <v>102</v>
      </c>
      <c r="G4" t="s">
        <v>102</v>
      </c>
      <c r="H4">
        <v>5</v>
      </c>
      <c r="I4">
        <v>5</v>
      </c>
      <c r="J4">
        <v>5</v>
      </c>
      <c r="K4">
        <v>5</v>
      </c>
      <c r="L4">
        <v>5</v>
      </c>
      <c r="M4" t="s">
        <v>4</v>
      </c>
      <c r="N4" t="s">
        <v>22</v>
      </c>
      <c r="O4" t="s">
        <v>6</v>
      </c>
      <c r="P4" t="s">
        <v>7</v>
      </c>
      <c r="Q4" t="s">
        <v>23</v>
      </c>
      <c r="R4" t="s">
        <v>102</v>
      </c>
      <c r="S4" t="s">
        <v>102</v>
      </c>
      <c r="T4" t="s">
        <v>102</v>
      </c>
      <c r="U4" t="s">
        <v>102</v>
      </c>
      <c r="V4">
        <v>5</v>
      </c>
      <c r="W4" t="s">
        <v>24</v>
      </c>
      <c r="X4" t="s">
        <v>25</v>
      </c>
      <c r="Y4">
        <v>5</v>
      </c>
      <c r="Z4" t="s">
        <v>34</v>
      </c>
      <c r="AA4" t="s">
        <v>17</v>
      </c>
      <c r="AB4" t="s">
        <v>124</v>
      </c>
      <c r="AC4" t="s">
        <v>125</v>
      </c>
      <c r="AD4" t="s">
        <v>126</v>
      </c>
      <c r="AE4" t="s">
        <v>26</v>
      </c>
    </row>
    <row r="5" spans="1:31" x14ac:dyDescent="0.25">
      <c r="A5" t="s">
        <v>27</v>
      </c>
      <c r="B5" t="s">
        <v>28</v>
      </c>
      <c r="C5" t="s">
        <v>3</v>
      </c>
      <c r="D5" t="s">
        <v>13</v>
      </c>
      <c r="E5" t="s">
        <v>54</v>
      </c>
      <c r="F5" t="s">
        <v>98</v>
      </c>
      <c r="G5" t="s">
        <v>102</v>
      </c>
      <c r="H5">
        <v>3</v>
      </c>
      <c r="I5">
        <v>2</v>
      </c>
      <c r="J5">
        <v>3</v>
      </c>
      <c r="K5">
        <v>3</v>
      </c>
      <c r="L5">
        <v>3</v>
      </c>
      <c r="M5" t="s">
        <v>29</v>
      </c>
      <c r="N5" t="s">
        <v>30</v>
      </c>
      <c r="O5" t="s">
        <v>31</v>
      </c>
      <c r="P5" t="s">
        <v>32</v>
      </c>
      <c r="Q5" t="s">
        <v>8</v>
      </c>
      <c r="R5" t="s">
        <v>102</v>
      </c>
      <c r="S5" t="s">
        <v>102</v>
      </c>
      <c r="T5" t="s">
        <v>102</v>
      </c>
      <c r="U5" t="s">
        <v>102</v>
      </c>
      <c r="V5">
        <v>4</v>
      </c>
      <c r="W5" t="s">
        <v>33</v>
      </c>
      <c r="X5" t="s">
        <v>10</v>
      </c>
      <c r="Y5">
        <v>4</v>
      </c>
      <c r="Z5" t="s">
        <v>34</v>
      </c>
      <c r="AA5" t="s">
        <v>102</v>
      </c>
      <c r="AB5" t="s">
        <v>102</v>
      </c>
      <c r="AC5" t="s">
        <v>102</v>
      </c>
      <c r="AD5" t="s">
        <v>102</v>
      </c>
      <c r="AE5" t="s">
        <v>26</v>
      </c>
    </row>
    <row r="6" spans="1:31" x14ac:dyDescent="0.25">
      <c r="A6" t="s">
        <v>35</v>
      </c>
      <c r="B6" t="s">
        <v>28</v>
      </c>
      <c r="C6" t="s">
        <v>3</v>
      </c>
      <c r="D6" t="s">
        <v>13</v>
      </c>
      <c r="E6" t="s">
        <v>51</v>
      </c>
      <c r="F6" t="s">
        <v>54</v>
      </c>
      <c r="G6" t="s">
        <v>102</v>
      </c>
      <c r="H6">
        <v>3</v>
      </c>
      <c r="I6">
        <v>1</v>
      </c>
      <c r="J6">
        <v>5</v>
      </c>
      <c r="K6">
        <v>5</v>
      </c>
      <c r="L6">
        <v>5</v>
      </c>
      <c r="M6" t="s">
        <v>36</v>
      </c>
      <c r="N6" t="s">
        <v>14</v>
      </c>
      <c r="O6" t="s">
        <v>6</v>
      </c>
      <c r="P6" t="s">
        <v>7</v>
      </c>
      <c r="Q6" t="s">
        <v>23</v>
      </c>
      <c r="R6" t="s">
        <v>102</v>
      </c>
      <c r="S6" t="s">
        <v>102</v>
      </c>
      <c r="T6" t="s">
        <v>102</v>
      </c>
      <c r="U6" t="s">
        <v>102</v>
      </c>
      <c r="V6">
        <v>5</v>
      </c>
      <c r="W6" t="s">
        <v>128</v>
      </c>
      <c r="X6" t="s">
        <v>16</v>
      </c>
      <c r="Y6">
        <v>5</v>
      </c>
      <c r="Z6" t="s">
        <v>17</v>
      </c>
      <c r="AA6" t="s">
        <v>126</v>
      </c>
      <c r="AB6" t="s">
        <v>102</v>
      </c>
      <c r="AC6" t="s">
        <v>102</v>
      </c>
      <c r="AD6" t="s">
        <v>102</v>
      </c>
      <c r="AE6" t="s">
        <v>37</v>
      </c>
    </row>
    <row r="7" spans="1:31" x14ac:dyDescent="0.25">
      <c r="A7" t="s">
        <v>38</v>
      </c>
      <c r="B7" t="s">
        <v>28</v>
      </c>
      <c r="C7" t="s">
        <v>3</v>
      </c>
      <c r="D7" t="s">
        <v>13</v>
      </c>
      <c r="E7" t="s">
        <v>102</v>
      </c>
      <c r="F7" t="s">
        <v>102</v>
      </c>
      <c r="G7" t="s">
        <v>102</v>
      </c>
      <c r="H7">
        <v>3</v>
      </c>
      <c r="I7">
        <v>3</v>
      </c>
      <c r="J7">
        <v>3</v>
      </c>
      <c r="K7">
        <v>3</v>
      </c>
      <c r="L7">
        <v>3</v>
      </c>
      <c r="M7" t="s">
        <v>36</v>
      </c>
      <c r="N7" t="s">
        <v>30</v>
      </c>
      <c r="O7" t="s">
        <v>6</v>
      </c>
      <c r="P7" t="s">
        <v>7</v>
      </c>
      <c r="Q7" t="s">
        <v>23</v>
      </c>
      <c r="R7" t="s">
        <v>102</v>
      </c>
      <c r="S7" t="s">
        <v>102</v>
      </c>
      <c r="T7" t="s">
        <v>102</v>
      </c>
      <c r="U7" t="s">
        <v>102</v>
      </c>
      <c r="V7">
        <v>5</v>
      </c>
      <c r="W7" t="s">
        <v>129</v>
      </c>
      <c r="X7" t="s">
        <v>10</v>
      </c>
      <c r="Y7">
        <v>4</v>
      </c>
      <c r="Z7" t="s">
        <v>34</v>
      </c>
      <c r="AA7" t="s">
        <v>17</v>
      </c>
      <c r="AB7" t="s">
        <v>124</v>
      </c>
      <c r="AC7" t="s">
        <v>125</v>
      </c>
      <c r="AD7" t="s">
        <v>126</v>
      </c>
      <c r="AE7" t="s">
        <v>26</v>
      </c>
    </row>
    <row r="8" spans="1:31" x14ac:dyDescent="0.25">
      <c r="A8" t="s">
        <v>39</v>
      </c>
      <c r="B8" t="s">
        <v>28</v>
      </c>
      <c r="C8" t="s">
        <v>3</v>
      </c>
      <c r="D8" t="s">
        <v>13</v>
      </c>
      <c r="E8" t="s">
        <v>102</v>
      </c>
      <c r="F8" t="s">
        <v>102</v>
      </c>
      <c r="G8" t="s">
        <v>102</v>
      </c>
      <c r="H8">
        <v>3</v>
      </c>
      <c r="I8">
        <v>3</v>
      </c>
      <c r="J8">
        <v>4</v>
      </c>
      <c r="K8">
        <v>3</v>
      </c>
      <c r="L8">
        <v>2</v>
      </c>
      <c r="M8" t="s">
        <v>29</v>
      </c>
      <c r="N8" t="s">
        <v>30</v>
      </c>
      <c r="O8" t="s">
        <v>15</v>
      </c>
      <c r="P8" t="s">
        <v>32</v>
      </c>
      <c r="Q8" t="s">
        <v>8</v>
      </c>
      <c r="R8" t="s">
        <v>102</v>
      </c>
      <c r="S8" t="s">
        <v>102</v>
      </c>
      <c r="T8" t="s">
        <v>102</v>
      </c>
      <c r="U8" t="s">
        <v>102</v>
      </c>
      <c r="V8">
        <v>3</v>
      </c>
      <c r="W8" t="s">
        <v>130</v>
      </c>
      <c r="X8" t="s">
        <v>10</v>
      </c>
      <c r="Y8">
        <v>3</v>
      </c>
      <c r="Z8" t="s">
        <v>34</v>
      </c>
      <c r="AA8" t="s">
        <v>102</v>
      </c>
      <c r="AB8" t="s">
        <v>102</v>
      </c>
      <c r="AC8" t="s">
        <v>102</v>
      </c>
      <c r="AD8" t="s">
        <v>102</v>
      </c>
      <c r="AE8" t="s">
        <v>40</v>
      </c>
    </row>
    <row r="9" spans="1:31" x14ac:dyDescent="0.25">
      <c r="A9" t="s">
        <v>41</v>
      </c>
      <c r="B9" t="s">
        <v>2</v>
      </c>
      <c r="C9" t="s">
        <v>3</v>
      </c>
      <c r="D9" t="s">
        <v>13</v>
      </c>
      <c r="E9" t="s">
        <v>51</v>
      </c>
      <c r="F9" t="s">
        <v>54</v>
      </c>
      <c r="G9" t="s">
        <v>102</v>
      </c>
      <c r="H9">
        <v>5</v>
      </c>
      <c r="I9">
        <v>5</v>
      </c>
      <c r="J9">
        <v>5</v>
      </c>
      <c r="K9">
        <v>5</v>
      </c>
      <c r="L9">
        <v>4</v>
      </c>
      <c r="M9" t="s">
        <v>36</v>
      </c>
      <c r="N9" t="s">
        <v>30</v>
      </c>
      <c r="O9" t="s">
        <v>31</v>
      </c>
      <c r="P9" t="s">
        <v>7</v>
      </c>
      <c r="Q9" t="s">
        <v>81</v>
      </c>
      <c r="R9" t="s">
        <v>8</v>
      </c>
      <c r="S9" t="s">
        <v>64</v>
      </c>
      <c r="T9" t="s">
        <v>75</v>
      </c>
      <c r="U9" t="s">
        <v>102</v>
      </c>
      <c r="V9">
        <v>5</v>
      </c>
      <c r="W9" t="s">
        <v>131</v>
      </c>
      <c r="X9" t="s">
        <v>10</v>
      </c>
      <c r="Y9">
        <v>5</v>
      </c>
      <c r="Z9" t="s">
        <v>34</v>
      </c>
      <c r="AA9" t="s">
        <v>17</v>
      </c>
      <c r="AB9" t="s">
        <v>126</v>
      </c>
      <c r="AC9" t="s">
        <v>102</v>
      </c>
      <c r="AD9" t="s">
        <v>102</v>
      </c>
      <c r="AE9" t="s">
        <v>42</v>
      </c>
    </row>
    <row r="10" spans="1:31" x14ac:dyDescent="0.25">
      <c r="A10" t="s">
        <v>43</v>
      </c>
      <c r="B10" t="s">
        <v>2</v>
      </c>
      <c r="C10" t="s">
        <v>3</v>
      </c>
      <c r="D10" t="s">
        <v>13</v>
      </c>
      <c r="E10" t="s">
        <v>102</v>
      </c>
      <c r="F10" t="s">
        <v>102</v>
      </c>
      <c r="G10" t="s">
        <v>102</v>
      </c>
      <c r="H10">
        <v>5</v>
      </c>
      <c r="I10">
        <v>1</v>
      </c>
      <c r="J10">
        <v>5</v>
      </c>
      <c r="K10">
        <v>5</v>
      </c>
      <c r="L10">
        <v>5</v>
      </c>
      <c r="M10" t="s">
        <v>29</v>
      </c>
      <c r="N10" t="s">
        <v>30</v>
      </c>
      <c r="O10" t="s">
        <v>6</v>
      </c>
      <c r="P10" t="s">
        <v>44</v>
      </c>
      <c r="Q10" t="s">
        <v>8</v>
      </c>
      <c r="R10" t="s">
        <v>23</v>
      </c>
      <c r="S10" t="s">
        <v>64</v>
      </c>
      <c r="T10" t="s">
        <v>102</v>
      </c>
      <c r="U10" t="s">
        <v>102</v>
      </c>
      <c r="V10">
        <v>5</v>
      </c>
      <c r="W10" t="s">
        <v>132</v>
      </c>
      <c r="X10" t="s">
        <v>10</v>
      </c>
      <c r="Y10">
        <v>4</v>
      </c>
      <c r="Z10" t="s">
        <v>17</v>
      </c>
      <c r="AA10" t="s">
        <v>124</v>
      </c>
      <c r="AB10" t="s">
        <v>126</v>
      </c>
      <c r="AC10" t="s">
        <v>102</v>
      </c>
      <c r="AD10" t="s">
        <v>102</v>
      </c>
      <c r="AE10" t="s">
        <v>37</v>
      </c>
    </row>
    <row r="11" spans="1:31" x14ac:dyDescent="0.25">
      <c r="A11" t="s">
        <v>45</v>
      </c>
      <c r="B11" t="s">
        <v>2</v>
      </c>
      <c r="C11" t="s">
        <v>21</v>
      </c>
      <c r="D11" t="s">
        <v>13</v>
      </c>
      <c r="E11" t="s">
        <v>51</v>
      </c>
      <c r="F11" t="s">
        <v>54</v>
      </c>
      <c r="G11" t="s">
        <v>98</v>
      </c>
      <c r="H11">
        <v>5</v>
      </c>
      <c r="I11">
        <v>4</v>
      </c>
      <c r="J11">
        <v>5</v>
      </c>
      <c r="K11">
        <v>5</v>
      </c>
      <c r="L11">
        <v>4</v>
      </c>
      <c r="M11" t="s">
        <v>29</v>
      </c>
      <c r="N11" t="s">
        <v>30</v>
      </c>
      <c r="O11" t="s">
        <v>31</v>
      </c>
      <c r="P11" t="s">
        <v>7</v>
      </c>
      <c r="Q11" t="s">
        <v>81</v>
      </c>
      <c r="R11" t="s">
        <v>8</v>
      </c>
      <c r="S11" t="s">
        <v>64</v>
      </c>
      <c r="T11" t="s">
        <v>75</v>
      </c>
      <c r="U11" t="s">
        <v>102</v>
      </c>
      <c r="V11">
        <v>5</v>
      </c>
      <c r="W11" t="s">
        <v>133</v>
      </c>
      <c r="X11" t="s">
        <v>10</v>
      </c>
      <c r="Y11">
        <v>5</v>
      </c>
      <c r="Z11" t="s">
        <v>34</v>
      </c>
      <c r="AA11" t="s">
        <v>17</v>
      </c>
      <c r="AB11" t="s">
        <v>124</v>
      </c>
      <c r="AC11" t="s">
        <v>125</v>
      </c>
      <c r="AD11" t="s">
        <v>126</v>
      </c>
      <c r="AE11" t="s">
        <v>26</v>
      </c>
    </row>
    <row r="12" spans="1:31" x14ac:dyDescent="0.25">
      <c r="A12" t="s">
        <v>46</v>
      </c>
      <c r="B12" t="s">
        <v>28</v>
      </c>
      <c r="C12" t="s">
        <v>3</v>
      </c>
      <c r="D12" t="s">
        <v>13</v>
      </c>
      <c r="E12" t="s">
        <v>70</v>
      </c>
      <c r="F12" t="s">
        <v>51</v>
      </c>
      <c r="G12" t="s">
        <v>54</v>
      </c>
      <c r="H12">
        <v>5</v>
      </c>
      <c r="I12">
        <v>5</v>
      </c>
      <c r="J12">
        <v>5</v>
      </c>
      <c r="K12">
        <v>5</v>
      </c>
      <c r="L12">
        <v>5</v>
      </c>
      <c r="M12" t="s">
        <v>29</v>
      </c>
      <c r="N12" t="s">
        <v>30</v>
      </c>
      <c r="O12" t="s">
        <v>47</v>
      </c>
      <c r="P12" t="s">
        <v>7</v>
      </c>
      <c r="Q12" t="s">
        <v>8</v>
      </c>
      <c r="R12" t="s">
        <v>23</v>
      </c>
      <c r="S12" t="s">
        <v>64</v>
      </c>
      <c r="T12" t="s">
        <v>75</v>
      </c>
      <c r="U12" t="s">
        <v>102</v>
      </c>
      <c r="V12">
        <v>5</v>
      </c>
      <c r="W12" t="s">
        <v>48</v>
      </c>
      <c r="X12" t="s">
        <v>25</v>
      </c>
      <c r="Y12">
        <v>5</v>
      </c>
      <c r="Z12" t="s">
        <v>34</v>
      </c>
      <c r="AA12" t="s">
        <v>17</v>
      </c>
      <c r="AB12" t="s">
        <v>124</v>
      </c>
      <c r="AC12" t="s">
        <v>125</v>
      </c>
      <c r="AD12" t="s">
        <v>126</v>
      </c>
      <c r="AE12" t="s">
        <v>49</v>
      </c>
    </row>
    <row r="13" spans="1:31" x14ac:dyDescent="0.25">
      <c r="A13" t="s">
        <v>50</v>
      </c>
      <c r="B13" t="s">
        <v>2</v>
      </c>
      <c r="C13" t="s">
        <v>3</v>
      </c>
      <c r="D13" t="s">
        <v>51</v>
      </c>
      <c r="E13" t="s">
        <v>102</v>
      </c>
      <c r="F13" t="s">
        <v>102</v>
      </c>
      <c r="G13" t="s">
        <v>102</v>
      </c>
      <c r="H13">
        <v>2</v>
      </c>
      <c r="I13">
        <v>5</v>
      </c>
      <c r="J13">
        <v>5</v>
      </c>
      <c r="K13">
        <v>5</v>
      </c>
      <c r="L13">
        <v>3</v>
      </c>
      <c r="M13" t="s">
        <v>29</v>
      </c>
      <c r="N13" t="s">
        <v>5</v>
      </c>
      <c r="O13" t="s">
        <v>6</v>
      </c>
      <c r="P13" t="s">
        <v>7</v>
      </c>
      <c r="Q13" t="s">
        <v>81</v>
      </c>
      <c r="R13" t="s">
        <v>8</v>
      </c>
      <c r="S13" t="s">
        <v>75</v>
      </c>
      <c r="T13" t="s">
        <v>102</v>
      </c>
      <c r="U13" t="s">
        <v>102</v>
      </c>
      <c r="V13">
        <v>4</v>
      </c>
      <c r="W13" t="s">
        <v>134</v>
      </c>
      <c r="X13" t="s">
        <v>25</v>
      </c>
      <c r="Y13">
        <v>5</v>
      </c>
      <c r="Z13" t="s">
        <v>34</v>
      </c>
      <c r="AA13" t="s">
        <v>17</v>
      </c>
      <c r="AB13" t="s">
        <v>124</v>
      </c>
      <c r="AC13" t="s">
        <v>126</v>
      </c>
      <c r="AD13" t="s">
        <v>102</v>
      </c>
      <c r="AE13" t="s">
        <v>52</v>
      </c>
    </row>
    <row r="14" spans="1:31" x14ac:dyDescent="0.25">
      <c r="A14" t="s">
        <v>53</v>
      </c>
      <c r="B14" t="s">
        <v>2</v>
      </c>
      <c r="C14" t="s">
        <v>3</v>
      </c>
      <c r="D14" t="s">
        <v>54</v>
      </c>
      <c r="E14" t="s">
        <v>102</v>
      </c>
      <c r="F14" t="s">
        <v>102</v>
      </c>
      <c r="G14" t="s">
        <v>102</v>
      </c>
      <c r="H14">
        <v>3</v>
      </c>
      <c r="I14">
        <v>2</v>
      </c>
      <c r="J14">
        <v>5</v>
      </c>
      <c r="K14">
        <v>5</v>
      </c>
      <c r="L14">
        <v>5</v>
      </c>
      <c r="M14" t="s">
        <v>36</v>
      </c>
      <c r="N14" t="s">
        <v>30</v>
      </c>
      <c r="O14" t="s">
        <v>15</v>
      </c>
      <c r="P14" t="s">
        <v>44</v>
      </c>
      <c r="Q14" t="s">
        <v>81</v>
      </c>
      <c r="R14" t="s">
        <v>23</v>
      </c>
      <c r="S14" t="s">
        <v>75</v>
      </c>
      <c r="T14" t="s">
        <v>102</v>
      </c>
      <c r="U14" t="s">
        <v>102</v>
      </c>
      <c r="V14">
        <v>5</v>
      </c>
      <c r="W14" t="s">
        <v>135</v>
      </c>
      <c r="X14" t="s">
        <v>10</v>
      </c>
      <c r="Y14">
        <v>5</v>
      </c>
      <c r="Z14" t="s">
        <v>34</v>
      </c>
      <c r="AA14" t="s">
        <v>102</v>
      </c>
      <c r="AB14" t="s">
        <v>102</v>
      </c>
      <c r="AC14" t="s">
        <v>102</v>
      </c>
      <c r="AD14" t="s">
        <v>102</v>
      </c>
      <c r="AE14" t="s">
        <v>55</v>
      </c>
    </row>
    <row r="15" spans="1:31" x14ac:dyDescent="0.25">
      <c r="A15" t="s">
        <v>56</v>
      </c>
      <c r="B15" t="s">
        <v>28</v>
      </c>
      <c r="C15" t="s">
        <v>3</v>
      </c>
      <c r="D15" t="s">
        <v>13</v>
      </c>
      <c r="E15" t="s">
        <v>54</v>
      </c>
      <c r="F15" t="s">
        <v>102</v>
      </c>
      <c r="G15" t="s">
        <v>102</v>
      </c>
      <c r="H15">
        <v>3</v>
      </c>
      <c r="I15">
        <v>1</v>
      </c>
      <c r="J15">
        <v>3</v>
      </c>
      <c r="K15">
        <v>3</v>
      </c>
      <c r="L15">
        <v>3</v>
      </c>
      <c r="M15" t="s">
        <v>29</v>
      </c>
      <c r="N15" t="s">
        <v>30</v>
      </c>
      <c r="O15" t="s">
        <v>6</v>
      </c>
      <c r="P15" t="s">
        <v>7</v>
      </c>
      <c r="Q15" t="s">
        <v>81</v>
      </c>
      <c r="R15" t="s">
        <v>64</v>
      </c>
      <c r="S15" t="s">
        <v>75</v>
      </c>
      <c r="T15" t="s">
        <v>102</v>
      </c>
      <c r="U15" t="s">
        <v>102</v>
      </c>
      <c r="V15">
        <v>5</v>
      </c>
      <c r="W15" t="s">
        <v>136</v>
      </c>
      <c r="X15" t="s">
        <v>25</v>
      </c>
      <c r="Y15">
        <v>5</v>
      </c>
      <c r="Z15" t="s">
        <v>34</v>
      </c>
      <c r="AA15" t="s">
        <v>17</v>
      </c>
      <c r="AB15" t="s">
        <v>124</v>
      </c>
      <c r="AC15" t="s">
        <v>125</v>
      </c>
      <c r="AD15" t="s">
        <v>126</v>
      </c>
      <c r="AE15" t="s">
        <v>57</v>
      </c>
    </row>
    <row r="16" spans="1:31" x14ac:dyDescent="0.25">
      <c r="A16" t="s">
        <v>58</v>
      </c>
      <c r="B16" t="s">
        <v>2</v>
      </c>
      <c r="C16" t="s">
        <v>3</v>
      </c>
      <c r="D16" t="s">
        <v>13</v>
      </c>
      <c r="E16" t="s">
        <v>51</v>
      </c>
      <c r="F16" t="s">
        <v>54</v>
      </c>
      <c r="G16" t="s">
        <v>102</v>
      </c>
      <c r="H16">
        <v>5</v>
      </c>
      <c r="I16">
        <v>3</v>
      </c>
      <c r="J16">
        <v>5</v>
      </c>
      <c r="K16">
        <v>4</v>
      </c>
      <c r="L16">
        <v>5</v>
      </c>
      <c r="M16" t="s">
        <v>36</v>
      </c>
      <c r="N16" t="s">
        <v>30</v>
      </c>
      <c r="O16" t="s">
        <v>6</v>
      </c>
      <c r="P16" t="s">
        <v>7</v>
      </c>
      <c r="Q16" t="s">
        <v>23</v>
      </c>
      <c r="R16" t="s">
        <v>102</v>
      </c>
      <c r="S16" t="s">
        <v>102</v>
      </c>
      <c r="T16" t="s">
        <v>102</v>
      </c>
      <c r="U16" t="s">
        <v>102</v>
      </c>
      <c r="V16">
        <v>5</v>
      </c>
      <c r="W16" t="s">
        <v>59</v>
      </c>
      <c r="X16" t="s">
        <v>16</v>
      </c>
      <c r="Y16">
        <v>5</v>
      </c>
      <c r="Z16" t="s">
        <v>17</v>
      </c>
      <c r="AA16" t="s">
        <v>125</v>
      </c>
      <c r="AB16" t="s">
        <v>126</v>
      </c>
      <c r="AC16" t="s">
        <v>102</v>
      </c>
      <c r="AD16" t="s">
        <v>102</v>
      </c>
      <c r="AE16" t="s">
        <v>26</v>
      </c>
    </row>
    <row r="17" spans="1:31" x14ac:dyDescent="0.25">
      <c r="A17" t="s">
        <v>60</v>
      </c>
      <c r="B17" t="s">
        <v>20</v>
      </c>
      <c r="C17" t="s">
        <v>61</v>
      </c>
      <c r="D17" t="s">
        <v>13</v>
      </c>
      <c r="E17" t="s">
        <v>51</v>
      </c>
      <c r="F17" t="s">
        <v>54</v>
      </c>
      <c r="G17" t="s">
        <v>102</v>
      </c>
      <c r="H17">
        <v>5</v>
      </c>
      <c r="I17">
        <v>5</v>
      </c>
      <c r="J17">
        <v>5</v>
      </c>
      <c r="K17">
        <v>5</v>
      </c>
      <c r="L17">
        <v>5</v>
      </c>
      <c r="M17" t="s">
        <v>62</v>
      </c>
      <c r="N17" t="s">
        <v>22</v>
      </c>
      <c r="O17" t="s">
        <v>6</v>
      </c>
      <c r="P17" t="s">
        <v>7</v>
      </c>
      <c r="Q17" t="s">
        <v>81</v>
      </c>
      <c r="R17" t="s">
        <v>8</v>
      </c>
      <c r="S17" t="s">
        <v>23</v>
      </c>
      <c r="T17" t="s">
        <v>64</v>
      </c>
      <c r="U17" t="s">
        <v>75</v>
      </c>
      <c r="V17">
        <v>5</v>
      </c>
      <c r="W17" t="s">
        <v>137</v>
      </c>
      <c r="X17" t="s">
        <v>10</v>
      </c>
      <c r="Y17">
        <v>5</v>
      </c>
      <c r="Z17" t="s">
        <v>34</v>
      </c>
      <c r="AA17" t="s">
        <v>17</v>
      </c>
      <c r="AB17" t="s">
        <v>124</v>
      </c>
      <c r="AC17" t="s">
        <v>125</v>
      </c>
      <c r="AD17" t="s">
        <v>126</v>
      </c>
      <c r="AE17" t="s">
        <v>26</v>
      </c>
    </row>
    <row r="18" spans="1:31" x14ac:dyDescent="0.25">
      <c r="A18" t="s">
        <v>63</v>
      </c>
      <c r="B18" t="s">
        <v>28</v>
      </c>
      <c r="C18" t="s">
        <v>3</v>
      </c>
      <c r="D18" t="s">
        <v>13</v>
      </c>
      <c r="E18" t="s">
        <v>102</v>
      </c>
      <c r="F18" t="s">
        <v>102</v>
      </c>
      <c r="G18" t="s">
        <v>102</v>
      </c>
      <c r="H18">
        <v>3</v>
      </c>
      <c r="I18">
        <v>3</v>
      </c>
      <c r="J18">
        <v>3</v>
      </c>
      <c r="K18">
        <v>2</v>
      </c>
      <c r="L18">
        <v>3</v>
      </c>
      <c r="M18" t="s">
        <v>29</v>
      </c>
      <c r="N18" t="s">
        <v>30</v>
      </c>
      <c r="O18" t="s">
        <v>6</v>
      </c>
      <c r="P18" t="s">
        <v>7</v>
      </c>
      <c r="Q18" t="s">
        <v>64</v>
      </c>
      <c r="R18" t="s">
        <v>102</v>
      </c>
      <c r="S18" t="s">
        <v>102</v>
      </c>
      <c r="T18" t="s">
        <v>102</v>
      </c>
      <c r="U18" t="s">
        <v>102</v>
      </c>
      <c r="V18">
        <v>5</v>
      </c>
      <c r="W18" t="s">
        <v>138</v>
      </c>
      <c r="X18" t="s">
        <v>10</v>
      </c>
      <c r="Y18">
        <v>5</v>
      </c>
      <c r="Z18" t="s">
        <v>34</v>
      </c>
      <c r="AA18" t="s">
        <v>102</v>
      </c>
      <c r="AB18" t="s">
        <v>102</v>
      </c>
      <c r="AC18" t="s">
        <v>102</v>
      </c>
      <c r="AD18" t="s">
        <v>102</v>
      </c>
      <c r="AE18" t="s">
        <v>26</v>
      </c>
    </row>
    <row r="19" spans="1:31" x14ac:dyDescent="0.25">
      <c r="A19" t="s">
        <v>65</v>
      </c>
      <c r="B19" t="s">
        <v>2</v>
      </c>
      <c r="C19" t="s">
        <v>3</v>
      </c>
      <c r="D19" t="s">
        <v>54</v>
      </c>
      <c r="E19" t="s">
        <v>102</v>
      </c>
      <c r="F19" t="s">
        <v>102</v>
      </c>
      <c r="G19" t="s">
        <v>102</v>
      </c>
      <c r="H19">
        <v>3</v>
      </c>
      <c r="I19">
        <v>3</v>
      </c>
      <c r="J19">
        <v>3</v>
      </c>
      <c r="K19">
        <v>3</v>
      </c>
      <c r="L19">
        <v>3</v>
      </c>
      <c r="M19" t="s">
        <v>29</v>
      </c>
      <c r="N19" t="s">
        <v>30</v>
      </c>
      <c r="O19" t="s">
        <v>6</v>
      </c>
      <c r="P19" t="s">
        <v>32</v>
      </c>
      <c r="Q19" t="s">
        <v>81</v>
      </c>
      <c r="R19" t="s">
        <v>8</v>
      </c>
      <c r="S19" t="s">
        <v>64</v>
      </c>
      <c r="T19" t="s">
        <v>75</v>
      </c>
      <c r="U19" t="s">
        <v>102</v>
      </c>
      <c r="V19">
        <v>5</v>
      </c>
      <c r="W19" t="s">
        <v>59</v>
      </c>
      <c r="X19" t="s">
        <v>25</v>
      </c>
      <c r="Y19">
        <v>5</v>
      </c>
      <c r="Z19" t="s">
        <v>34</v>
      </c>
      <c r="AA19" t="s">
        <v>102</v>
      </c>
      <c r="AB19" t="s">
        <v>102</v>
      </c>
      <c r="AC19" t="s">
        <v>102</v>
      </c>
      <c r="AD19" t="s">
        <v>102</v>
      </c>
      <c r="AE19" t="s">
        <v>26</v>
      </c>
    </row>
    <row r="20" spans="1:31" x14ac:dyDescent="0.25">
      <c r="A20" t="s">
        <v>66</v>
      </c>
      <c r="B20" t="s">
        <v>28</v>
      </c>
      <c r="C20" t="s">
        <v>3</v>
      </c>
      <c r="D20" t="s">
        <v>13</v>
      </c>
      <c r="E20" t="s">
        <v>102</v>
      </c>
      <c r="F20" t="s">
        <v>102</v>
      </c>
      <c r="G20" t="s">
        <v>102</v>
      </c>
      <c r="H20">
        <v>5</v>
      </c>
      <c r="I20">
        <v>5</v>
      </c>
      <c r="J20">
        <v>5</v>
      </c>
      <c r="K20">
        <v>5</v>
      </c>
      <c r="L20">
        <v>5</v>
      </c>
      <c r="M20" t="s">
        <v>29</v>
      </c>
      <c r="N20" t="s">
        <v>5</v>
      </c>
      <c r="O20" t="s">
        <v>6</v>
      </c>
      <c r="P20" t="s">
        <v>44</v>
      </c>
      <c r="Q20" t="s">
        <v>23</v>
      </c>
      <c r="R20" t="s">
        <v>102</v>
      </c>
      <c r="S20" t="s">
        <v>102</v>
      </c>
      <c r="T20" t="s">
        <v>102</v>
      </c>
      <c r="U20" t="s">
        <v>102</v>
      </c>
      <c r="V20">
        <v>4</v>
      </c>
      <c r="W20" t="s">
        <v>139</v>
      </c>
      <c r="X20" t="s">
        <v>10</v>
      </c>
      <c r="Y20">
        <v>5</v>
      </c>
      <c r="Z20" t="s">
        <v>17</v>
      </c>
      <c r="AA20" t="s">
        <v>102</v>
      </c>
      <c r="AB20" t="s">
        <v>102</v>
      </c>
      <c r="AC20" t="s">
        <v>102</v>
      </c>
      <c r="AD20" t="s">
        <v>102</v>
      </c>
      <c r="AE20" t="s">
        <v>67</v>
      </c>
    </row>
    <row r="21" spans="1:31" x14ac:dyDescent="0.25">
      <c r="A21" t="s">
        <v>68</v>
      </c>
      <c r="B21" t="s">
        <v>2</v>
      </c>
      <c r="C21" t="s">
        <v>3</v>
      </c>
      <c r="D21" t="s">
        <v>13</v>
      </c>
      <c r="E21" t="s">
        <v>51</v>
      </c>
      <c r="F21" t="s">
        <v>54</v>
      </c>
      <c r="G21" t="s">
        <v>98</v>
      </c>
      <c r="H21">
        <v>3</v>
      </c>
      <c r="I21">
        <v>5</v>
      </c>
      <c r="J21">
        <v>5</v>
      </c>
      <c r="K21">
        <v>5</v>
      </c>
      <c r="L21">
        <v>5</v>
      </c>
      <c r="M21" t="s">
        <v>29</v>
      </c>
      <c r="N21" t="s">
        <v>30</v>
      </c>
      <c r="O21" t="s">
        <v>6</v>
      </c>
      <c r="P21" t="s">
        <v>7</v>
      </c>
      <c r="Q21" t="s">
        <v>8</v>
      </c>
      <c r="R21" t="s">
        <v>23</v>
      </c>
      <c r="S21" t="s">
        <v>64</v>
      </c>
      <c r="T21" t="s">
        <v>102</v>
      </c>
      <c r="U21" t="s">
        <v>102</v>
      </c>
      <c r="V21">
        <v>5</v>
      </c>
      <c r="W21" t="s">
        <v>140</v>
      </c>
      <c r="X21" t="s">
        <v>10</v>
      </c>
      <c r="Y21">
        <v>3</v>
      </c>
      <c r="Z21" t="s">
        <v>34</v>
      </c>
      <c r="AA21" t="s">
        <v>124</v>
      </c>
      <c r="AB21" t="s">
        <v>102</v>
      </c>
      <c r="AC21" t="s">
        <v>102</v>
      </c>
      <c r="AD21" t="s">
        <v>102</v>
      </c>
      <c r="AE21" t="s">
        <v>26</v>
      </c>
    </row>
    <row r="22" spans="1:31" x14ac:dyDescent="0.25">
      <c r="A22" t="s">
        <v>69</v>
      </c>
      <c r="B22" t="s">
        <v>28</v>
      </c>
      <c r="C22" t="s">
        <v>3</v>
      </c>
      <c r="D22" t="s">
        <v>70</v>
      </c>
      <c r="E22" t="s">
        <v>102</v>
      </c>
      <c r="F22" t="s">
        <v>102</v>
      </c>
      <c r="G22" t="s">
        <v>102</v>
      </c>
      <c r="H22">
        <v>3</v>
      </c>
      <c r="I22">
        <v>3</v>
      </c>
      <c r="J22">
        <v>3</v>
      </c>
      <c r="K22">
        <v>3</v>
      </c>
      <c r="L22">
        <v>3</v>
      </c>
      <c r="M22" t="s">
        <v>29</v>
      </c>
      <c r="N22" t="s">
        <v>5</v>
      </c>
      <c r="O22" t="s">
        <v>6</v>
      </c>
      <c r="P22" t="s">
        <v>32</v>
      </c>
      <c r="Q22" t="s">
        <v>23</v>
      </c>
      <c r="R22" t="s">
        <v>102</v>
      </c>
      <c r="S22" t="s">
        <v>102</v>
      </c>
      <c r="T22" t="s">
        <v>102</v>
      </c>
      <c r="U22" t="s">
        <v>102</v>
      </c>
      <c r="V22">
        <v>4</v>
      </c>
      <c r="W22" t="s">
        <v>95</v>
      </c>
      <c r="X22" t="s">
        <v>10</v>
      </c>
      <c r="Y22">
        <v>3</v>
      </c>
      <c r="Z22" t="s">
        <v>34</v>
      </c>
      <c r="AA22" t="s">
        <v>102</v>
      </c>
      <c r="AB22" t="s">
        <v>102</v>
      </c>
      <c r="AC22" t="s">
        <v>102</v>
      </c>
      <c r="AD22" t="s">
        <v>102</v>
      </c>
      <c r="AE22" t="s">
        <v>26</v>
      </c>
    </row>
    <row r="23" spans="1:31" x14ac:dyDescent="0.25">
      <c r="A23" t="s">
        <v>71</v>
      </c>
      <c r="B23" t="s">
        <v>28</v>
      </c>
      <c r="C23" t="s">
        <v>3</v>
      </c>
      <c r="D23" t="s">
        <v>54</v>
      </c>
      <c r="E23" t="s">
        <v>102</v>
      </c>
      <c r="F23" t="s">
        <v>102</v>
      </c>
      <c r="G23" t="s">
        <v>102</v>
      </c>
      <c r="H23">
        <v>5</v>
      </c>
      <c r="I23">
        <v>5</v>
      </c>
      <c r="J23">
        <v>5</v>
      </c>
      <c r="K23">
        <v>4</v>
      </c>
      <c r="L23">
        <v>3</v>
      </c>
      <c r="M23" t="s">
        <v>29</v>
      </c>
      <c r="N23" t="s">
        <v>30</v>
      </c>
      <c r="O23" t="s">
        <v>6</v>
      </c>
      <c r="P23" t="s">
        <v>32</v>
      </c>
      <c r="Q23" t="s">
        <v>81</v>
      </c>
      <c r="R23" t="s">
        <v>8</v>
      </c>
      <c r="S23" t="s">
        <v>102</v>
      </c>
      <c r="T23" t="s">
        <v>102</v>
      </c>
      <c r="U23" t="s">
        <v>102</v>
      </c>
      <c r="V23">
        <v>4</v>
      </c>
      <c r="W23" t="s">
        <v>141</v>
      </c>
      <c r="X23" t="s">
        <v>10</v>
      </c>
      <c r="Y23">
        <v>3</v>
      </c>
      <c r="Z23" t="s">
        <v>17</v>
      </c>
      <c r="AA23" t="s">
        <v>125</v>
      </c>
      <c r="AB23" t="s">
        <v>126</v>
      </c>
      <c r="AC23" t="s">
        <v>102</v>
      </c>
      <c r="AD23" t="s">
        <v>102</v>
      </c>
      <c r="AE23" t="s">
        <v>72</v>
      </c>
    </row>
    <row r="24" spans="1:31" x14ac:dyDescent="0.25">
      <c r="A24" t="s">
        <v>73</v>
      </c>
      <c r="B24" t="s">
        <v>2</v>
      </c>
      <c r="C24" t="s">
        <v>3</v>
      </c>
      <c r="D24" t="s">
        <v>13</v>
      </c>
      <c r="E24" t="s">
        <v>51</v>
      </c>
      <c r="F24" t="s">
        <v>54</v>
      </c>
      <c r="G24" t="s">
        <v>102</v>
      </c>
      <c r="H24">
        <v>3</v>
      </c>
      <c r="I24">
        <v>3</v>
      </c>
      <c r="J24">
        <v>3</v>
      </c>
      <c r="K24">
        <v>3</v>
      </c>
      <c r="L24">
        <v>3</v>
      </c>
      <c r="M24" t="s">
        <v>29</v>
      </c>
      <c r="N24" t="s">
        <v>30</v>
      </c>
      <c r="O24" t="s">
        <v>6</v>
      </c>
      <c r="P24" t="s">
        <v>7</v>
      </c>
      <c r="Q24" t="s">
        <v>8</v>
      </c>
      <c r="R24" t="s">
        <v>23</v>
      </c>
      <c r="S24" t="s">
        <v>75</v>
      </c>
      <c r="T24" t="s">
        <v>102</v>
      </c>
      <c r="U24" t="s">
        <v>102</v>
      </c>
      <c r="V24">
        <v>5</v>
      </c>
      <c r="W24" t="s">
        <v>142</v>
      </c>
      <c r="X24" t="s">
        <v>25</v>
      </c>
      <c r="Y24">
        <v>5</v>
      </c>
      <c r="Z24" t="s">
        <v>34</v>
      </c>
      <c r="AA24" t="s">
        <v>17</v>
      </c>
      <c r="AB24" t="s">
        <v>124</v>
      </c>
      <c r="AC24" t="s">
        <v>125</v>
      </c>
      <c r="AD24" t="s">
        <v>126</v>
      </c>
      <c r="AE24" t="s">
        <v>37</v>
      </c>
    </row>
    <row r="25" spans="1:31" x14ac:dyDescent="0.25">
      <c r="A25" t="s">
        <v>74</v>
      </c>
      <c r="B25" t="s">
        <v>28</v>
      </c>
      <c r="C25" t="s">
        <v>3</v>
      </c>
      <c r="D25" t="s">
        <v>54</v>
      </c>
      <c r="E25" t="s">
        <v>102</v>
      </c>
      <c r="F25" t="s">
        <v>102</v>
      </c>
      <c r="G25" t="s">
        <v>102</v>
      </c>
      <c r="H25">
        <v>5</v>
      </c>
      <c r="I25">
        <v>5</v>
      </c>
      <c r="J25">
        <v>5</v>
      </c>
      <c r="K25">
        <v>3</v>
      </c>
      <c r="L25">
        <v>5</v>
      </c>
      <c r="M25" t="s">
        <v>29</v>
      </c>
      <c r="N25" t="s">
        <v>30</v>
      </c>
      <c r="O25" t="s">
        <v>6</v>
      </c>
      <c r="P25" t="s">
        <v>7</v>
      </c>
      <c r="Q25" t="s">
        <v>75</v>
      </c>
      <c r="R25" t="s">
        <v>102</v>
      </c>
      <c r="S25" t="s">
        <v>102</v>
      </c>
      <c r="T25" t="s">
        <v>102</v>
      </c>
      <c r="U25" t="s">
        <v>102</v>
      </c>
      <c r="V25">
        <v>5</v>
      </c>
      <c r="W25" t="s">
        <v>143</v>
      </c>
      <c r="X25" t="s">
        <v>76</v>
      </c>
      <c r="Y25">
        <v>5</v>
      </c>
      <c r="Z25" t="s">
        <v>34</v>
      </c>
      <c r="AA25" t="s">
        <v>17</v>
      </c>
      <c r="AB25" t="s">
        <v>102</v>
      </c>
      <c r="AC25" t="s">
        <v>102</v>
      </c>
      <c r="AD25" t="s">
        <v>102</v>
      </c>
      <c r="AE25" t="s">
        <v>37</v>
      </c>
    </row>
    <row r="26" spans="1:31" x14ac:dyDescent="0.25">
      <c r="A26" t="s">
        <v>77</v>
      </c>
      <c r="B26" t="s">
        <v>2</v>
      </c>
      <c r="C26" t="s">
        <v>3</v>
      </c>
      <c r="D26" t="s">
        <v>13</v>
      </c>
      <c r="E26" t="s">
        <v>102</v>
      </c>
      <c r="F26" t="s">
        <v>102</v>
      </c>
      <c r="G26" t="s">
        <v>102</v>
      </c>
      <c r="H26">
        <v>5</v>
      </c>
      <c r="I26">
        <v>5</v>
      </c>
      <c r="J26">
        <v>5</v>
      </c>
      <c r="K26">
        <v>5</v>
      </c>
      <c r="L26">
        <v>5</v>
      </c>
      <c r="M26" t="s">
        <v>36</v>
      </c>
      <c r="N26" t="s">
        <v>30</v>
      </c>
      <c r="O26" t="s">
        <v>6</v>
      </c>
      <c r="P26" t="s">
        <v>7</v>
      </c>
      <c r="Q26" t="s">
        <v>81</v>
      </c>
      <c r="R26" t="s">
        <v>8</v>
      </c>
      <c r="S26" t="s">
        <v>23</v>
      </c>
      <c r="T26" t="s">
        <v>64</v>
      </c>
      <c r="U26" t="s">
        <v>75</v>
      </c>
      <c r="V26">
        <v>5</v>
      </c>
      <c r="W26" t="s">
        <v>78</v>
      </c>
      <c r="X26" t="s">
        <v>10</v>
      </c>
      <c r="Y26">
        <v>5</v>
      </c>
      <c r="Z26" t="s">
        <v>34</v>
      </c>
      <c r="AA26" t="s">
        <v>17</v>
      </c>
      <c r="AB26" t="s">
        <v>124</v>
      </c>
      <c r="AC26" t="s">
        <v>125</v>
      </c>
      <c r="AD26" t="s">
        <v>126</v>
      </c>
      <c r="AE26" t="s">
        <v>26</v>
      </c>
    </row>
    <row r="27" spans="1:31" x14ac:dyDescent="0.25">
      <c r="A27" t="s">
        <v>79</v>
      </c>
      <c r="B27" t="s">
        <v>2</v>
      </c>
      <c r="C27" t="s">
        <v>3</v>
      </c>
      <c r="D27" t="s">
        <v>13</v>
      </c>
      <c r="E27" t="s">
        <v>98</v>
      </c>
      <c r="F27" t="s">
        <v>102</v>
      </c>
      <c r="G27" t="s">
        <v>102</v>
      </c>
      <c r="H27">
        <v>3</v>
      </c>
      <c r="I27">
        <v>2</v>
      </c>
      <c r="J27">
        <v>5</v>
      </c>
      <c r="K27">
        <v>3</v>
      </c>
      <c r="L27">
        <v>3</v>
      </c>
      <c r="M27" t="s">
        <v>29</v>
      </c>
      <c r="N27" t="s">
        <v>30</v>
      </c>
      <c r="O27" t="s">
        <v>31</v>
      </c>
      <c r="P27" t="s">
        <v>7</v>
      </c>
      <c r="Q27" t="s">
        <v>75</v>
      </c>
      <c r="R27" t="s">
        <v>102</v>
      </c>
      <c r="S27" t="s">
        <v>102</v>
      </c>
      <c r="T27" t="s">
        <v>102</v>
      </c>
      <c r="U27" t="s">
        <v>102</v>
      </c>
      <c r="V27">
        <v>5</v>
      </c>
      <c r="W27" t="s">
        <v>144</v>
      </c>
      <c r="X27" t="s">
        <v>10</v>
      </c>
      <c r="Y27">
        <v>3</v>
      </c>
      <c r="Z27" t="s">
        <v>17</v>
      </c>
      <c r="AA27" t="s">
        <v>126</v>
      </c>
      <c r="AB27" t="s">
        <v>102</v>
      </c>
      <c r="AC27" t="s">
        <v>102</v>
      </c>
      <c r="AD27" t="s">
        <v>102</v>
      </c>
      <c r="AE27" t="s">
        <v>26</v>
      </c>
    </row>
    <row r="28" spans="1:31" x14ac:dyDescent="0.25">
      <c r="A28" t="s">
        <v>80</v>
      </c>
      <c r="B28" t="s">
        <v>2</v>
      </c>
      <c r="C28" t="s">
        <v>61</v>
      </c>
      <c r="D28" t="s">
        <v>13</v>
      </c>
      <c r="E28" t="s">
        <v>102</v>
      </c>
      <c r="F28" t="s">
        <v>102</v>
      </c>
      <c r="G28" t="s">
        <v>102</v>
      </c>
      <c r="H28">
        <v>3</v>
      </c>
      <c r="I28">
        <v>4</v>
      </c>
      <c r="J28">
        <v>5</v>
      </c>
      <c r="K28">
        <v>3</v>
      </c>
      <c r="L28">
        <v>3</v>
      </c>
      <c r="M28" t="s">
        <v>4</v>
      </c>
      <c r="N28" t="s">
        <v>22</v>
      </c>
      <c r="O28" t="s">
        <v>6</v>
      </c>
      <c r="P28" t="s">
        <v>7</v>
      </c>
      <c r="Q28" t="s">
        <v>81</v>
      </c>
      <c r="R28" t="s">
        <v>102</v>
      </c>
      <c r="S28" t="s">
        <v>102</v>
      </c>
      <c r="T28" t="s">
        <v>102</v>
      </c>
      <c r="U28" t="s">
        <v>102</v>
      </c>
      <c r="V28">
        <v>5</v>
      </c>
      <c r="W28" t="s">
        <v>145</v>
      </c>
      <c r="X28" t="s">
        <v>10</v>
      </c>
      <c r="Y28">
        <v>3</v>
      </c>
      <c r="Z28" t="s">
        <v>34</v>
      </c>
      <c r="AA28" t="s">
        <v>102</v>
      </c>
      <c r="AB28" t="s">
        <v>102</v>
      </c>
      <c r="AC28" t="s">
        <v>102</v>
      </c>
      <c r="AD28" t="s">
        <v>102</v>
      </c>
      <c r="AE28" t="s">
        <v>37</v>
      </c>
    </row>
    <row r="29" spans="1:31" x14ac:dyDescent="0.25">
      <c r="A29" t="s">
        <v>82</v>
      </c>
      <c r="B29" t="s">
        <v>2</v>
      </c>
      <c r="C29" t="s">
        <v>3</v>
      </c>
      <c r="D29" t="s">
        <v>51</v>
      </c>
      <c r="E29" t="s">
        <v>102</v>
      </c>
      <c r="F29" t="s">
        <v>102</v>
      </c>
      <c r="G29" t="s">
        <v>102</v>
      </c>
      <c r="H29">
        <v>5</v>
      </c>
      <c r="I29">
        <v>5</v>
      </c>
      <c r="J29">
        <v>5</v>
      </c>
      <c r="K29">
        <v>5</v>
      </c>
      <c r="L29">
        <v>5</v>
      </c>
      <c r="M29" t="s">
        <v>36</v>
      </c>
      <c r="N29" t="s">
        <v>30</v>
      </c>
      <c r="O29" t="s">
        <v>6</v>
      </c>
      <c r="P29" t="s">
        <v>7</v>
      </c>
      <c r="Q29" t="s">
        <v>81</v>
      </c>
      <c r="R29" t="s">
        <v>8</v>
      </c>
      <c r="S29" t="s">
        <v>23</v>
      </c>
      <c r="T29" t="s">
        <v>64</v>
      </c>
      <c r="U29" t="s">
        <v>75</v>
      </c>
      <c r="V29">
        <v>5</v>
      </c>
      <c r="W29" t="s">
        <v>83</v>
      </c>
      <c r="X29" t="s">
        <v>25</v>
      </c>
      <c r="Y29">
        <v>5</v>
      </c>
      <c r="Z29" t="s">
        <v>34</v>
      </c>
      <c r="AA29" t="s">
        <v>102</v>
      </c>
      <c r="AB29" t="s">
        <v>102</v>
      </c>
      <c r="AC29" t="s">
        <v>102</v>
      </c>
      <c r="AD29" t="s">
        <v>102</v>
      </c>
      <c r="AE29" t="s">
        <v>37</v>
      </c>
    </row>
    <row r="30" spans="1:31" x14ac:dyDescent="0.25">
      <c r="A30" t="s">
        <v>84</v>
      </c>
      <c r="B30" t="s">
        <v>28</v>
      </c>
      <c r="C30" t="s">
        <v>3</v>
      </c>
      <c r="D30" t="s">
        <v>51</v>
      </c>
      <c r="E30" t="s">
        <v>102</v>
      </c>
      <c r="F30" t="s">
        <v>102</v>
      </c>
      <c r="G30" t="s">
        <v>102</v>
      </c>
      <c r="H30">
        <v>4</v>
      </c>
      <c r="I30">
        <v>5</v>
      </c>
      <c r="J30">
        <v>5</v>
      </c>
      <c r="K30">
        <v>5</v>
      </c>
      <c r="L30">
        <v>5</v>
      </c>
      <c r="M30" t="s">
        <v>29</v>
      </c>
      <c r="N30" t="s">
        <v>30</v>
      </c>
      <c r="O30" t="s">
        <v>6</v>
      </c>
      <c r="P30" t="s">
        <v>7</v>
      </c>
      <c r="Q30" t="s">
        <v>8</v>
      </c>
      <c r="R30" t="s">
        <v>102</v>
      </c>
      <c r="S30" t="s">
        <v>102</v>
      </c>
      <c r="T30" t="s">
        <v>102</v>
      </c>
      <c r="U30" t="s">
        <v>102</v>
      </c>
      <c r="V30">
        <v>5</v>
      </c>
      <c r="W30" t="s">
        <v>146</v>
      </c>
      <c r="X30" t="s">
        <v>10</v>
      </c>
      <c r="Y30">
        <v>5</v>
      </c>
      <c r="Z30" t="s">
        <v>17</v>
      </c>
      <c r="AA30" t="s">
        <v>102</v>
      </c>
      <c r="AB30" t="s">
        <v>102</v>
      </c>
      <c r="AC30" t="s">
        <v>102</v>
      </c>
      <c r="AD30" t="s">
        <v>102</v>
      </c>
      <c r="AE30" t="s">
        <v>85</v>
      </c>
    </row>
    <row r="31" spans="1:31" x14ac:dyDescent="0.25">
      <c r="A31" t="s">
        <v>86</v>
      </c>
      <c r="B31" t="s">
        <v>2</v>
      </c>
      <c r="C31" t="s">
        <v>3</v>
      </c>
      <c r="D31" t="s">
        <v>13</v>
      </c>
      <c r="E31" t="s">
        <v>98</v>
      </c>
      <c r="F31" t="s">
        <v>102</v>
      </c>
      <c r="G31" t="s">
        <v>102</v>
      </c>
      <c r="H31">
        <v>5</v>
      </c>
      <c r="I31">
        <v>4</v>
      </c>
      <c r="J31">
        <v>5</v>
      </c>
      <c r="K31">
        <v>5</v>
      </c>
      <c r="L31">
        <v>5</v>
      </c>
      <c r="M31" t="s">
        <v>29</v>
      </c>
      <c r="N31" t="s">
        <v>30</v>
      </c>
      <c r="O31" t="s">
        <v>31</v>
      </c>
      <c r="P31" t="s">
        <v>7</v>
      </c>
      <c r="Q31" t="s">
        <v>23</v>
      </c>
      <c r="R31" t="s">
        <v>64</v>
      </c>
      <c r="S31" t="s">
        <v>102</v>
      </c>
      <c r="T31" t="s">
        <v>102</v>
      </c>
      <c r="U31" t="s">
        <v>102</v>
      </c>
      <c r="V31">
        <v>5</v>
      </c>
      <c r="W31" t="s">
        <v>87</v>
      </c>
      <c r="X31" t="s">
        <v>10</v>
      </c>
      <c r="Y31">
        <v>5</v>
      </c>
      <c r="Z31" t="s">
        <v>34</v>
      </c>
      <c r="AA31" t="s">
        <v>102</v>
      </c>
      <c r="AB31" t="s">
        <v>102</v>
      </c>
      <c r="AC31" t="s">
        <v>102</v>
      </c>
      <c r="AD31" t="s">
        <v>102</v>
      </c>
      <c r="AE31" t="s">
        <v>26</v>
      </c>
    </row>
    <row r="32" spans="1:31" x14ac:dyDescent="0.25">
      <c r="A32" t="s">
        <v>88</v>
      </c>
      <c r="B32" t="s">
        <v>28</v>
      </c>
      <c r="C32" t="s">
        <v>3</v>
      </c>
      <c r="D32" t="s">
        <v>13</v>
      </c>
      <c r="E32" t="s">
        <v>51</v>
      </c>
      <c r="F32" t="s">
        <v>54</v>
      </c>
      <c r="G32" t="s">
        <v>102</v>
      </c>
      <c r="H32">
        <v>4</v>
      </c>
      <c r="I32">
        <v>2</v>
      </c>
      <c r="J32">
        <v>5</v>
      </c>
      <c r="K32">
        <v>4</v>
      </c>
      <c r="L32">
        <v>5</v>
      </c>
      <c r="M32" t="s">
        <v>29</v>
      </c>
      <c r="N32" t="s">
        <v>30</v>
      </c>
      <c r="O32" t="s">
        <v>6</v>
      </c>
      <c r="P32" t="s">
        <v>7</v>
      </c>
      <c r="Q32" t="s">
        <v>81</v>
      </c>
      <c r="R32" t="s">
        <v>23</v>
      </c>
      <c r="S32" t="s">
        <v>102</v>
      </c>
      <c r="T32" t="s">
        <v>102</v>
      </c>
      <c r="U32" t="s">
        <v>102</v>
      </c>
      <c r="V32">
        <v>5</v>
      </c>
      <c r="W32" t="s">
        <v>59</v>
      </c>
      <c r="X32" t="s">
        <v>25</v>
      </c>
      <c r="Y32">
        <v>5</v>
      </c>
      <c r="Z32" t="s">
        <v>34</v>
      </c>
      <c r="AA32" t="s">
        <v>17</v>
      </c>
      <c r="AB32" t="s">
        <v>124</v>
      </c>
      <c r="AC32" t="s">
        <v>125</v>
      </c>
      <c r="AD32" t="s">
        <v>126</v>
      </c>
      <c r="AE32" t="s">
        <v>26</v>
      </c>
    </row>
    <row r="33" spans="1:31" x14ac:dyDescent="0.25">
      <c r="A33" t="s">
        <v>89</v>
      </c>
      <c r="B33" t="s">
        <v>28</v>
      </c>
      <c r="C33" t="s">
        <v>3</v>
      </c>
      <c r="D33" t="s">
        <v>13</v>
      </c>
      <c r="E33" t="s">
        <v>102</v>
      </c>
      <c r="F33" t="s">
        <v>102</v>
      </c>
      <c r="G33" t="s">
        <v>102</v>
      </c>
      <c r="H33">
        <v>3</v>
      </c>
      <c r="I33">
        <v>3</v>
      </c>
      <c r="J33">
        <v>3</v>
      </c>
      <c r="K33">
        <v>3</v>
      </c>
      <c r="L33">
        <v>3</v>
      </c>
      <c r="M33" t="s">
        <v>4</v>
      </c>
      <c r="N33" t="s">
        <v>30</v>
      </c>
      <c r="O33" t="s">
        <v>6</v>
      </c>
      <c r="P33" t="s">
        <v>7</v>
      </c>
      <c r="Q33" t="s">
        <v>23</v>
      </c>
      <c r="R33" t="s">
        <v>102</v>
      </c>
      <c r="S33" t="s">
        <v>102</v>
      </c>
      <c r="T33" t="s">
        <v>102</v>
      </c>
      <c r="U33" t="s">
        <v>102</v>
      </c>
      <c r="V33">
        <v>4</v>
      </c>
      <c r="W33" t="s">
        <v>83</v>
      </c>
      <c r="X33" t="s">
        <v>10</v>
      </c>
      <c r="Y33">
        <v>5</v>
      </c>
      <c r="Z33" t="s">
        <v>17</v>
      </c>
      <c r="AA33" t="s">
        <v>124</v>
      </c>
      <c r="AB33" t="s">
        <v>126</v>
      </c>
      <c r="AC33" t="s">
        <v>102</v>
      </c>
      <c r="AD33" t="s">
        <v>102</v>
      </c>
      <c r="AE33" t="s">
        <v>26</v>
      </c>
    </row>
    <row r="34" spans="1:31" x14ac:dyDescent="0.25">
      <c r="A34" t="s">
        <v>90</v>
      </c>
      <c r="B34" t="s">
        <v>2</v>
      </c>
      <c r="C34" t="s">
        <v>3</v>
      </c>
      <c r="D34" t="s">
        <v>54</v>
      </c>
      <c r="E34" t="s">
        <v>102</v>
      </c>
      <c r="F34" t="s">
        <v>102</v>
      </c>
      <c r="G34" t="s">
        <v>102</v>
      </c>
      <c r="H34">
        <v>3</v>
      </c>
      <c r="I34">
        <v>3</v>
      </c>
      <c r="J34">
        <v>3</v>
      </c>
      <c r="K34">
        <v>3</v>
      </c>
      <c r="L34">
        <v>3</v>
      </c>
      <c r="M34" t="s">
        <v>29</v>
      </c>
      <c r="N34" t="s">
        <v>5</v>
      </c>
      <c r="O34" t="s">
        <v>31</v>
      </c>
      <c r="P34" t="s">
        <v>7</v>
      </c>
      <c r="Q34" t="s">
        <v>8</v>
      </c>
      <c r="R34" t="s">
        <v>102</v>
      </c>
      <c r="S34" t="s">
        <v>102</v>
      </c>
      <c r="T34" t="s">
        <v>102</v>
      </c>
      <c r="U34" t="s">
        <v>102</v>
      </c>
      <c r="V34">
        <v>4</v>
      </c>
      <c r="W34" t="s">
        <v>147</v>
      </c>
      <c r="X34" t="s">
        <v>10</v>
      </c>
      <c r="Y34">
        <v>5</v>
      </c>
      <c r="Z34" t="s">
        <v>17</v>
      </c>
      <c r="AA34" t="s">
        <v>102</v>
      </c>
      <c r="AB34" t="s">
        <v>102</v>
      </c>
      <c r="AC34" t="s">
        <v>102</v>
      </c>
      <c r="AD34" t="s">
        <v>102</v>
      </c>
      <c r="AE34" t="s">
        <v>96</v>
      </c>
    </row>
    <row r="35" spans="1:31" x14ac:dyDescent="0.25">
      <c r="A35" t="s">
        <v>91</v>
      </c>
      <c r="B35" t="s">
        <v>2</v>
      </c>
      <c r="C35" t="s">
        <v>3</v>
      </c>
      <c r="D35" t="s">
        <v>13</v>
      </c>
      <c r="E35" t="s">
        <v>102</v>
      </c>
      <c r="F35" t="s">
        <v>102</v>
      </c>
      <c r="G35" t="s">
        <v>102</v>
      </c>
      <c r="H35">
        <v>3</v>
      </c>
      <c r="I35">
        <v>3</v>
      </c>
      <c r="J35">
        <v>3</v>
      </c>
      <c r="K35">
        <v>3</v>
      </c>
      <c r="L35">
        <v>3</v>
      </c>
      <c r="M35" t="s">
        <v>29</v>
      </c>
      <c r="N35" t="s">
        <v>30</v>
      </c>
      <c r="O35" t="s">
        <v>31</v>
      </c>
      <c r="P35" t="s">
        <v>7</v>
      </c>
      <c r="Q35" t="s">
        <v>81</v>
      </c>
      <c r="R35" t="s">
        <v>8</v>
      </c>
      <c r="S35" t="s">
        <v>23</v>
      </c>
      <c r="T35" t="s">
        <v>75</v>
      </c>
      <c r="U35" t="s">
        <v>102</v>
      </c>
      <c r="V35">
        <v>5</v>
      </c>
      <c r="W35" t="s">
        <v>95</v>
      </c>
      <c r="X35" t="s">
        <v>10</v>
      </c>
      <c r="Y35">
        <v>4</v>
      </c>
      <c r="Z35" t="s">
        <v>34</v>
      </c>
      <c r="AA35" t="s">
        <v>102</v>
      </c>
      <c r="AB35" t="s">
        <v>102</v>
      </c>
      <c r="AC35" t="s">
        <v>102</v>
      </c>
      <c r="AD35" t="s">
        <v>102</v>
      </c>
      <c r="AE35" t="s">
        <v>26</v>
      </c>
    </row>
    <row r="36" spans="1:31" x14ac:dyDescent="0.25">
      <c r="A36" t="s">
        <v>92</v>
      </c>
      <c r="B36" t="s">
        <v>2</v>
      </c>
      <c r="C36" t="s">
        <v>3</v>
      </c>
      <c r="D36" t="s">
        <v>13</v>
      </c>
      <c r="E36" t="s">
        <v>102</v>
      </c>
      <c r="F36" t="s">
        <v>102</v>
      </c>
      <c r="G36" t="s">
        <v>102</v>
      </c>
      <c r="H36">
        <v>3</v>
      </c>
      <c r="I36">
        <v>3</v>
      </c>
      <c r="J36">
        <v>3</v>
      </c>
      <c r="K36">
        <v>3</v>
      </c>
      <c r="L36">
        <v>3</v>
      </c>
      <c r="M36" t="s">
        <v>29</v>
      </c>
      <c r="N36" t="s">
        <v>30</v>
      </c>
      <c r="O36" t="s">
        <v>47</v>
      </c>
      <c r="P36" t="s">
        <v>7</v>
      </c>
      <c r="Q36" t="s">
        <v>23</v>
      </c>
      <c r="R36" t="s">
        <v>102</v>
      </c>
      <c r="S36" t="s">
        <v>102</v>
      </c>
      <c r="T36" t="s">
        <v>102</v>
      </c>
      <c r="U36" t="s">
        <v>102</v>
      </c>
      <c r="V36">
        <v>5</v>
      </c>
      <c r="W36" t="s">
        <v>59</v>
      </c>
      <c r="X36" t="s">
        <v>10</v>
      </c>
      <c r="Y36">
        <v>5</v>
      </c>
      <c r="Z36" t="s">
        <v>34</v>
      </c>
      <c r="AA36" t="s">
        <v>102</v>
      </c>
      <c r="AB36" t="s">
        <v>102</v>
      </c>
      <c r="AC36" t="s">
        <v>102</v>
      </c>
      <c r="AD36" t="s">
        <v>102</v>
      </c>
      <c r="AE36" t="s">
        <v>37</v>
      </c>
    </row>
    <row r="37" spans="1:31" x14ac:dyDescent="0.25">
      <c r="A37" t="s">
        <v>93</v>
      </c>
      <c r="B37" t="s">
        <v>28</v>
      </c>
      <c r="C37" t="s">
        <v>3</v>
      </c>
      <c r="D37" t="s">
        <v>13</v>
      </c>
      <c r="E37" t="s">
        <v>51</v>
      </c>
      <c r="F37" t="s">
        <v>54</v>
      </c>
      <c r="G37" t="s">
        <v>98</v>
      </c>
      <c r="H37">
        <v>5</v>
      </c>
      <c r="I37">
        <v>5</v>
      </c>
      <c r="J37">
        <v>5</v>
      </c>
      <c r="K37">
        <v>5</v>
      </c>
      <c r="L37">
        <v>5</v>
      </c>
      <c r="M37" t="s">
        <v>36</v>
      </c>
      <c r="N37" t="s">
        <v>30</v>
      </c>
      <c r="O37" t="s">
        <v>31</v>
      </c>
      <c r="P37" t="s">
        <v>7</v>
      </c>
      <c r="Q37" t="s">
        <v>81</v>
      </c>
      <c r="R37" t="s">
        <v>8</v>
      </c>
      <c r="S37" t="s">
        <v>102</v>
      </c>
      <c r="T37" t="s">
        <v>102</v>
      </c>
      <c r="U37" t="s">
        <v>102</v>
      </c>
      <c r="V37">
        <v>5</v>
      </c>
      <c r="W37" t="s">
        <v>94</v>
      </c>
      <c r="X37" t="s">
        <v>10</v>
      </c>
      <c r="Y37">
        <v>5</v>
      </c>
      <c r="Z37" t="s">
        <v>34</v>
      </c>
      <c r="AA37" t="s">
        <v>124</v>
      </c>
      <c r="AB37" t="s">
        <v>102</v>
      </c>
      <c r="AC37" t="s">
        <v>102</v>
      </c>
      <c r="AD37" t="s">
        <v>102</v>
      </c>
      <c r="AE37" t="s">
        <v>26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94E0A-A821-4D64-9A82-B11D6B77676E}">
  <dimension ref="A1:E13"/>
  <sheetViews>
    <sheetView workbookViewId="0">
      <selection activeCell="G6" sqref="G6"/>
    </sheetView>
  </sheetViews>
  <sheetFormatPr defaultColWidth="26.5703125" defaultRowHeight="15" x14ac:dyDescent="0.25"/>
  <cols>
    <col min="4" max="4" width="27.85546875" customWidth="1"/>
    <col min="5" max="5" width="29.42578125" customWidth="1"/>
  </cols>
  <sheetData>
    <row r="1" spans="1:5" s="5" customFormat="1" x14ac:dyDescent="0.25">
      <c r="A1" s="4" t="s">
        <v>13</v>
      </c>
      <c r="B1" s="4" t="s">
        <v>51</v>
      </c>
      <c r="C1" s="4" t="s">
        <v>54</v>
      </c>
      <c r="D1" s="4" t="s">
        <v>98</v>
      </c>
      <c r="E1" s="5" t="s">
        <v>70</v>
      </c>
    </row>
    <row r="2" spans="1:5" x14ac:dyDescent="0.25">
      <c r="A2">
        <f>COUNTIF(Renewable_Energy_Marketplace_Development_Survey[[Prefered product]:[prefered product 4]],CheckBoxes!A1)</f>
        <v>27</v>
      </c>
      <c r="B2">
        <f>COUNTIF(Renewable_Energy_Marketplace_Development_Survey[[Prefered product]:[prefered product 4]],CheckBoxes!B1)</f>
        <v>13</v>
      </c>
      <c r="C2">
        <f>COUNTIF(Renewable_Energy_Marketplace_Development_Survey[[Prefered product]:[prefered product 4]],CheckBoxes!C1)</f>
        <v>19</v>
      </c>
      <c r="D2">
        <f>COUNTIF(Renewable_Energy_Marketplace_Development_Survey[[Prefered product]:[prefered product 4]],CheckBoxes!D1)</f>
        <v>6</v>
      </c>
      <c r="E2">
        <f>COUNTIF(Renewable_Energy_Marketplace_Development_Survey[[Prefered product]:[prefered product 4]],CheckBoxes!E1)</f>
        <v>2</v>
      </c>
    </row>
    <row r="6" spans="1:5" ht="19.5" x14ac:dyDescent="0.3">
      <c r="C6" s="6" t="s">
        <v>154</v>
      </c>
    </row>
    <row r="7" spans="1:5" x14ac:dyDescent="0.25">
      <c r="A7" s="5" t="s">
        <v>34</v>
      </c>
      <c r="B7" s="5" t="s">
        <v>17</v>
      </c>
      <c r="C7" s="5" t="s">
        <v>124</v>
      </c>
      <c r="D7" s="5" t="s">
        <v>125</v>
      </c>
      <c r="E7" s="5" t="s">
        <v>126</v>
      </c>
    </row>
    <row r="8" spans="1:5" x14ac:dyDescent="0.25">
      <c r="A8">
        <f>COUNTIF(Renewable_Energy_Marketplace_Development_Survey[[#All],[Expected Support Options.1]:[Expected Support Options.5]],CheckBoxes!A7)</f>
        <v>26</v>
      </c>
      <c r="B8">
        <f>COUNTIF(Renewable_Energy_Marketplace_Development_Survey[[#All],[Expected Support Options.1]:[Expected Support Options.5]],CheckBoxes!B7)</f>
        <v>23</v>
      </c>
      <c r="C8">
        <f>COUNTIF(Renewable_Energy_Marketplace_Development_Survey[[#All],[Expected Support Options.1]:[Expected Support Options.5]],CheckBoxes!C7)</f>
        <v>15</v>
      </c>
      <c r="D8">
        <f>COUNTIF(Renewable_Energy_Marketplace_Development_Survey[[#All],[Expected Support Options.1]:[Expected Support Options.5]],CheckBoxes!D7)</f>
        <v>12</v>
      </c>
      <c r="E8">
        <f>COUNTIF(Renewable_Energy_Marketplace_Development_Survey[[#All],[Expected Support Options.1]:[Expected Support Options.5]],CheckBoxes!E7)</f>
        <v>18</v>
      </c>
    </row>
    <row r="11" spans="1:5" ht="21" x14ac:dyDescent="0.35">
      <c r="C11" s="7" t="s">
        <v>103</v>
      </c>
    </row>
    <row r="12" spans="1:5" x14ac:dyDescent="0.25">
      <c r="A12" s="5" t="s">
        <v>81</v>
      </c>
      <c r="B12" s="5" t="s">
        <v>8</v>
      </c>
      <c r="C12" s="5" t="s">
        <v>23</v>
      </c>
      <c r="D12" s="5" t="s">
        <v>64</v>
      </c>
      <c r="E12" s="5" t="s">
        <v>75</v>
      </c>
    </row>
    <row r="13" spans="1:5" x14ac:dyDescent="0.25">
      <c r="A13">
        <f>COUNTIF(Renewable_Energy_Marketplace_Development_Survey[[#All],[Valuable additional features]:[Valuable additional features 5]],CheckBoxes!A12)</f>
        <v>14</v>
      </c>
      <c r="B13">
        <f>COUNTIF(Renewable_Energy_Marketplace_Development_Survey[[#All],[Valuable additional features]:[Valuable additional features 5]],CheckBoxes!B12)</f>
        <v>20</v>
      </c>
      <c r="C13">
        <f>COUNTIF(Renewable_Energy_Marketplace_Development_Survey[[#All],[Valuable additional features]:[Valuable additional features 5]],CheckBoxes!C12)</f>
        <v>19</v>
      </c>
      <c r="D13">
        <f>COUNTIF(Renewable_Energy_Marketplace_Development_Survey[[#All],[Valuable additional features]:[Valuable additional features 5]],CheckBoxes!D12)</f>
        <v>12</v>
      </c>
      <c r="E13">
        <f>COUNTIF(Renewable_Energy_Marketplace_Development_Survey[[#All],[Valuable additional features]:[Valuable additional features 5]],CheckBoxes!E12)</f>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60B7-4EB4-407A-BA91-8E2C5535EF18}">
  <dimension ref="A3:E72"/>
  <sheetViews>
    <sheetView zoomScale="70" zoomScaleNormal="70" workbookViewId="0"/>
  </sheetViews>
  <sheetFormatPr defaultRowHeight="15" x14ac:dyDescent="0.25"/>
  <cols>
    <col min="1" max="1" width="36.42578125" bestFit="1" customWidth="1"/>
    <col min="2" max="2" width="32" bestFit="1" customWidth="1"/>
    <col min="3" max="3" width="21.7109375" bestFit="1" customWidth="1"/>
    <col min="4" max="4" width="49.140625" bestFit="1" customWidth="1"/>
    <col min="5" max="5" width="33.42578125" bestFit="1" customWidth="1"/>
    <col min="6" max="6" width="25.7109375" bestFit="1" customWidth="1"/>
    <col min="7" max="7" width="26.28515625" bestFit="1" customWidth="1"/>
    <col min="8" max="8" width="18.28515625" bestFit="1" customWidth="1"/>
    <col min="9" max="9" width="26.140625" bestFit="1" customWidth="1"/>
    <col min="10" max="10" width="29.7109375" bestFit="1" customWidth="1"/>
    <col min="11" max="11" width="31.140625" bestFit="1" customWidth="1"/>
  </cols>
  <sheetData>
    <row r="3" spans="1:2" x14ac:dyDescent="0.25">
      <c r="A3" s="1" t="s">
        <v>108</v>
      </c>
      <c r="B3" t="s">
        <v>148</v>
      </c>
    </row>
    <row r="4" spans="1:2" x14ac:dyDescent="0.25">
      <c r="A4" s="2" t="s">
        <v>28</v>
      </c>
      <c r="B4" s="3">
        <v>0.41666666666666669</v>
      </c>
    </row>
    <row r="5" spans="1:2" x14ac:dyDescent="0.25">
      <c r="A5" s="2" t="s">
        <v>2</v>
      </c>
      <c r="B5" s="3">
        <v>0.52777777777777779</v>
      </c>
    </row>
    <row r="6" spans="1:2" x14ac:dyDescent="0.25">
      <c r="A6" s="2" t="s">
        <v>20</v>
      </c>
      <c r="B6" s="3">
        <v>5.5555555555555552E-2</v>
      </c>
    </row>
    <row r="7" spans="1:2" x14ac:dyDescent="0.25">
      <c r="A7" s="2" t="s">
        <v>97</v>
      </c>
      <c r="B7" s="3">
        <v>1</v>
      </c>
    </row>
    <row r="14" spans="1:2" x14ac:dyDescent="0.25">
      <c r="A14" s="1" t="s">
        <v>162</v>
      </c>
      <c r="B14" t="s">
        <v>149</v>
      </c>
    </row>
    <row r="15" spans="1:2" x14ac:dyDescent="0.25">
      <c r="A15" s="2" t="s">
        <v>61</v>
      </c>
      <c r="B15" s="3">
        <v>5.5555555555555552E-2</v>
      </c>
    </row>
    <row r="16" spans="1:2" x14ac:dyDescent="0.25">
      <c r="A16" s="2" t="s">
        <v>3</v>
      </c>
      <c r="B16" s="3">
        <v>0.88888888888888884</v>
      </c>
    </row>
    <row r="17" spans="1:5" x14ac:dyDescent="0.25">
      <c r="A17" s="2" t="s">
        <v>21</v>
      </c>
      <c r="B17" s="3">
        <v>5.5555555555555552E-2</v>
      </c>
    </row>
    <row r="18" spans="1:5" x14ac:dyDescent="0.25">
      <c r="A18" s="2" t="s">
        <v>97</v>
      </c>
      <c r="B18" s="3">
        <v>1</v>
      </c>
    </row>
    <row r="22" spans="1:5" x14ac:dyDescent="0.25">
      <c r="A22" t="s">
        <v>150</v>
      </c>
      <c r="B22" t="s">
        <v>152</v>
      </c>
      <c r="C22" t="s">
        <v>151</v>
      </c>
      <c r="D22" t="s">
        <v>153</v>
      </c>
      <c r="E22" t="s">
        <v>168</v>
      </c>
    </row>
    <row r="23" spans="1:5" x14ac:dyDescent="0.25">
      <c r="A23">
        <v>27</v>
      </c>
      <c r="B23">
        <v>19</v>
      </c>
      <c r="C23">
        <v>13</v>
      </c>
      <c r="D23">
        <v>6</v>
      </c>
      <c r="E23">
        <v>2</v>
      </c>
    </row>
    <row r="29" spans="1:5" x14ac:dyDescent="0.25">
      <c r="A29" t="s">
        <v>59</v>
      </c>
      <c r="B29" t="s">
        <v>173</v>
      </c>
      <c r="C29" t="s">
        <v>174</v>
      </c>
      <c r="D29" t="s">
        <v>175</v>
      </c>
      <c r="E29" t="s">
        <v>176</v>
      </c>
    </row>
    <row r="30" spans="1:5" x14ac:dyDescent="0.25">
      <c r="A30" s="9">
        <v>3.8611111111111112</v>
      </c>
      <c r="B30" s="9">
        <v>3.5833333333333335</v>
      </c>
      <c r="C30" s="9">
        <v>4.3611111111111107</v>
      </c>
      <c r="D30" s="9">
        <v>4.0277777777777777</v>
      </c>
      <c r="E30" s="9">
        <v>4.0277777777777777</v>
      </c>
    </row>
    <row r="34" spans="1:2" x14ac:dyDescent="0.25">
      <c r="A34" s="1" t="s">
        <v>161</v>
      </c>
      <c r="B34" t="s">
        <v>160</v>
      </c>
    </row>
    <row r="35" spans="1:2" x14ac:dyDescent="0.25">
      <c r="A35" s="2" t="s">
        <v>4</v>
      </c>
      <c r="B35" s="3">
        <v>0.1388888888888889</v>
      </c>
    </row>
    <row r="36" spans="1:2" x14ac:dyDescent="0.25">
      <c r="A36" s="2" t="s">
        <v>36</v>
      </c>
      <c r="B36" s="3">
        <v>0.22222222222222221</v>
      </c>
    </row>
    <row r="37" spans="1:2" x14ac:dyDescent="0.25">
      <c r="A37" s="2" t="s">
        <v>62</v>
      </c>
      <c r="B37" s="3">
        <v>2.7777777777777776E-2</v>
      </c>
    </row>
    <row r="38" spans="1:2" x14ac:dyDescent="0.25">
      <c r="A38" s="2" t="s">
        <v>29</v>
      </c>
      <c r="B38" s="3">
        <v>0.61111111111111116</v>
      </c>
    </row>
    <row r="39" spans="1:2" x14ac:dyDescent="0.25">
      <c r="A39" s="2" t="s">
        <v>97</v>
      </c>
      <c r="B39" s="3">
        <v>1</v>
      </c>
    </row>
    <row r="44" spans="1:2" x14ac:dyDescent="0.25">
      <c r="A44" s="1" t="s">
        <v>164</v>
      </c>
      <c r="B44" t="s">
        <v>163</v>
      </c>
    </row>
    <row r="45" spans="1:2" x14ac:dyDescent="0.25">
      <c r="A45" s="2" t="s">
        <v>6</v>
      </c>
      <c r="B45">
        <v>23</v>
      </c>
    </row>
    <row r="46" spans="1:2" x14ac:dyDescent="0.25">
      <c r="A46" s="2" t="s">
        <v>31</v>
      </c>
      <c r="B46">
        <v>8</v>
      </c>
    </row>
    <row r="47" spans="1:2" x14ac:dyDescent="0.25">
      <c r="A47" s="2" t="s">
        <v>47</v>
      </c>
      <c r="B47">
        <v>2</v>
      </c>
    </row>
    <row r="48" spans="1:2" x14ac:dyDescent="0.25">
      <c r="A48" s="2" t="s">
        <v>15</v>
      </c>
      <c r="B48">
        <v>3</v>
      </c>
    </row>
    <row r="49" spans="1:5" x14ac:dyDescent="0.25">
      <c r="A49" s="2" t="s">
        <v>97</v>
      </c>
      <c r="B49">
        <v>36</v>
      </c>
    </row>
    <row r="52" spans="1:5" x14ac:dyDescent="0.25">
      <c r="A52" s="1" t="s">
        <v>166</v>
      </c>
      <c r="B52" t="s">
        <v>165</v>
      </c>
    </row>
    <row r="53" spans="1:5" x14ac:dyDescent="0.25">
      <c r="A53" s="2" t="s">
        <v>25</v>
      </c>
      <c r="B53">
        <v>8</v>
      </c>
    </row>
    <row r="54" spans="1:5" x14ac:dyDescent="0.25">
      <c r="A54" s="2" t="s">
        <v>76</v>
      </c>
      <c r="B54">
        <v>1</v>
      </c>
    </row>
    <row r="55" spans="1:5" x14ac:dyDescent="0.25">
      <c r="A55" s="2" t="s">
        <v>10</v>
      </c>
      <c r="B55">
        <v>24</v>
      </c>
    </row>
    <row r="56" spans="1:5" x14ac:dyDescent="0.25">
      <c r="A56" s="2" t="s">
        <v>16</v>
      </c>
      <c r="B56">
        <v>3</v>
      </c>
    </row>
    <row r="57" spans="1:5" x14ac:dyDescent="0.25">
      <c r="A57" s="2" t="s">
        <v>97</v>
      </c>
      <c r="B57">
        <v>36</v>
      </c>
    </row>
    <row r="60" spans="1:5" x14ac:dyDescent="0.25">
      <c r="A60" s="1" t="s">
        <v>170</v>
      </c>
      <c r="B60" t="s">
        <v>167</v>
      </c>
      <c r="D60" s="1" t="s">
        <v>171</v>
      </c>
      <c r="E60" t="s">
        <v>172</v>
      </c>
    </row>
    <row r="61" spans="1:5" x14ac:dyDescent="0.25">
      <c r="A61" s="2" t="s">
        <v>28</v>
      </c>
      <c r="B61">
        <v>15</v>
      </c>
      <c r="D61" s="2" t="s">
        <v>61</v>
      </c>
      <c r="E61">
        <v>2</v>
      </c>
    </row>
    <row r="62" spans="1:5" x14ac:dyDescent="0.25">
      <c r="A62" s="8" t="s">
        <v>13</v>
      </c>
      <c r="B62">
        <v>11</v>
      </c>
      <c r="D62" s="8" t="s">
        <v>13</v>
      </c>
      <c r="E62">
        <v>2</v>
      </c>
    </row>
    <row r="63" spans="1:5" x14ac:dyDescent="0.25">
      <c r="A63" s="8" t="s">
        <v>54</v>
      </c>
      <c r="B63">
        <v>2</v>
      </c>
      <c r="D63" s="2" t="s">
        <v>3</v>
      </c>
      <c r="E63">
        <v>32</v>
      </c>
    </row>
    <row r="64" spans="1:5" x14ac:dyDescent="0.25">
      <c r="A64" s="8" t="s">
        <v>70</v>
      </c>
      <c r="B64">
        <v>1</v>
      </c>
      <c r="D64" s="8" t="s">
        <v>51</v>
      </c>
      <c r="E64">
        <v>3</v>
      </c>
    </row>
    <row r="65" spans="1:5" x14ac:dyDescent="0.25">
      <c r="A65" s="8" t="s">
        <v>51</v>
      </c>
      <c r="B65">
        <v>1</v>
      </c>
      <c r="D65" s="8" t="s">
        <v>54</v>
      </c>
      <c r="E65">
        <v>5</v>
      </c>
    </row>
    <row r="66" spans="1:5" x14ac:dyDescent="0.25">
      <c r="A66" s="2" t="s">
        <v>2</v>
      </c>
      <c r="B66">
        <v>19</v>
      </c>
      <c r="D66" s="8" t="s">
        <v>13</v>
      </c>
      <c r="E66">
        <v>23</v>
      </c>
    </row>
    <row r="67" spans="1:5" x14ac:dyDescent="0.25">
      <c r="A67" s="8" t="s">
        <v>13</v>
      </c>
      <c r="B67">
        <v>14</v>
      </c>
      <c r="D67" s="8" t="s">
        <v>70</v>
      </c>
      <c r="E67">
        <v>1</v>
      </c>
    </row>
    <row r="68" spans="1:5" x14ac:dyDescent="0.25">
      <c r="A68" s="8" t="s">
        <v>54</v>
      </c>
      <c r="B68">
        <v>3</v>
      </c>
      <c r="D68" s="2" t="s">
        <v>21</v>
      </c>
      <c r="E68">
        <v>2</v>
      </c>
    </row>
    <row r="69" spans="1:5" x14ac:dyDescent="0.25">
      <c r="A69" s="8" t="s">
        <v>51</v>
      </c>
      <c r="B69">
        <v>2</v>
      </c>
      <c r="D69" s="8" t="s">
        <v>13</v>
      </c>
      <c r="E69">
        <v>2</v>
      </c>
    </row>
    <row r="70" spans="1:5" x14ac:dyDescent="0.25">
      <c r="A70" s="2" t="s">
        <v>20</v>
      </c>
      <c r="B70">
        <v>2</v>
      </c>
      <c r="D70" s="2" t="s">
        <v>97</v>
      </c>
      <c r="E70">
        <v>36</v>
      </c>
    </row>
    <row r="71" spans="1:5" x14ac:dyDescent="0.25">
      <c r="A71" s="8" t="s">
        <v>13</v>
      </c>
      <c r="B71">
        <v>2</v>
      </c>
    </row>
    <row r="72" spans="1:5" x14ac:dyDescent="0.25">
      <c r="A72" s="2" t="s">
        <v>97</v>
      </c>
      <c r="B72">
        <v>36</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1DBE-B41D-47B2-85AD-BE7F33E26164}">
  <dimension ref="B12:U45"/>
  <sheetViews>
    <sheetView showGridLines="0" tabSelected="1" topLeftCell="A2" zoomScale="90" zoomScaleNormal="90" workbookViewId="0">
      <selection activeCell="AC19" sqref="AC19"/>
    </sheetView>
  </sheetViews>
  <sheetFormatPr defaultRowHeight="15" x14ac:dyDescent="0.25"/>
  <cols>
    <col min="1" max="1" width="9.140625" style="10"/>
    <col min="2" max="2" width="11.42578125" style="10" customWidth="1"/>
    <col min="3" max="3" width="11.140625" style="10" customWidth="1"/>
    <col min="4" max="13" width="9.140625" style="10"/>
    <col min="14" max="14" width="16.7109375" style="10" bestFit="1" customWidth="1"/>
    <col min="15" max="17" width="9.140625" style="10"/>
    <col min="18" max="18" width="13" style="10" bestFit="1" customWidth="1"/>
    <col min="19" max="16384" width="9.140625" style="10"/>
  </cols>
  <sheetData>
    <row r="12" spans="2:18" ht="26.25" x14ac:dyDescent="0.4">
      <c r="B12" s="12">
        <f>GETPIVOTDATA("Cost",'Pivot '!$A$29)</f>
        <v>3.8611111111111112</v>
      </c>
      <c r="C12" s="13"/>
      <c r="D12" s="13"/>
      <c r="E12" s="13"/>
      <c r="F12" s="12">
        <f>GETPIVOTDATA("Brand reputation",'Pivot '!$A$29)</f>
        <v>3.5833333333333335</v>
      </c>
      <c r="G12" s="13"/>
      <c r="H12" s="13"/>
      <c r="I12" s="13"/>
      <c r="J12" s="12">
        <f>GETPIVOTDATA("Energy efficiency",'Pivot '!$A$29)</f>
        <v>4.3611111111111107</v>
      </c>
      <c r="K12" s="13"/>
      <c r="L12" s="13"/>
      <c r="M12" s="13"/>
      <c r="N12" s="12">
        <f>GETPIVOTDATA("Warranty period",'Pivot '!$A$29)</f>
        <v>4.0277777777777777</v>
      </c>
      <c r="O12" s="13"/>
      <c r="P12" s="13"/>
      <c r="Q12" s="13"/>
      <c r="R12" s="12">
        <f>GETPIVOTDATA("Eco-friendliness",'Pivot '!$A$29)</f>
        <v>4.0277777777777777</v>
      </c>
    </row>
    <row r="14" spans="2:18" ht="26.25" x14ac:dyDescent="0.4">
      <c r="B14" s="12">
        <f>GETPIVOTDATA("Cost",'Pivot '!$A$29)</f>
        <v>3.8611111111111112</v>
      </c>
      <c r="C14" s="13"/>
      <c r="D14" s="13"/>
      <c r="E14" s="13"/>
      <c r="F14" s="12">
        <f>GETPIVOTDATA("Brand reputation",'Pivot '!$A$29)</f>
        <v>3.5833333333333335</v>
      </c>
      <c r="G14" s="13"/>
      <c r="H14" s="13"/>
      <c r="I14" s="13"/>
      <c r="J14" s="12">
        <f>GETPIVOTDATA("Energy efficiency",'Pivot '!$A$29)</f>
        <v>4.3611111111111107</v>
      </c>
      <c r="K14" s="13"/>
      <c r="L14" s="13"/>
      <c r="M14" s="13"/>
      <c r="N14" s="12">
        <f>GETPIVOTDATA("Warranty period",'Pivot '!$A$29)</f>
        <v>4.0277777777777777</v>
      </c>
      <c r="O14" s="13"/>
      <c r="P14" s="13"/>
      <c r="Q14" s="13"/>
      <c r="R14" s="12">
        <f>GETPIVOTDATA("Eco-friendliness",'Pivot '!$A$29)</f>
        <v>4.0277777777777777</v>
      </c>
    </row>
    <row r="20" spans="17:21" ht="23.25" x14ac:dyDescent="0.35">
      <c r="Q20" s="11">
        <f>GETPIVOTDATA("Typical budget",'Pivot '!$A$34,"Typical budget","Under ₦500,000")</f>
        <v>0.61111111111111116</v>
      </c>
      <c r="S20" s="11">
        <f>GETPIVOTDATA("Typical budget",'Pivot '!$A$34,"Typical budget","₦500,000 - ₦1,000,000")</f>
        <v>0.22222222222222221</v>
      </c>
    </row>
    <row r="22" spans="17:21" ht="26.25" x14ac:dyDescent="0.4">
      <c r="Q22" s="14">
        <f>GETPIVOTDATA("Typical budget",'Pivot '!$A$34,"Typical budget","Under ₦500,000")</f>
        <v>0.61111111111111116</v>
      </c>
      <c r="R22" s="13"/>
      <c r="S22" s="14">
        <f>GETPIVOTDATA("Typical budget",'Pivot '!$A$34,"Typical budget","₦500,000 - ₦1,000,000")</f>
        <v>0.22222222222222221</v>
      </c>
    </row>
    <row r="32" spans="17:21" ht="23.25" x14ac:dyDescent="0.35">
      <c r="U32" s="11"/>
    </row>
    <row r="45" spans="19:19" ht="23.25" x14ac:dyDescent="0.35">
      <c r="S4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49E84-0B3F-4AC0-9EF1-1F9A0EC6B2F7}">
  <dimension ref="U13:U62"/>
  <sheetViews>
    <sheetView showGridLines="0" zoomScale="70" zoomScaleNormal="70" workbookViewId="0">
      <selection activeCell="AC49" sqref="AC49"/>
    </sheetView>
  </sheetViews>
  <sheetFormatPr defaultRowHeight="15" x14ac:dyDescent="0.25"/>
  <cols>
    <col min="1" max="16384" width="9.140625" style="10"/>
  </cols>
  <sheetData>
    <row r="13" spans="21:21" ht="26.25" x14ac:dyDescent="0.4">
      <c r="U13" s="15">
        <f>GETPIVOTDATA("Sum of Solar panels",'Pivot '!$A$22)</f>
        <v>27</v>
      </c>
    </row>
    <row r="14" spans="21:21" x14ac:dyDescent="0.25">
      <c r="U14" s="13"/>
    </row>
    <row r="15" spans="21:21" x14ac:dyDescent="0.25">
      <c r="U15" s="13"/>
    </row>
    <row r="16" spans="21:21" x14ac:dyDescent="0.25">
      <c r="U16" s="13"/>
    </row>
    <row r="17" spans="21:21" x14ac:dyDescent="0.25">
      <c r="U17" s="13"/>
    </row>
    <row r="18" spans="21:21" x14ac:dyDescent="0.25">
      <c r="U18" s="13"/>
    </row>
    <row r="19" spans="21:21" x14ac:dyDescent="0.25">
      <c r="U19" s="13"/>
    </row>
    <row r="20" spans="21:21" ht="26.25" x14ac:dyDescent="0.4">
      <c r="U20" s="15">
        <f>GETPIVOTDATA("Sum of Inverters",'Pivot '!$A$22)</f>
        <v>19</v>
      </c>
    </row>
    <row r="21" spans="21:21" x14ac:dyDescent="0.25">
      <c r="U21" s="13"/>
    </row>
    <row r="22" spans="21:21" x14ac:dyDescent="0.25">
      <c r="U22" s="13"/>
    </row>
    <row r="23" spans="21:21" x14ac:dyDescent="0.25">
      <c r="U23" s="13"/>
    </row>
    <row r="24" spans="21:21" x14ac:dyDescent="0.25">
      <c r="U24" s="13"/>
    </row>
    <row r="25" spans="21:21" x14ac:dyDescent="0.25">
      <c r="U25" s="13"/>
    </row>
    <row r="26" spans="21:21" x14ac:dyDescent="0.25">
      <c r="U26" s="13"/>
    </row>
    <row r="27" spans="21:21" x14ac:dyDescent="0.25">
      <c r="U27" s="13"/>
    </row>
    <row r="28" spans="21:21" x14ac:dyDescent="0.25">
      <c r="U28" s="13"/>
    </row>
    <row r="29" spans="21:21" ht="26.25" x14ac:dyDescent="0.4">
      <c r="U29" s="15">
        <f>GETPIVOTDATA("Sum of Batteries",'Pivot '!$A$22)</f>
        <v>13</v>
      </c>
    </row>
    <row r="30" spans="21:21" x14ac:dyDescent="0.25">
      <c r="U30" s="13"/>
    </row>
    <row r="31" spans="21:21" x14ac:dyDescent="0.25">
      <c r="U31" s="13"/>
    </row>
    <row r="32" spans="21:21" x14ac:dyDescent="0.25">
      <c r="U32" s="13"/>
    </row>
    <row r="33" spans="21:21" x14ac:dyDescent="0.25">
      <c r="U33" s="13"/>
    </row>
    <row r="34" spans="21:21" x14ac:dyDescent="0.25">
      <c r="U34" s="13"/>
    </row>
    <row r="35" spans="21:21" x14ac:dyDescent="0.25">
      <c r="U35" s="13"/>
    </row>
    <row r="36" spans="21:21" x14ac:dyDescent="0.25">
      <c r="U36" s="13"/>
    </row>
    <row r="37" spans="21:21" x14ac:dyDescent="0.25">
      <c r="U37" s="13"/>
    </row>
    <row r="38" spans="21:21" x14ac:dyDescent="0.25">
      <c r="U38" s="13"/>
    </row>
    <row r="39" spans="21:21" x14ac:dyDescent="0.25">
      <c r="U39" s="13"/>
    </row>
    <row r="40" spans="21:21" ht="26.25" x14ac:dyDescent="0.4">
      <c r="U40" s="15">
        <f>GETPIVOTDATA("Sum of Electric vehicle chargers",'Pivot '!$A$22)</f>
        <v>6</v>
      </c>
    </row>
    <row r="41" spans="21:21" x14ac:dyDescent="0.25">
      <c r="U41" s="13"/>
    </row>
    <row r="42" spans="21:21" x14ac:dyDescent="0.25">
      <c r="U42" s="13"/>
    </row>
    <row r="43" spans="21:21" x14ac:dyDescent="0.25">
      <c r="U43" s="13"/>
    </row>
    <row r="44" spans="21:21" x14ac:dyDescent="0.25">
      <c r="U44" s="13"/>
    </row>
    <row r="45" spans="21:21" x14ac:dyDescent="0.25">
      <c r="U45" s="13"/>
    </row>
    <row r="46" spans="21:21" x14ac:dyDescent="0.25">
      <c r="U46" s="13"/>
    </row>
    <row r="47" spans="21:21" x14ac:dyDescent="0.25">
      <c r="U47" s="13"/>
    </row>
    <row r="48" spans="21:21" ht="26.25" x14ac:dyDescent="0.4">
      <c r="U48" s="15">
        <f>GETPIVOTDATA("Sum of Wind turbines",'Pivot '!$A$22)</f>
        <v>2</v>
      </c>
    </row>
    <row r="49" spans="21:21" x14ac:dyDescent="0.25">
      <c r="U49" s="13"/>
    </row>
    <row r="50" spans="21:21" x14ac:dyDescent="0.25">
      <c r="U50" s="13"/>
    </row>
    <row r="51" spans="21:21" x14ac:dyDescent="0.25">
      <c r="U51" s="13"/>
    </row>
    <row r="52" spans="21:21" x14ac:dyDescent="0.25">
      <c r="U52" s="13"/>
    </row>
    <row r="53" spans="21:21" x14ac:dyDescent="0.25">
      <c r="U53" s="13"/>
    </row>
    <row r="54" spans="21:21" x14ac:dyDescent="0.25">
      <c r="U54" s="13"/>
    </row>
    <row r="55" spans="21:21" x14ac:dyDescent="0.25">
      <c r="U55" s="13"/>
    </row>
    <row r="56" spans="21:21" x14ac:dyDescent="0.25">
      <c r="U56" s="13"/>
    </row>
    <row r="57" spans="21:21" x14ac:dyDescent="0.25">
      <c r="U57" s="13"/>
    </row>
    <row r="58" spans="21:21" x14ac:dyDescent="0.25">
      <c r="U58" s="13"/>
    </row>
    <row r="59" spans="21:21" x14ac:dyDescent="0.25">
      <c r="U59" s="13"/>
    </row>
    <row r="60" spans="21:21" x14ac:dyDescent="0.25">
      <c r="U60" s="13"/>
    </row>
    <row r="61" spans="21:21" x14ac:dyDescent="0.25">
      <c r="U61" s="13"/>
    </row>
    <row r="62" spans="21:21" x14ac:dyDescent="0.25">
      <c r="U62" s="1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0 5 2 5 e b - e 8 4 a - 4 7 e 4 - a d a 5 - f 2 e 6 e 7 9 1 c 0 9 7 "   x m l n s = " h t t p : / / s c h e m a s . m i c r o s o f t . c o m / D a t a M a s h u p " > A A A A A O 0 K A A B Q S w M E F A A C A A g A 0 H 5 f W W g d D Z i l A A A A 9 g A A A B I A H A B D b 2 5 m a W c v U G F j a 2 F n Z S 5 4 b W w g o h g A K K A U A A A A A A A A A A A A A A A A A A A A A A A A A A A A h Y + x D o I w F E V / h X S n L T U m h D z K 4 O A i x s T E u D a 1 Q i M 8 D B T L v z n 4 S f 6 C G E X d H O + 5 Z 7 j 3 f r 1 B N t R V c D F t Z x t M S U Q 5 C Q z q 5 m C x S E n v j m F M M g k b p U + q M M E o Y 5 c M 3 S E l p X P n h D H v P f U z 2 r Q F E 5 x H b J + v t r o 0 t S I f 2 f 6 X Q 4 u d U 6 g N k b B 7 j Z G C R i K m Y i 4 o B z Z B y C 1 + B T H u f b Y / E B Z 9 5 f r W S I P h e g l s i s D e H + Q D U E s D B B Q A A g A I A N B + X 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f l 9 Z D b j N q e Y H A A A I P Q A A E w A c A E Z v c m 1 1 b G F z L 1 N l Y 3 R p b 2 4 x L m 0 g o h g A K K A U A A A A A A A A A A A A A A A A A A A A A A A A A A A A 7 V r d b 9 s 2 E H 8 P k P + B Y F 8 c Q D M i y U 6 b F U G Q O i 3 W h 3 Z d n b U Y m j 4 w E m 0 T k U W B o p J 6 R f / 3 H S U 7 1 h d l y r b c D V g f 0 o Q 6 3 v 3 u g 3 c 8 k j H 1 J O M h G m f / 2 y + P j 4 6 P 4 h k R 1 E f P 8 E c a 0 k d y F 1 D 0 O q R i u k D v i L i n M g q I R 9 E 1 f a A B j + Y 0 l G i c i A e 6 w O g C B V Q e H y H 4 N + a J A K o L N I o f + t f c S x R h 7 w 0 L a H / E Q w l / x D 0 8 + v X 2 z 5 i K + J Z N 6 D 2 5 v a b x v e T R b U u 5 f S 9 + w C f W l 2 s a s D m T V F x g C 1 t o x I N k H s Y X z q k F f D z u s 3 B 6 c T Y 8 P b U t 9 E f C J R 3 L R U A v 1 r / 2 3 / O Q f j 2 x M g W e 4 Q + C z + G b j 3 6 j x A e U S r 8 b B a u / / L I c 7 2 W 6 W u j L c v w q C M Y e C Y i I L 6 R I 8 i x H M x J O g e P N I q J r d j e C h P G E i 3 k G W X 2 M e z X y r e / f 8 Q 2 b 0 1 i S e Q Q a S i B E k n 6 T P y z 0 H X + e E Y l Y j B a A B p E p R V P B k + i y n u 4 O m C C f x p 5 g 8 K u a g 0 i M C B J P p q e Z 6 T 0 e x u A 7 U c e H e b N s j E + q E y P B / c S T w F T Q l P + c g 0 g G r h c g G 7 R i 4 S X q j W k A o Y d I E C C p c J E o C h Y n F V m / 8 U f E 5 h E X k o D b F U c 5 o 2 j C g 4 A / g l v R h H i S i x h 4 I m / G e a z G a p R Z Y r p E X 0 Y A 5 m v 3 Y l 6 B Z 3 0 g i B J J 1 A I 7 g M j l k q G T C f M Y D b 3 F A W R + J g I U l T B E B e P + I b T 0 + C 8 T A f r 5 A Q t p H F d F F p Y D f G K w I t F d 4 k + p B M E C R b B m Z y S V p I 3 d a t A r R X y e x v O E 0 g C R O 5 7 I V B k v E U L l p E i A 3 Y F p 0 5 r Q L M o V 2 k j Q C R U q B 8 + p n H F f 8 Y r I I k 1 5 C j o P l d I r D W g z z I w Z k h z g e J Q 9 r O f 5 7 Q C q 1 U 5 8 n 6 k 4 B l N O K J E J L G X 0 y J P A z y z C I N g f S J C k L M G X N S 6 c r 1 O 5 + f L / S G Q W M a s Y 8 t K c M y M P y t J L 0 O g x i 0 I G m K C k a X X r A / u 3 o T w b 9 F W i X V s f T A J p k Y a Z D + 7 Y d K p y J F g q C C g k b f T I 5 G z L q L n K A h 5 + k n C B 4 o h 6 D F a n y q 0 e F S H A F W h G Y 5 b l i C w b g 2 5 0 G V 1 3 y a J R 3 j I e 6 q M g Y P c 0 W D w l Y Q i D J A b G G Q g S s L 9 V l O X K q 4 o v v S Q 2 Q U y C 6 S G i Y J 5 y W 2 o s K C R M D a x i 4 l J j 4 n s V I O A 4 L 4 k l h 6 K C 4 i R S D l 3 F K v 0 W q X C Y Q O H b W + w U b Z 8 L Y I / P 1 Y p K r f 8 U z A p F F t D K c M p c M a U q n D b A K Y j 9 s S 7 4 H 2 n 6 3 U e f Y F n k S v 5 y P B 3 t l f Y F F n 7 P 0 x 8 g M o 4 g I G B o S S 9 W E 2 9 A j n U w 5 b Q K 2 V q N S o p b + E m j e o V S s n + B R o 6 h R r b S h w X / E T + 5 h l o 5 T 4 4 a Z c D 0 j t p 3 z t R i H x h i d w H 4 X 2 C 9 D L + n w / / T P D K O A s i d 2 R Y f 3 S 3 Q U 7 u y 1 i 8 l y S g q 6 g 0 g x X S 8 5 0 7 F A 2 2 G Q x n q 1 e I J Z Q + / x P n G q Q + N 3 U k X f c D + 9 e z b H f B 0 O u D p 5 u M l X x P s j c 2 i P r p U 1 9 i B j 7 p s B l O H d S r A 6 V q A q 9 8 R h G Q O 9 M v j i X x y U x + W w 7 2 y / z v y I v 6 Q t g f w c T k b d + V O H J U k I a c T W U 4 m q y j K 7 U S U W 6 v W A O s 3 g M O G W l Y M C y t M g s D C p / o C X G P P W s 0 1 G A 0 K k 2 1 W m Y b r T H i w / n C X U r U / k P t X P F + q 9 s b T 6 Y C n 2 w H P g a 7 8 O d u X v 3 z m 3 K v j u z w e 0 d a / v Y Z E p w L c r g U M z F r u M 6 O e 2 z H I t / 8 v 9 G 4 W e q n y 2 f o d U d m z H a 1 s / G l F W s M W d 7 X c G 6 U W 9 0 r 7 j Z d G u W 4 n c t 2 N c g e d y B 1 s l D v E 1 e P 4 w l 0 a v l r 9 l a P c 6 j Y t d 7 1 a + p r m N d z t x R d + 0 2 r m a u L h r s l a A 6 w y O e A F W 2 u 0 N V w O d j f X G m y F x + E u 9 d o b t s J k r 9 e B + K Y w F + / 5 V h C P W k y o 0 W y b q 0 P 8 z o i 0 o u r W N 4 t 4 P G N R p L T L Q O J u L v k y j k C V Y 6 i N m y X f B e 7 o Q h C / q s w 3 m Y o P e 3 + I R y u W h p M K Z x 0 j E g G G 7 E 7 x N Y H C / Z k L X 9 u 6 x d V T j 6 x Z 2 9 J S F l L H A O p t D m Q p s 8 M 3 p + H 0 r V Y X B e + n 3 q r i / F M o A f 5 W e Z a v 1 n 2 O G B / 6 1 h W / T t k A h P G S / e 9 R G o 5 1 I d z h N S y + a u R d C F j t q Y G j P / k q B V C T 4 m 2 P q d T 7 s / S c S s c x a x S 0 X x v R Z J t u 7 d d B 4 9 e h 7 m T G 3 f 5 k x k l X U 6 O q x Q O E R r 0 N S a v H E o 0 W M S Q d m p 1 F P D c 6 i 3 A N z i J + d g i U l o F r 2 r M / T 3 2 + X e s B 4 N 4 W d g Z q O E s u u 7 c K F e Z l k u 0 E 1 f c K R U k V m u 1 E 1 e 3 z i 4 J K F F t q V L d H L y l U I m m 4 D 3 l h e h + i L v c / U b F Y N x w w M N T e 7 t c F i g 7 D u e H 7 g h c g 8 W 1 O u r s X 6 f a p o f h z E D k O 2 H Q m g 6 I V n P 3 g M H 3 K A 4 A t i B o m S j A G + 4 F h / P 7 G 3 i U i q q t b C 8 j 0 6 Y z t 7 O q g F q B M 3 8 T Y b v o a R h b w 2 P v H 0 3 S v W Q K + 3 S J q g U V / 4 l 8 B v V M g t 4 C k L / w V 7 D s E d U 0 h 0 S J q S r w l 6 D s Z q Q 0 m 0 0 R s b 5 u J W 4 B x T N O y f b 6 L y y o l W Y v H N D 0 7 O 6 Z n c 0 S m m d q x t 3 S X O R T j 5 4 0 7 5 2 h z T K Y p 2 t l p a 1 P d a 2 k B m e Z o Z 9 s c 3 Q K L a Y 5 2 h r s 6 r A U o 0 y z t n O 2 Y E x s g 5 R v B w c b e u q K A 6 q 5 q t l u V 1 / g b K t k G + m o e 3 T C h v G o 2 8 S 8 b q E C v b 0 M H D c d 5 B b s q M 5 k 9 l H I b m h f H u H t R K + o 0 f V q t C Z C 6 t 3 F a s a Z 1 0 n n R W q z b 8 I T c t C I 6 5 6 3 F F t 4 D 3 A g 2 V 7 Z T x B s O j 0 v 4 M r f W v I p L D 4 Y V 3 / K J T o 0 B 2 l A P m q g r L y s 1 t H q L 6 2 t + w U b p k / 1 2 D w X 1 M k 2 r u m u 3 l 9 s U X a Y l 3 H X a y 1 X h d X z E Q q 3 o l / 8 A U E s B A i 0 A F A A C A A g A 0 H 5 f W W g d D Z i l A A A A 9 g A A A B I A A A A A A A A A A A A A A A A A A A A A A E N v b m Z p Z y 9 Q Y W N r Y W d l L n h t b F B L A Q I t A B Q A A g A I A N B + X 1 k P y u m r p A A A A O k A A A A T A A A A A A A A A A A A A A A A A P E A A A B b Q 2 9 u d G V u d F 9 U e X B l c 1 0 u e G 1 s U E s B A i 0 A F A A C A A g A 0 H 5 f W Q 2 4 z a n m B w A A C D 0 A A B M A A A A A A A A A A A A A A A A A 4 g E A A E Z v c m 1 1 b G F z L 1 N l Y 3 R p b 2 4 x L m 1 Q S w U G A A A A A A M A A w D C A A A A F Q 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1 A A A A A A A A D 1 T 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u Z X d h Y m x l J T I w R W 5 l c m d 5 J T I w T W F y a 2 V 0 c G x h Y 2 U l M j B E Z X Z l b G 9 w b W V u d C U y M F N 1 c n Z l e T w v S X R l b V B h d G g + P C 9 J d G V t T G 9 j Y X R p b 2 4 + P F N 0 Y W J s Z U V u d H J p Z X M + P E V u d H J 5 I F R 5 c G U 9 I k l z U H J p d m F 0 Z S I g V m F s d W U 9 I m w w I i A v P j x F b n R y e S B U e X B l P S J R d W V y e U l E I i B W Y W x 1 Z T 0 i c 2 I 4 M j Z j M 2 Q 3 L W R j Z j Q t N D B i N S 1 i O G U 4 L T E 1 O D Q 2 Z m F i Y W I 2 O C 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u Z X d h Y m x l X 0 V u Z X J n e V 9 N Y X J r Z X R w b G F j Z V 9 E Z X Z l b G 9 w b W V u d F 9 T d X J 2 Z X k i I C 8 + P E V u d H J 5 I F R 5 c G U 9 I k Z p b G x l Z E N v b X B s Z X R l U m V z d W x 0 V G 9 X b 3 J r c 2 h l Z X Q i I F Z h b H V l P S J s M S I g L z 4 8 R W 5 0 c n k g V H l w Z T 0 i R m l s b E x h c 3 R V c G R h d G V k I i B W Y W x 1 Z T 0 i Z D I w M j Q t M T A t M z F U M T Q 6 N T Q 6 M z M u M T c z N j U 3 N 1 o i I C 8 + P E V u d H J 5 I F R 5 c G U 9 I k Z p b G x U b 0 R h d G F N b 2 R l b E V u Y W J s Z W Q i I F Z h b H V l P S J s M C I g L z 4 8 R W 5 0 c n k g V H l w Z T 0 i R m l s b E V y c m 9 y Q 2 9 k Z S I g V m F s d W U 9 I n N V b m t u b 3 d u I i A v P j x F b n R y e S B U e X B l P S J G a W x s Q 2 9 1 b n Q i I F Z h b H V l P S J s M z Y i I C 8 + P E V u d H J 5 I F R 5 c G U 9 I k F k Z G V k V G 9 E Y X R h T W 9 k Z W w i I F Z h b H V l P S J s M C I g L z 4 8 R W 5 0 c n k g V H l w Z T 0 i R m l s b E 9 i a m V j d F R 5 c G U i I F Z h b H V l P S J z V G F i b G U i I C 8 + P E V u d H J 5 I F R 5 c G U 9 I k Z p b G x D b 2 x 1 b W 5 U e X B l c y I g V m F s d W U 9 I n N C Z 1 l H Q m d Z R 0 J n T U R B d 0 1 E Q m d Z R 0 J n W U d C Z 1 l H Q X d Z R 0 F 3 W U d C Z 1 l H Q m c 9 P S I g L z 4 8 R W 5 0 c n k g V H l w Z T 0 i R m l s b E N v b H V t b k 5 h b W V z I i B W Y W x 1 Z T 0 i c 1 s m c X V v d D t U a W 1 l c 3 R h b X A m c X V v d D s s J n F 1 b 3 Q 7 Q W d l I G d y b 3 V w J n F 1 b 3 Q 7 L C Z x d W 9 0 O 1 J l b m V 3 Y W J s Z S B l b m V y Z 3 k g Y 2 9 u c 3 V t Z X I g d H l w Z S Z x d W 9 0 O y w m c X V v d D t Q c m V m Z X J l Z C B w c m 9 k d W N 0 J n F 1 b 3 Q 7 L C Z x d W 9 0 O 3 B y Z W Z l c m V k I H B y b 2 R 1 Y 3 Q g M i Z x d W 9 0 O y w m c X V v d D t w c m V m Z X J l Z C B w c m 9 k d W N 0 I D M m c X V v d D s s J n F 1 b 3 Q 7 c H J l Z m V y Z W Q g c H J v Z H V j d C A 0 J n F 1 b 3 Q 7 L C Z x d W 9 0 O 0 l t c G 9 y d G F u Y 2 U g b 2 Y g Q 2 9 z d C Z x d W 9 0 O y w m c X V v d D t J b X B v c n R h b m N l I G 9 m I E J y Y W 5 k I H J l c H V 0 Y X R p b 2 4 m c X V v d D s s J n F 1 b 3 Q 7 S W 1 w b 3 J 0 Y W 5 j Z S B v Z i B F b m V y Z 3 k g Z W Z m a W N p Z W 5 j e S Z x d W 9 0 O y w m c X V v d D t J b X B v c n R h b m N l I G 9 m I F d h c n J h b n R 5 I H B l c m l v Z C Z x d W 9 0 O y w m c X V v d D t J b X B v c n R h b m N l I G 9 m I E V j b y 1 m c m l l b m R s a W 5 l c 3 M m c X V v d D s s J n F 1 b 3 Q 7 V H l w a W N h b C B i d W R n Z X Q m c X V v d D s s J n F 1 b 3 Q 7 Q 3 V y c m V u d C B w c m l j a W 5 n I G 9 m I H J l b m V 3 Y W J s Z S B l b m V y Z 3 k g c H J v Z H V j d H M m c X V v d D s s J n F 1 b 3 Q 7 T W V 0 a G 9 k I G 9 m I H B h e W 1 l b n Q g Z m 9 y I G 9 u b G l u Z S B w d X J j a G F z Z X M m c X V v d D s s J n F 1 b 3 Q 7 U 2 h p c H B p b m c g b W V 0 a G 9 k J n F 1 b 3 Q 7 L C Z x d W 9 0 O 1 Z h b H V h Y m x l I G F k Z G l 0 a W 9 u Y W w g Z m V h d H V y Z X M m c X V v d D s s J n F 1 b 3 Q 7 V m F s d W F i b G U g Y W R k a X R p b 2 5 h b C B m Z W F 0 d X J l c y A y J n F 1 b 3 Q 7 L C Z x d W 9 0 O 1 Z h b H V h Y m x l I G F k Z G l 0 a W 9 u Y W w g Z m V h d H V y Z X M g M y Z x d W 9 0 O y w m c X V v d D t W Y W x 1 Y W J s Z S B h Z G R p d G l v b m F s I G Z l Y X R 1 c m V z I D Q m c X V v d D s s J n F 1 b 3 Q 7 V m F s d W F i b G U g Y W R k a X R p b 2 5 h b C B m Z W F 0 d X J l c y A 1 J n F 1 b 3 Q 7 L C Z x d W 9 0 O 1 J h d G U g b 2 4 g a W 1 w b 3 J 0 Y W 5 j Z S B y Z W 5 l d 2 F i b G U g Z W 5 l c m d 5 I H B y b 2 R 1 Y 3 Q g d 2 F y c m F u d H k m c X V v d D s s J n F 1 b 3 Q 7 Q m l n Z 2 V z d C B j a G F s b G V u Z 2 U g c H V y Y 2 h h c 2 l u Z y B y Z W 5 l d 2 F i b G U g Z W 5 l c m d 5 I H B y b 2 R 1 Y 3 R z J n F 1 b 3 Q 7 L C Z x d W 9 0 O 0 N v b m N l c m 5 z I G J 1 e W l u Z y B y Z W 5 l d 2 F i b G U g Z W 5 l c m d 5 I H B y b 2 R 1 Y 3 R z I G 9 u b G l u Z S Z x d W 9 0 O y w m c X V v d D t N Y X J r Z X R w b G F j Z S B y Y X R p b m c g Z m 9 y I H B y Z W Z l c m V k I G Z l Y X R 1 c m V z J n F 1 b 3 Q 7 L C Z x d W 9 0 O 0 V 4 c G V j d G V k I F N 1 c H B v c n Q g T 3 B 0 a W 9 u c y 4 x J n F 1 b 3 Q 7 L C Z x d W 9 0 O 0 V 4 c G V j d G V k I F N 1 c H B v c n Q g T 3 B 0 a W 9 u c y 4 y J n F 1 b 3 Q 7 L C Z x d W 9 0 O 0 V 4 c G V j d G V k I F N 1 c H B v c n Q g T 3 B 0 a W 9 u c y 4 z J n F 1 b 3 Q 7 L C Z x d W 9 0 O 0 V 4 c G V j d G V k I F N 1 c H B v c n Q g T 3 B 0 a W 9 u c y 4 0 J n F 1 b 3 Q 7 L C Z x d W 9 0 O 0 V 4 c G V j d G V k I F N 1 c H B v c n Q g T 3 B 0 a W 9 u c y 4 1 J n F 1 b 3 Q 7 L C Z x d W 9 0 O 0 F k Z G l 0 a W 9 u Y W w g Y 2 9 t b W V u d H M g b 3 I g Z m V h d H V y Z S Z x d W 9 0 O 1 0 i I C 8 + P E V u d H J 5 I F R 5 c G U 9 I k Z p b G x T d G F 0 d X M i I F Z h b H V l P S J z Q 2 9 t c G x l d G U i I C 8 + P E V u d H J 5 I F R 5 c G U 9 I l J l b G F 0 a W 9 u c 2 h p c E l u Z m 9 D b 2 5 0 Y W l u Z X I i I F Z h b H V l P S J z e y Z x d W 9 0 O 2 N v b H V t b k N v d W 5 0 J n F 1 b 3 Q 7 O j M x L C Z x d W 9 0 O 2 t l e U N v b H V t b k 5 h b W V z J n F 1 b 3 Q 7 O l t d L C Z x d W 9 0 O 3 F 1 Z X J 5 U m V s Y X R p b 2 5 z a G l w c y Z x d W 9 0 O z p b X S w m c X V v d D t j b 2 x 1 b W 5 J Z G V u d G l 0 a W V z J n F 1 b 3 Q 7 O l s m c X V v d D t T Z W N 0 a W 9 u M S 9 S Z W 5 l d 2 F i b G U g R W 5 l c m d 5 I E 1 h c m t l d H B s Y W N l I E R l d m V s b 3 B t Z W 5 0 I F N 1 c n Z l e S 9 B d X R v U m V t b 3 Z l Z E N v b H V t b n M x L n t U a W 1 l c 3 R h b X A s M H 0 m c X V v d D s s J n F 1 b 3 Q 7 U 2 V j d G l v b j E v U m V u Z X d h Y m x l I E V u Z X J n e S B N Y X J r Z X R w b G F j Z S B E Z X Z l b G 9 w b W V u d C B T d X J 2 Z X k v Q X V 0 b 1 J l b W 9 2 Z W R D b 2 x 1 b W 5 z M S 5 7 Q W d l I G d y b 3 V w L D F 9 J n F 1 b 3 Q 7 L C Z x d W 9 0 O 1 N l Y 3 R p b 2 4 x L 1 J l b m V 3 Y W J s Z S B F b m V y Z 3 k g T W F y a 2 V 0 c G x h Y 2 U g R G V 2 Z W x v c G 1 l b n Q g U 3 V y d m V 5 L 0 F 1 d G 9 S Z W 1 v d m V k Q 2 9 s d W 1 u c z E u e 1 J l b m V 3 Y W J s Z S B l b m V y Z 3 k g Y 2 9 u c 3 V t Z X I g d H l w Z S w y f S Z x d W 9 0 O y w m c X V v d D t T Z W N 0 a W 9 u M S 9 S Z W 5 l d 2 F i b G U g R W 5 l c m d 5 I E 1 h c m t l d H B s Y W N l I E R l d m V s b 3 B t Z W 5 0 I F N 1 c n Z l e S 9 B d X R v U m V t b 3 Z l Z E N v b H V t b n M x L n t Q c m V m Z X J l Z C B w c m 9 k d W N 0 L D N 9 J n F 1 b 3 Q 7 L C Z x d W 9 0 O 1 N l Y 3 R p b 2 4 x L 1 J l b m V 3 Y W J s Z S B F b m V y Z 3 k g T W F y a 2 V 0 c G x h Y 2 U g R G V 2 Z W x v c G 1 l b n Q g U 3 V y d m V 5 L 0 F 1 d G 9 S Z W 1 v d m V k Q 2 9 s d W 1 u c z E u e 3 B y Z W Z l c m V k I H B y b 2 R 1 Y 3 Q g M i w 0 f S Z x d W 9 0 O y w m c X V v d D t T Z W N 0 a W 9 u M S 9 S Z W 5 l d 2 F i b G U g R W 5 l c m d 5 I E 1 h c m t l d H B s Y W N l I E R l d m V s b 3 B t Z W 5 0 I F N 1 c n Z l e S 9 B d X R v U m V t b 3 Z l Z E N v b H V t b n M x L n t w c m V m Z X J l Z C B w c m 9 k d W N 0 I D M s N X 0 m c X V v d D s s J n F 1 b 3 Q 7 U 2 V j d G l v b j E v U m V u Z X d h Y m x l I E V u Z X J n e S B N Y X J r Z X R w b G F j Z S B E Z X Z l b G 9 w b W V u d C B T d X J 2 Z X k v Q X V 0 b 1 J l b W 9 2 Z W R D b 2 x 1 b W 5 z M S 5 7 c H J l Z m V y Z W Q g c H J v Z H V j d C A 0 L D Z 9 J n F 1 b 3 Q 7 L C Z x d W 9 0 O 1 N l Y 3 R p b 2 4 x L 1 J l b m V 3 Y W J s Z S B F b m V y Z 3 k g T W F y a 2 V 0 c G x h Y 2 U g R G V 2 Z W x v c G 1 l b n Q g U 3 V y d m V 5 L 0 F 1 d G 9 S Z W 1 v d m V k Q 2 9 s d W 1 u c z E u e 0 l t c G 9 y d G F u Y 2 U g b 2 Y g Q 2 9 z d C w 3 f S Z x d W 9 0 O y w m c X V v d D t T Z W N 0 a W 9 u M S 9 S Z W 5 l d 2 F i b G U g R W 5 l c m d 5 I E 1 h c m t l d H B s Y W N l I E R l d m V s b 3 B t Z W 5 0 I F N 1 c n Z l e S 9 B d X R v U m V t b 3 Z l Z E N v b H V t b n M x L n t J b X B v c n R h b m N l I G 9 m I E J y Y W 5 k I H J l c H V 0 Y X R p b 2 4 s O H 0 m c X V v d D s s J n F 1 b 3 Q 7 U 2 V j d G l v b j E v U m V u Z X d h Y m x l I E V u Z X J n e S B N Y X J r Z X R w b G F j Z S B E Z X Z l b G 9 w b W V u d C B T d X J 2 Z X k v Q X V 0 b 1 J l b W 9 2 Z W R D b 2 x 1 b W 5 z M S 5 7 S W 1 w b 3 J 0 Y W 5 j Z S B v Z i B F b m V y Z 3 k g Z W Z m a W N p Z W 5 j e S w 5 f S Z x d W 9 0 O y w m c X V v d D t T Z W N 0 a W 9 u M S 9 S Z W 5 l d 2 F i b G U g R W 5 l c m d 5 I E 1 h c m t l d H B s Y W N l I E R l d m V s b 3 B t Z W 5 0 I F N 1 c n Z l e S 9 B d X R v U m V t b 3 Z l Z E N v b H V t b n M x L n t J b X B v c n R h b m N l I G 9 m I F d h c n J h b n R 5 I H B l c m l v Z C w x M H 0 m c X V v d D s s J n F 1 b 3 Q 7 U 2 V j d G l v b j E v U m V u Z X d h Y m x l I E V u Z X J n e S B N Y X J r Z X R w b G F j Z S B E Z X Z l b G 9 w b W V u d C B T d X J 2 Z X k v Q X V 0 b 1 J l b W 9 2 Z W R D b 2 x 1 b W 5 z M S 5 7 S W 1 w b 3 J 0 Y W 5 j Z S B v Z i B F Y 2 8 t Z n J p Z W 5 k b G l u Z X N z L D E x f S Z x d W 9 0 O y w m c X V v d D t T Z W N 0 a W 9 u M S 9 S Z W 5 l d 2 F i b G U g R W 5 l c m d 5 I E 1 h c m t l d H B s Y W N l I E R l d m V s b 3 B t Z W 5 0 I F N 1 c n Z l e S 9 B d X R v U m V t b 3 Z l Z E N v b H V t b n M x L n t U e X B p Y 2 F s I G J 1 Z G d l d C w x M n 0 m c X V v d D s s J n F 1 b 3 Q 7 U 2 V j d G l v b j E v U m V u Z X d h Y m x l I E V u Z X J n e S B N Y X J r Z X R w b G F j Z S B E Z X Z l b G 9 w b W V u d C B T d X J 2 Z X k v Q X V 0 b 1 J l b W 9 2 Z W R D b 2 x 1 b W 5 z M S 5 7 Q 3 V y c m V u d C B w c m l j a W 5 n I G 9 m I H J l b m V 3 Y W J s Z S B l b m V y Z 3 k g c H J v Z H V j d H M s M T N 9 J n F 1 b 3 Q 7 L C Z x d W 9 0 O 1 N l Y 3 R p b 2 4 x L 1 J l b m V 3 Y W J s Z S B F b m V y Z 3 k g T W F y a 2 V 0 c G x h Y 2 U g R G V 2 Z W x v c G 1 l b n Q g U 3 V y d m V 5 L 0 F 1 d G 9 S Z W 1 v d m V k Q 2 9 s d W 1 u c z E u e 0 1 l d G h v Z C B v Z i B w Y X l t Z W 5 0 I G Z v c i B v b m x p b m U g c H V y Y 2 h h c 2 V z L D E 0 f S Z x d W 9 0 O y w m c X V v d D t T Z W N 0 a W 9 u M S 9 S Z W 5 l d 2 F i b G U g R W 5 l c m d 5 I E 1 h c m t l d H B s Y W N l I E R l d m V s b 3 B t Z W 5 0 I F N 1 c n Z l e S 9 B d X R v U m V t b 3 Z l Z E N v b H V t b n M x L n t T a G l w c G l u Z y B t Z X R o b 2 Q s M T V 9 J n F 1 b 3 Q 7 L C Z x d W 9 0 O 1 N l Y 3 R p b 2 4 x L 1 J l b m V 3 Y W J s Z S B F b m V y Z 3 k g T W F y a 2 V 0 c G x h Y 2 U g R G V 2 Z W x v c G 1 l b n Q g U 3 V y d m V 5 L 0 F 1 d G 9 S Z W 1 v d m V k Q 2 9 s d W 1 u c z E u e 1 Z h b H V h Y m x l I G F k Z G l 0 a W 9 u Y W w g Z m V h d H V y Z X M s M T Z 9 J n F 1 b 3 Q 7 L C Z x d W 9 0 O 1 N l Y 3 R p b 2 4 x L 1 J l b m V 3 Y W J s Z S B F b m V y Z 3 k g T W F y a 2 V 0 c G x h Y 2 U g R G V 2 Z W x v c G 1 l b n Q g U 3 V y d m V 5 L 0 F 1 d G 9 S Z W 1 v d m V k Q 2 9 s d W 1 u c z E u e 1 Z h b H V h Y m x l I G F k Z G l 0 a W 9 u Y W w g Z m V h d H V y Z X M g M i w x N 3 0 m c X V v d D s s J n F 1 b 3 Q 7 U 2 V j d G l v b j E v U m V u Z X d h Y m x l I E V u Z X J n e S B N Y X J r Z X R w b G F j Z S B E Z X Z l b G 9 w b W V u d C B T d X J 2 Z X k v Q X V 0 b 1 J l b W 9 2 Z W R D b 2 x 1 b W 5 z M S 5 7 V m F s d W F i b G U g Y W R k a X R p b 2 5 h b C B m Z W F 0 d X J l c y A z L D E 4 f S Z x d W 9 0 O y w m c X V v d D t T Z W N 0 a W 9 u M S 9 S Z W 5 l d 2 F i b G U g R W 5 l c m d 5 I E 1 h c m t l d H B s Y W N l I E R l d m V s b 3 B t Z W 5 0 I F N 1 c n Z l e S 9 B d X R v U m V t b 3 Z l Z E N v b H V t b n M x L n t W Y W x 1 Y W J s Z S B h Z G R p d G l v b m F s I G Z l Y X R 1 c m V z I D Q s M T l 9 J n F 1 b 3 Q 7 L C Z x d W 9 0 O 1 N l Y 3 R p b 2 4 x L 1 J l b m V 3 Y W J s Z S B F b m V y Z 3 k g T W F y a 2 V 0 c G x h Y 2 U g R G V 2 Z W x v c G 1 l b n Q g U 3 V y d m V 5 L 0 F 1 d G 9 S Z W 1 v d m V k Q 2 9 s d W 1 u c z E u e 1 Z h b H V h Y m x l I G F k Z G l 0 a W 9 u Y W w g Z m V h d H V y Z X M g N S w y M H 0 m c X V v d D s s J n F 1 b 3 Q 7 U 2 V j d G l v b j E v U m V u Z X d h Y m x l I E V u Z X J n e S B N Y X J r Z X R w b G F j Z S B E Z X Z l b G 9 w b W V u d C B T d X J 2 Z X k v Q X V 0 b 1 J l b W 9 2 Z W R D b 2 x 1 b W 5 z M S 5 7 U m F 0 Z S B v b i B p b X B v c n R h b m N l I H J l b m V 3 Y W J s Z S B l b m V y Z 3 k g c H J v Z H V j d C B 3 Y X J y Y W 5 0 e S w y M X 0 m c X V v d D s s J n F 1 b 3 Q 7 U 2 V j d G l v b j E v U m V u Z X d h Y m x l I E V u Z X J n e S B N Y X J r Z X R w b G F j Z S B E Z X Z l b G 9 w b W V u d C B T d X J 2 Z X k v Q X V 0 b 1 J l b W 9 2 Z W R D b 2 x 1 b W 5 z M S 5 7 Q m l n Z 2 V z d C B j a G F s b G V u Z 2 U g c H V y Y 2 h h c 2 l u Z y B y Z W 5 l d 2 F i b G U g Z W 5 l c m d 5 I H B y b 2 R 1 Y 3 R z L D I y f S Z x d W 9 0 O y w m c X V v d D t T Z W N 0 a W 9 u M S 9 S Z W 5 l d 2 F i b G U g R W 5 l c m d 5 I E 1 h c m t l d H B s Y W N l I E R l d m V s b 3 B t Z W 5 0 I F N 1 c n Z l e S 9 B d X R v U m V t b 3 Z l Z E N v b H V t b n M x L n t D b 2 5 j Z X J u c y B i d X l p b m c g c m V u Z X d h Y m x l I G V u Z X J n e S B w c m 9 k d W N 0 c y B v b m x p b m U s M j N 9 J n F 1 b 3 Q 7 L C Z x d W 9 0 O 1 N l Y 3 R p b 2 4 x L 1 J l b m V 3 Y W J s Z S B F b m V y Z 3 k g T W F y a 2 V 0 c G x h Y 2 U g R G V 2 Z W x v c G 1 l b n Q g U 3 V y d m V 5 L 0 F 1 d G 9 S Z W 1 v d m V k Q 2 9 s d W 1 u c z E u e 0 1 h c m t l d H B s Y W N l I H J h d G l u Z y B m b 3 I g c H J l Z m V y Z W Q g Z m V h d H V y Z X M s M j R 9 J n F 1 b 3 Q 7 L C Z x d W 9 0 O 1 N l Y 3 R p b 2 4 x L 1 J l b m V 3 Y W J s Z S B F b m V y Z 3 k g T W F y a 2 V 0 c G x h Y 2 U g R G V 2 Z W x v c G 1 l b n Q g U 3 V y d m V 5 L 0 F 1 d G 9 S Z W 1 v d m V k Q 2 9 s d W 1 u c z E u e 0 V 4 c G V j d G V k I F N 1 c H B v c n Q g T 3 B 0 a W 9 u c y 4 x L D I 1 f S Z x d W 9 0 O y w m c X V v d D t T Z W N 0 a W 9 u M S 9 S Z W 5 l d 2 F i b G U g R W 5 l c m d 5 I E 1 h c m t l d H B s Y W N l I E R l d m V s b 3 B t Z W 5 0 I F N 1 c n Z l e S 9 B d X R v U m V t b 3 Z l Z E N v b H V t b n M x L n t F e H B l Y 3 R l Z C B T d X B w b 3 J 0 I E 9 w d G l v b n M u M i w y N n 0 m c X V v d D s s J n F 1 b 3 Q 7 U 2 V j d G l v b j E v U m V u Z X d h Y m x l I E V u Z X J n e S B N Y X J r Z X R w b G F j Z S B E Z X Z l b G 9 w b W V u d C B T d X J 2 Z X k v Q X V 0 b 1 J l b W 9 2 Z W R D b 2 x 1 b W 5 z M S 5 7 R X h w Z W N 0 Z W Q g U 3 V w c G 9 y d C B P c H R p b 2 5 z L j M s M j d 9 J n F 1 b 3 Q 7 L C Z x d W 9 0 O 1 N l Y 3 R p b 2 4 x L 1 J l b m V 3 Y W J s Z S B F b m V y Z 3 k g T W F y a 2 V 0 c G x h Y 2 U g R G V 2 Z W x v c G 1 l b n Q g U 3 V y d m V 5 L 0 F 1 d G 9 S Z W 1 v d m V k Q 2 9 s d W 1 u c z E u e 0 V 4 c G V j d G V k I F N 1 c H B v c n Q g T 3 B 0 a W 9 u c y 4 0 L D I 4 f S Z x d W 9 0 O y w m c X V v d D t T Z W N 0 a W 9 u M S 9 S Z W 5 l d 2 F i b G U g R W 5 l c m d 5 I E 1 h c m t l d H B s Y W N l I E R l d m V s b 3 B t Z W 5 0 I F N 1 c n Z l e S 9 B d X R v U m V t b 3 Z l Z E N v b H V t b n M x L n t F e H B l Y 3 R l Z C B T d X B w b 3 J 0 I E 9 w d G l v b n M u N S w y O X 0 m c X V v d D s s J n F 1 b 3 Q 7 U 2 V j d G l v b j E v U m V u Z X d h Y m x l I E V u Z X J n e S B N Y X J r Z X R w b G F j Z S B E Z X Z l b G 9 w b W V u d C B T d X J 2 Z X k v Q X V 0 b 1 J l b W 9 2 Z W R D b 2 x 1 b W 5 z M S 5 7 Q W R k a X R p b 2 5 h b C B j b 2 1 t Z W 5 0 c y B v c i B m Z W F 0 d X J l L D M w f S Z x d W 9 0 O 1 0 s J n F 1 b 3 Q 7 Q 2 9 s d W 1 u Q 2 9 1 b n Q m c X V v d D s 6 M z E s J n F 1 b 3 Q 7 S 2 V 5 Q 2 9 s d W 1 u T m F t Z X M m c X V v d D s 6 W 1 0 s J n F 1 b 3 Q 7 Q 2 9 s d W 1 u S W R l b n R p d G l l c y Z x d W 9 0 O z p b J n F 1 b 3 Q 7 U 2 V j d G l v b j E v U m V u Z X d h Y m x l I E V u Z X J n e S B N Y X J r Z X R w b G F j Z S B E Z X Z l b G 9 w b W V u d C B T d X J 2 Z X k v Q X V 0 b 1 J l b W 9 2 Z W R D b 2 x 1 b W 5 z M S 5 7 V G l t Z X N 0 Y W 1 w L D B 9 J n F 1 b 3 Q 7 L C Z x d W 9 0 O 1 N l Y 3 R p b 2 4 x L 1 J l b m V 3 Y W J s Z S B F b m V y Z 3 k g T W F y a 2 V 0 c G x h Y 2 U g R G V 2 Z W x v c G 1 l b n Q g U 3 V y d m V 5 L 0 F 1 d G 9 S Z W 1 v d m V k Q 2 9 s d W 1 u c z E u e 0 F n Z S B n c m 9 1 c C w x f S Z x d W 9 0 O y w m c X V v d D t T Z W N 0 a W 9 u M S 9 S Z W 5 l d 2 F i b G U g R W 5 l c m d 5 I E 1 h c m t l d H B s Y W N l I E R l d m V s b 3 B t Z W 5 0 I F N 1 c n Z l e S 9 B d X R v U m V t b 3 Z l Z E N v b H V t b n M x L n t S Z W 5 l d 2 F i b G U g Z W 5 l c m d 5 I G N v b n N 1 b W V y I H R 5 c G U s M n 0 m c X V v d D s s J n F 1 b 3 Q 7 U 2 V j d G l v b j E v U m V u Z X d h Y m x l I E V u Z X J n e S B N Y X J r Z X R w b G F j Z S B E Z X Z l b G 9 w b W V u d C B T d X J 2 Z X k v Q X V 0 b 1 J l b W 9 2 Z W R D b 2 x 1 b W 5 z M S 5 7 U H J l Z m V y Z W Q g c H J v Z H V j d C w z f S Z x d W 9 0 O y w m c X V v d D t T Z W N 0 a W 9 u M S 9 S Z W 5 l d 2 F i b G U g R W 5 l c m d 5 I E 1 h c m t l d H B s Y W N l I E R l d m V s b 3 B t Z W 5 0 I F N 1 c n Z l e S 9 B d X R v U m V t b 3 Z l Z E N v b H V t b n M x L n t w c m V m Z X J l Z C B w c m 9 k d W N 0 I D I s N H 0 m c X V v d D s s J n F 1 b 3 Q 7 U 2 V j d G l v b j E v U m V u Z X d h Y m x l I E V u Z X J n e S B N Y X J r Z X R w b G F j Z S B E Z X Z l b G 9 w b W V u d C B T d X J 2 Z X k v Q X V 0 b 1 J l b W 9 2 Z W R D b 2 x 1 b W 5 z M S 5 7 c H J l Z m V y Z W Q g c H J v Z H V j d C A z L D V 9 J n F 1 b 3 Q 7 L C Z x d W 9 0 O 1 N l Y 3 R p b 2 4 x L 1 J l b m V 3 Y W J s Z S B F b m V y Z 3 k g T W F y a 2 V 0 c G x h Y 2 U g R G V 2 Z W x v c G 1 l b n Q g U 3 V y d m V 5 L 0 F 1 d G 9 S Z W 1 v d m V k Q 2 9 s d W 1 u c z E u e 3 B y Z W Z l c m V k I H B y b 2 R 1 Y 3 Q g N C w 2 f S Z x d W 9 0 O y w m c X V v d D t T Z W N 0 a W 9 u M S 9 S Z W 5 l d 2 F i b G U g R W 5 l c m d 5 I E 1 h c m t l d H B s Y W N l I E R l d m V s b 3 B t Z W 5 0 I F N 1 c n Z l e S 9 B d X R v U m V t b 3 Z l Z E N v b H V t b n M x L n t J b X B v c n R h b m N l I G 9 m I E N v c 3 Q s N 3 0 m c X V v d D s s J n F 1 b 3 Q 7 U 2 V j d G l v b j E v U m V u Z X d h Y m x l I E V u Z X J n e S B N Y X J r Z X R w b G F j Z S B E Z X Z l b G 9 w b W V u d C B T d X J 2 Z X k v Q X V 0 b 1 J l b W 9 2 Z W R D b 2 x 1 b W 5 z M S 5 7 S W 1 w b 3 J 0 Y W 5 j Z S B v Z i B C c m F u Z C B y Z X B 1 d G F 0 a W 9 u L D h 9 J n F 1 b 3 Q 7 L C Z x d W 9 0 O 1 N l Y 3 R p b 2 4 x L 1 J l b m V 3 Y W J s Z S B F b m V y Z 3 k g T W F y a 2 V 0 c G x h Y 2 U g R G V 2 Z W x v c G 1 l b n Q g U 3 V y d m V 5 L 0 F 1 d G 9 S Z W 1 v d m V k Q 2 9 s d W 1 u c z E u e 0 l t c G 9 y d G F u Y 2 U g b 2 Y g R W 5 l c m d 5 I G V m Z m l j a W V u Y 3 k s O X 0 m c X V v d D s s J n F 1 b 3 Q 7 U 2 V j d G l v b j E v U m V u Z X d h Y m x l I E V u Z X J n e S B N Y X J r Z X R w b G F j Z S B E Z X Z l b G 9 w b W V u d C B T d X J 2 Z X k v Q X V 0 b 1 J l b W 9 2 Z W R D b 2 x 1 b W 5 z M S 5 7 S W 1 w b 3 J 0 Y W 5 j Z S B v Z i B X Y X J y Y W 5 0 e S B w Z X J p b 2 Q s M T B 9 J n F 1 b 3 Q 7 L C Z x d W 9 0 O 1 N l Y 3 R p b 2 4 x L 1 J l b m V 3 Y W J s Z S B F b m V y Z 3 k g T W F y a 2 V 0 c G x h Y 2 U g R G V 2 Z W x v c G 1 l b n Q g U 3 V y d m V 5 L 0 F 1 d G 9 S Z W 1 v d m V k Q 2 9 s d W 1 u c z E u e 0 l t c G 9 y d G F u Y 2 U g b 2 Y g R W N v L W Z y a W V u Z G x p b m V z c y w x M X 0 m c X V v d D s s J n F 1 b 3 Q 7 U 2 V j d G l v b j E v U m V u Z X d h Y m x l I E V u Z X J n e S B N Y X J r Z X R w b G F j Z S B E Z X Z l b G 9 w b W V u d C B T d X J 2 Z X k v Q X V 0 b 1 J l b W 9 2 Z W R D b 2 x 1 b W 5 z M S 5 7 V H l w a W N h b C B i d W R n Z X Q s M T J 9 J n F 1 b 3 Q 7 L C Z x d W 9 0 O 1 N l Y 3 R p b 2 4 x L 1 J l b m V 3 Y W J s Z S B F b m V y Z 3 k g T W F y a 2 V 0 c G x h Y 2 U g R G V 2 Z W x v c G 1 l b n Q g U 3 V y d m V 5 L 0 F 1 d G 9 S Z W 1 v d m V k Q 2 9 s d W 1 u c z E u e 0 N 1 c n J l b n Q g c H J p Y 2 l u Z y B v Z i B y Z W 5 l d 2 F i b G U g Z W 5 l c m d 5 I H B y b 2 R 1 Y 3 R z L D E z f S Z x d W 9 0 O y w m c X V v d D t T Z W N 0 a W 9 u M S 9 S Z W 5 l d 2 F i b G U g R W 5 l c m d 5 I E 1 h c m t l d H B s Y W N l I E R l d m V s b 3 B t Z W 5 0 I F N 1 c n Z l e S 9 B d X R v U m V t b 3 Z l Z E N v b H V t b n M x L n t N Z X R o b 2 Q g b 2 Y g c G F 5 b W V u d C B m b 3 I g b 2 5 s a W 5 l I H B 1 c m N o Y X N l c y w x N H 0 m c X V v d D s s J n F 1 b 3 Q 7 U 2 V j d G l v b j E v U m V u Z X d h Y m x l I E V u Z X J n e S B N Y X J r Z X R w b G F j Z S B E Z X Z l b G 9 w b W V u d C B T d X J 2 Z X k v Q X V 0 b 1 J l b W 9 2 Z W R D b 2 x 1 b W 5 z M S 5 7 U 2 h p c H B p b m c g b W V 0 a G 9 k L D E 1 f S Z x d W 9 0 O y w m c X V v d D t T Z W N 0 a W 9 u M S 9 S Z W 5 l d 2 F i b G U g R W 5 l c m d 5 I E 1 h c m t l d H B s Y W N l I E R l d m V s b 3 B t Z W 5 0 I F N 1 c n Z l e S 9 B d X R v U m V t b 3 Z l Z E N v b H V t b n M x L n t W Y W x 1 Y W J s Z S B h Z G R p d G l v b m F s I G Z l Y X R 1 c m V z L D E 2 f S Z x d W 9 0 O y w m c X V v d D t T Z W N 0 a W 9 u M S 9 S Z W 5 l d 2 F i b G U g R W 5 l c m d 5 I E 1 h c m t l d H B s Y W N l I E R l d m V s b 3 B t Z W 5 0 I F N 1 c n Z l e S 9 B d X R v U m V t b 3 Z l Z E N v b H V t b n M x L n t W Y W x 1 Y W J s Z S B h Z G R p d G l v b m F s I G Z l Y X R 1 c m V z I D I s M T d 9 J n F 1 b 3 Q 7 L C Z x d W 9 0 O 1 N l Y 3 R p b 2 4 x L 1 J l b m V 3 Y W J s Z S B F b m V y Z 3 k g T W F y a 2 V 0 c G x h Y 2 U g R G V 2 Z W x v c G 1 l b n Q g U 3 V y d m V 5 L 0 F 1 d G 9 S Z W 1 v d m V k Q 2 9 s d W 1 u c z E u e 1 Z h b H V h Y m x l I G F k Z G l 0 a W 9 u Y W w g Z m V h d H V y Z X M g M y w x O H 0 m c X V v d D s s J n F 1 b 3 Q 7 U 2 V j d G l v b j E v U m V u Z X d h Y m x l I E V u Z X J n e S B N Y X J r Z X R w b G F j Z S B E Z X Z l b G 9 w b W V u d C B T d X J 2 Z X k v Q X V 0 b 1 J l b W 9 2 Z W R D b 2 x 1 b W 5 z M S 5 7 V m F s d W F i b G U g Y W R k a X R p b 2 5 h b C B m Z W F 0 d X J l c y A 0 L D E 5 f S Z x d W 9 0 O y w m c X V v d D t T Z W N 0 a W 9 u M S 9 S Z W 5 l d 2 F i b G U g R W 5 l c m d 5 I E 1 h c m t l d H B s Y W N l I E R l d m V s b 3 B t Z W 5 0 I F N 1 c n Z l e S 9 B d X R v U m V t b 3 Z l Z E N v b H V t b n M x L n t W Y W x 1 Y W J s Z S B h Z G R p d G l v b m F s I G Z l Y X R 1 c m V z I D U s M j B 9 J n F 1 b 3 Q 7 L C Z x d W 9 0 O 1 N l Y 3 R p b 2 4 x L 1 J l b m V 3 Y W J s Z S B F b m V y Z 3 k g T W F y a 2 V 0 c G x h Y 2 U g R G V 2 Z W x v c G 1 l b n Q g U 3 V y d m V 5 L 0 F 1 d G 9 S Z W 1 v d m V k Q 2 9 s d W 1 u c z E u e 1 J h d G U g b 2 4 g a W 1 w b 3 J 0 Y W 5 j Z S B y Z W 5 l d 2 F i b G U g Z W 5 l c m d 5 I H B y b 2 R 1 Y 3 Q g d 2 F y c m F u d H k s M j F 9 J n F 1 b 3 Q 7 L C Z x d W 9 0 O 1 N l Y 3 R p b 2 4 x L 1 J l b m V 3 Y W J s Z S B F b m V y Z 3 k g T W F y a 2 V 0 c G x h Y 2 U g R G V 2 Z W x v c G 1 l b n Q g U 3 V y d m V 5 L 0 F 1 d G 9 S Z W 1 v d m V k Q 2 9 s d W 1 u c z E u e 0 J p Z 2 d l c 3 Q g Y 2 h h b G x l b m d l I H B 1 c m N o Y X N p b m c g c m V u Z X d h Y m x l I G V u Z X J n e S B w c m 9 k d W N 0 c y w y M n 0 m c X V v d D s s J n F 1 b 3 Q 7 U 2 V j d G l v b j E v U m V u Z X d h Y m x l I E V u Z X J n e S B N Y X J r Z X R w b G F j Z S B E Z X Z l b G 9 w b W V u d C B T d X J 2 Z X k v Q X V 0 b 1 J l b W 9 2 Z W R D b 2 x 1 b W 5 z M S 5 7 Q 2 9 u Y 2 V y b n M g Y n V 5 a W 5 n I H J l b m V 3 Y W J s Z S B l b m V y Z 3 k g c H J v Z H V j d H M g b 2 5 s a W 5 l L D I z f S Z x d W 9 0 O y w m c X V v d D t T Z W N 0 a W 9 u M S 9 S Z W 5 l d 2 F i b G U g R W 5 l c m d 5 I E 1 h c m t l d H B s Y W N l I E R l d m V s b 3 B t Z W 5 0 I F N 1 c n Z l e S 9 B d X R v U m V t b 3 Z l Z E N v b H V t b n M x L n t N Y X J r Z X R w b G F j Z S B y Y X R p b m c g Z m 9 y I H B y Z W Z l c m V k I G Z l Y X R 1 c m V z L D I 0 f S Z x d W 9 0 O y w m c X V v d D t T Z W N 0 a W 9 u M S 9 S Z W 5 l d 2 F i b G U g R W 5 l c m d 5 I E 1 h c m t l d H B s Y W N l I E R l d m V s b 3 B t Z W 5 0 I F N 1 c n Z l e S 9 B d X R v U m V t b 3 Z l Z E N v b H V t b n M x L n t F e H B l Y 3 R l Z C B T d X B w b 3 J 0 I E 9 w d G l v b n M u M S w y N X 0 m c X V v d D s s J n F 1 b 3 Q 7 U 2 V j d G l v b j E v U m V u Z X d h Y m x l I E V u Z X J n e S B N Y X J r Z X R w b G F j Z S B E Z X Z l b G 9 w b W V u d C B T d X J 2 Z X k v Q X V 0 b 1 J l b W 9 2 Z W R D b 2 x 1 b W 5 z M S 5 7 R X h w Z W N 0 Z W Q g U 3 V w c G 9 y d C B P c H R p b 2 5 z L j I s M j Z 9 J n F 1 b 3 Q 7 L C Z x d W 9 0 O 1 N l Y 3 R p b 2 4 x L 1 J l b m V 3 Y W J s Z S B F b m V y Z 3 k g T W F y a 2 V 0 c G x h Y 2 U g R G V 2 Z W x v c G 1 l b n Q g U 3 V y d m V 5 L 0 F 1 d G 9 S Z W 1 v d m V k Q 2 9 s d W 1 u c z E u e 0 V 4 c G V j d G V k I F N 1 c H B v c n Q g T 3 B 0 a W 9 u c y 4 z L D I 3 f S Z x d W 9 0 O y w m c X V v d D t T Z W N 0 a W 9 u M S 9 S Z W 5 l d 2 F i b G U g R W 5 l c m d 5 I E 1 h c m t l d H B s Y W N l I E R l d m V s b 3 B t Z W 5 0 I F N 1 c n Z l e S 9 B d X R v U m V t b 3 Z l Z E N v b H V t b n M x L n t F e H B l Y 3 R l Z C B T d X B w b 3 J 0 I E 9 w d G l v b n M u N C w y O H 0 m c X V v d D s s J n F 1 b 3 Q 7 U 2 V j d G l v b j E v U m V u Z X d h Y m x l I E V u Z X J n e S B N Y X J r Z X R w b G F j Z S B E Z X Z l b G 9 w b W V u d C B T d X J 2 Z X k v Q X V 0 b 1 J l b W 9 2 Z W R D b 2 x 1 b W 5 z M S 5 7 R X h w Z W N 0 Z W Q g U 3 V w c G 9 y d C B P c H R p b 2 5 z L j U s M j l 9 J n F 1 b 3 Q 7 L C Z x d W 9 0 O 1 N l Y 3 R p b 2 4 x L 1 J l b m V 3 Y W J s Z S B F b m V y Z 3 k g T W F y a 2 V 0 c G x h Y 2 U g R G V 2 Z W x v c G 1 l b n Q g U 3 V y d m V 5 L 0 F 1 d G 9 S Z W 1 v d m V k Q 2 9 s d W 1 u c z E u e 0 F k Z G l 0 a W 9 u Y W w g Y 2 9 t b W V u d H M g b 3 I g Z m V h d H V y Z S w z M H 0 m c X V v d D t d L C Z x d W 9 0 O 1 J l b G F 0 a W 9 u c 2 h p c E l u Z m 8 m c X V v d D s 6 W 1 1 9 I i A v P j w v U 3 R h Y m x l R W 5 0 c m l l c z 4 8 L 0 l 0 Z W 0 + P E l 0 Z W 0 + P E l 0 Z W 1 M b 2 N h d G l v b j 4 8 S X R l b V R 5 c G U + R m 9 y b X V s Y T w v S X R l b V R 5 c G U + P E l 0 Z W 1 Q Y X R o P l N l Y 3 R p b 2 4 x L 1 J l b m V 3 Y W J s Z S U y M E V u Z X J n e S U y M E 1 h c m t l d H B s Y W N l J T I w R G V 2 Z W x v c G 1 l b n Q l M j B T d X J 2 Z X k v U 2 9 1 c m N l P C 9 J d G V t U G F 0 a D 4 8 L 0 l 0 Z W 1 M b 2 N h d G l v b j 4 8 U 3 R h Y m x l R W 5 0 c m l l c y A v P j w v S X R l b T 4 8 S X R l b T 4 8 S X R l b U x v Y 2 F 0 a W 9 u P j x J d G V t V H l w Z T 5 G b 3 J t d W x h P C 9 J d G V t V H l w Z T 4 8 S X R l b V B h d G g + U 2 V j d G l v b j E v U m V u Z X d h Y m x l J T I w R W 5 l c m d 5 J T I w T W F y a 2 V 0 c G x h Y 2 U l M j B E Z X Z l b G 9 w b W V u d C U y M F N 1 c n Z l e S 9 Q c m 9 t b 3 R l Z C U y M E h l Y W R l c n M 8 L 0 l 0 Z W 1 Q Y X R o P j w v S X R l b U x v Y 2 F 0 a W 9 u P j x T d G F i b G V F b n R y a W V z I C 8 + P C 9 J d G V t P j x J d G V t P j x J d G V t T G 9 j Y X R p b 2 4 + P E l 0 Z W 1 U e X B l P k Z v c m 1 1 b G E 8 L 0 l 0 Z W 1 U e X B l P j x J d G V t U G F 0 a D 5 T Z W N 0 a W 9 u M S 9 S Z W 5 l d 2 F i b G U l M j B F b m V y Z 3 k l M j B N Y X J r Z X R w b G F j Z S U y M E R l d m V s b 3 B t Z W 5 0 J T I w U 3 V y d m V 5 L 0 N o Y W 5 n Z W Q l M j B U e X B l P C 9 J d G V t U G F 0 a D 4 8 L 0 l 0 Z W 1 M b 2 N h d G l v b j 4 8 U 3 R h Y m x l R W 5 0 c m l l c y A v P j w v S X R l b T 4 8 S X R l b T 4 8 S X R l b U x v Y 2 F 0 a W 9 u P j x J d G V t V H l w Z T 5 G b 3 J t d W x h P C 9 J d G V t V H l w Z T 4 8 S X R l b V B h d G g + U 2 V j d G l v b j E v U m V u Z X d h Y m x l J T I w R W 5 l c m d 5 J T I w T W F y a 2 V 0 c G x h Y 2 U l M j B E Z X Z l b G 9 w b W V u d C U y M F N 1 c n Z l e S 9 S Z X B s Y W N l Z C U y M F Z h b H V l P C 9 J d G V t U G F 0 a D 4 8 L 0 l 0 Z W 1 M b 2 N h d G l v b j 4 8 U 3 R h Y m x l R W 5 0 c m l l c y A v P j w v S X R l b T 4 8 S X R l b T 4 8 S X R l b U x v Y 2 F 0 a W 9 u P j x J d G V t V H l w Z T 5 G b 3 J t d W x h P C 9 J d G V t V H l w Z T 4 8 S X R l b V B h d G g + U 2 V j d G l v b j E v U m V u Z X d h Y m x l J T I w R W 5 l c m d 5 J T I w T W F y a 2 V 0 c G x h Y 2 U l M j B E Z X Z l b G 9 w b W V u d C U y M F N 1 c n Z l e S 9 S Z X B s Y W N l Z C U y M F Z h b H V l M T w v S X R l b V B h d G g + P C 9 J d G V t T G 9 j Y X R p b 2 4 + P F N 0 Y W J s Z U V u d H J p Z X M g L z 4 8 L 0 l 0 Z W 0 + P E l 0 Z W 0 + P E l 0 Z W 1 M b 2 N h d G l v b j 4 8 S X R l b V R 5 c G U + R m 9 y b X V s Y T w v S X R l b V R 5 c G U + P E l 0 Z W 1 Q Y X R o P l N l Y 3 R p b 2 4 x L 1 J l b m V 3 Y W J s Z S U y M E V u Z X J n e S U y M E 1 h c m t l d H B s Y W N l J T I w R G V 2 Z W x v c G 1 l b n Q l M j B T d X J 2 Z X k v U m V w b G F j Z W Q l M j B W Y W x 1 Z T I 8 L 0 l 0 Z W 1 Q Y X R o P j w v S X R l b U x v Y 2 F 0 a W 9 u P j x T d G F i b G V F b n R y a W V z I C 8 + P C 9 J d G V t P j x J d G V t P j x J d G V t T G 9 j Y X R p b 2 4 + P E l 0 Z W 1 U e X B l P k Z v c m 1 1 b G E 8 L 0 l 0 Z W 1 U e X B l P j x J d G V t U G F 0 a D 5 T Z W N 0 a W 9 u M S 9 S Z W 5 l d 2 F i b G U l M j B F b m V y Z 3 k l M j B N Y X J r Z X R w b G F j Z S U y M E R l d m V s b 3 B t Z W 5 0 J T I w U 3 V y d m V 5 L 1 J l c G x h Y 2 V k J T I w V m F s d W U z P C 9 J d G V t U G F 0 a D 4 8 L 0 l 0 Z W 1 M b 2 N h d G l v b j 4 8 U 3 R h Y m x l R W 5 0 c m l l c y A v P j w v S X R l b T 4 8 S X R l b T 4 8 S X R l b U x v Y 2 F 0 a W 9 u P j x J d G V t V H l w Z T 5 G b 3 J t d W x h P C 9 J d G V t V H l w Z T 4 8 S X R l b V B h d G g + U 2 V j d G l v b j E v U m V u Z X d h Y m x l J T I w R W 5 l c m d 5 J T I w T W F y a 2 V 0 c G x h Y 2 U l M j B E Z X Z l b G 9 w b W V u d C U y M F N 1 c n Z l e S 9 S Z X B s Y W N l Z C U y M F Z h b H V l N D w v S X R l b V B h d G g + P C 9 J d G V t T G 9 j Y X R p b 2 4 + P F N 0 Y W J s Z U V u d H J p Z X M g L z 4 8 L 0 l 0 Z W 0 + P E l 0 Z W 0 + P E l 0 Z W 1 M b 2 N h d G l v b j 4 8 S X R l b V R 5 c G U + R m 9 y b X V s Y T w v S X R l b V R 5 c G U + P E l 0 Z W 1 Q Y X R o P l N l Y 3 R p b 2 4 x L 1 J l b m V 3 Y W J s Z S U y M E V u Z X J n e S U y M E 1 h c m t l d H B s Y W N l J T I w R G V 2 Z W x v c G 1 l b n Q l M j B T d X J 2 Z X k v U 3 B s a X Q l M j B D b 2 x 1 b W 4 l M j B i e S U y M E R l b G l t a X R l c j w v S X R l b V B h d G g + P C 9 J d G V t T G 9 j Y X R p b 2 4 + P F N 0 Y W J s Z U V u d H J p Z X M g L z 4 8 L 0 l 0 Z W 0 + P E l 0 Z W 0 + P E l 0 Z W 1 M b 2 N h d G l v b j 4 8 S X R l b V R 5 c G U + R m 9 y b X V s Y T w v S X R l b V R 5 c G U + P E l 0 Z W 1 Q Y X R o P l N l Y 3 R p b 2 4 x L 1 J l b m V 3 Y W J s Z S U y M E V u Z X J n e S U y M E 1 h c m t l d H B s Y W N l J T I w R G V 2 Z W x v c G 1 l b n Q l M j B T d X J 2 Z X k v Q 2 h h b m d l Z C U y M F R 5 c G U x P C 9 J d G V t U G F 0 a D 4 8 L 0 l 0 Z W 1 M b 2 N h d G l v b j 4 8 U 3 R h Y m x l R W 5 0 c m l l c y A v P j w v S X R l b T 4 8 S X R l b T 4 8 S X R l b U x v Y 2 F 0 a W 9 u P j x J d G V t V H l w Z T 5 G b 3 J t d W x h P C 9 J d G V t V H l w Z T 4 8 S X R l b V B h d G g + U 2 V j d G l v b j E v U m V u Z X d h Y m x l J T I w R W 5 l c m d 5 J T I w T W F y a 2 V 0 c G x h Y 2 U l M j B E Z X Z l b G 9 w b W V u d C U y M F N 1 c n Z l e S 9 S Z W 5 h b W V k J T I w Q 2 9 s d W 1 u c z w v S X R l b V B h d G g + P C 9 J d G V t T G 9 j Y X R p b 2 4 + P F N 0 Y W J s Z U V u d H J p Z X M g L z 4 8 L 0 l 0 Z W 0 + P E l 0 Z W 0 + P E l 0 Z W 1 M b 2 N h d G l v b j 4 8 S X R l b V R 5 c G U + R m 9 y b X V s Y T w v S X R l b V R 5 c G U + P E l 0 Z W 1 Q Y X R o P l N l Y 3 R p b 2 4 x L 1 J l b m V 3 Y W J s Z S U y M E V u Z X J n e S U y M E 1 h c m t l d H B s Y W N l J T I w R G V 2 Z W x v c G 1 l b n Q l M j B T d X J 2 Z X k v U m V w b G F j Z W Q l M j B W Y W x 1 Z T U 8 L 0 l 0 Z W 1 Q Y X R o P j w v S X R l b U x v Y 2 F 0 a W 9 u P j x T d G F i b G V F b n R y a W V z I C 8 + P C 9 J d G V t P j x J d G V t P j x J d G V t T G 9 j Y X R p b 2 4 + P E l 0 Z W 1 U e X B l P k Z v c m 1 1 b G E 8 L 0 l 0 Z W 1 U e X B l P j x J d G V t U G F 0 a D 5 T Z W N 0 a W 9 u M S 9 S Z W 5 l d 2 F i b G U l M j B F b m V y Z 3 k l M j B N Y X J r Z X R w b G F j Z S U y M E R l d m V s b 3 B t Z W 5 0 J T I w U 3 V y d m V 5 L 1 N w b G l 0 J T I w Q 2 9 s d W 1 u J T I w Y n k l M j B E Z W x p b W l 0 Z X I x P C 9 J d G V t U G F 0 a D 4 8 L 0 l 0 Z W 1 M b 2 N h d G l v b j 4 8 U 3 R h Y m x l R W 5 0 c m l l c y A v P j w v S X R l b T 4 8 S X R l b T 4 8 S X R l b U x v Y 2 F 0 a W 9 u P j x J d G V t V H l w Z T 5 G b 3 J t d W x h P C 9 J d G V t V H l w Z T 4 8 S X R l b V B h d G g + U 2 V j d G l v b j E v U m V u Z X d h Y m x l J T I w R W 5 l c m d 5 J T I w T W F y a 2 V 0 c G x h Y 2 U l M j B E Z X Z l b G 9 w b W V u d C U y M F N 1 c n Z l e S 9 D a G F u Z 2 V k J T I w V H l w Z T I 8 L 0 l 0 Z W 1 Q Y X R o P j w v S X R l b U x v Y 2 F 0 a W 9 u P j x T d G F i b G V F b n R y a W V z I C 8 + P C 9 J d G V t P j x J d G V t P j x J d G V t T G 9 j Y X R p b 2 4 + P E l 0 Z W 1 U e X B l P k Z v c m 1 1 b G E 8 L 0 l 0 Z W 1 U e X B l P j x J d G V t U G F 0 a D 5 T Z W N 0 a W 9 u M S 9 S Z W 5 l d 2 F i b G U l M j B F b m V y Z 3 k l M j B N Y X J r Z X R w b G F j Z S U y M E R l d m V s b 3 B t Z W 5 0 J T I w U 3 V y d m V 5 L 1 J l c G x h Y 2 V k J T I w V m F s d W U 2 P C 9 J d G V t U G F 0 a D 4 8 L 0 l 0 Z W 1 M b 2 N h d G l v b j 4 8 U 3 R h Y m x l R W 5 0 c m l l c y A v P j w v S X R l b T 4 8 S X R l b T 4 8 S X R l b U x v Y 2 F 0 a W 9 u P j x J d G V t V H l w Z T 5 G b 3 J t d W x h P C 9 J d G V t V H l w Z T 4 8 S X R l b V B h d G g + U 2 V j d G l v b j E v U m V u Z X d h Y m x l J T I w R W 5 l c m d 5 J T I w T W F y a 2 V 0 c G x h Y 2 U l M j B E Z X Z l b G 9 w b W V u d C U y M F N 1 c n Z l e S 9 S Z W 5 h b W V k J T I w Q 2 9 s d W 1 u c z E 8 L 0 l 0 Z W 1 Q Y X R o P j w v S X R l b U x v Y 2 F 0 a W 9 u P j x T d G F i b G V F b n R y a W V z I C 8 + P C 9 J d G V t P j x J d G V t P j x J d G V t T G 9 j Y X R p b 2 4 + P E l 0 Z W 1 U e X B l P k Z v c m 1 1 b G E 8 L 0 l 0 Z W 1 U e X B l P j x J d G V t U G F 0 a D 5 T Z W N 0 a W 9 u M S 9 S Z W 5 l d 2 F i b G U l M j B F b m V y Z 3 k l M j B N Y X J r Z X R w b G F j Z S U y M E R l d m V s b 3 B t Z W 5 0 J T I w U 3 V y d m V 5 L 0 N h c G l 0 Y W x p e m V k J T I w R W F j a C U y M F d v c m Q 8 L 0 l 0 Z W 1 Q Y X R o P j w v S X R l b U x v Y 2 F 0 a W 9 u P j x T d G F i b G V F b n R y a W V z I C 8 + P C 9 J d G V t P j x J d G V t P j x J d G V t T G 9 j Y X R p b 2 4 + P E l 0 Z W 1 U e X B l P k Z v c m 1 1 b G E 8 L 0 l 0 Z W 1 U e X B l P j x J d G V t U G F 0 a D 5 T Z W N 0 a W 9 u M S 9 S Z W 5 l d 2 F i b G U l M j B F b m V y Z 3 k l M j B N Y X J r Z X R w b G F j Z S U y M E R l d m V s b 3 B t Z W 5 0 J T I w U 3 V y d m V 5 L 1 J l b m F t Z W Q l M j B D b 2 x 1 b W 5 z M j w v S X R l b V B h d G g + P C 9 J d G V t T G 9 j Y X R p b 2 4 + P F N 0 Y W J s Z U V u d H J p Z X M g L z 4 8 L 0 l 0 Z W 0 + P E l 0 Z W 0 + P E l 0 Z W 1 M b 2 N h d G l v b j 4 8 S X R l b V R 5 c G U + R m 9 y b X V s Y T w v S X R l b V R 5 c G U + P E l 0 Z W 1 Q Y X R o P l N l Y 3 R p b 2 4 x L 1 J l b m V 3 Y W J s Z S U y M E V u Z X J n e S U y M E 1 h c m t l d H B s Y W N l J T I w R G V 2 Z W x v c G 1 l b n Q l M j B T d X J 2 Z X k v U 3 B s a X Q l M j B D b 2 x 1 b W 4 l M j B i e S U y M E R l b G l t a X R l c j I 8 L 0 l 0 Z W 1 Q Y X R o P j w v S X R l b U x v Y 2 F 0 a W 9 u P j x T d G F i b G V F b n R y a W V z I C 8 + P C 9 J d G V t P j x J d G V t P j x J d G V t T G 9 j Y X R p b 2 4 + P E l 0 Z W 1 U e X B l P k Z v c m 1 1 b G E 8 L 0 l 0 Z W 1 U e X B l P j x J d G V t U G F 0 a D 5 T Z W N 0 a W 9 u M S 9 S Z W 5 l d 2 F i b G U l M j B F b m V y Z 3 k l M j B N Y X J r Z X R w b G F j Z S U y M E R l d m V s b 3 B t Z W 5 0 J T I w U 3 V y d m V 5 L 0 N o Y W 5 n Z W Q l M j B U e X B l M z w v S X R l b V B h d G g + P C 9 J d G V t T G 9 j Y X R p b 2 4 + P F N 0 Y W J s Z U V u d H J p Z X M g L z 4 8 L 0 l 0 Z W 0 + P E l 0 Z W 0 + P E l 0 Z W 1 M b 2 N h d G l v b j 4 8 S X R l b V R 5 c G U + R m 9 y b X V s Y T w v S X R l b V R 5 c G U + P E l 0 Z W 1 Q Y X R o P l N l Y 3 R p b 2 4 x L 1 J l b m V 3 Y W J s Z S U y M E V u Z X J n e S U y M E 1 h c m t l d H B s Y W N l J T I w R G V 2 Z W x v c G 1 l b n Q l M j B T d X J 2 Z X k v U m V w b G F j Z W Q l M j B W Y W x 1 Z T c 8 L 0 l 0 Z W 1 Q Y X R o P j w v S X R l b U x v Y 2 F 0 a W 9 u P j x T d G F i b G V F b n R y a W V z I C 8 + P C 9 J d G V t P j x J d G V t P j x J d G V t T G 9 j Y X R p b 2 4 + P E l 0 Z W 1 U e X B l P k Z v c m 1 1 b G E 8 L 0 l 0 Z W 1 U e X B l P j x J d G V t U G F 0 a D 5 T Z W N 0 a W 9 u M S 9 S Z W 5 l d 2 F i b G U l M j B F b m V y Z 3 k l M j B N Y X J r Z X R w b G F j Z S U y M E R l d m V s b 3 B t Z W 5 0 J T I w U 3 V y d m V 5 L 1 J l b m F t Z W Q l M j B D b 2 x 1 b W 5 z M z w v S X R l b V B h d G g + P C 9 J d G V t T G 9 j Y X R p b 2 4 + P F N 0 Y W J s Z U V u d H J p Z X M g L z 4 8 L 0 l 0 Z W 0 + P E l 0 Z W 0 + P E l 0 Z W 1 M b 2 N h d G l v b j 4 8 S X R l b V R 5 c G U + R m 9 y b X V s Y T w v S X R l b V R 5 c G U + P E l 0 Z W 1 Q Y X R o P l N l Y 3 R p b 2 4 x L 1 J l b m V 3 Y W J s Z S U y M E V u Z X J n e S U y M E 1 h c m t l d H B s Y W N l J T I w R G V 2 Z W x v c G 1 l b n Q l M j B T d X J 2 Z X k v U m V w b G F j Z W Q l M j B W Y W x 1 Z T g 8 L 0 l 0 Z W 1 Q Y X R o P j w v S X R l b U x v Y 2 F 0 a W 9 u P j x T d G F i b G V F b n R y a W V z I C 8 + P C 9 J d G V t P j x J d G V t P j x J d G V t T G 9 j Y X R p b 2 4 + P E l 0 Z W 1 U e X B l P k Z v c m 1 1 b G E 8 L 0 l 0 Z W 1 U e X B l P j x J d G V t U G F 0 a D 5 T Z W N 0 a W 9 u M S 9 S Z W 5 l d 2 F i b G U l M j B F b m V y Z 3 k l M j B N Y X J r Z X R w b G F j Z S U y M E R l d m V s b 3 B t Z W 5 0 J T I w U 3 V y d m V 5 L 1 J l c G x h Y 2 V k J T I w V m F s d W U 5 P C 9 J d G V t U G F 0 a D 4 8 L 0 l 0 Z W 1 M b 2 N h d G l v b j 4 8 U 3 R h Y m x l R W 5 0 c m l l c y A v P j w v S X R l b T 4 8 S X R l b T 4 8 S X R l b U x v Y 2 F 0 a W 9 u P j x J d G V t V H l w Z T 5 G b 3 J t d W x h P C 9 J d G V t V H l w Z T 4 8 S X R l b V B h d G g + U 2 V j d G l v b j E v U m V u Z X d h Y m x l J T I w R W 5 l c m d 5 J T I w T W F y a 2 V 0 c G x h Y 2 U l M j B E Z X Z l b G 9 w b W V u d C U y M F N 1 c n Z l e S 9 S Z X B s Y W N l Z C U y M F Z h b H V l M T A 8 L 0 l 0 Z W 1 Q Y X R o P j w v S X R l b U x v Y 2 F 0 a W 9 u P j x T d G F i b G V F b n R y a W V z I C 8 + P C 9 J d G V t P j x J d G V t P j x J d G V t T G 9 j Y X R p b 2 4 + P E l 0 Z W 1 U e X B l P k Z v c m 1 1 b G E 8 L 0 l 0 Z W 1 U e X B l P j x J d G V t U G F 0 a D 5 T Z W N 0 a W 9 u M S 9 S Z W 5 l d 2 F i b G U l M j B F b m V y Z 3 k l M j B N Y X J r Z X R w b G F j Z S U y M E R l d m V s b 3 B t Z W 5 0 J T I w U 3 V y d m V 5 L 1 J l c G x h Y 2 V k J T I w V m F s d W U x M T w v S X R l b V B h d G g + P C 9 J d G V t T G 9 j Y X R p b 2 4 + P F N 0 Y W J s Z U V u d H J p Z X M g L z 4 8 L 0 l 0 Z W 0 + P E l 0 Z W 0 + P E l 0 Z W 1 M b 2 N h d G l v b j 4 8 S X R l b V R 5 c G U + R m 9 y b X V s Y T w v S X R l b V R 5 c G U + P E l 0 Z W 1 Q Y X R o P l N l Y 3 R p b 2 4 x L 1 J l b m V 3 Y W J s Z S U y M E V u Z X J n e S U y M E 1 h c m t l d H B s Y W N l J T I w R G V 2 Z W x v c G 1 l b n Q l M j B T d X J 2 Z X k v U m V w b G F j Z W Q l M j B W Y W x 1 Z T E y P C 9 J d G V t U G F 0 a D 4 8 L 0 l 0 Z W 1 M b 2 N h d G l v b j 4 8 U 3 R h Y m x l R W 5 0 c m l l c y A v P j w v S X R l b T 4 8 S X R l b T 4 8 S X R l b U x v Y 2 F 0 a W 9 u P j x J d G V t V H l w Z T 5 G b 3 J t d W x h P C 9 J d G V t V H l w Z T 4 8 S X R l b V B h d G g + U 2 V j d G l v b j E v U m V u Z X d h Y m x l J T I w R W 5 l c m d 5 J T I w T W F y a 2 V 0 c G x h Y 2 U l M j B E Z X Z l b G 9 w b W V u d C U y M F N 1 c n Z l e S 9 S Z X B s Y W N l Z C U y M F Z h b H V l M T M 8 L 0 l 0 Z W 1 Q Y X R o P j w v S X R l b U x v Y 2 F 0 a W 9 u P j x T d G F i b G V F b n R y a W V z I C 8 + P C 9 J d G V t P j x J d G V t P j x J d G V t T G 9 j Y X R p b 2 4 + P E l 0 Z W 1 U e X B l P k Z v c m 1 1 b G E 8 L 0 l 0 Z W 1 U e X B l P j x J d G V t U G F 0 a D 5 T Z W N 0 a W 9 u M S 9 S Z W 5 l d 2 F i b G U l M j B F b m V y Z 3 k l M j B N Y X J r Z X R w b G F j Z S U y M E R l d m V s b 3 B t Z W 5 0 J T I w U 3 V y d m V 5 L 1 J l c G x h Y 2 V k J T I w V m F s d W U x N D w v S X R l b V B h d G g + P C 9 J d G V t T G 9 j Y X R p b 2 4 + P F N 0 Y W J s Z U V u d H J p Z X M g L z 4 8 L 0 l 0 Z W 0 + P E l 0 Z W 0 + P E l 0 Z W 1 M b 2 N h d G l v b j 4 8 S X R l b V R 5 c G U + R m 9 y b X V s Y T w v S X R l b V R 5 c G U + P E l 0 Z W 1 Q Y X R o P l N l Y 3 R p b 2 4 x L 1 J l b m V 3 Y W J s Z S U y M E V u Z X J n e S U y M E 1 h c m t l d H B s Y W N l J T I w R G V 2 Z W x v c G 1 l b n Q l M j B T d X J 2 Z X k v U m V w b G F j Z W Q l M j B W Y W x 1 Z T E 1 P C 9 J d G V t U G F 0 a D 4 8 L 0 l 0 Z W 1 M b 2 N h d G l v b j 4 8 U 3 R h Y m x l R W 5 0 c m l l c y A v P j w v S X R l b T 4 8 S X R l b T 4 8 S X R l b U x v Y 2 F 0 a W 9 u P j x J d G V t V H l w Z T 5 G b 3 J t d W x h P C 9 J d G V t V H l w Z T 4 8 S X R l b V B h d G g + U 2 V j d G l v b j E v U m V u Z X d h Y m x l J T I w R W 5 l c m d 5 J T I w T W F y a 2 V 0 c G x h Y 2 U l M j B E Z X Z l b G 9 w b W V u d C U y M F N 1 c n Z l e S 9 S Z X B s Y W N l Z C U y M F Z h b H V l M T Y 8 L 0 l 0 Z W 1 Q Y X R o P j w v S X R l b U x v Y 2 F 0 a W 9 u P j x T d G F i b G V F b n R y a W V z I C 8 + P C 9 J d G V t P j x J d G V t P j x J d G V t T G 9 j Y X R p b 2 4 + P E l 0 Z W 1 U e X B l P k Z v c m 1 1 b G E 8 L 0 l 0 Z W 1 U e X B l P j x J d G V t U G F 0 a D 5 T Z W N 0 a W 9 u M S 9 S Z W 5 l d 2 F i b G U l M j B F b m V y Z 3 k l M j B N Y X J r Z X R w b G F j Z S U y M E R l d m V s b 3 B t Z W 5 0 J T I w U 3 V y d m V 5 L 1 J l c G x h Y 2 V k J T I w V m F s d W U x N z w v S X R l b V B h d G g + P C 9 J d G V t T G 9 j Y X R p b 2 4 + P F N 0 Y W J s Z U V u d H J p Z X M g L z 4 8 L 0 l 0 Z W 0 + P E l 0 Z W 0 + P E l 0 Z W 1 M b 2 N h d G l v b j 4 8 S X R l b V R 5 c G U + R m 9 y b X V s Y T w v S X R l b V R 5 c G U + P E l 0 Z W 1 Q Y X R o P l N l Y 3 R p b 2 4 x L 1 J l b m V 3 Y W J s Z S U y M E V u Z X J n e S U y M E 1 h c m t l d H B s Y W N l J T I w R G V 2 Z W x v c G 1 l b n Q l M j B T d X J 2 Z X k v U m V w b G F j Z W Q l M j B W Y W x 1 Z T E 4 P C 9 J d G V t U G F 0 a D 4 8 L 0 l 0 Z W 1 M b 2 N h d G l v b j 4 8 U 3 R h Y m x l R W 5 0 c m l l c y A v P j w v S X R l b T 4 8 S X R l b T 4 8 S X R l b U x v Y 2 F 0 a W 9 u P j x J d G V t V H l w Z T 5 G b 3 J t d W x h P C 9 J d G V t V H l w Z T 4 8 S X R l b V B h d G g + U 2 V j d G l v b j E v U m V u Z X d h Y m x l J T I w R W 5 l c m d 5 J T I w T W F y a 2 V 0 c G x h Y 2 U l M j B E Z X Z l b G 9 w b W V u d C U y M F N 1 c n Z l e S 9 S Z X B s Y W N l Z C U y M F Z h b H V l M T k 8 L 0 l 0 Z W 1 Q Y X R o P j w v S X R l b U x v Y 2 F 0 a W 9 u P j x T d G F i b G V F b n R y a W V z I C 8 + P C 9 J d G V t P j x J d G V t P j x J d G V t T G 9 j Y X R p b 2 4 + P E l 0 Z W 1 U e X B l P k Z v c m 1 1 b G E 8 L 0 l 0 Z W 1 U e X B l P j x J d G V t U G F 0 a D 5 T Z W N 0 a W 9 u M S 9 S Z W 5 l d 2 F i b G U l M j B F b m V y Z 3 k l M j B N Y X J r Z X R w b G F j Z S U y M E R l d m V s b 3 B t Z W 5 0 J T I w U 3 V y d m V 5 L 1 J l c G x h Y 2 V k J T I w V m F s d W U y M D w v S X R l b V B h d G g + P C 9 J d G V t T G 9 j Y X R p b 2 4 + P F N 0 Y W J s Z U V u d H J p Z X M g L z 4 8 L 0 l 0 Z W 0 + P E l 0 Z W 0 + P E l 0 Z W 1 M b 2 N h d G l v b j 4 8 S X R l b V R 5 c G U + R m 9 y b X V s Y T w v S X R l b V R 5 c G U + P E l 0 Z W 1 Q Y X R o P l N l Y 3 R p b 2 4 x L 1 J l b m V 3 Y W J s Z S U y M E V u Z X J n e S U y M E 1 h c m t l d H B s Y W N l J T I w R G V 2 Z W x v c G 1 l b n Q l M j B T d X J 2 Z X k v U m V w b G F j Z W Q l M j B W Y W x 1 Z T I x P C 9 J d G V t U G F 0 a D 4 8 L 0 l 0 Z W 1 M b 2 N h d G l v b j 4 8 U 3 R h Y m x l R W 5 0 c m l l c y A v P j w v S X R l b T 4 8 S X R l b T 4 8 S X R l b U x v Y 2 F 0 a W 9 u P j x J d G V t V H l w Z T 5 G b 3 J t d W x h P C 9 J d G V t V H l w Z T 4 8 S X R l b V B h d G g + U 2 V j d G l v b j E v U m V u Z X d h Y m x l J T I w R W 5 l c m d 5 J T I w T W F y a 2 V 0 c G x h Y 2 U l M j B E Z X Z l b G 9 w b W V u d C U y M F N 1 c n Z l e S 9 S Z X B s Y W N l Z C U y M F Z h b H V l M j I 8 L 0 l 0 Z W 1 Q Y X R o P j w v S X R l b U x v Y 2 F 0 a W 9 u P j x T d G F i b G V F b n R y a W V z I C 8 + P C 9 J d G V t P j x J d G V t P j x J d G V t T G 9 j Y X R p b 2 4 + P E l 0 Z W 1 U e X B l P k Z v c m 1 1 b G E 8 L 0 l 0 Z W 1 U e X B l P j x J d G V t U G F 0 a D 5 T Z W N 0 a W 9 u M S 9 S Z W 5 l d 2 F i b G U l M j B F b m V y Z 3 k l M j B N Y X J r Z X R w b G F j Z S U y M E R l d m V s b 3 B t Z W 5 0 J T I w U 3 V y d m V 5 L 1 J l c G x h Y 2 V k J T I w V m F s d W U y M z w v S X R l b V B h d G g + P C 9 J d G V t T G 9 j Y X R p b 2 4 + P F N 0 Y W J s Z U V u d H J p Z X M g L z 4 8 L 0 l 0 Z W 0 + P E l 0 Z W 0 + P E l 0 Z W 1 M b 2 N h d G l v b j 4 8 S X R l b V R 5 c G U + R m 9 y b X V s Y T w v S X R l b V R 5 c G U + P E l 0 Z W 1 Q Y X R o P l N l Y 3 R p b 2 4 x L 1 J l b m V 3 Y W J s Z S U y M E V u Z X J n e S U y M E 1 h c m t l d H B s Y W N l J T I w R G V 2 Z W x v c G 1 l b n Q l M j B T d X J 2 Z X k v U m V w b G F j Z W Q l M j B W Y W x 1 Z T I 0 P C 9 J d G V t U G F 0 a D 4 8 L 0 l 0 Z W 1 M b 2 N h d G l v b j 4 8 U 3 R h Y m x l R W 5 0 c m l l c y A v P j w v S X R l b T 4 8 S X R l b T 4 8 S X R l b U x v Y 2 F 0 a W 9 u P j x J d G V t V H l w Z T 5 G b 3 J t d W x h P C 9 J d G V t V H l w Z T 4 8 S X R l b V B h d G g + U 2 V j d G l v b j E v U m V u Z X d h Y m x l J T I w R W 5 l c m d 5 J T I w T W F y a 2 V 0 c G x h Y 2 U l M j B E Z X Z l b G 9 w b W V u d C U y M F N 1 c n Z l e S 9 S Z X B s Y W N l Z C U y M F Z h b H V l M j U 8 L 0 l 0 Z W 1 Q Y X R o P j w v S X R l b U x v Y 2 F 0 a W 9 u P j x T d G F i b G V F b n R y a W V z I C 8 + P C 9 J d G V t P j x J d G V t P j x J d G V t T G 9 j Y X R p b 2 4 + P E l 0 Z W 1 U e X B l P k Z v c m 1 1 b G E 8 L 0 l 0 Z W 1 U e X B l P j x J d G V t U G F 0 a D 5 T Z W N 0 a W 9 u M S 9 S Z W 5 l d 2 F i b G U l M j B F b m V y Z 3 k l M j B N Y X J r Z X R w b G F j Z S U y M E R l d m V s b 3 B t Z W 5 0 J T I w U 3 V y d m V 5 L 1 J l c G x h Y 2 V k J T I w V m F s d W U y N j w v S X R l b V B h d G g + P C 9 J d G V t T G 9 j Y X R p b 2 4 + P F N 0 Y W J s Z U V u d H J p Z X M g L z 4 8 L 0 l 0 Z W 0 + P E l 0 Z W 0 + P E l 0 Z W 1 M b 2 N h d G l v b j 4 8 S X R l b V R 5 c G U + R m 9 y b X V s Y T w v S X R l b V R 5 c G U + P E l 0 Z W 1 Q Y X R o P l N l Y 3 R p b 2 4 x L 1 J l b m V 3 Y W J s Z S U y M E V u Z X J n e S U y M E 1 h c m t l d H B s Y W N l J T I w R G V 2 Z W x v c G 1 l b n Q l M j B T d X J 2 Z X k v U m V w b G F j Z W Q l M j B W Y W x 1 Z T I 3 P C 9 J d G V t U G F 0 a D 4 8 L 0 l 0 Z W 1 M b 2 N h d G l v b j 4 8 U 3 R h Y m x l R W 5 0 c m l l c y A v P j w v S X R l b T 4 8 S X R l b T 4 8 S X R l b U x v Y 2 F 0 a W 9 u P j x J d G V t V H l w Z T 5 G b 3 J t d W x h P C 9 J d G V t V H l w Z T 4 8 S X R l b V B h d G g + U 2 V j d G l v b j E v U m V u Z X d h Y m x l J T I w R W 5 l c m d 5 J T I w T W F y a 2 V 0 c G x h Y 2 U l M j B E Z X Z l b G 9 w b W V u d C U y M F N 1 c n Z l e S 9 D a G F u Z 2 V k J T I w V H l w Z T Q 8 L 0 l 0 Z W 1 Q Y X R o P j w v S X R l b U x v Y 2 F 0 a W 9 u P j x T d G F i b G V F b n R y a W V z I C 8 + P C 9 J d G V t P j x J d G V t P j x J d G V t T G 9 j Y X R p b 2 4 + P E l 0 Z W 1 U e X B l P k Z v c m 1 1 b G E 8 L 0 l 0 Z W 1 U e X B l P j x J d G V t U G F 0 a D 5 T Z W N 0 a W 9 u M S 9 S Z W 5 l d 2 F i b G U l M j B F b m V y Z 3 k l M j B N Y X J r Z X R w b G F j Z S U y M E R l d m V s b 3 B t Z W 5 0 J T I w U 3 V y d m V 5 L 1 J l b m F t Z W Q l M j B D b 2 x 1 b W 5 z N D w v S X R l b V B h d G g + P C 9 J d G V t T G 9 j Y X R p b 2 4 + P F N 0 Y W J s Z U V u d H J p Z X M g L z 4 8 L 0 l 0 Z W 0 + P E l 0 Z W 0 + P E l 0 Z W 1 M b 2 N h d G l v b j 4 8 S X R l b V R 5 c G U + R m 9 y b X V s Y T w v S X R l b V R 5 c G U + P E l 0 Z W 1 Q Y X R o P l N l Y 3 R p b 2 4 x L 1 J l b m V 3 Y W J s Z S U y M E V u Z X J n e S U y M E 1 h c m t l d H B s Y W N l J T I w R G V 2 Z W x v c G 1 l b n Q l M j B T d X J 2 Z X k v U m V w b G F j Z W Q l M j B W Y W x 1 Z T I 4 P C 9 J d G V t U G F 0 a D 4 8 L 0 l 0 Z W 1 M b 2 N h d G l v b j 4 8 U 3 R h Y m x l R W 5 0 c m l l c y A v P j w v S X R l b T 4 8 S X R l b T 4 8 S X R l b U x v Y 2 F 0 a W 9 u P j x J d G V t V H l w Z T 5 G b 3 J t d W x h P C 9 J d G V t V H l w Z T 4 8 S X R l b V B h d G g + U 2 V j d G l v b j E v U m V u Z X d h Y m x l J T I w R W 5 l c m d 5 J T I w T W F y a 2 V 0 c G x h Y 2 U l M j B E Z X Z l b G 9 w b W V u d C U y M F N 1 c n Z l e S 9 S Z X B s Y W N l Z C U y M F Z h b H V l M j k 8 L 0 l 0 Z W 1 Q Y X R o P j w v S X R l b U x v Y 2 F 0 a W 9 u P j x T d G F i b G V F b n R y a W V z I C 8 + P C 9 J d G V t P j x J d G V t P j x J d G V t T G 9 j Y X R p b 2 4 + P E l 0 Z W 1 U e X B l P k Z v c m 1 1 b G E 8 L 0 l 0 Z W 1 U e X B l P j x J d G V t U G F 0 a D 5 T Z W N 0 a W 9 u M S 9 S Z W 5 l d 2 F i b G U l M j B F b m V y Z 3 k l M j B N Y X J r Z X R w b G F j Z S U y M E R l d m V s b 3 B t Z W 5 0 J T I w U 3 V y d m V 5 L 1 J l c G x h Y 2 V k J T I w V m F s d W U z M D w v S X R l b V B h d G g + P C 9 J d G V t T G 9 j Y X R p b 2 4 + P F N 0 Y W J s Z U V u d H J p Z X M g L z 4 8 L 0 l 0 Z W 0 + P E l 0 Z W 0 + P E l 0 Z W 1 M b 2 N h d G l v b j 4 8 S X R l b V R 5 c G U + R m 9 y b X V s Y T w v S X R l b V R 5 c G U + P E l 0 Z W 1 Q Y X R o P l N l Y 3 R p b 2 4 x L 1 J l b m V 3 Y W J s Z S U y M E V u Z X J n e S U y M E 1 h c m t l d H B s Y W N l J T I w R G V 2 Z W x v c G 1 l b n Q l M j B T d X J 2 Z X k v V H J p b W 1 l Z C U y M F R l e H Q 8 L 0 l 0 Z W 1 Q Y X R o P j w v S X R l b U x v Y 2 F 0 a W 9 u P j x T d G F i b G V F b n R y a W V z I C 8 + P C 9 J d G V t P j x J d G V t P j x J d G V t T G 9 j Y X R p b 2 4 + P E l 0 Z W 1 U e X B l P k Z v c m 1 1 b G E 8 L 0 l 0 Z W 1 U e X B l P j x J d G V t U G F 0 a D 5 T Z W N 0 a W 9 u M S 9 S Z W 5 l d 2 F i b G U l M j B F b m V y Z 3 k l M j B N Y X J r Z X R w b G F j Z S U y M E R l d m V s b 3 B t Z W 5 0 J T I w U 3 V y d m V 5 L 1 J l c G x h Y 2 V k J T I w V m F s d W U z M T w v S X R l b V B h d G g + P C 9 J d G V t T G 9 j Y X R p b 2 4 + P F N 0 Y W J s Z U V u d H J p Z X M g L z 4 8 L 0 l 0 Z W 0 + P E l 0 Z W 0 + P E l 0 Z W 1 M b 2 N h d G l v b j 4 8 S X R l b V R 5 c G U + R m 9 y b X V s Y T w v S X R l b V R 5 c G U + P E l 0 Z W 1 Q Y X R o P l N l Y 3 R p b 2 4 x L 1 J l b m V 3 Y W J s Z S U y M E V u Z X J n e S U y M E 1 h c m t l d H B s Y W N l J T I w R G V 2 Z W x v c G 1 l b n Q l M j B T d X J 2 Z X k v U m V w b G F j Z W Q l M j B W Y W x 1 Z T M y P C 9 J d G V t U G F 0 a D 4 8 L 0 l 0 Z W 1 M b 2 N h d G l v b j 4 8 U 3 R h Y m x l R W 5 0 c m l l c y A v P j w v S X R l b T 4 8 S X R l b T 4 8 S X R l b U x v Y 2 F 0 a W 9 u P j x J d G V t V H l w Z T 5 G b 3 J t d W x h P C 9 J d G V t V H l w Z T 4 8 S X R l b V B h d G g + U 2 V j d G l v b j E v U m V u Z X d h Y m x l J T I w R W 5 l c m d 5 J T I w T W F y a 2 V 0 c G x h Y 2 U l M j B E Z X Z l b G 9 w b W V u d C U y M F N 1 c n Z l e S 9 S Z X B s Y W N l Z C U y M F Z h b H V l M z M 8 L 0 l 0 Z W 1 Q Y X R o P j w v S X R l b U x v Y 2 F 0 a W 9 u P j x T d G F i b G V F b n R y a W V z I C 8 + P C 9 J d G V t P j w v S X R l b X M + P C 9 M b 2 N h b F B h Y 2 t h Z 2 V N Z X R h Z G F 0 Y U Z p b G U + F g A A A F B L B Q Y A A A A A A A A A A A A A A A A A A A A A A A A m A Q A A A Q A A A N C M n d 8 B F d E R j H o A w E / C l + s B A A A A G 6 o E J j 7 c T U m X x i l r n o O e a A A A A A A C A A A A A A A Q Z g A A A A E A A C A A A A A 9 H E I X O t i s E u 4 5 h w B s b h P 7 e g r s u p X h C o q e v 9 D g u F g a q A A A A A A O g A A A A A I A A C A A A A B b X z x Y p V c g w b r 4 j J J J H F N v D S E R / 9 T x z q g t s M 8 O 5 D a G B V A A A A D 7 U 9 S 7 Z i h U 5 o J Y C 7 D P t n P q p 5 4 T N b Q P 6 2 L a B B / S I f w p d u O l 9 + i U t h a / 4 p i a x o x Y h q l s d / y / P f X b A c z w H 9 A j S U Z p 6 k e Z K d W E p 8 5 E S r x w R l F j 3 E A A A A C v B h 5 6 b n g 5 V 3 i v A T 5 W 9 W r W Z D q 8 k r 9 p 3 U o I 9 q H w + Q J 5 D I O i w G v t X M g w b l b 9 I x I m T w F 3 S z H W Z M b N h i / T F O B A i v 9 o < / D a t a M a s h u p > 
</file>

<file path=customXml/itemProps1.xml><?xml version="1.0" encoding="utf-8"?>
<ds:datastoreItem xmlns:ds="http://schemas.openxmlformats.org/officeDocument/2006/customXml" ds:itemID="{EEBA1A36-B333-491B-AB5B-7C3C1DA075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Renewable Energy Marketplace De</vt:lpstr>
      <vt:lpstr>CheckBoxes</vt:lpstr>
      <vt:lpstr>Pivot </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 hill</dc:creator>
  <cp:lastModifiedBy>od hill</cp:lastModifiedBy>
  <dcterms:created xsi:type="dcterms:W3CDTF">2024-10-30T15:38:28Z</dcterms:created>
  <dcterms:modified xsi:type="dcterms:W3CDTF">2024-11-01T11:33:34Z</dcterms:modified>
</cp:coreProperties>
</file>