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Taisuke\TNakata Dropbox\Taisuke Nakata\fujii_nakata\Slides\6月\6月14日スプレッドシート\Resources\"/>
    </mc:Choice>
  </mc:AlternateContent>
  <bookViews>
    <workbookView xWindow="0" yWindow="495" windowWidth="28800" windowHeight="16275"/>
  </bookViews>
  <sheets>
    <sheet name="README" sheetId="10" r:id="rId1"/>
    <sheet name="最大収容数" sheetId="6" r:id="rId2"/>
    <sheet name="推計用" sheetId="7" r:id="rId3"/>
    <sheet name="日別" sheetId="8" r:id="rId4"/>
    <sheet name="週別" sheetId="9" r:id="rId5"/>
  </sheets>
  <definedNames>
    <definedName name="_xlnm._FilterDatabase" localSheetId="1" hidden="1">最大収容数!$B$9:$B$113</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Z4" i="7" l="1"/>
  <c r="B8" i="9"/>
  <c r="G108" i="7" l="1"/>
  <c r="G10" i="7"/>
  <c r="H10" i="7"/>
  <c r="I10" i="7"/>
  <c r="J10" i="7"/>
  <c r="K10" i="7"/>
  <c r="L10" i="7"/>
  <c r="M10" i="7"/>
  <c r="N10" i="7"/>
  <c r="O10" i="7"/>
  <c r="P10" i="7"/>
  <c r="Q10" i="7"/>
  <c r="R10" i="7"/>
  <c r="S10" i="7"/>
  <c r="T10" i="7"/>
  <c r="U10" i="7"/>
  <c r="V10" i="7"/>
  <c r="W10" i="7"/>
  <c r="X10" i="7"/>
  <c r="G11" i="7"/>
  <c r="H11" i="7"/>
  <c r="I11" i="7"/>
  <c r="J11" i="7"/>
  <c r="K11" i="7"/>
  <c r="L11" i="7"/>
  <c r="M11" i="7"/>
  <c r="N11" i="7"/>
  <c r="O11" i="7"/>
  <c r="P11" i="7"/>
  <c r="Q11" i="7"/>
  <c r="R11" i="7"/>
  <c r="S11" i="7"/>
  <c r="T11" i="7"/>
  <c r="U11" i="7"/>
  <c r="V11" i="7"/>
  <c r="W11" i="7"/>
  <c r="X11" i="7"/>
  <c r="G12" i="7"/>
  <c r="H12" i="7"/>
  <c r="I12" i="7"/>
  <c r="J12" i="7"/>
  <c r="K12" i="7"/>
  <c r="L12" i="7"/>
  <c r="M12" i="7"/>
  <c r="N12" i="7"/>
  <c r="O12" i="7"/>
  <c r="P12" i="7"/>
  <c r="Q12" i="7"/>
  <c r="R12" i="7"/>
  <c r="S12" i="7"/>
  <c r="T12" i="7"/>
  <c r="U12" i="7"/>
  <c r="V12" i="7"/>
  <c r="W12" i="7"/>
  <c r="X12" i="7"/>
  <c r="G13" i="7"/>
  <c r="H13" i="7"/>
  <c r="I13" i="7"/>
  <c r="J13" i="7"/>
  <c r="K13" i="7"/>
  <c r="L13" i="7"/>
  <c r="M13" i="7"/>
  <c r="N13" i="7"/>
  <c r="O13" i="7"/>
  <c r="P13" i="7"/>
  <c r="Q13" i="7"/>
  <c r="R13" i="7"/>
  <c r="S13" i="7"/>
  <c r="T13" i="7"/>
  <c r="U13" i="7"/>
  <c r="V13" i="7"/>
  <c r="W13" i="7"/>
  <c r="X13" i="7"/>
  <c r="G14" i="7"/>
  <c r="H14" i="7"/>
  <c r="I14" i="7"/>
  <c r="J14" i="7"/>
  <c r="K14" i="7"/>
  <c r="L14" i="7"/>
  <c r="M14" i="7"/>
  <c r="N14" i="7"/>
  <c r="O14" i="7"/>
  <c r="P14" i="7"/>
  <c r="Q14" i="7"/>
  <c r="R14" i="7"/>
  <c r="S14" i="7"/>
  <c r="T14" i="7"/>
  <c r="U14" i="7"/>
  <c r="V14" i="7"/>
  <c r="W14" i="7"/>
  <c r="X14" i="7"/>
  <c r="G15" i="7"/>
  <c r="H15" i="7"/>
  <c r="I15" i="7"/>
  <c r="J15" i="7"/>
  <c r="K15" i="7"/>
  <c r="L15" i="7"/>
  <c r="M15" i="7"/>
  <c r="N15" i="7"/>
  <c r="O15" i="7"/>
  <c r="P15" i="7"/>
  <c r="Q15" i="7"/>
  <c r="R15" i="7"/>
  <c r="S15" i="7"/>
  <c r="T15" i="7"/>
  <c r="U15" i="7"/>
  <c r="V15" i="7"/>
  <c r="W15" i="7"/>
  <c r="X15" i="7"/>
  <c r="G16" i="7"/>
  <c r="H16" i="7"/>
  <c r="I16" i="7"/>
  <c r="J16" i="7"/>
  <c r="K16" i="7"/>
  <c r="L16" i="7"/>
  <c r="M16" i="7"/>
  <c r="N16" i="7"/>
  <c r="O16" i="7"/>
  <c r="P16" i="7"/>
  <c r="Q16" i="7"/>
  <c r="R16" i="7"/>
  <c r="S16" i="7"/>
  <c r="T16" i="7"/>
  <c r="U16" i="7"/>
  <c r="V16" i="7"/>
  <c r="W16" i="7"/>
  <c r="X16" i="7"/>
  <c r="G17" i="7"/>
  <c r="H17" i="7"/>
  <c r="I17" i="7"/>
  <c r="J17" i="7"/>
  <c r="K17" i="7"/>
  <c r="L17" i="7"/>
  <c r="M17" i="7"/>
  <c r="N17" i="7"/>
  <c r="O17" i="7"/>
  <c r="P17" i="7"/>
  <c r="Q17" i="7"/>
  <c r="R17" i="7"/>
  <c r="S17" i="7"/>
  <c r="T17" i="7"/>
  <c r="U17" i="7"/>
  <c r="V17" i="7"/>
  <c r="W17" i="7"/>
  <c r="X17" i="7"/>
  <c r="G18" i="7"/>
  <c r="H18" i="7"/>
  <c r="I18" i="7"/>
  <c r="J18" i="7"/>
  <c r="K18" i="7"/>
  <c r="L18" i="7"/>
  <c r="M18" i="7"/>
  <c r="N18" i="7"/>
  <c r="O18" i="7"/>
  <c r="P18" i="7"/>
  <c r="Q18" i="7"/>
  <c r="R18" i="7"/>
  <c r="S18" i="7"/>
  <c r="T18" i="7"/>
  <c r="U18" i="7"/>
  <c r="V18" i="7"/>
  <c r="W18" i="7"/>
  <c r="X18" i="7"/>
  <c r="G19" i="7"/>
  <c r="H19" i="7"/>
  <c r="I19" i="7"/>
  <c r="J19" i="7"/>
  <c r="K19" i="7"/>
  <c r="L19" i="7"/>
  <c r="M19" i="7"/>
  <c r="N19" i="7"/>
  <c r="O19" i="7"/>
  <c r="P19" i="7"/>
  <c r="Q19" i="7"/>
  <c r="R19" i="7"/>
  <c r="S19" i="7"/>
  <c r="T19" i="7"/>
  <c r="U19" i="7"/>
  <c r="V19" i="7"/>
  <c r="W19" i="7"/>
  <c r="X19" i="7"/>
  <c r="G20" i="7"/>
  <c r="H20" i="7"/>
  <c r="I20" i="7"/>
  <c r="J20" i="7"/>
  <c r="K20" i="7"/>
  <c r="L20" i="7"/>
  <c r="M20" i="7"/>
  <c r="N20" i="7"/>
  <c r="O20" i="7"/>
  <c r="P20" i="7"/>
  <c r="Q20" i="7"/>
  <c r="R20" i="7"/>
  <c r="S20" i="7"/>
  <c r="T20" i="7"/>
  <c r="U20" i="7"/>
  <c r="V20" i="7"/>
  <c r="W20" i="7"/>
  <c r="X20" i="7"/>
  <c r="G21" i="7"/>
  <c r="H21" i="7"/>
  <c r="I21" i="7"/>
  <c r="J21" i="7"/>
  <c r="K21" i="7"/>
  <c r="L21" i="7"/>
  <c r="M21" i="7"/>
  <c r="N21" i="7"/>
  <c r="O21" i="7"/>
  <c r="P21" i="7"/>
  <c r="Q21" i="7"/>
  <c r="R21" i="7"/>
  <c r="S21" i="7"/>
  <c r="T21" i="7"/>
  <c r="U21" i="7"/>
  <c r="V21" i="7"/>
  <c r="W21" i="7"/>
  <c r="X21" i="7"/>
  <c r="G22" i="7"/>
  <c r="H22" i="7"/>
  <c r="I22" i="7"/>
  <c r="J22" i="7"/>
  <c r="K22" i="7"/>
  <c r="L22" i="7"/>
  <c r="M22" i="7"/>
  <c r="N22" i="7"/>
  <c r="O22" i="7"/>
  <c r="P22" i="7"/>
  <c r="Q22" i="7"/>
  <c r="R22" i="7"/>
  <c r="S22" i="7"/>
  <c r="T22" i="7"/>
  <c r="U22" i="7"/>
  <c r="V22" i="7"/>
  <c r="W22" i="7"/>
  <c r="X22" i="7"/>
  <c r="G23" i="7"/>
  <c r="H23" i="7"/>
  <c r="I23" i="7"/>
  <c r="J23" i="7"/>
  <c r="K23" i="7"/>
  <c r="L23" i="7"/>
  <c r="M23" i="7"/>
  <c r="N23" i="7"/>
  <c r="O23" i="7"/>
  <c r="P23" i="7"/>
  <c r="Q23" i="7"/>
  <c r="R23" i="7"/>
  <c r="S23" i="7"/>
  <c r="T23" i="7"/>
  <c r="U23" i="7"/>
  <c r="V23" i="7"/>
  <c r="W23" i="7"/>
  <c r="X23" i="7"/>
  <c r="G24" i="7"/>
  <c r="H24" i="7"/>
  <c r="I24" i="7"/>
  <c r="J24" i="7"/>
  <c r="K24" i="7"/>
  <c r="L24" i="7"/>
  <c r="M24" i="7"/>
  <c r="N24" i="7"/>
  <c r="O24" i="7"/>
  <c r="P24" i="7"/>
  <c r="Q24" i="7"/>
  <c r="R24" i="7"/>
  <c r="S24" i="7"/>
  <c r="T24" i="7"/>
  <c r="U24" i="7"/>
  <c r="V24" i="7"/>
  <c r="W24" i="7"/>
  <c r="X24" i="7"/>
  <c r="G25" i="7"/>
  <c r="H25" i="7"/>
  <c r="I25" i="7"/>
  <c r="J25" i="7"/>
  <c r="K25" i="7"/>
  <c r="L25" i="7"/>
  <c r="M25" i="7"/>
  <c r="N25" i="7"/>
  <c r="O25" i="7"/>
  <c r="P25" i="7"/>
  <c r="Q25" i="7"/>
  <c r="R25" i="7"/>
  <c r="S25" i="7"/>
  <c r="T25" i="7"/>
  <c r="U25" i="7"/>
  <c r="V25" i="7"/>
  <c r="W25" i="7"/>
  <c r="X25" i="7"/>
  <c r="G26" i="7"/>
  <c r="H26" i="7"/>
  <c r="I26" i="7"/>
  <c r="J26" i="7"/>
  <c r="K26" i="7"/>
  <c r="L26" i="7"/>
  <c r="M26" i="7"/>
  <c r="N26" i="7"/>
  <c r="O26" i="7"/>
  <c r="P26" i="7"/>
  <c r="Q26" i="7"/>
  <c r="R26" i="7"/>
  <c r="S26" i="7"/>
  <c r="T26" i="7"/>
  <c r="U26" i="7"/>
  <c r="V26" i="7"/>
  <c r="W26" i="7"/>
  <c r="X26" i="7"/>
  <c r="G27" i="7"/>
  <c r="H27" i="7"/>
  <c r="I27" i="7"/>
  <c r="J27" i="7"/>
  <c r="K27" i="7"/>
  <c r="L27" i="7"/>
  <c r="M27" i="7"/>
  <c r="N27" i="7"/>
  <c r="O27" i="7"/>
  <c r="P27" i="7"/>
  <c r="Q27" i="7"/>
  <c r="R27" i="7"/>
  <c r="S27" i="7"/>
  <c r="T27" i="7"/>
  <c r="U27" i="7"/>
  <c r="V27" i="7"/>
  <c r="W27" i="7"/>
  <c r="X27" i="7"/>
  <c r="G28" i="7"/>
  <c r="H28" i="7"/>
  <c r="I28" i="7"/>
  <c r="J28" i="7"/>
  <c r="K28" i="7"/>
  <c r="L28" i="7"/>
  <c r="M28" i="7"/>
  <c r="N28" i="7"/>
  <c r="O28" i="7"/>
  <c r="P28" i="7"/>
  <c r="Q28" i="7"/>
  <c r="R28" i="7"/>
  <c r="S28" i="7"/>
  <c r="T28" i="7"/>
  <c r="U28" i="7"/>
  <c r="V28" i="7"/>
  <c r="W28" i="7"/>
  <c r="X28" i="7"/>
  <c r="G29" i="7"/>
  <c r="H29" i="7"/>
  <c r="I29" i="7"/>
  <c r="J29" i="7"/>
  <c r="K29" i="7"/>
  <c r="L29" i="7"/>
  <c r="M29" i="7"/>
  <c r="N29" i="7"/>
  <c r="O29" i="7"/>
  <c r="P29" i="7"/>
  <c r="Q29" i="7"/>
  <c r="R29" i="7"/>
  <c r="S29" i="7"/>
  <c r="T29" i="7"/>
  <c r="U29" i="7"/>
  <c r="V29" i="7"/>
  <c r="W29" i="7"/>
  <c r="X29" i="7"/>
  <c r="G30" i="7"/>
  <c r="H30" i="7"/>
  <c r="I30" i="7"/>
  <c r="J30" i="7"/>
  <c r="K30" i="7"/>
  <c r="L30" i="7"/>
  <c r="M30" i="7"/>
  <c r="N30" i="7"/>
  <c r="O30" i="7"/>
  <c r="P30" i="7"/>
  <c r="Q30" i="7"/>
  <c r="R30" i="7"/>
  <c r="S30" i="7"/>
  <c r="T30" i="7"/>
  <c r="U30" i="7"/>
  <c r="V30" i="7"/>
  <c r="W30" i="7"/>
  <c r="X30" i="7"/>
  <c r="G31" i="7"/>
  <c r="H31" i="7"/>
  <c r="I31" i="7"/>
  <c r="J31" i="7"/>
  <c r="K31" i="7"/>
  <c r="L31" i="7"/>
  <c r="M31" i="7"/>
  <c r="N31" i="7"/>
  <c r="O31" i="7"/>
  <c r="P31" i="7"/>
  <c r="Q31" i="7"/>
  <c r="R31" i="7"/>
  <c r="S31" i="7"/>
  <c r="T31" i="7"/>
  <c r="U31" i="7"/>
  <c r="V31" i="7"/>
  <c r="W31" i="7"/>
  <c r="X31" i="7"/>
  <c r="G32" i="7"/>
  <c r="H32" i="7"/>
  <c r="I32" i="7"/>
  <c r="J32" i="7"/>
  <c r="K32" i="7"/>
  <c r="L32" i="7"/>
  <c r="M32" i="7"/>
  <c r="N32" i="7"/>
  <c r="O32" i="7"/>
  <c r="P32" i="7"/>
  <c r="Q32" i="7"/>
  <c r="R32" i="7"/>
  <c r="S32" i="7"/>
  <c r="T32" i="7"/>
  <c r="U32" i="7"/>
  <c r="V32" i="7"/>
  <c r="W32" i="7"/>
  <c r="X32" i="7"/>
  <c r="G33" i="7"/>
  <c r="H33" i="7"/>
  <c r="I33" i="7"/>
  <c r="J33" i="7"/>
  <c r="K33" i="7"/>
  <c r="L33" i="7"/>
  <c r="M33" i="7"/>
  <c r="N33" i="7"/>
  <c r="O33" i="7"/>
  <c r="P33" i="7"/>
  <c r="Q33" i="7"/>
  <c r="R33" i="7"/>
  <c r="S33" i="7"/>
  <c r="T33" i="7"/>
  <c r="U33" i="7"/>
  <c r="V33" i="7"/>
  <c r="W33" i="7"/>
  <c r="X33" i="7"/>
  <c r="G34" i="7"/>
  <c r="H34" i="7"/>
  <c r="I34" i="7"/>
  <c r="J34" i="7"/>
  <c r="K34" i="7"/>
  <c r="L34" i="7"/>
  <c r="M34" i="7"/>
  <c r="N34" i="7"/>
  <c r="O34" i="7"/>
  <c r="P34" i="7"/>
  <c r="Q34" i="7"/>
  <c r="R34" i="7"/>
  <c r="S34" i="7"/>
  <c r="T34" i="7"/>
  <c r="U34" i="7"/>
  <c r="V34" i="7"/>
  <c r="W34" i="7"/>
  <c r="X34" i="7"/>
  <c r="G35" i="7"/>
  <c r="H35" i="7"/>
  <c r="I35" i="7"/>
  <c r="J35" i="7"/>
  <c r="K35" i="7"/>
  <c r="L35" i="7"/>
  <c r="M35" i="7"/>
  <c r="N35" i="7"/>
  <c r="O35" i="7"/>
  <c r="P35" i="7"/>
  <c r="Q35" i="7"/>
  <c r="R35" i="7"/>
  <c r="S35" i="7"/>
  <c r="T35" i="7"/>
  <c r="U35" i="7"/>
  <c r="V35" i="7"/>
  <c r="W35" i="7"/>
  <c r="X35" i="7"/>
  <c r="G36" i="7"/>
  <c r="H36" i="7"/>
  <c r="I36" i="7"/>
  <c r="J36" i="7"/>
  <c r="K36" i="7"/>
  <c r="L36" i="7"/>
  <c r="M36" i="7"/>
  <c r="N36" i="7"/>
  <c r="O36" i="7"/>
  <c r="P36" i="7"/>
  <c r="Q36" i="7"/>
  <c r="R36" i="7"/>
  <c r="S36" i="7"/>
  <c r="T36" i="7"/>
  <c r="U36" i="7"/>
  <c r="V36" i="7"/>
  <c r="W36" i="7"/>
  <c r="X36" i="7"/>
  <c r="G37" i="7"/>
  <c r="H37" i="7"/>
  <c r="I37" i="7"/>
  <c r="J37" i="7"/>
  <c r="K37" i="7"/>
  <c r="L37" i="7"/>
  <c r="M37" i="7"/>
  <c r="N37" i="7"/>
  <c r="O37" i="7"/>
  <c r="P37" i="7"/>
  <c r="Q37" i="7"/>
  <c r="R37" i="7"/>
  <c r="S37" i="7"/>
  <c r="T37" i="7"/>
  <c r="U37" i="7"/>
  <c r="V37" i="7"/>
  <c r="W37" i="7"/>
  <c r="X37" i="7"/>
  <c r="G38" i="7"/>
  <c r="H38" i="7"/>
  <c r="I38" i="7"/>
  <c r="J38" i="7"/>
  <c r="K38" i="7"/>
  <c r="L38" i="7"/>
  <c r="M38" i="7"/>
  <c r="N38" i="7"/>
  <c r="O38" i="7"/>
  <c r="P38" i="7"/>
  <c r="Q38" i="7"/>
  <c r="R38" i="7"/>
  <c r="S38" i="7"/>
  <c r="T38" i="7"/>
  <c r="U38" i="7"/>
  <c r="V38" i="7"/>
  <c r="W38" i="7"/>
  <c r="X38" i="7"/>
  <c r="G39" i="7"/>
  <c r="H39" i="7"/>
  <c r="I39" i="7"/>
  <c r="J39" i="7"/>
  <c r="K39" i="7"/>
  <c r="L39" i="7"/>
  <c r="M39" i="7"/>
  <c r="N39" i="7"/>
  <c r="O39" i="7"/>
  <c r="P39" i="7"/>
  <c r="Q39" i="7"/>
  <c r="R39" i="7"/>
  <c r="S39" i="7"/>
  <c r="T39" i="7"/>
  <c r="U39" i="7"/>
  <c r="V39" i="7"/>
  <c r="W39" i="7"/>
  <c r="X39" i="7"/>
  <c r="G40" i="7"/>
  <c r="H40" i="7"/>
  <c r="I40" i="7"/>
  <c r="J40" i="7"/>
  <c r="K40" i="7"/>
  <c r="L40" i="7"/>
  <c r="M40" i="7"/>
  <c r="N40" i="7"/>
  <c r="O40" i="7"/>
  <c r="P40" i="7"/>
  <c r="Q40" i="7"/>
  <c r="R40" i="7"/>
  <c r="S40" i="7"/>
  <c r="T40" i="7"/>
  <c r="U40" i="7"/>
  <c r="V40" i="7"/>
  <c r="W40" i="7"/>
  <c r="X40" i="7"/>
  <c r="G41" i="7"/>
  <c r="H41" i="7"/>
  <c r="I41" i="7"/>
  <c r="J41" i="7"/>
  <c r="K41" i="7"/>
  <c r="L41" i="7"/>
  <c r="M41" i="7"/>
  <c r="N41" i="7"/>
  <c r="O41" i="7"/>
  <c r="P41" i="7"/>
  <c r="Q41" i="7"/>
  <c r="R41" i="7"/>
  <c r="S41" i="7"/>
  <c r="T41" i="7"/>
  <c r="U41" i="7"/>
  <c r="V41" i="7"/>
  <c r="W41" i="7"/>
  <c r="X41" i="7"/>
  <c r="G42" i="7"/>
  <c r="H42" i="7"/>
  <c r="I42" i="7"/>
  <c r="J42" i="7"/>
  <c r="K42" i="7"/>
  <c r="L42" i="7"/>
  <c r="M42" i="7"/>
  <c r="N42" i="7"/>
  <c r="O42" i="7"/>
  <c r="P42" i="7"/>
  <c r="Q42" i="7"/>
  <c r="R42" i="7"/>
  <c r="S42" i="7"/>
  <c r="T42" i="7"/>
  <c r="U42" i="7"/>
  <c r="V42" i="7"/>
  <c r="W42" i="7"/>
  <c r="X42" i="7"/>
  <c r="G43" i="7"/>
  <c r="H43" i="7"/>
  <c r="I43" i="7"/>
  <c r="J43" i="7"/>
  <c r="K43" i="7"/>
  <c r="L43" i="7"/>
  <c r="M43" i="7"/>
  <c r="N43" i="7"/>
  <c r="O43" i="7"/>
  <c r="P43" i="7"/>
  <c r="Q43" i="7"/>
  <c r="R43" i="7"/>
  <c r="S43" i="7"/>
  <c r="T43" i="7"/>
  <c r="U43" i="7"/>
  <c r="V43" i="7"/>
  <c r="W43" i="7"/>
  <c r="X43" i="7"/>
  <c r="G44" i="7"/>
  <c r="H44" i="7"/>
  <c r="I44" i="7"/>
  <c r="J44" i="7"/>
  <c r="K44" i="7"/>
  <c r="L44" i="7"/>
  <c r="M44" i="7"/>
  <c r="N44" i="7"/>
  <c r="O44" i="7"/>
  <c r="P44" i="7"/>
  <c r="Q44" i="7"/>
  <c r="R44" i="7"/>
  <c r="S44" i="7"/>
  <c r="T44" i="7"/>
  <c r="U44" i="7"/>
  <c r="V44" i="7"/>
  <c r="W44" i="7"/>
  <c r="X44" i="7"/>
  <c r="G45" i="7"/>
  <c r="H45" i="7"/>
  <c r="I45" i="7"/>
  <c r="J45" i="7"/>
  <c r="K45" i="7"/>
  <c r="L45" i="7"/>
  <c r="M45" i="7"/>
  <c r="N45" i="7"/>
  <c r="O45" i="7"/>
  <c r="P45" i="7"/>
  <c r="Q45" i="7"/>
  <c r="R45" i="7"/>
  <c r="S45" i="7"/>
  <c r="T45" i="7"/>
  <c r="U45" i="7"/>
  <c r="V45" i="7"/>
  <c r="W45" i="7"/>
  <c r="X45" i="7"/>
  <c r="G46" i="7"/>
  <c r="H46" i="7"/>
  <c r="I46" i="7"/>
  <c r="J46" i="7"/>
  <c r="K46" i="7"/>
  <c r="L46" i="7"/>
  <c r="M46" i="7"/>
  <c r="N46" i="7"/>
  <c r="O46" i="7"/>
  <c r="P46" i="7"/>
  <c r="Q46" i="7"/>
  <c r="R46" i="7"/>
  <c r="S46" i="7"/>
  <c r="T46" i="7"/>
  <c r="U46" i="7"/>
  <c r="V46" i="7"/>
  <c r="W46" i="7"/>
  <c r="X46" i="7"/>
  <c r="G47" i="7"/>
  <c r="H47" i="7"/>
  <c r="I47" i="7"/>
  <c r="J47" i="7"/>
  <c r="K47" i="7"/>
  <c r="L47" i="7"/>
  <c r="M47" i="7"/>
  <c r="N47" i="7"/>
  <c r="O47" i="7"/>
  <c r="P47" i="7"/>
  <c r="Q47" i="7"/>
  <c r="R47" i="7"/>
  <c r="S47" i="7"/>
  <c r="T47" i="7"/>
  <c r="U47" i="7"/>
  <c r="V47" i="7"/>
  <c r="W47" i="7"/>
  <c r="X47" i="7"/>
  <c r="G48" i="7"/>
  <c r="H48" i="7"/>
  <c r="I48" i="7"/>
  <c r="J48" i="7"/>
  <c r="K48" i="7"/>
  <c r="L48" i="7"/>
  <c r="M48" i="7"/>
  <c r="N48" i="7"/>
  <c r="O48" i="7"/>
  <c r="P48" i="7"/>
  <c r="Q48" i="7"/>
  <c r="R48" i="7"/>
  <c r="S48" i="7"/>
  <c r="T48" i="7"/>
  <c r="U48" i="7"/>
  <c r="V48" i="7"/>
  <c r="W48" i="7"/>
  <c r="X48" i="7"/>
  <c r="G49" i="7"/>
  <c r="H49" i="7"/>
  <c r="I49" i="7"/>
  <c r="J49" i="7"/>
  <c r="K49" i="7"/>
  <c r="L49" i="7"/>
  <c r="M49" i="7"/>
  <c r="N49" i="7"/>
  <c r="O49" i="7"/>
  <c r="P49" i="7"/>
  <c r="Q49" i="7"/>
  <c r="R49" i="7"/>
  <c r="S49" i="7"/>
  <c r="T49" i="7"/>
  <c r="U49" i="7"/>
  <c r="V49" i="7"/>
  <c r="W49" i="7"/>
  <c r="X49" i="7"/>
  <c r="G50" i="7"/>
  <c r="H50" i="7"/>
  <c r="I50" i="7"/>
  <c r="J50" i="7"/>
  <c r="K50" i="7"/>
  <c r="L50" i="7"/>
  <c r="M50" i="7"/>
  <c r="N50" i="7"/>
  <c r="O50" i="7"/>
  <c r="P50" i="7"/>
  <c r="Q50" i="7"/>
  <c r="R50" i="7"/>
  <c r="S50" i="7"/>
  <c r="T50" i="7"/>
  <c r="U50" i="7"/>
  <c r="V50" i="7"/>
  <c r="W50" i="7"/>
  <c r="X50" i="7"/>
  <c r="G51" i="7"/>
  <c r="H51" i="7"/>
  <c r="I51" i="7"/>
  <c r="J51" i="7"/>
  <c r="K51" i="7"/>
  <c r="L51" i="7"/>
  <c r="M51" i="7"/>
  <c r="N51" i="7"/>
  <c r="O51" i="7"/>
  <c r="P51" i="7"/>
  <c r="Q51" i="7"/>
  <c r="R51" i="7"/>
  <c r="S51" i="7"/>
  <c r="T51" i="7"/>
  <c r="U51" i="7"/>
  <c r="V51" i="7"/>
  <c r="W51" i="7"/>
  <c r="X51" i="7"/>
  <c r="G52" i="7"/>
  <c r="H52" i="7"/>
  <c r="I52" i="7"/>
  <c r="J52" i="7"/>
  <c r="K52" i="7"/>
  <c r="L52" i="7"/>
  <c r="M52" i="7"/>
  <c r="N52" i="7"/>
  <c r="O52" i="7"/>
  <c r="P52" i="7"/>
  <c r="Q52" i="7"/>
  <c r="R52" i="7"/>
  <c r="S52" i="7"/>
  <c r="T52" i="7"/>
  <c r="U52" i="7"/>
  <c r="V52" i="7"/>
  <c r="W52" i="7"/>
  <c r="X52" i="7"/>
  <c r="G53" i="7"/>
  <c r="H53" i="7"/>
  <c r="I53" i="7"/>
  <c r="J53" i="7"/>
  <c r="K53" i="7"/>
  <c r="L53" i="7"/>
  <c r="M53" i="7"/>
  <c r="N53" i="7"/>
  <c r="O53" i="7"/>
  <c r="P53" i="7"/>
  <c r="Q53" i="7"/>
  <c r="R53" i="7"/>
  <c r="S53" i="7"/>
  <c r="T53" i="7"/>
  <c r="U53" i="7"/>
  <c r="V53" i="7"/>
  <c r="W53" i="7"/>
  <c r="X53" i="7"/>
  <c r="G54" i="7"/>
  <c r="H54" i="7"/>
  <c r="I54" i="7"/>
  <c r="J54" i="7"/>
  <c r="K54" i="7"/>
  <c r="L54" i="7"/>
  <c r="M54" i="7"/>
  <c r="N54" i="7"/>
  <c r="O54" i="7"/>
  <c r="P54" i="7"/>
  <c r="Q54" i="7"/>
  <c r="R54" i="7"/>
  <c r="S54" i="7"/>
  <c r="T54" i="7"/>
  <c r="U54" i="7"/>
  <c r="V54" i="7"/>
  <c r="W54" i="7"/>
  <c r="X54" i="7"/>
  <c r="G55" i="7"/>
  <c r="H55" i="7"/>
  <c r="I55" i="7"/>
  <c r="J55" i="7"/>
  <c r="K55" i="7"/>
  <c r="L55" i="7"/>
  <c r="M55" i="7"/>
  <c r="N55" i="7"/>
  <c r="O55" i="7"/>
  <c r="P55" i="7"/>
  <c r="Q55" i="7"/>
  <c r="R55" i="7"/>
  <c r="S55" i="7"/>
  <c r="T55" i="7"/>
  <c r="U55" i="7"/>
  <c r="V55" i="7"/>
  <c r="W55" i="7"/>
  <c r="X55" i="7"/>
  <c r="G56" i="7"/>
  <c r="H56" i="7"/>
  <c r="I56" i="7"/>
  <c r="J56" i="7"/>
  <c r="K56" i="7"/>
  <c r="L56" i="7"/>
  <c r="M56" i="7"/>
  <c r="N56" i="7"/>
  <c r="O56" i="7"/>
  <c r="P56" i="7"/>
  <c r="Q56" i="7"/>
  <c r="R56" i="7"/>
  <c r="S56" i="7"/>
  <c r="T56" i="7"/>
  <c r="U56" i="7"/>
  <c r="V56" i="7"/>
  <c r="W56" i="7"/>
  <c r="X56" i="7"/>
  <c r="G57" i="7"/>
  <c r="H57" i="7"/>
  <c r="I57" i="7"/>
  <c r="J57" i="7"/>
  <c r="K57" i="7"/>
  <c r="L57" i="7"/>
  <c r="M57" i="7"/>
  <c r="N57" i="7"/>
  <c r="O57" i="7"/>
  <c r="P57" i="7"/>
  <c r="Q57" i="7"/>
  <c r="R57" i="7"/>
  <c r="S57" i="7"/>
  <c r="T57" i="7"/>
  <c r="U57" i="7"/>
  <c r="V57" i="7"/>
  <c r="W57" i="7"/>
  <c r="X57" i="7"/>
  <c r="G58" i="7"/>
  <c r="H58" i="7"/>
  <c r="I58" i="7"/>
  <c r="J58" i="7"/>
  <c r="K58" i="7"/>
  <c r="L58" i="7"/>
  <c r="M58" i="7"/>
  <c r="N58" i="7"/>
  <c r="O58" i="7"/>
  <c r="P58" i="7"/>
  <c r="Q58" i="7"/>
  <c r="R58" i="7"/>
  <c r="S58" i="7"/>
  <c r="T58" i="7"/>
  <c r="U58" i="7"/>
  <c r="V58" i="7"/>
  <c r="W58" i="7"/>
  <c r="X58" i="7"/>
  <c r="G59" i="7"/>
  <c r="H59" i="7"/>
  <c r="I59" i="7"/>
  <c r="J59" i="7"/>
  <c r="K59" i="7"/>
  <c r="L59" i="7"/>
  <c r="M59" i="7"/>
  <c r="N59" i="7"/>
  <c r="O59" i="7"/>
  <c r="P59" i="7"/>
  <c r="Q59" i="7"/>
  <c r="R59" i="7"/>
  <c r="S59" i="7"/>
  <c r="T59" i="7"/>
  <c r="U59" i="7"/>
  <c r="V59" i="7"/>
  <c r="W59" i="7"/>
  <c r="X59" i="7"/>
  <c r="G60" i="7"/>
  <c r="H60" i="7"/>
  <c r="I60" i="7"/>
  <c r="J60" i="7"/>
  <c r="K60" i="7"/>
  <c r="L60" i="7"/>
  <c r="M60" i="7"/>
  <c r="N60" i="7"/>
  <c r="O60" i="7"/>
  <c r="P60" i="7"/>
  <c r="Q60" i="7"/>
  <c r="R60" i="7"/>
  <c r="S60" i="7"/>
  <c r="T60" i="7"/>
  <c r="U60" i="7"/>
  <c r="V60" i="7"/>
  <c r="W60" i="7"/>
  <c r="X60" i="7"/>
  <c r="G61" i="7"/>
  <c r="H61" i="7"/>
  <c r="I61" i="7"/>
  <c r="J61" i="7"/>
  <c r="K61" i="7"/>
  <c r="L61" i="7"/>
  <c r="M61" i="7"/>
  <c r="N61" i="7"/>
  <c r="O61" i="7"/>
  <c r="P61" i="7"/>
  <c r="Q61" i="7"/>
  <c r="R61" i="7"/>
  <c r="S61" i="7"/>
  <c r="T61" i="7"/>
  <c r="U61" i="7"/>
  <c r="V61" i="7"/>
  <c r="W61" i="7"/>
  <c r="X61" i="7"/>
  <c r="G62" i="7"/>
  <c r="H62" i="7"/>
  <c r="I62" i="7"/>
  <c r="J62" i="7"/>
  <c r="K62" i="7"/>
  <c r="L62" i="7"/>
  <c r="M62" i="7"/>
  <c r="N62" i="7"/>
  <c r="O62" i="7"/>
  <c r="P62" i="7"/>
  <c r="Q62" i="7"/>
  <c r="R62" i="7"/>
  <c r="S62" i="7"/>
  <c r="T62" i="7"/>
  <c r="U62" i="7"/>
  <c r="V62" i="7"/>
  <c r="W62" i="7"/>
  <c r="X62" i="7"/>
  <c r="G63" i="7"/>
  <c r="H63" i="7"/>
  <c r="I63" i="7"/>
  <c r="J63" i="7"/>
  <c r="K63" i="7"/>
  <c r="L63" i="7"/>
  <c r="M63" i="7"/>
  <c r="N63" i="7"/>
  <c r="O63" i="7"/>
  <c r="P63" i="7"/>
  <c r="Q63" i="7"/>
  <c r="R63" i="7"/>
  <c r="S63" i="7"/>
  <c r="T63" i="7"/>
  <c r="U63" i="7"/>
  <c r="V63" i="7"/>
  <c r="W63" i="7"/>
  <c r="X63" i="7"/>
  <c r="G64" i="7"/>
  <c r="H64" i="7"/>
  <c r="I64" i="7"/>
  <c r="J64" i="7"/>
  <c r="K64" i="7"/>
  <c r="L64" i="7"/>
  <c r="M64" i="7"/>
  <c r="N64" i="7"/>
  <c r="O64" i="7"/>
  <c r="P64" i="7"/>
  <c r="Q64" i="7"/>
  <c r="R64" i="7"/>
  <c r="S64" i="7"/>
  <c r="T64" i="7"/>
  <c r="U64" i="7"/>
  <c r="V64" i="7"/>
  <c r="W64" i="7"/>
  <c r="X64" i="7"/>
  <c r="G65" i="7"/>
  <c r="H65" i="7"/>
  <c r="I65" i="7"/>
  <c r="J65" i="7"/>
  <c r="K65" i="7"/>
  <c r="L65" i="7"/>
  <c r="M65" i="7"/>
  <c r="N65" i="7"/>
  <c r="O65" i="7"/>
  <c r="P65" i="7"/>
  <c r="Q65" i="7"/>
  <c r="R65" i="7"/>
  <c r="S65" i="7"/>
  <c r="T65" i="7"/>
  <c r="U65" i="7"/>
  <c r="V65" i="7"/>
  <c r="W65" i="7"/>
  <c r="X65" i="7"/>
  <c r="G66" i="7"/>
  <c r="H66" i="7"/>
  <c r="I66" i="7"/>
  <c r="J66" i="7"/>
  <c r="K66" i="7"/>
  <c r="L66" i="7"/>
  <c r="M66" i="7"/>
  <c r="N66" i="7"/>
  <c r="O66" i="7"/>
  <c r="P66" i="7"/>
  <c r="Q66" i="7"/>
  <c r="R66" i="7"/>
  <c r="S66" i="7"/>
  <c r="T66" i="7"/>
  <c r="U66" i="7"/>
  <c r="V66" i="7"/>
  <c r="W66" i="7"/>
  <c r="X66" i="7"/>
  <c r="G67" i="7"/>
  <c r="H67" i="7"/>
  <c r="I67" i="7"/>
  <c r="J67" i="7"/>
  <c r="K67" i="7"/>
  <c r="L67" i="7"/>
  <c r="M67" i="7"/>
  <c r="N67" i="7"/>
  <c r="O67" i="7"/>
  <c r="P67" i="7"/>
  <c r="Q67" i="7"/>
  <c r="R67" i="7"/>
  <c r="S67" i="7"/>
  <c r="T67" i="7"/>
  <c r="U67" i="7"/>
  <c r="V67" i="7"/>
  <c r="W67" i="7"/>
  <c r="X67" i="7"/>
  <c r="G68" i="7"/>
  <c r="H68" i="7"/>
  <c r="I68" i="7"/>
  <c r="J68" i="7"/>
  <c r="K68" i="7"/>
  <c r="L68" i="7"/>
  <c r="M68" i="7"/>
  <c r="N68" i="7"/>
  <c r="O68" i="7"/>
  <c r="P68" i="7"/>
  <c r="Q68" i="7"/>
  <c r="R68" i="7"/>
  <c r="S68" i="7"/>
  <c r="T68" i="7"/>
  <c r="U68" i="7"/>
  <c r="V68" i="7"/>
  <c r="W68" i="7"/>
  <c r="X68" i="7"/>
  <c r="G69" i="7"/>
  <c r="H69" i="7"/>
  <c r="I69" i="7"/>
  <c r="J69" i="7"/>
  <c r="K69" i="7"/>
  <c r="L69" i="7"/>
  <c r="M69" i="7"/>
  <c r="N69" i="7"/>
  <c r="O69" i="7"/>
  <c r="P69" i="7"/>
  <c r="Q69" i="7"/>
  <c r="R69" i="7"/>
  <c r="S69" i="7"/>
  <c r="T69" i="7"/>
  <c r="U69" i="7"/>
  <c r="V69" i="7"/>
  <c r="W69" i="7"/>
  <c r="X69" i="7"/>
  <c r="G70" i="7"/>
  <c r="H70" i="7"/>
  <c r="I70" i="7"/>
  <c r="J70" i="7"/>
  <c r="K70" i="7"/>
  <c r="L70" i="7"/>
  <c r="M70" i="7"/>
  <c r="N70" i="7"/>
  <c r="O70" i="7"/>
  <c r="P70" i="7"/>
  <c r="Q70" i="7"/>
  <c r="R70" i="7"/>
  <c r="S70" i="7"/>
  <c r="T70" i="7"/>
  <c r="U70" i="7"/>
  <c r="V70" i="7"/>
  <c r="W70" i="7"/>
  <c r="X70" i="7"/>
  <c r="G71" i="7"/>
  <c r="H71" i="7"/>
  <c r="I71" i="7"/>
  <c r="J71" i="7"/>
  <c r="K71" i="7"/>
  <c r="L71" i="7"/>
  <c r="M71" i="7"/>
  <c r="N71" i="7"/>
  <c r="O71" i="7"/>
  <c r="P71" i="7"/>
  <c r="Q71" i="7"/>
  <c r="R71" i="7"/>
  <c r="S71" i="7"/>
  <c r="T71" i="7"/>
  <c r="U71" i="7"/>
  <c r="V71" i="7"/>
  <c r="W71" i="7"/>
  <c r="X71" i="7"/>
  <c r="G72" i="7"/>
  <c r="H72" i="7"/>
  <c r="I72" i="7"/>
  <c r="J72" i="7"/>
  <c r="K72" i="7"/>
  <c r="L72" i="7"/>
  <c r="M72" i="7"/>
  <c r="N72" i="7"/>
  <c r="O72" i="7"/>
  <c r="P72" i="7"/>
  <c r="Q72" i="7"/>
  <c r="R72" i="7"/>
  <c r="S72" i="7"/>
  <c r="T72" i="7"/>
  <c r="U72" i="7"/>
  <c r="V72" i="7"/>
  <c r="W72" i="7"/>
  <c r="X72" i="7"/>
  <c r="G73" i="7"/>
  <c r="H73" i="7"/>
  <c r="I73" i="7"/>
  <c r="J73" i="7"/>
  <c r="K73" i="7"/>
  <c r="L73" i="7"/>
  <c r="M73" i="7"/>
  <c r="N73" i="7"/>
  <c r="O73" i="7"/>
  <c r="P73" i="7"/>
  <c r="Q73" i="7"/>
  <c r="R73" i="7"/>
  <c r="S73" i="7"/>
  <c r="T73" i="7"/>
  <c r="U73" i="7"/>
  <c r="V73" i="7"/>
  <c r="W73" i="7"/>
  <c r="X73" i="7"/>
  <c r="G74" i="7"/>
  <c r="H74" i="7"/>
  <c r="I74" i="7"/>
  <c r="J74" i="7"/>
  <c r="K74" i="7"/>
  <c r="L74" i="7"/>
  <c r="M74" i="7"/>
  <c r="N74" i="7"/>
  <c r="O74" i="7"/>
  <c r="P74" i="7"/>
  <c r="Q74" i="7"/>
  <c r="R74" i="7"/>
  <c r="S74" i="7"/>
  <c r="T74" i="7"/>
  <c r="U74" i="7"/>
  <c r="V74" i="7"/>
  <c r="W74" i="7"/>
  <c r="X74" i="7"/>
  <c r="G75" i="7"/>
  <c r="H75" i="7"/>
  <c r="I75" i="7"/>
  <c r="J75" i="7"/>
  <c r="K75" i="7"/>
  <c r="L75" i="7"/>
  <c r="M75" i="7"/>
  <c r="N75" i="7"/>
  <c r="O75" i="7"/>
  <c r="P75" i="7"/>
  <c r="Q75" i="7"/>
  <c r="R75" i="7"/>
  <c r="S75" i="7"/>
  <c r="T75" i="7"/>
  <c r="U75" i="7"/>
  <c r="V75" i="7"/>
  <c r="W75" i="7"/>
  <c r="X75" i="7"/>
  <c r="G76" i="7"/>
  <c r="H76" i="7"/>
  <c r="I76" i="7"/>
  <c r="J76" i="7"/>
  <c r="K76" i="7"/>
  <c r="L76" i="7"/>
  <c r="M76" i="7"/>
  <c r="N76" i="7"/>
  <c r="O76" i="7"/>
  <c r="P76" i="7"/>
  <c r="Q76" i="7"/>
  <c r="R76" i="7"/>
  <c r="S76" i="7"/>
  <c r="T76" i="7"/>
  <c r="U76" i="7"/>
  <c r="V76" i="7"/>
  <c r="W76" i="7"/>
  <c r="X76" i="7"/>
  <c r="G77" i="7"/>
  <c r="H77" i="7"/>
  <c r="I77" i="7"/>
  <c r="J77" i="7"/>
  <c r="K77" i="7"/>
  <c r="L77" i="7"/>
  <c r="M77" i="7"/>
  <c r="N77" i="7"/>
  <c r="O77" i="7"/>
  <c r="P77" i="7"/>
  <c r="Q77" i="7"/>
  <c r="R77" i="7"/>
  <c r="S77" i="7"/>
  <c r="T77" i="7"/>
  <c r="U77" i="7"/>
  <c r="V77" i="7"/>
  <c r="W77" i="7"/>
  <c r="X77" i="7"/>
  <c r="G78" i="7"/>
  <c r="H78" i="7"/>
  <c r="I78" i="7"/>
  <c r="J78" i="7"/>
  <c r="K78" i="7"/>
  <c r="L78" i="7"/>
  <c r="M78" i="7"/>
  <c r="N78" i="7"/>
  <c r="O78" i="7"/>
  <c r="P78" i="7"/>
  <c r="Q78" i="7"/>
  <c r="R78" i="7"/>
  <c r="S78" i="7"/>
  <c r="T78" i="7"/>
  <c r="U78" i="7"/>
  <c r="V78" i="7"/>
  <c r="W78" i="7"/>
  <c r="X78" i="7"/>
  <c r="G79" i="7"/>
  <c r="H79" i="7"/>
  <c r="I79" i="7"/>
  <c r="J79" i="7"/>
  <c r="K79" i="7"/>
  <c r="L79" i="7"/>
  <c r="M79" i="7"/>
  <c r="N79" i="7"/>
  <c r="O79" i="7"/>
  <c r="P79" i="7"/>
  <c r="Q79" i="7"/>
  <c r="R79" i="7"/>
  <c r="S79" i="7"/>
  <c r="T79" i="7"/>
  <c r="U79" i="7"/>
  <c r="V79" i="7"/>
  <c r="W79" i="7"/>
  <c r="X79" i="7"/>
  <c r="G80" i="7"/>
  <c r="H80" i="7"/>
  <c r="I80" i="7"/>
  <c r="J80" i="7"/>
  <c r="K80" i="7"/>
  <c r="L80" i="7"/>
  <c r="M80" i="7"/>
  <c r="N80" i="7"/>
  <c r="O80" i="7"/>
  <c r="P80" i="7"/>
  <c r="Q80" i="7"/>
  <c r="R80" i="7"/>
  <c r="S80" i="7"/>
  <c r="T80" i="7"/>
  <c r="U80" i="7"/>
  <c r="V80" i="7"/>
  <c r="W80" i="7"/>
  <c r="X80" i="7"/>
  <c r="G81" i="7"/>
  <c r="H81" i="7"/>
  <c r="I81" i="7"/>
  <c r="J81" i="7"/>
  <c r="K81" i="7"/>
  <c r="L81" i="7"/>
  <c r="M81" i="7"/>
  <c r="N81" i="7"/>
  <c r="O81" i="7"/>
  <c r="P81" i="7"/>
  <c r="Q81" i="7"/>
  <c r="R81" i="7"/>
  <c r="S81" i="7"/>
  <c r="T81" i="7"/>
  <c r="U81" i="7"/>
  <c r="V81" i="7"/>
  <c r="W81" i="7"/>
  <c r="X81" i="7"/>
  <c r="G82" i="7"/>
  <c r="H82" i="7"/>
  <c r="I82" i="7"/>
  <c r="J82" i="7"/>
  <c r="K82" i="7"/>
  <c r="L82" i="7"/>
  <c r="M82" i="7"/>
  <c r="N82" i="7"/>
  <c r="O82" i="7"/>
  <c r="P82" i="7"/>
  <c r="Q82" i="7"/>
  <c r="R82" i="7"/>
  <c r="S82" i="7"/>
  <c r="T82" i="7"/>
  <c r="U82" i="7"/>
  <c r="V82" i="7"/>
  <c r="W82" i="7"/>
  <c r="X82" i="7"/>
  <c r="G83" i="7"/>
  <c r="H83" i="7"/>
  <c r="I83" i="7"/>
  <c r="J83" i="7"/>
  <c r="K83" i="7"/>
  <c r="L83" i="7"/>
  <c r="M83" i="7"/>
  <c r="N83" i="7"/>
  <c r="O83" i="7"/>
  <c r="P83" i="7"/>
  <c r="Q83" i="7"/>
  <c r="R83" i="7"/>
  <c r="S83" i="7"/>
  <c r="T83" i="7"/>
  <c r="U83" i="7"/>
  <c r="V83" i="7"/>
  <c r="W83" i="7"/>
  <c r="X83" i="7"/>
  <c r="G84" i="7"/>
  <c r="H84" i="7"/>
  <c r="I84" i="7"/>
  <c r="J84" i="7"/>
  <c r="K84" i="7"/>
  <c r="L84" i="7"/>
  <c r="M84" i="7"/>
  <c r="N84" i="7"/>
  <c r="O84" i="7"/>
  <c r="P84" i="7"/>
  <c r="Q84" i="7"/>
  <c r="R84" i="7"/>
  <c r="S84" i="7"/>
  <c r="T84" i="7"/>
  <c r="U84" i="7"/>
  <c r="V84" i="7"/>
  <c r="W84" i="7"/>
  <c r="X84" i="7"/>
  <c r="G85" i="7"/>
  <c r="H85" i="7"/>
  <c r="I85" i="7"/>
  <c r="J85" i="7"/>
  <c r="K85" i="7"/>
  <c r="L85" i="7"/>
  <c r="M85" i="7"/>
  <c r="N85" i="7"/>
  <c r="O85" i="7"/>
  <c r="P85" i="7"/>
  <c r="Q85" i="7"/>
  <c r="R85" i="7"/>
  <c r="S85" i="7"/>
  <c r="T85" i="7"/>
  <c r="U85" i="7"/>
  <c r="V85" i="7"/>
  <c r="W85" i="7"/>
  <c r="X85" i="7"/>
  <c r="G86" i="7"/>
  <c r="H86" i="7"/>
  <c r="I86" i="7"/>
  <c r="J86" i="7"/>
  <c r="K86" i="7"/>
  <c r="L86" i="7"/>
  <c r="M86" i="7"/>
  <c r="N86" i="7"/>
  <c r="O86" i="7"/>
  <c r="P86" i="7"/>
  <c r="Q86" i="7"/>
  <c r="R86" i="7"/>
  <c r="S86" i="7"/>
  <c r="T86" i="7"/>
  <c r="U86" i="7"/>
  <c r="V86" i="7"/>
  <c r="W86" i="7"/>
  <c r="X86" i="7"/>
  <c r="G87" i="7"/>
  <c r="H87" i="7"/>
  <c r="I87" i="7"/>
  <c r="J87" i="7"/>
  <c r="K87" i="7"/>
  <c r="L87" i="7"/>
  <c r="M87" i="7"/>
  <c r="N87" i="7"/>
  <c r="O87" i="7"/>
  <c r="P87" i="7"/>
  <c r="Q87" i="7"/>
  <c r="R87" i="7"/>
  <c r="S87" i="7"/>
  <c r="T87" i="7"/>
  <c r="U87" i="7"/>
  <c r="V87" i="7"/>
  <c r="W87" i="7"/>
  <c r="X87" i="7"/>
  <c r="G88" i="7"/>
  <c r="H88" i="7"/>
  <c r="I88" i="7"/>
  <c r="J88" i="7"/>
  <c r="K88" i="7"/>
  <c r="L88" i="7"/>
  <c r="M88" i="7"/>
  <c r="N88" i="7"/>
  <c r="O88" i="7"/>
  <c r="P88" i="7"/>
  <c r="Q88" i="7"/>
  <c r="R88" i="7"/>
  <c r="S88" i="7"/>
  <c r="T88" i="7"/>
  <c r="U88" i="7"/>
  <c r="V88" i="7"/>
  <c r="W88" i="7"/>
  <c r="X88" i="7"/>
  <c r="G89" i="7"/>
  <c r="H89" i="7"/>
  <c r="I89" i="7"/>
  <c r="J89" i="7"/>
  <c r="K89" i="7"/>
  <c r="L89" i="7"/>
  <c r="M89" i="7"/>
  <c r="N89" i="7"/>
  <c r="O89" i="7"/>
  <c r="P89" i="7"/>
  <c r="Q89" i="7"/>
  <c r="R89" i="7"/>
  <c r="S89" i="7"/>
  <c r="T89" i="7"/>
  <c r="U89" i="7"/>
  <c r="V89" i="7"/>
  <c r="W89" i="7"/>
  <c r="X89" i="7"/>
  <c r="G90" i="7"/>
  <c r="H90" i="7"/>
  <c r="I90" i="7"/>
  <c r="J90" i="7"/>
  <c r="K90" i="7"/>
  <c r="L90" i="7"/>
  <c r="M90" i="7"/>
  <c r="N90" i="7"/>
  <c r="O90" i="7"/>
  <c r="P90" i="7"/>
  <c r="Q90" i="7"/>
  <c r="R90" i="7"/>
  <c r="S90" i="7"/>
  <c r="T90" i="7"/>
  <c r="U90" i="7"/>
  <c r="V90" i="7"/>
  <c r="W90" i="7"/>
  <c r="X90" i="7"/>
  <c r="G91" i="7"/>
  <c r="H91" i="7"/>
  <c r="I91" i="7"/>
  <c r="J91" i="7"/>
  <c r="K91" i="7"/>
  <c r="L91" i="7"/>
  <c r="M91" i="7"/>
  <c r="N91" i="7"/>
  <c r="O91" i="7"/>
  <c r="P91" i="7"/>
  <c r="Q91" i="7"/>
  <c r="R91" i="7"/>
  <c r="S91" i="7"/>
  <c r="T91" i="7"/>
  <c r="U91" i="7"/>
  <c r="V91" i="7"/>
  <c r="W91" i="7"/>
  <c r="X91" i="7"/>
  <c r="G92" i="7"/>
  <c r="H92" i="7"/>
  <c r="I92" i="7"/>
  <c r="J92" i="7"/>
  <c r="K92" i="7"/>
  <c r="L92" i="7"/>
  <c r="M92" i="7"/>
  <c r="N92" i="7"/>
  <c r="O92" i="7"/>
  <c r="P92" i="7"/>
  <c r="Q92" i="7"/>
  <c r="R92" i="7"/>
  <c r="S92" i="7"/>
  <c r="T92" i="7"/>
  <c r="U92" i="7"/>
  <c r="V92" i="7"/>
  <c r="W92" i="7"/>
  <c r="X92" i="7"/>
  <c r="G93" i="7"/>
  <c r="H93" i="7"/>
  <c r="I93" i="7"/>
  <c r="J93" i="7"/>
  <c r="K93" i="7"/>
  <c r="L93" i="7"/>
  <c r="M93" i="7"/>
  <c r="N93" i="7"/>
  <c r="O93" i="7"/>
  <c r="P93" i="7"/>
  <c r="Q93" i="7"/>
  <c r="R93" i="7"/>
  <c r="S93" i="7"/>
  <c r="T93" i="7"/>
  <c r="U93" i="7"/>
  <c r="V93" i="7"/>
  <c r="W93" i="7"/>
  <c r="X93" i="7"/>
  <c r="G94" i="7"/>
  <c r="H94" i="7"/>
  <c r="I94" i="7"/>
  <c r="J94" i="7"/>
  <c r="K94" i="7"/>
  <c r="L94" i="7"/>
  <c r="M94" i="7"/>
  <c r="N94" i="7"/>
  <c r="O94" i="7"/>
  <c r="P94" i="7"/>
  <c r="Q94" i="7"/>
  <c r="R94" i="7"/>
  <c r="S94" i="7"/>
  <c r="T94" i="7"/>
  <c r="U94" i="7"/>
  <c r="V94" i="7"/>
  <c r="W94" i="7"/>
  <c r="X94" i="7"/>
  <c r="G95" i="7"/>
  <c r="H95" i="7"/>
  <c r="I95" i="7"/>
  <c r="J95" i="7"/>
  <c r="K95" i="7"/>
  <c r="L95" i="7"/>
  <c r="M95" i="7"/>
  <c r="N95" i="7"/>
  <c r="O95" i="7"/>
  <c r="P95" i="7"/>
  <c r="Q95" i="7"/>
  <c r="R95" i="7"/>
  <c r="S95" i="7"/>
  <c r="T95" i="7"/>
  <c r="U95" i="7"/>
  <c r="V95" i="7"/>
  <c r="W95" i="7"/>
  <c r="X95" i="7"/>
  <c r="G96" i="7"/>
  <c r="H96" i="7"/>
  <c r="I96" i="7"/>
  <c r="J96" i="7"/>
  <c r="K96" i="7"/>
  <c r="L96" i="7"/>
  <c r="M96" i="7"/>
  <c r="N96" i="7"/>
  <c r="O96" i="7"/>
  <c r="P96" i="7"/>
  <c r="Q96" i="7"/>
  <c r="R96" i="7"/>
  <c r="S96" i="7"/>
  <c r="T96" i="7"/>
  <c r="U96" i="7"/>
  <c r="V96" i="7"/>
  <c r="W96" i="7"/>
  <c r="X96" i="7"/>
  <c r="G97" i="7"/>
  <c r="H97" i="7"/>
  <c r="I97" i="7"/>
  <c r="J97" i="7"/>
  <c r="K97" i="7"/>
  <c r="L97" i="7"/>
  <c r="M97" i="7"/>
  <c r="N97" i="7"/>
  <c r="O97" i="7"/>
  <c r="P97" i="7"/>
  <c r="Q97" i="7"/>
  <c r="R97" i="7"/>
  <c r="S97" i="7"/>
  <c r="T97" i="7"/>
  <c r="U97" i="7"/>
  <c r="V97" i="7"/>
  <c r="W97" i="7"/>
  <c r="X97" i="7"/>
  <c r="G98" i="7"/>
  <c r="H98" i="7"/>
  <c r="I98" i="7"/>
  <c r="J98" i="7"/>
  <c r="K98" i="7"/>
  <c r="L98" i="7"/>
  <c r="M98" i="7"/>
  <c r="N98" i="7"/>
  <c r="O98" i="7"/>
  <c r="P98" i="7"/>
  <c r="Q98" i="7"/>
  <c r="R98" i="7"/>
  <c r="S98" i="7"/>
  <c r="T98" i="7"/>
  <c r="U98" i="7"/>
  <c r="V98" i="7"/>
  <c r="W98" i="7"/>
  <c r="X98" i="7"/>
  <c r="G99" i="7"/>
  <c r="H99" i="7"/>
  <c r="I99" i="7"/>
  <c r="J99" i="7"/>
  <c r="K99" i="7"/>
  <c r="L99" i="7"/>
  <c r="M99" i="7"/>
  <c r="N99" i="7"/>
  <c r="O99" i="7"/>
  <c r="P99" i="7"/>
  <c r="Q99" i="7"/>
  <c r="R99" i="7"/>
  <c r="S99" i="7"/>
  <c r="T99" i="7"/>
  <c r="U99" i="7"/>
  <c r="V99" i="7"/>
  <c r="W99" i="7"/>
  <c r="X99" i="7"/>
  <c r="G100" i="7"/>
  <c r="H100" i="7"/>
  <c r="I100" i="7"/>
  <c r="J100" i="7"/>
  <c r="K100" i="7"/>
  <c r="L100" i="7"/>
  <c r="M100" i="7"/>
  <c r="N100" i="7"/>
  <c r="O100" i="7"/>
  <c r="P100" i="7"/>
  <c r="Q100" i="7"/>
  <c r="R100" i="7"/>
  <c r="S100" i="7"/>
  <c r="T100" i="7"/>
  <c r="U100" i="7"/>
  <c r="V100" i="7"/>
  <c r="W100" i="7"/>
  <c r="X100" i="7"/>
  <c r="G101" i="7"/>
  <c r="H101" i="7"/>
  <c r="I101" i="7"/>
  <c r="J101" i="7"/>
  <c r="K101" i="7"/>
  <c r="L101" i="7"/>
  <c r="M101" i="7"/>
  <c r="N101" i="7"/>
  <c r="O101" i="7"/>
  <c r="P101" i="7"/>
  <c r="Q101" i="7"/>
  <c r="R101" i="7"/>
  <c r="S101" i="7"/>
  <c r="T101" i="7"/>
  <c r="U101" i="7"/>
  <c r="V101" i="7"/>
  <c r="W101" i="7"/>
  <c r="X101" i="7"/>
  <c r="G102" i="7"/>
  <c r="H102" i="7"/>
  <c r="I102" i="7"/>
  <c r="J102" i="7"/>
  <c r="K102" i="7"/>
  <c r="L102" i="7"/>
  <c r="M102" i="7"/>
  <c r="N102" i="7"/>
  <c r="O102" i="7"/>
  <c r="P102" i="7"/>
  <c r="Q102" i="7"/>
  <c r="R102" i="7"/>
  <c r="S102" i="7"/>
  <c r="T102" i="7"/>
  <c r="U102" i="7"/>
  <c r="V102" i="7"/>
  <c r="W102" i="7"/>
  <c r="X102" i="7"/>
  <c r="G103" i="7"/>
  <c r="H103" i="7"/>
  <c r="I103" i="7"/>
  <c r="J103" i="7"/>
  <c r="K103" i="7"/>
  <c r="L103" i="7"/>
  <c r="M103" i="7"/>
  <c r="N103" i="7"/>
  <c r="O103" i="7"/>
  <c r="P103" i="7"/>
  <c r="Q103" i="7"/>
  <c r="R103" i="7"/>
  <c r="S103" i="7"/>
  <c r="T103" i="7"/>
  <c r="U103" i="7"/>
  <c r="V103" i="7"/>
  <c r="W103" i="7"/>
  <c r="X103" i="7"/>
  <c r="G104" i="7"/>
  <c r="H104" i="7"/>
  <c r="I104" i="7"/>
  <c r="J104" i="7"/>
  <c r="K104" i="7"/>
  <c r="L104" i="7"/>
  <c r="M104" i="7"/>
  <c r="N104" i="7"/>
  <c r="O104" i="7"/>
  <c r="P104" i="7"/>
  <c r="Q104" i="7"/>
  <c r="R104" i="7"/>
  <c r="S104" i="7"/>
  <c r="T104" i="7"/>
  <c r="U104" i="7"/>
  <c r="V104" i="7"/>
  <c r="W104" i="7"/>
  <c r="X104" i="7"/>
  <c r="G105" i="7"/>
  <c r="H105" i="7"/>
  <c r="I105" i="7"/>
  <c r="J105" i="7"/>
  <c r="K105" i="7"/>
  <c r="L105" i="7"/>
  <c r="M105" i="7"/>
  <c r="N105" i="7"/>
  <c r="O105" i="7"/>
  <c r="P105" i="7"/>
  <c r="Q105" i="7"/>
  <c r="R105" i="7"/>
  <c r="S105" i="7"/>
  <c r="T105" i="7"/>
  <c r="U105" i="7"/>
  <c r="V105" i="7"/>
  <c r="W105" i="7"/>
  <c r="X105" i="7"/>
  <c r="G106" i="7"/>
  <c r="H106" i="7"/>
  <c r="I106" i="7"/>
  <c r="J106" i="7"/>
  <c r="K106" i="7"/>
  <c r="L106" i="7"/>
  <c r="M106" i="7"/>
  <c r="N106" i="7"/>
  <c r="O106" i="7"/>
  <c r="P106" i="7"/>
  <c r="Q106" i="7"/>
  <c r="R106" i="7"/>
  <c r="S106" i="7"/>
  <c r="T106" i="7"/>
  <c r="U106" i="7"/>
  <c r="V106" i="7"/>
  <c r="W106" i="7"/>
  <c r="X106" i="7"/>
  <c r="G107" i="7"/>
  <c r="H107" i="7"/>
  <c r="I107" i="7"/>
  <c r="J107" i="7"/>
  <c r="K107" i="7"/>
  <c r="L107" i="7"/>
  <c r="M107" i="7"/>
  <c r="N107" i="7"/>
  <c r="O107" i="7"/>
  <c r="P107" i="7"/>
  <c r="Q107" i="7"/>
  <c r="R107" i="7"/>
  <c r="S107" i="7"/>
  <c r="T107" i="7"/>
  <c r="U107" i="7"/>
  <c r="V107" i="7"/>
  <c r="W107" i="7"/>
  <c r="X107" i="7"/>
  <c r="H108" i="7"/>
  <c r="I108" i="7"/>
  <c r="J108" i="7"/>
  <c r="K108" i="7"/>
  <c r="L108" i="7"/>
  <c r="M108" i="7"/>
  <c r="N108" i="7"/>
  <c r="O108" i="7"/>
  <c r="P108" i="7"/>
  <c r="Q108" i="7"/>
  <c r="R108" i="7"/>
  <c r="S108" i="7"/>
  <c r="T108" i="7"/>
  <c r="U108" i="7"/>
  <c r="V108" i="7"/>
  <c r="W108" i="7"/>
  <c r="X108" i="7"/>
  <c r="G109" i="7"/>
  <c r="H109" i="7"/>
  <c r="I109" i="7"/>
  <c r="J109" i="7"/>
  <c r="K109" i="7"/>
  <c r="L109" i="7"/>
  <c r="M109" i="7"/>
  <c r="N109" i="7"/>
  <c r="O109" i="7"/>
  <c r="P109" i="7"/>
  <c r="Q109" i="7"/>
  <c r="R109" i="7"/>
  <c r="S109" i="7"/>
  <c r="T109" i="7"/>
  <c r="U109" i="7"/>
  <c r="V109" i="7"/>
  <c r="W109" i="7"/>
  <c r="X109" i="7"/>
  <c r="G110" i="7"/>
  <c r="H110" i="7"/>
  <c r="I110" i="7"/>
  <c r="J110" i="7"/>
  <c r="K110" i="7"/>
  <c r="L110" i="7"/>
  <c r="M110" i="7"/>
  <c r="N110" i="7"/>
  <c r="O110" i="7"/>
  <c r="P110" i="7"/>
  <c r="Q110" i="7"/>
  <c r="R110" i="7"/>
  <c r="S110" i="7"/>
  <c r="T110" i="7"/>
  <c r="U110" i="7"/>
  <c r="V110" i="7"/>
  <c r="W110" i="7"/>
  <c r="X110" i="7"/>
  <c r="G111" i="7"/>
  <c r="H111" i="7"/>
  <c r="I111" i="7"/>
  <c r="J111" i="7"/>
  <c r="K111" i="7"/>
  <c r="L111" i="7"/>
  <c r="M111" i="7"/>
  <c r="N111" i="7"/>
  <c r="O111" i="7"/>
  <c r="P111" i="7"/>
  <c r="Q111" i="7"/>
  <c r="R111" i="7"/>
  <c r="S111" i="7"/>
  <c r="T111" i="7"/>
  <c r="U111" i="7"/>
  <c r="V111" i="7"/>
  <c r="W111" i="7"/>
  <c r="X111" i="7"/>
  <c r="G112" i="7"/>
  <c r="H112" i="7"/>
  <c r="I112" i="7"/>
  <c r="J112" i="7"/>
  <c r="K112" i="7"/>
  <c r="L112" i="7"/>
  <c r="M112" i="7"/>
  <c r="N112" i="7"/>
  <c r="O112" i="7"/>
  <c r="P112" i="7"/>
  <c r="Q112" i="7"/>
  <c r="R112" i="7"/>
  <c r="S112" i="7"/>
  <c r="T112" i="7"/>
  <c r="U112" i="7"/>
  <c r="V112" i="7"/>
  <c r="W112" i="7"/>
  <c r="X112" i="7"/>
  <c r="G113" i="7"/>
  <c r="H113" i="7"/>
  <c r="I113" i="7"/>
  <c r="J113" i="7"/>
  <c r="K113" i="7"/>
  <c r="L113" i="7"/>
  <c r="M113" i="7"/>
  <c r="N113" i="7"/>
  <c r="O113" i="7"/>
  <c r="P113" i="7"/>
  <c r="Q113" i="7"/>
  <c r="R113" i="7"/>
  <c r="S113" i="7"/>
  <c r="T113" i="7"/>
  <c r="U113" i="7"/>
  <c r="V113" i="7"/>
  <c r="W113" i="7"/>
  <c r="X113" i="7"/>
  <c r="F11" i="7"/>
  <c r="F12" i="7"/>
  <c r="F13" i="7"/>
  <c r="F14" i="7"/>
  <c r="F15" i="7"/>
  <c r="F16" i="7"/>
  <c r="F17" i="7"/>
  <c r="F18" i="7"/>
  <c r="F19" i="7"/>
  <c r="F20" i="7"/>
  <c r="F21" i="7"/>
  <c r="F22" i="7"/>
  <c r="F23" i="7"/>
  <c r="F24" i="7"/>
  <c r="F25" i="7"/>
  <c r="F26" i="7"/>
  <c r="F27" i="7"/>
  <c r="F28" i="7"/>
  <c r="F29" i="7"/>
  <c r="F30" i="7"/>
  <c r="F31" i="7"/>
  <c r="F32" i="7"/>
  <c r="F33" i="7"/>
  <c r="F34" i="7"/>
  <c r="F35" i="7"/>
  <c r="F36" i="7"/>
  <c r="F37" i="7"/>
  <c r="F38" i="7"/>
  <c r="F39" i="7"/>
  <c r="F40" i="7"/>
  <c r="F41" i="7"/>
  <c r="F42" i="7"/>
  <c r="F43" i="7"/>
  <c r="F44" i="7"/>
  <c r="F45" i="7"/>
  <c r="F46" i="7"/>
  <c r="F47" i="7"/>
  <c r="F48" i="7"/>
  <c r="F49" i="7"/>
  <c r="F50" i="7"/>
  <c r="F51" i="7"/>
  <c r="F52" i="7"/>
  <c r="F53" i="7"/>
  <c r="F54" i="7"/>
  <c r="F55" i="7"/>
  <c r="F56" i="7"/>
  <c r="F57" i="7"/>
  <c r="F58" i="7"/>
  <c r="F59" i="7"/>
  <c r="F60" i="7"/>
  <c r="F61" i="7"/>
  <c r="F62" i="7"/>
  <c r="F63" i="7"/>
  <c r="F64" i="7"/>
  <c r="F65" i="7"/>
  <c r="F66" i="7"/>
  <c r="F67" i="7"/>
  <c r="F68" i="7"/>
  <c r="F69" i="7"/>
  <c r="F70" i="7"/>
  <c r="F71" i="7"/>
  <c r="F72" i="7"/>
  <c r="F73" i="7"/>
  <c r="F74" i="7"/>
  <c r="F75" i="7"/>
  <c r="F76" i="7"/>
  <c r="F77" i="7"/>
  <c r="F78" i="7"/>
  <c r="F79" i="7"/>
  <c r="F80" i="7"/>
  <c r="F81" i="7"/>
  <c r="F82" i="7"/>
  <c r="F83" i="7"/>
  <c r="F84" i="7"/>
  <c r="F85" i="7"/>
  <c r="F86" i="7"/>
  <c r="F87" i="7"/>
  <c r="F88" i="7"/>
  <c r="F89" i="7"/>
  <c r="F90" i="7"/>
  <c r="F91" i="7"/>
  <c r="F92" i="7"/>
  <c r="F93" i="7"/>
  <c r="F94" i="7"/>
  <c r="F95" i="7"/>
  <c r="F96" i="7"/>
  <c r="F97" i="7"/>
  <c r="F98" i="7"/>
  <c r="F99" i="7"/>
  <c r="F100" i="7"/>
  <c r="F101" i="7"/>
  <c r="F102" i="7"/>
  <c r="F103" i="7"/>
  <c r="F104" i="7"/>
  <c r="F105" i="7"/>
  <c r="F106" i="7"/>
  <c r="F107" i="7"/>
  <c r="F108" i="7"/>
  <c r="F109" i="7"/>
  <c r="F110" i="7"/>
  <c r="F111" i="7"/>
  <c r="F112" i="7"/>
  <c r="F113" i="7"/>
  <c r="F10" i="7"/>
  <c r="G4" i="6"/>
  <c r="H4" i="6"/>
  <c r="I4" i="6"/>
  <c r="J4" i="6"/>
  <c r="K4" i="6"/>
  <c r="L4" i="6"/>
  <c r="M4" i="6"/>
  <c r="N4" i="6"/>
  <c r="O4" i="6"/>
  <c r="P4" i="6"/>
  <c r="Q4" i="6"/>
  <c r="R4" i="6"/>
  <c r="S4" i="6"/>
  <c r="T4" i="6"/>
  <c r="U4" i="6"/>
  <c r="V4" i="6"/>
  <c r="W4" i="6"/>
  <c r="X4" i="6"/>
  <c r="F4" i="6"/>
  <c r="U5" i="7" l="1"/>
  <c r="B17" i="8" s="1"/>
  <c r="U6" i="7"/>
  <c r="C17" i="8" s="1"/>
  <c r="M5" i="7"/>
  <c r="B9" i="8" s="1"/>
  <c r="M6" i="7"/>
  <c r="C9" i="8" s="1"/>
  <c r="F6" i="7"/>
  <c r="C2" i="8" s="1"/>
  <c r="F5" i="7"/>
  <c r="B2" i="8" s="1"/>
  <c r="T5" i="7"/>
  <c r="B16" i="8" s="1"/>
  <c r="T6" i="7"/>
  <c r="C16" i="8" s="1"/>
  <c r="L5" i="7"/>
  <c r="B8" i="8" s="1"/>
  <c r="L6" i="7"/>
  <c r="C8" i="8" s="1"/>
  <c r="S5" i="7"/>
  <c r="B15" i="8" s="1"/>
  <c r="S6" i="7"/>
  <c r="C15" i="8" s="1"/>
  <c r="K5" i="7"/>
  <c r="B7" i="8" s="1"/>
  <c r="K6" i="7"/>
  <c r="C7" i="8" s="1"/>
  <c r="R5" i="7"/>
  <c r="B14" i="8" s="1"/>
  <c r="R6" i="7"/>
  <c r="C14" i="8" s="1"/>
  <c r="J5" i="7"/>
  <c r="B6" i="8" s="1"/>
  <c r="J6" i="7"/>
  <c r="C6" i="8" s="1"/>
  <c r="Q5" i="7"/>
  <c r="B13" i="8" s="1"/>
  <c r="Q6" i="7"/>
  <c r="C13" i="8" s="1"/>
  <c r="I5" i="7"/>
  <c r="B5" i="8" s="1"/>
  <c r="I6" i="7"/>
  <c r="C5" i="8" s="1"/>
  <c r="X5" i="7"/>
  <c r="B20" i="8" s="1"/>
  <c r="X6" i="7"/>
  <c r="C20" i="8" s="1"/>
  <c r="P5" i="7"/>
  <c r="B12" i="8" s="1"/>
  <c r="P6" i="7"/>
  <c r="C12" i="8" s="1"/>
  <c r="H5" i="7"/>
  <c r="B4" i="8" s="1"/>
  <c r="H6" i="7"/>
  <c r="C4" i="8" s="1"/>
  <c r="W6" i="7"/>
  <c r="C19" i="8" s="1"/>
  <c r="W5" i="7"/>
  <c r="B19" i="8" s="1"/>
  <c r="B4" i="9" s="1"/>
  <c r="O6" i="7"/>
  <c r="C11" i="8" s="1"/>
  <c r="O5" i="7"/>
  <c r="B11" i="8" s="1"/>
  <c r="G6" i="7"/>
  <c r="C3" i="8" s="1"/>
  <c r="G5" i="7"/>
  <c r="B3" i="8" s="1"/>
  <c r="V5" i="7"/>
  <c r="B18" i="8" s="1"/>
  <c r="V6" i="7"/>
  <c r="C18" i="8" s="1"/>
  <c r="N6" i="7"/>
  <c r="C10" i="8" s="1"/>
  <c r="N5" i="7"/>
  <c r="B10" i="8" s="1"/>
  <c r="B3" i="9" l="1"/>
  <c r="C2" i="9"/>
  <c r="C4" i="9"/>
  <c r="C3" i="9"/>
  <c r="B2" i="9"/>
  <c r="B6" i="9" s="1"/>
  <c r="C6" i="9" l="1"/>
  <c r="D6" i="9" s="1"/>
</calcChain>
</file>

<file path=xl/sharedStrings.xml><?xml version="1.0" encoding="utf-8"?>
<sst xmlns="http://schemas.openxmlformats.org/spreadsheetml/2006/main" count="699" uniqueCount="151">
  <si>
    <t>会場</t>
  </si>
  <si>
    <t>競技/種目</t>
  </si>
  <si>
    <t>7月</t>
  </si>
  <si>
    <t>8月</t>
  </si>
  <si>
    <t>21(水)</t>
  </si>
  <si>
    <t>22(木)</t>
  </si>
  <si>
    <t>23(金)</t>
  </si>
  <si>
    <t>24(土)</t>
  </si>
  <si>
    <t>25(日)</t>
  </si>
  <si>
    <t>26(月)</t>
  </si>
  <si>
    <t>27(火)</t>
  </si>
  <si>
    <t>28(水)</t>
  </si>
  <si>
    <t>29(木)</t>
  </si>
  <si>
    <t>30(金)</t>
  </si>
  <si>
    <t>31(土)</t>
  </si>
  <si>
    <t>1(日)</t>
  </si>
  <si>
    <t>2(月)</t>
  </si>
  <si>
    <t>3(火)</t>
  </si>
  <si>
    <t>4(水)</t>
  </si>
  <si>
    <t>5(木)</t>
  </si>
  <si>
    <t>6(金)</t>
  </si>
  <si>
    <t>7(土)</t>
  </si>
  <si>
    <t>8(日)</t>
  </si>
  <si>
    <t>開会式・閉会式</t>
  </si>
  <si>
    <t>サッカー</t>
  </si>
  <si>
    <t>陸上競技/トラック＆フィールド</t>
  </si>
  <si>
    <t>東京体育館</t>
  </si>
  <si>
    <t>卓球</t>
  </si>
  <si>
    <t>ハンドボール</t>
  </si>
  <si>
    <t>日本武道館</t>
  </si>
  <si>
    <t>空手</t>
  </si>
  <si>
    <t>柔道</t>
  </si>
  <si>
    <t>国技館</t>
  </si>
  <si>
    <t>ボクシング</t>
  </si>
  <si>
    <t>馬事公苑</t>
  </si>
  <si>
    <t>馬術</t>
  </si>
  <si>
    <t>バドミントン</t>
  </si>
  <si>
    <t>近代五種</t>
  </si>
  <si>
    <t>東京スタジアム</t>
  </si>
  <si>
    <t>ラグビー</t>
  </si>
  <si>
    <t>有明アリーナ</t>
  </si>
  <si>
    <t>バレーボール</t>
  </si>
  <si>
    <t>有明体操競技場</t>
  </si>
  <si>
    <t>新体操</t>
  </si>
  <si>
    <t>体操競技</t>
  </si>
  <si>
    <t>トランポリン</t>
  </si>
  <si>
    <t>自転車競技/BMXフリースタイル</t>
  </si>
  <si>
    <t>自転車競技/BMXレーシング</t>
  </si>
  <si>
    <t>スケートボード</t>
  </si>
  <si>
    <t>テニス</t>
  </si>
  <si>
    <t>お台場海浜公園</t>
  </si>
  <si>
    <t>トライアスロン</t>
  </si>
  <si>
    <t>潮風公園</t>
  </si>
  <si>
    <t>ホッケー</t>
  </si>
  <si>
    <t>海の森クロスカントリーコース</t>
  </si>
  <si>
    <t>ボート</t>
  </si>
  <si>
    <t>オリンピックスタジアム</t>
    <phoneticPr fontId="1"/>
  </si>
  <si>
    <t>国立代々木競技場</t>
    <phoneticPr fontId="1"/>
  </si>
  <si>
    <t>東京国際フォーラム</t>
    <phoneticPr fontId="1"/>
  </si>
  <si>
    <t>武蔵野の森総合スポーツプラザ</t>
    <phoneticPr fontId="1"/>
  </si>
  <si>
    <t>有明アーバンスポーツパーク</t>
    <phoneticPr fontId="1"/>
  </si>
  <si>
    <t>青海アーバンスポーツパーク</t>
    <phoneticPr fontId="1"/>
  </si>
  <si>
    <t>海の森水上競技場</t>
    <phoneticPr fontId="1"/>
  </si>
  <si>
    <t>カヌー・スラロームセンター</t>
    <phoneticPr fontId="1"/>
  </si>
  <si>
    <t>アーチェリー</t>
  </si>
  <si>
    <t>東京アクアティクスセンター</t>
  </si>
  <si>
    <t>アーティスティックスイミング</t>
  </si>
  <si>
    <t>競泳</t>
  </si>
  <si>
    <t>飛込</t>
  </si>
  <si>
    <t>水球</t>
  </si>
  <si>
    <t>テコンドー</t>
  </si>
  <si>
    <t>レスリング</t>
  </si>
  <si>
    <t>フェンシング</t>
  </si>
  <si>
    <t>釣ヶ崎海岸サーフィンビーチ</t>
  </si>
  <si>
    <t>サーフィン</t>
  </si>
  <si>
    <t>さいたまスーパーアリーナ</t>
  </si>
  <si>
    <t>射撃/クレー射撃</t>
  </si>
  <si>
    <t>霞ヶ関カンツリー倶楽部</t>
  </si>
  <si>
    <t>ゴルフ</t>
  </si>
  <si>
    <t>セーリング</t>
  </si>
  <si>
    <t>福島あづま球場</t>
  </si>
  <si>
    <t>横浜スタジアム</t>
  </si>
  <si>
    <t>札幌ドーム</t>
  </si>
  <si>
    <t>宮城スタジアム</t>
  </si>
  <si>
    <t>埼玉スタジアム2002</t>
  </si>
  <si>
    <t>札幌大通公園</t>
  </si>
  <si>
    <t>夢の島公園アーチェリー場</t>
    <phoneticPr fontId="1"/>
  </si>
  <si>
    <t>東京辰巳国際水泳場</t>
    <phoneticPr fontId="1"/>
  </si>
  <si>
    <t>幕張メッセAホール</t>
    <phoneticPr fontId="1"/>
  </si>
  <si>
    <t>幕張メッセBホール</t>
    <phoneticPr fontId="1"/>
  </si>
  <si>
    <t>陸上自衛隊朝霞訓練場</t>
    <phoneticPr fontId="1"/>
  </si>
  <si>
    <t>江の島ヨットハーバー</t>
    <phoneticPr fontId="1"/>
  </si>
  <si>
    <t>伊豆ベロドローム</t>
    <phoneticPr fontId="1"/>
  </si>
  <si>
    <t>伊豆MTBコース</t>
    <phoneticPr fontId="1"/>
  </si>
  <si>
    <t>富士スピードウェイ</t>
    <phoneticPr fontId="1"/>
  </si>
  <si>
    <t>茨城カシマスタジアム</t>
    <phoneticPr fontId="1"/>
  </si>
  <si>
    <t>横浜国際総合競技場</t>
    <phoneticPr fontId="1"/>
  </si>
  <si>
    <t>ウエイトリフティング</t>
    <phoneticPr fontId="1"/>
  </si>
  <si>
    <t>マラソンスイミング</t>
    <phoneticPr fontId="1"/>
  </si>
  <si>
    <t>ビーチバレーボール</t>
    <phoneticPr fontId="1"/>
  </si>
  <si>
    <t>スポーツクライミング</t>
    <phoneticPr fontId="1"/>
  </si>
  <si>
    <t>バスケットボール</t>
    <phoneticPr fontId="1"/>
  </si>
  <si>
    <t>バスケットボール3×3</t>
    <phoneticPr fontId="1"/>
  </si>
  <si>
    <t>馬術/総合馬術(クロスカントリー)</t>
    <phoneticPr fontId="1"/>
  </si>
  <si>
    <t>カヌー/スプリント</t>
    <phoneticPr fontId="1"/>
  </si>
  <si>
    <t>カヌー/スラローム</t>
    <phoneticPr fontId="1"/>
  </si>
  <si>
    <t>射撃/ライフル＆ピストル</t>
    <phoneticPr fontId="1"/>
  </si>
  <si>
    <t>自転車競技/トラック</t>
    <phoneticPr fontId="1"/>
  </si>
  <si>
    <t>自転車競技/マウンテンバイク</t>
    <phoneticPr fontId="1"/>
  </si>
  <si>
    <t>自転車競技/ロード　</t>
    <phoneticPr fontId="1"/>
  </si>
  <si>
    <t>野球・ソフトボール</t>
    <phoneticPr fontId="1"/>
  </si>
  <si>
    <t>陸上競技/競歩　マラソン</t>
    <phoneticPr fontId="1"/>
  </si>
  <si>
    <t>○</t>
    <phoneticPr fontId="1"/>
  </si>
  <si>
    <t>都内</t>
    <rPh sb="0" eb="2">
      <t>トナイ</t>
    </rPh>
    <phoneticPr fontId="1"/>
  </si>
  <si>
    <t>セッション数</t>
    <rPh sb="5" eb="6">
      <t>スウ</t>
    </rPh>
    <phoneticPr fontId="1"/>
  </si>
  <si>
    <t>バスケットボール3×3</t>
  </si>
  <si>
    <t>収容人数</t>
    <rPh sb="0" eb="2">
      <t>シュウヨウ</t>
    </rPh>
    <rPh sb="2" eb="4">
      <t>ニンズウ</t>
    </rPh>
    <phoneticPr fontId="1"/>
  </si>
  <si>
    <t>全会場</t>
    <rPh sb="0" eb="1">
      <t>ゼン</t>
    </rPh>
    <rPh sb="1" eb="3">
      <t>カイジョウ</t>
    </rPh>
    <phoneticPr fontId="1"/>
  </si>
  <si>
    <t>■オリンピック期間のセッション数および収容人数</t>
    <rPh sb="7" eb="9">
      <t>キカン</t>
    </rPh>
    <rPh sb="15" eb="16">
      <t>スウ</t>
    </rPh>
    <rPh sb="19" eb="21">
      <t>シュウヨウ</t>
    </rPh>
    <rPh sb="21" eb="23">
      <t>ニンズウ</t>
    </rPh>
    <phoneticPr fontId="1"/>
  </si>
  <si>
    <t>○</t>
  </si>
  <si>
    <t>武蔵野の森公園</t>
    <rPh sb="0" eb="3">
      <t>ムサシノ</t>
    </rPh>
    <rPh sb="4" eb="5">
      <t>モリ</t>
    </rPh>
    <rPh sb="5" eb="7">
      <t>コウエン</t>
    </rPh>
    <phoneticPr fontId="1"/>
  </si>
  <si>
    <t>自転車競技/ロード　</t>
  </si>
  <si>
    <t>人</t>
    <rPh sb="0" eb="1">
      <t>ニン</t>
    </rPh>
    <phoneticPr fontId="1"/>
  </si>
  <si>
    <t>有明テニスの森センターコート※</t>
    <phoneticPr fontId="1"/>
  </si>
  <si>
    <t>有明テニスの森 コート1※</t>
    <phoneticPr fontId="1"/>
  </si>
  <si>
    <t>有明テニスの森 コート2※</t>
    <phoneticPr fontId="1"/>
  </si>
  <si>
    <t>有明テニスの森コート3-11※</t>
    <phoneticPr fontId="1"/>
  </si>
  <si>
    <t>大井ホッケー競技場ノースピッチ※</t>
    <phoneticPr fontId="1"/>
  </si>
  <si>
    <t>大井ホッケー競技場サウスピッチ※</t>
    <phoneticPr fontId="1"/>
  </si>
  <si>
    <t>※　有明テニスの森、大井ホッケー競技場については合計収容人数からの想定値</t>
    <rPh sb="2" eb="4">
      <t>アリアケ</t>
    </rPh>
    <rPh sb="8" eb="9">
      <t>モリ</t>
    </rPh>
    <rPh sb="10" eb="12">
      <t>オオイ</t>
    </rPh>
    <rPh sb="16" eb="19">
      <t>キョウギジョウ</t>
    </rPh>
    <rPh sb="24" eb="26">
      <t>ゴウケイ</t>
    </rPh>
    <rPh sb="26" eb="28">
      <t>シュウヨウ</t>
    </rPh>
    <rPh sb="28" eb="30">
      <t>ニンズ</t>
    </rPh>
    <rPh sb="33" eb="35">
      <t>ソウテイ</t>
    </rPh>
    <rPh sb="35" eb="36">
      <t>チ</t>
    </rPh>
    <phoneticPr fontId="1"/>
  </si>
  <si>
    <t>出典：組織委員会ホームページ</t>
    <rPh sb="0" eb="2">
      <t>シュッテン</t>
    </rPh>
    <rPh sb="3" eb="5">
      <t>ソシキ</t>
    </rPh>
    <rPh sb="5" eb="8">
      <t>イインカイ</t>
    </rPh>
    <phoneticPr fontId="1"/>
  </si>
  <si>
    <t>X</t>
    <phoneticPr fontId="1"/>
  </si>
  <si>
    <t>Y</t>
    <phoneticPr fontId="1"/>
  </si>
  <si>
    <t>Z</t>
    <phoneticPr fontId="1"/>
  </si>
  <si>
    <t>会場のシートキル率（％）</t>
    <rPh sb="0" eb="2">
      <t xml:space="preserve">カイジョウノ </t>
    </rPh>
    <rPh sb="8" eb="9">
      <t xml:space="preserve">リツ </t>
    </rPh>
    <phoneticPr fontId="1"/>
  </si>
  <si>
    <t>■パラメーター</t>
    <phoneticPr fontId="1"/>
  </si>
  <si>
    <t>トータル</t>
  </si>
  <si>
    <t>チケット販売数</t>
  </si>
  <si>
    <t>都内一日平均</t>
    <rPh sb="0" eb="2">
      <t xml:space="preserve">トナイ </t>
    </rPh>
    <rPh sb="2" eb="6">
      <t xml:space="preserve">イチニチヘイキン </t>
    </rPh>
    <phoneticPr fontId="1"/>
  </si>
  <si>
    <t>2021.06.13</t>
    <phoneticPr fontId="1"/>
  </si>
  <si>
    <t>dfujii@e.u-tokyo.ac.jp</t>
    <phoneticPr fontId="1"/>
  </si>
  <si>
    <t>taisuke.nakata@e.u-tokyo.ac.jp</t>
    <phoneticPr fontId="1"/>
  </si>
  <si>
    <t>https://Covid19OutputJapan.github.io/JP/</t>
  </si>
  <si>
    <r>
      <rPr>
        <b/>
        <sz val="24"/>
        <color theme="1"/>
        <rFont val="游ゴシック"/>
        <family val="3"/>
        <charset val="128"/>
      </rPr>
      <t>使用上の注意点（初めにお読みください）</t>
    </r>
    <rPh sb="0" eb="3">
      <t xml:space="preserve">シヨウジョウノ </t>
    </rPh>
    <rPh sb="4" eb="7">
      <t xml:space="preserve">チュウイテン </t>
    </rPh>
    <rPh sb="8" eb="9">
      <t xml:space="preserve">ハジメニオヨミクダサイ </t>
    </rPh>
    <phoneticPr fontId="1"/>
  </si>
  <si>
    <r>
      <rPr>
        <sz val="11"/>
        <color rgb="FF000000"/>
        <rFont val="游ゴシック"/>
        <family val="3"/>
        <charset val="128"/>
      </rPr>
      <t>①当コンテンツはどなたでもご自由にご使用いただけますが、利用する際は必ず出典を明記してください。記載例を以下に示します。</t>
    </r>
    <rPh sb="1" eb="2">
      <t xml:space="preserve">トウ </t>
    </rPh>
    <phoneticPr fontId="1"/>
  </si>
  <si>
    <r>
      <rPr>
        <sz val="11"/>
        <color theme="1"/>
        <rFont val="游ゴシック"/>
        <family val="2"/>
        <charset val="128"/>
      </rPr>
      <t>②情報の正確性については万全を期していますが、当コンテンツの間違い、情報の欠落、時間の経過に起因して生じる結果について、我々は一切の責任を負わないものとします。
我々は利用者が当コンテンツの情報を用いて行う一切の行為について責任を負うものではありません。</t>
    </r>
    <r>
      <rPr>
        <sz val="11"/>
        <color theme="1"/>
        <rFont val="Arial"/>
        <family val="2"/>
      </rPr>
      <t xml:space="preserve"> 
</t>
    </r>
    <r>
      <rPr>
        <sz val="11"/>
        <color theme="1"/>
        <rFont val="游ゴシック"/>
        <family val="2"/>
        <charset val="128"/>
      </rPr>
      <t>また、利用者が当コンテンツを利用したことにより発生した利用者の損害及び利用者が第三者に与えた損害に対して、責任を負うものではありません。</t>
    </r>
    <rPh sb="23" eb="24">
      <t xml:space="preserve">トウコンテンツノ </t>
    </rPh>
    <rPh sb="60" eb="61">
      <t xml:space="preserve">ワレワレハ </t>
    </rPh>
    <phoneticPr fontId="1"/>
  </si>
  <si>
    <r>
      <rPr>
        <sz val="11"/>
        <color theme="1"/>
        <rFont val="游ゴシック"/>
        <family val="2"/>
        <charset val="128"/>
      </rPr>
      <t>③当コンテンツを使用することにより、利用者は以上の注意事項をお読みになった上で理解し、同意したものとします。</t>
    </r>
    <rPh sb="1" eb="2">
      <t xml:space="preserve">トウ </t>
    </rPh>
    <rPh sb="18" eb="21">
      <t xml:space="preserve">リヨウシャ </t>
    </rPh>
    <rPh sb="22" eb="24">
      <t xml:space="preserve">イジョウノ </t>
    </rPh>
    <rPh sb="25" eb="29">
      <t xml:space="preserve">チュウイジコウ </t>
    </rPh>
    <phoneticPr fontId="1"/>
  </si>
  <si>
    <r>
      <rPr>
        <sz val="11"/>
        <color theme="1"/>
        <rFont val="游ゴシック"/>
        <family val="2"/>
        <charset val="128"/>
      </rPr>
      <t>東京大学</t>
    </r>
    <r>
      <rPr>
        <sz val="11"/>
        <color theme="1"/>
        <rFont val="Arial"/>
        <family val="2"/>
      </rPr>
      <t xml:space="preserve"> </t>
    </r>
    <r>
      <rPr>
        <sz val="11"/>
        <color theme="1"/>
        <rFont val="游ゴシック"/>
        <family val="2"/>
        <charset val="128"/>
      </rPr>
      <t>藤井大輔・仲田泰祐・岡本亘</t>
    </r>
    <rPh sb="0" eb="4">
      <t xml:space="preserve">トウキョウダイガク </t>
    </rPh>
    <phoneticPr fontId="1"/>
  </si>
  <si>
    <r>
      <rPr>
        <sz val="11"/>
        <color theme="1"/>
        <rFont val="游ゴシック"/>
        <family val="2"/>
        <charset val="128"/>
      </rPr>
      <t>毎週火曜日分析を更新</t>
    </r>
    <rPh sb="0" eb="5">
      <t xml:space="preserve">マイシュウカヨウビ </t>
    </rPh>
    <rPh sb="5" eb="7">
      <t xml:space="preserve">ブンセキヲ </t>
    </rPh>
    <rPh sb="8" eb="10">
      <t xml:space="preserve">コウシン </t>
    </rPh>
    <phoneticPr fontId="1"/>
  </si>
  <si>
    <t>最大キャパ x (100-X)%を最大収容人数として、Y％もしくはZ人のどちらか少ない方を収容</t>
    <phoneticPr fontId="1"/>
  </si>
  <si>
    <r>
      <rPr>
        <sz val="11"/>
        <color rgb="FF3D3D3D"/>
        <rFont val="ＭＳ Ｐゴシック"/>
        <family val="3"/>
        <charset val="128"/>
      </rPr>
      <t>出典：</t>
    </r>
    <r>
      <rPr>
        <sz val="11"/>
        <color rgb="FF000000"/>
        <rFont val="ＭＳ Ｐゴシック"/>
        <family val="3"/>
        <charset val="128"/>
      </rPr>
      <t>藤井・仲田・岡本『東京五輪</t>
    </r>
    <r>
      <rPr>
        <sz val="11"/>
        <color rgb="FF000000"/>
        <rFont val="Arial"/>
        <family val="3"/>
      </rPr>
      <t>2020</t>
    </r>
    <r>
      <rPr>
        <sz val="11"/>
        <color rgb="FF000000"/>
        <rFont val="ＭＳ Ｐゴシック"/>
        <family val="3"/>
        <charset val="128"/>
      </rPr>
      <t>観客数試算スプレッドシート』
（</t>
    </r>
    <r>
      <rPr>
        <sz val="11"/>
        <color rgb="FF000000"/>
        <rFont val="Arial"/>
        <family val="2"/>
      </rPr>
      <t>https://covid19outputjapan.github.io/JP/resources.html</t>
    </r>
    <r>
      <rPr>
        <sz val="11"/>
        <color rgb="FF000000"/>
        <rFont val="ＭＳ Ｐゴシック"/>
        <family val="3"/>
        <charset val="128"/>
      </rPr>
      <t>）</t>
    </r>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</si>
</sst>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5">
    <font>
      <sz val="11"/>
      <color theme="1"/>
      <name val="游ゴシック"/>
      <family val="2"/>
      <charset val="128"/>
      <scheme val="minor"/>
    </font>
    <font>
      <sz val="6"/>
      <name val="游ゴシック"/>
      <family val="2"/>
      <charset val="128"/>
      <scheme val="minor"/>
    </font>
    <font>
      <sz val="11"/>
      <color theme="1"/>
      <name val="游ゴシック"/>
      <family val="2"/>
      <charset val="128"/>
      <scheme val="minor"/>
    </font>
    <font>
      <sz val="11"/>
      <name val="游ゴシック"/>
      <family val="2"/>
      <charset val="128"/>
      <scheme val="minor"/>
    </font>
    <font>
      <sz val="11"/>
      <name val="游ゴシック"/>
      <family val="3"/>
      <charset val="128"/>
      <scheme val="minor"/>
    </font>
    <font>
      <sz val="11"/>
      <color theme="0"/>
      <name val="Meiryo UI"/>
      <family val="3"/>
      <charset val="128"/>
    </font>
    <font>
      <sz val="11"/>
      <name val="Meiryo UI"/>
      <family val="3"/>
      <charset val="128"/>
    </font>
    <font>
      <sz val="11"/>
      <color theme="1"/>
      <name val="Meiryo UI"/>
      <family val="3"/>
      <charset val="128"/>
    </font>
    <font>
      <sz val="20"/>
      <color theme="1"/>
      <name val="HGS創英角ｺﾞｼｯｸUB"/>
      <family val="3"/>
      <charset val="128"/>
    </font>
    <font>
      <sz val="14"/>
      <color theme="1"/>
      <name val="游ゴシック"/>
      <family val="2"/>
      <charset val="128"/>
      <scheme val="minor"/>
    </font>
    <font>
      <sz val="16"/>
      <color theme="1"/>
      <name val="游ゴシック"/>
      <family val="2"/>
      <charset val="128"/>
      <scheme val="minor"/>
    </font>
    <font>
      <sz val="16"/>
      <color theme="1"/>
      <name val="游ゴシック"/>
      <family val="3"/>
      <charset val="128"/>
      <scheme val="minor"/>
    </font>
    <font>
      <u/>
      <sz val="11"/>
      <color theme="10"/>
      <name val="游ゴシック"/>
      <family val="2"/>
      <charset val="128"/>
      <scheme val="minor"/>
    </font>
    <font>
      <sz val="11"/>
      <color theme="1"/>
      <name val="游ゴシック"/>
      <family val="2"/>
      <charset val="128"/>
    </font>
    <font>
      <b/>
      <sz val="24"/>
      <color theme="1"/>
      <name val="Arial"/>
      <family val="2"/>
    </font>
    <font>
      <b/>
      <sz val="24"/>
      <color theme="1"/>
      <name val="游ゴシック"/>
      <family val="3"/>
      <charset val="128"/>
    </font>
    <font>
      <sz val="11"/>
      <color theme="1"/>
      <name val="Arial"/>
      <family val="2"/>
    </font>
    <font>
      <sz val="11"/>
      <color rgb="FF000000"/>
      <name val="Arial"/>
      <family val="2"/>
    </font>
    <font>
      <sz val="11"/>
      <color rgb="FF000000"/>
      <name val="游ゴシック"/>
      <family val="3"/>
      <charset val="128"/>
    </font>
    <font>
      <u/>
      <sz val="11"/>
      <color theme="10"/>
      <name val="Arial"/>
      <family val="2"/>
    </font>
    <font>
      <u/>
      <sz val="11"/>
      <color theme="1"/>
      <name val="Arial"/>
      <family val="2"/>
    </font>
    <font>
      <sz val="11"/>
      <color rgb="FF3D3D3D"/>
      <name val="Arial"/>
      <family val="3"/>
    </font>
    <font>
      <sz val="11"/>
      <color rgb="FF000000"/>
      <name val="Arial"/>
      <family val="3"/>
    </font>
    <font>
      <sz val="11"/>
      <color rgb="FF3D3D3D"/>
      <name val="ＭＳ Ｐゴシック"/>
      <family val="3"/>
      <charset val="128"/>
    </font>
    <font>
      <sz val="11"/>
      <color rgb="FF000000"/>
      <name val="ＭＳ Ｐゴシック"/>
      <family val="3"/>
      <charset val="128"/>
    </font>
  </fonts>
  <fills count="3">
    <fill>
      <patternFill patternType="none"/>
    </fill>
    <fill>
      <patternFill patternType="gray125"/>
    </fill>
    <fill>
      <patternFill patternType="solid">
        <fgColor rgb="FF00206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style="hair">
        <color indexed="64"/>
      </top>
      <bottom/>
      <diagonal/>
    </border>
    <border>
      <left style="thin">
        <color indexed="64"/>
      </left>
      <right style="thin">
        <color indexed="64"/>
      </right>
      <top/>
      <bottom style="hair">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s>
  <cellStyleXfs count="4">
    <xf numFmtId="0" fontId="0" fillId="0" borderId="0">
      <alignment vertical="center"/>
    </xf>
    <xf numFmtId="38" fontId="2" fillId="0" borderId="0" applyFont="0" applyFill="0" applyBorder="0" applyAlignment="0" applyProtection="0">
      <alignment vertical="center"/>
    </xf>
    <xf numFmtId="9" fontId="2" fillId="0" borderId="0" applyFont="0" applyFill="0" applyBorder="0" applyAlignment="0" applyProtection="0">
      <alignment vertical="center"/>
    </xf>
    <xf numFmtId="0" fontId="12" fillId="0" borderId="0" applyNumberFormat="0" applyFill="0" applyBorder="0" applyAlignment="0" applyProtection="0">
      <alignment vertical="center"/>
    </xf>
  </cellStyleXfs>
  <cellXfs count="91">
    <xf numFmtId="0" fontId="0" fillId="0" borderId="0" xfId="0">
      <alignment vertical="center"/>
    </xf>
    <xf numFmtId="20" fontId="0" fillId="0" borderId="0" xfId="0" applyNumberFormat="1">
      <alignment vertical="center"/>
    </xf>
    <xf numFmtId="38" fontId="0" fillId="0" borderId="0" xfId="1" applyFont="1">
      <alignment vertical="center"/>
    </xf>
    <xf numFmtId="38" fontId="0" fillId="0" borderId="2" xfId="1" applyFont="1" applyBorder="1">
      <alignment vertical="center"/>
    </xf>
    <xf numFmtId="38" fontId="0" fillId="0" borderId="3" xfId="1" applyFont="1" applyBorder="1">
      <alignment vertical="center"/>
    </xf>
    <xf numFmtId="38" fontId="0" fillId="0" borderId="4" xfId="1" applyFont="1" applyBorder="1">
      <alignment vertical="center"/>
    </xf>
    <xf numFmtId="0" fontId="3" fillId="0" borderId="3" xfId="0" applyFont="1" applyBorder="1" applyAlignment="1">
      <alignment horizontal="center" vertical="center"/>
    </xf>
    <xf numFmtId="0" fontId="5" fillId="2" borderId="2" xfId="0" applyFont="1" applyFill="1" applyBorder="1" applyAlignment="1">
      <alignment horizontal="center" vertical="center"/>
    </xf>
    <xf numFmtId="38" fontId="5" fillId="2" borderId="2" xfId="1" applyFont="1" applyFill="1" applyBorder="1" applyAlignment="1">
      <alignment horizontal="center" vertical="center"/>
    </xf>
    <xf numFmtId="0" fontId="0" fillId="0" borderId="0" xfId="0" applyFill="1">
      <alignment vertical="center"/>
    </xf>
    <xf numFmtId="38" fontId="7" fillId="0" borderId="1" xfId="1" applyFont="1" applyBorder="1">
      <alignment vertical="center"/>
    </xf>
    <xf numFmtId="0" fontId="7" fillId="0" borderId="0" xfId="0" applyFont="1" applyAlignment="1">
      <alignment horizontal="right" vertical="center"/>
    </xf>
    <xf numFmtId="0" fontId="7" fillId="0" borderId="0" xfId="0" applyFont="1">
      <alignment vertical="center"/>
    </xf>
    <xf numFmtId="0" fontId="7" fillId="0" borderId="0" xfId="0" applyFont="1" applyFill="1">
      <alignment vertical="center"/>
    </xf>
    <xf numFmtId="0" fontId="0" fillId="0" borderId="10" xfId="0" applyBorder="1">
      <alignment vertical="center"/>
    </xf>
    <xf numFmtId="0" fontId="6" fillId="0" borderId="9" xfId="0" applyFont="1" applyFill="1" applyBorder="1" applyAlignment="1">
      <alignment horizontal="center" vertical="center"/>
    </xf>
    <xf numFmtId="38" fontId="7" fillId="0" borderId="2" xfId="1" applyFont="1" applyBorder="1" applyAlignment="1">
      <alignment horizontal="right" vertical="center"/>
    </xf>
    <xf numFmtId="38" fontId="7" fillId="0" borderId="4" xfId="1" applyFont="1" applyBorder="1" applyAlignment="1">
      <alignment horizontal="right" vertical="center"/>
    </xf>
    <xf numFmtId="0" fontId="4" fillId="0" borderId="6" xfId="0" applyNumberFormat="1" applyFont="1" applyBorder="1" applyAlignment="1">
      <alignment horizontal="right" vertical="center"/>
    </xf>
    <xf numFmtId="0" fontId="4" fillId="0" borderId="4" xfId="0" applyNumberFormat="1" applyFont="1" applyBorder="1" applyAlignment="1">
      <alignment horizontal="right" vertical="center"/>
    </xf>
    <xf numFmtId="0" fontId="8" fillId="0" borderId="0" xfId="0" applyFont="1">
      <alignment vertical="center"/>
    </xf>
    <xf numFmtId="0" fontId="4" fillId="0" borderId="3" xfId="0" applyFont="1" applyBorder="1">
      <alignment vertical="center"/>
    </xf>
    <xf numFmtId="38" fontId="4" fillId="0" borderId="3" xfId="1" applyFont="1" applyBorder="1">
      <alignment vertical="center"/>
    </xf>
    <xf numFmtId="0" fontId="4" fillId="0" borderId="3" xfId="0" applyFont="1" applyBorder="1" applyAlignment="1">
      <alignment horizontal="center" vertical="center"/>
    </xf>
    <xf numFmtId="0" fontId="4" fillId="0" borderId="5" xfId="0" applyFont="1" applyBorder="1" applyAlignment="1">
      <alignment horizontal="center" vertical="center"/>
    </xf>
    <xf numFmtId="0" fontId="4" fillId="0" borderId="5" xfId="0" applyFont="1" applyBorder="1">
      <alignment vertical="center"/>
    </xf>
    <xf numFmtId="38" fontId="4" fillId="0" borderId="5" xfId="1" applyFont="1" applyBorder="1">
      <alignment vertical="center"/>
    </xf>
    <xf numFmtId="0" fontId="4" fillId="0" borderId="2" xfId="0" applyFont="1" applyBorder="1" applyAlignment="1">
      <alignment horizontal="center" vertical="center"/>
    </xf>
    <xf numFmtId="0" fontId="4" fillId="0" borderId="2" xfId="0" applyFont="1" applyBorder="1">
      <alignment vertical="center"/>
    </xf>
    <xf numFmtId="38" fontId="4" fillId="0" borderId="2" xfId="1" applyFont="1" applyBorder="1">
      <alignment vertical="center"/>
    </xf>
    <xf numFmtId="0" fontId="4" fillId="0" borderId="4" xfId="0" applyFont="1" applyBorder="1" applyAlignment="1">
      <alignment horizontal="center" vertical="center"/>
    </xf>
    <xf numFmtId="0" fontId="4" fillId="0" borderId="4" xfId="0" applyFont="1" applyBorder="1">
      <alignment vertical="center"/>
    </xf>
    <xf numFmtId="38" fontId="4" fillId="0" borderId="4" xfId="1" applyFont="1" applyBorder="1">
      <alignment vertical="center"/>
    </xf>
    <xf numFmtId="0" fontId="4" fillId="0" borderId="6" xfId="0" applyFont="1" applyBorder="1" applyAlignment="1">
      <alignment horizontal="center" vertical="center"/>
    </xf>
    <xf numFmtId="0" fontId="4" fillId="0" borderId="6" xfId="0" applyFont="1" applyBorder="1">
      <alignment vertical="center"/>
    </xf>
    <xf numFmtId="38" fontId="4" fillId="0" borderId="6" xfId="1" applyFont="1" applyBorder="1">
      <alignment vertical="center"/>
    </xf>
    <xf numFmtId="0" fontId="4" fillId="0" borderId="7" xfId="0" applyFont="1" applyBorder="1" applyAlignment="1">
      <alignment horizontal="center" vertical="center"/>
    </xf>
    <xf numFmtId="0" fontId="4" fillId="0" borderId="7" xfId="0" applyFont="1" applyBorder="1">
      <alignment vertical="center"/>
    </xf>
    <xf numFmtId="38" fontId="4" fillId="0" borderId="7" xfId="1" applyFont="1" applyBorder="1">
      <alignment vertical="center"/>
    </xf>
    <xf numFmtId="38" fontId="4" fillId="0" borderId="6" xfId="1" applyFont="1" applyFill="1" applyBorder="1">
      <alignment vertical="center"/>
    </xf>
    <xf numFmtId="38" fontId="4" fillId="0" borderId="3" xfId="1" applyFont="1" applyFill="1" applyBorder="1">
      <alignment vertical="center"/>
    </xf>
    <xf numFmtId="38" fontId="4" fillId="0" borderId="5" xfId="1" applyFont="1" applyFill="1" applyBorder="1">
      <alignment vertical="center"/>
    </xf>
    <xf numFmtId="0" fontId="4" fillId="0" borderId="5" xfId="0" applyFont="1" applyFill="1" applyBorder="1" applyAlignment="1">
      <alignment horizontal="center" vertical="center"/>
    </xf>
    <xf numFmtId="0" fontId="4" fillId="0" borderId="6" xfId="0" applyFont="1" applyFill="1" applyBorder="1" applyAlignment="1">
      <alignment horizontal="center" vertical="center"/>
    </xf>
    <xf numFmtId="0" fontId="4" fillId="0" borderId="3" xfId="0" applyFont="1" applyFill="1" applyBorder="1" applyAlignment="1">
      <alignment horizontal="center" vertical="center"/>
    </xf>
    <xf numFmtId="0" fontId="4" fillId="0" borderId="1" xfId="0" applyFont="1" applyBorder="1" applyAlignment="1">
      <alignment horizontal="center" vertical="center"/>
    </xf>
    <xf numFmtId="0" fontId="4" fillId="0" borderId="1" xfId="0" applyFont="1" applyBorder="1">
      <alignment vertical="center"/>
    </xf>
    <xf numFmtId="38" fontId="4" fillId="0" borderId="1" xfId="1" applyFont="1" applyBorder="1">
      <alignment vertical="center"/>
    </xf>
    <xf numFmtId="0" fontId="4" fillId="0" borderId="1" xfId="0" applyFont="1" applyFill="1" applyBorder="1" applyAlignment="1">
      <alignment horizontal="center" vertical="center"/>
    </xf>
    <xf numFmtId="38" fontId="4" fillId="0" borderId="2" xfId="1" applyFont="1" applyBorder="1" applyAlignment="1">
      <alignment horizontal="center" vertical="center"/>
    </xf>
    <xf numFmtId="0" fontId="4" fillId="0" borderId="6" xfId="0" applyFont="1" applyBorder="1" applyAlignment="1">
      <alignment horizontal="right" vertical="center"/>
    </xf>
    <xf numFmtId="0" fontId="4" fillId="0" borderId="4" xfId="0" applyFont="1" applyBorder="1" applyAlignment="1">
      <alignment horizontal="right" vertical="center"/>
    </xf>
    <xf numFmtId="0" fontId="4" fillId="0" borderId="2" xfId="0" applyFont="1" applyFill="1" applyBorder="1" applyAlignment="1">
      <alignment horizontal="center" vertical="center"/>
    </xf>
    <xf numFmtId="38" fontId="4" fillId="0" borderId="2" xfId="1" applyFont="1" applyFill="1" applyBorder="1">
      <alignment vertical="center"/>
    </xf>
    <xf numFmtId="38" fontId="4" fillId="0" borderId="4" xfId="1" applyFont="1" applyFill="1" applyBorder="1">
      <alignment vertical="center"/>
    </xf>
    <xf numFmtId="0" fontId="4" fillId="0" borderId="4" xfId="0" applyFont="1" applyFill="1" applyBorder="1" applyAlignment="1">
      <alignment horizontal="center" vertical="center"/>
    </xf>
    <xf numFmtId="38" fontId="4" fillId="0" borderId="7" xfId="1" applyFont="1" applyFill="1" applyBorder="1">
      <alignment vertical="center"/>
    </xf>
    <xf numFmtId="0" fontId="4" fillId="0" borderId="7" xfId="0" applyFont="1" applyFill="1" applyBorder="1" applyAlignment="1">
      <alignment horizontal="center" vertical="center"/>
    </xf>
    <xf numFmtId="38" fontId="4" fillId="0" borderId="1" xfId="1" applyFont="1" applyFill="1" applyBorder="1">
      <alignment vertical="center"/>
    </xf>
    <xf numFmtId="0" fontId="0" fillId="0" borderId="10" xfId="0" applyFill="1" applyBorder="1">
      <alignment vertical="center"/>
    </xf>
    <xf numFmtId="38" fontId="0" fillId="0" borderId="2" xfId="1" applyFont="1" applyFill="1" applyBorder="1">
      <alignment vertical="center"/>
    </xf>
    <xf numFmtId="38" fontId="0" fillId="0" borderId="4" xfId="1" applyFont="1" applyFill="1" applyBorder="1">
      <alignment vertical="center"/>
    </xf>
    <xf numFmtId="0" fontId="9" fillId="0" borderId="0" xfId="0" applyFont="1">
      <alignment vertical="center"/>
    </xf>
    <xf numFmtId="0" fontId="10" fillId="0" borderId="0" xfId="0" applyFont="1">
      <alignment vertical="center"/>
    </xf>
    <xf numFmtId="0" fontId="11" fillId="0" borderId="0" xfId="0" applyFont="1">
      <alignment vertical="center"/>
    </xf>
    <xf numFmtId="0" fontId="10" fillId="0" borderId="1" xfId="0" applyFont="1" applyBorder="1" applyAlignment="1">
      <alignment horizontal="center" vertical="center"/>
    </xf>
    <xf numFmtId="0" fontId="11" fillId="0" borderId="1" xfId="0" applyFont="1" applyBorder="1" applyAlignment="1">
      <alignment horizontal="center" vertical="center"/>
    </xf>
    <xf numFmtId="9" fontId="11" fillId="0" borderId="8" xfId="2" applyFont="1" applyBorder="1">
      <alignment vertical="center"/>
    </xf>
    <xf numFmtId="0" fontId="11" fillId="0" borderId="8" xfId="0" applyFont="1" applyBorder="1">
      <alignment vertical="center"/>
    </xf>
    <xf numFmtId="38" fontId="4" fillId="0" borderId="3" xfId="0" applyNumberFormat="1" applyFont="1" applyBorder="1" applyAlignment="1">
      <alignment horizontal="center" vertical="center"/>
    </xf>
    <xf numFmtId="0" fontId="0" fillId="0" borderId="10" xfId="0" applyFont="1" applyBorder="1">
      <alignment vertical="center"/>
    </xf>
    <xf numFmtId="14" fontId="7" fillId="0" borderId="0" xfId="0" applyNumberFormat="1" applyFont="1">
      <alignment vertical="center"/>
    </xf>
    <xf numFmtId="38" fontId="7" fillId="0" borderId="0" xfId="1" applyFont="1" applyBorder="1" applyAlignment="1">
      <alignment horizontal="right" vertical="center"/>
    </xf>
    <xf numFmtId="38" fontId="0" fillId="0" borderId="0" xfId="0" applyNumberFormat="1">
      <alignment vertical="center"/>
    </xf>
    <xf numFmtId="14" fontId="0" fillId="0" borderId="0" xfId="0" applyNumberFormat="1">
      <alignment vertical="center"/>
    </xf>
    <xf numFmtId="1" fontId="0" fillId="0" borderId="0" xfId="0" applyNumberFormat="1">
      <alignment vertical="center"/>
    </xf>
    <xf numFmtId="0" fontId="14" fillId="0" borderId="0" xfId="0" applyFont="1">
      <alignment vertical="center"/>
    </xf>
    <xf numFmtId="0" fontId="16" fillId="0" borderId="0" xfId="0" applyFont="1">
      <alignment vertical="center"/>
    </xf>
    <xf numFmtId="0" fontId="17" fillId="0" borderId="0" xfId="0" applyFont="1" applyAlignment="1">
      <alignment vertical="center" readingOrder="1"/>
    </xf>
    <xf numFmtId="0" fontId="19" fillId="0" borderId="0" xfId="3" applyFont="1" applyAlignment="1">
      <alignment horizontal="center" vertical="center" readingOrder="1"/>
    </xf>
    <xf numFmtId="0" fontId="16" fillId="0" borderId="0" xfId="0" applyFont="1" applyAlignment="1">
      <alignment vertical="center" wrapText="1"/>
    </xf>
    <xf numFmtId="0" fontId="16" fillId="0" borderId="0" xfId="0" applyFont="1" applyAlignment="1">
      <alignment horizontal="right" vertical="center"/>
    </xf>
    <xf numFmtId="0" fontId="20" fillId="0" borderId="0" xfId="3" applyFont="1" applyAlignment="1">
      <alignment horizontal="right" vertical="center" readingOrder="1"/>
    </xf>
    <xf numFmtId="0" fontId="5" fillId="2" borderId="6" xfId="0" applyFont="1" applyFill="1" applyBorder="1" applyAlignment="1">
      <alignment horizontal="center" vertical="center"/>
    </xf>
    <xf numFmtId="0" fontId="7" fillId="0" borderId="11" xfId="0" applyFont="1" applyBorder="1" applyAlignment="1">
      <alignment horizontal="center" vertical="center"/>
    </xf>
    <xf numFmtId="0" fontId="0" fillId="0" borderId="1" xfId="0" applyBorder="1" applyAlignment="1">
      <alignment vertical="center"/>
    </xf>
    <xf numFmtId="0" fontId="0" fillId="0" borderId="10" xfId="0" applyFont="1" applyFill="1" applyBorder="1">
      <alignment vertical="center"/>
    </xf>
    <xf numFmtId="0" fontId="21" fillId="0" borderId="0" xfId="0" applyFont="1" applyAlignment="1">
      <alignment vertical="center" wrapText="1"/>
    </xf>
    <xf numFmtId="0" fontId="7" fillId="0" borderId="0" xfId="0" applyFont="1" applyBorder="1" applyAlignment="1">
      <alignment horizontal="center" vertical="center"/>
    </xf>
    <xf numFmtId="0" fontId="0" fillId="0" borderId="12" xfId="0" applyBorder="1" applyAlignment="1">
      <alignment horizontal="center" vertical="center" wrapText="1"/>
    </xf>
    <xf numFmtId="0" fontId="0" fillId="0" borderId="10" xfId="0" applyBorder="1" applyAlignment="1">
      <alignment horizontal="center" vertical="center" wrapText="1"/>
    </xf>
  </cellXfs>
  <cellStyles count="4">
    <cellStyle name="Comma [0]" xfId="1" builtinId="6"/>
    <cellStyle name="Hyperlink" xfId="3" builtinId="8"/>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1</xdr:col>
      <xdr:colOff>59377</xdr:colOff>
      <xdr:row>4</xdr:row>
      <xdr:rowOff>217715</xdr:rowOff>
    </xdr:from>
    <xdr:to>
      <xdr:col>3</xdr:col>
      <xdr:colOff>1900053</xdr:colOff>
      <xdr:row>5</xdr:row>
      <xdr:rowOff>188026</xdr:rowOff>
    </xdr:to>
    <xdr:sp macro="" textlink="">
      <xdr:nvSpPr>
        <xdr:cNvPr id="2" name="テキスト ボックス 1">
          <a:extLst>
            <a:ext uri="{FF2B5EF4-FFF2-40B4-BE49-F238E27FC236}">
              <a16:creationId xmlns:a16="http://schemas.microsoft.com/office/drawing/2014/main" id="{00000000-0008-0000-0000-000002000000}"/>
            </a:ext>
          </a:extLst>
        </xdr:cNvPr>
        <xdr:cNvSpPr txBox="1"/>
      </xdr:nvSpPr>
      <xdr:spPr>
        <a:xfrm>
          <a:off x="752104" y="1444831"/>
          <a:ext cx="6105896" cy="58387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a:t>
          </a:r>
          <a:r>
            <a:rPr kumimoji="1" lang="ja-JP" altLang="en-US" sz="1100"/>
            <a:t>　各競技会場のグロスキャパシティとセッション数から観客収容人数を推計</a:t>
          </a:r>
          <a:endParaRPr kumimoji="1" lang="en-US" altLang="ja-JP" sz="1100"/>
        </a:p>
        <a:p>
          <a:r>
            <a:rPr kumimoji="1" lang="en-US" altLang="ja-JP" sz="1100"/>
            <a:t>※</a:t>
          </a:r>
          <a:r>
            <a:rPr kumimoji="1" lang="ja-JP" altLang="en-US" sz="1100"/>
            <a:t>　実際には、シートキル等があることから、観客数は相当程度減少することが見込まれる。</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covid19outputjapan.github.io/JP/" TargetMode="External"/><Relationship Id="rId2" Type="http://schemas.openxmlformats.org/officeDocument/2006/relationships/hyperlink" Target="mailto:taisuke.nakata@e.u-tokyo.ac.jp" TargetMode="External"/><Relationship Id="rId1" Type="http://schemas.openxmlformats.org/officeDocument/2006/relationships/hyperlink" Target="mailto:dfujii@e.u-tokyo.ac.jp"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B18"/>
  <sheetViews>
    <sheetView tabSelected="1" workbookViewId="0">
      <selection activeCell="B6" sqref="B6"/>
    </sheetView>
  </sheetViews>
  <sheetFormatPr defaultColWidth="11" defaultRowHeight="18.75"/>
  <cols>
    <col min="2" max="2" width="175.375" style="77" bestFit="1" customWidth="1"/>
  </cols>
  <sheetData>
    <row r="2" spans="2:2" ht="39.75">
      <c r="B2" s="76" t="s">
        <v>143</v>
      </c>
    </row>
    <row r="4" spans="2:2">
      <c r="B4" s="78" t="s">
        <v>144</v>
      </c>
    </row>
    <row r="5" spans="2:2">
      <c r="B5" s="79"/>
    </row>
    <row r="6" spans="2:2" ht="28.5">
      <c r="B6" s="87" t="s">
        <v>150</v>
      </c>
    </row>
    <row r="8" spans="2:2" ht="56.25">
      <c r="B8" s="80" t="s">
        <v>145</v>
      </c>
    </row>
    <row r="10" spans="2:2">
      <c r="B10" s="77" t="s">
        <v>146</v>
      </c>
    </row>
    <row r="12" spans="2:2">
      <c r="B12" s="81" t="s">
        <v>139</v>
      </c>
    </row>
    <row r="13" spans="2:2">
      <c r="B13" s="81" t="s">
        <v>147</v>
      </c>
    </row>
    <row r="14" spans="2:2">
      <c r="B14" s="82" t="s">
        <v>140</v>
      </c>
    </row>
    <row r="15" spans="2:2">
      <c r="B15" s="82" t="s">
        <v>141</v>
      </c>
    </row>
    <row r="17" spans="2:2">
      <c r="B17" s="81" t="s">
        <v>148</v>
      </c>
    </row>
    <row r="18" spans="2:2">
      <c r="B18" s="82" t="s">
        <v>142</v>
      </c>
    </row>
  </sheetData>
  <phoneticPr fontId="1"/>
  <hyperlinks>
    <hyperlink ref="B14" r:id="rId1"/>
    <hyperlink ref="B15" r:id="rId2"/>
    <hyperlink ref="B18" r:id="rId3" display="https://covid19outputjapan.github.io/JP/"/>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Z114"/>
  <sheetViews>
    <sheetView zoomScale="68" zoomScaleNormal="55" workbookViewId="0">
      <pane xSplit="5" ySplit="9" topLeftCell="F10" activePane="bottomRight" state="frozen"/>
      <selection pane="topRight" activeCell="H1" sqref="H1"/>
      <selection pane="bottomLeft" activeCell="A12" sqref="A12"/>
      <selection pane="bottomRight" activeCell="C21" sqref="C21"/>
    </sheetView>
  </sheetViews>
  <sheetFormatPr defaultColWidth="8.875" defaultRowHeight="18.75"/>
  <cols>
    <col min="2" max="2" width="7.125" customWidth="1"/>
    <col min="3" max="3" width="34.125" bestFit="1" customWidth="1"/>
    <col min="4" max="4" width="32.125" bestFit="1" customWidth="1"/>
    <col min="5" max="5" width="13.125" style="2" bestFit="1" customWidth="1"/>
    <col min="6" max="14" width="9.5" customWidth="1"/>
    <col min="15" max="15" width="10.625" style="9" customWidth="1"/>
    <col min="16" max="17" width="9.5" style="9" customWidth="1"/>
    <col min="18" max="24" width="9.5" customWidth="1"/>
    <col min="26" max="26" width="10.625" bestFit="1" customWidth="1"/>
  </cols>
  <sheetData>
    <row r="1" spans="2:26" ht="24">
      <c r="B1" s="20" t="s">
        <v>118</v>
      </c>
    </row>
    <row r="2" spans="2:26" ht="25.5">
      <c r="B2" s="63" t="s">
        <v>130</v>
      </c>
      <c r="F2" s="12" t="s">
        <v>2</v>
      </c>
      <c r="Q2" s="13" t="s">
        <v>3</v>
      </c>
    </row>
    <row r="3" spans="2:26" ht="24.75" customHeight="1" thickBot="1">
      <c r="B3" s="64"/>
      <c r="F3" s="15" t="s">
        <v>4</v>
      </c>
      <c r="G3" s="15" t="s">
        <v>5</v>
      </c>
      <c r="H3" s="15" t="s">
        <v>6</v>
      </c>
      <c r="I3" s="15" t="s">
        <v>7</v>
      </c>
      <c r="J3" s="15" t="s">
        <v>8</v>
      </c>
      <c r="K3" s="15" t="s">
        <v>9</v>
      </c>
      <c r="L3" s="15" t="s">
        <v>10</v>
      </c>
      <c r="M3" s="15" t="s">
        <v>11</v>
      </c>
      <c r="N3" s="15" t="s">
        <v>12</v>
      </c>
      <c r="O3" s="15" t="s">
        <v>13</v>
      </c>
      <c r="P3" s="15" t="s">
        <v>14</v>
      </c>
      <c r="Q3" s="15" t="s">
        <v>15</v>
      </c>
      <c r="R3" s="15" t="s">
        <v>16</v>
      </c>
      <c r="S3" s="15" t="s">
        <v>17</v>
      </c>
      <c r="T3" s="15" t="s">
        <v>18</v>
      </c>
      <c r="U3" s="15" t="s">
        <v>19</v>
      </c>
      <c r="V3" s="15" t="s">
        <v>20</v>
      </c>
      <c r="W3" s="15" t="s">
        <v>21</v>
      </c>
      <c r="X3" s="15" t="s">
        <v>22</v>
      </c>
    </row>
    <row r="4" spans="2:26" ht="24.75" customHeight="1" thickTop="1">
      <c r="B4" s="64"/>
      <c r="E4" s="10" t="s">
        <v>114</v>
      </c>
      <c r="F4" s="14">
        <f>COUNTA(F10:F113)</f>
        <v>4</v>
      </c>
      <c r="G4" s="14">
        <f t="shared" ref="G4:X4" si="0">COUNTA(G10:G113)</f>
        <v>5</v>
      </c>
      <c r="H4" s="14">
        <f t="shared" si="0"/>
        <v>4</v>
      </c>
      <c r="I4" s="14">
        <f t="shared" si="0"/>
        <v>53</v>
      </c>
      <c r="J4" s="70">
        <f t="shared" si="0"/>
        <v>67</v>
      </c>
      <c r="K4" s="70">
        <f t="shared" si="0"/>
        <v>60</v>
      </c>
      <c r="L4" s="70">
        <f t="shared" si="0"/>
        <v>64</v>
      </c>
      <c r="M4" s="70">
        <f t="shared" si="0"/>
        <v>58</v>
      </c>
      <c r="N4" s="70">
        <f t="shared" si="0"/>
        <v>51</v>
      </c>
      <c r="O4" s="86">
        <f t="shared" si="0"/>
        <v>55</v>
      </c>
      <c r="P4" s="59">
        <f t="shared" si="0"/>
        <v>55</v>
      </c>
      <c r="Q4" s="59">
        <f t="shared" si="0"/>
        <v>45</v>
      </c>
      <c r="R4" s="14">
        <f t="shared" si="0"/>
        <v>43</v>
      </c>
      <c r="S4" s="14">
        <f t="shared" si="0"/>
        <v>41</v>
      </c>
      <c r="T4" s="14">
        <f t="shared" si="0"/>
        <v>40</v>
      </c>
      <c r="U4" s="14">
        <f t="shared" si="0"/>
        <v>33</v>
      </c>
      <c r="V4" s="14">
        <f t="shared" si="0"/>
        <v>35</v>
      </c>
      <c r="W4" s="14">
        <f t="shared" si="0"/>
        <v>27</v>
      </c>
      <c r="X4" s="14">
        <f t="shared" si="0"/>
        <v>13</v>
      </c>
    </row>
    <row r="5" spans="2:26" ht="24.75" customHeight="1">
      <c r="D5" s="11"/>
      <c r="E5" s="16" t="s">
        <v>117</v>
      </c>
      <c r="F5" s="3">
        <v>152300</v>
      </c>
      <c r="G5" s="3">
        <v>215300</v>
      </c>
      <c r="H5" s="3">
        <v>95200</v>
      </c>
      <c r="I5" s="3">
        <v>654000</v>
      </c>
      <c r="J5" s="3">
        <v>867800</v>
      </c>
      <c r="K5" s="3">
        <v>695600</v>
      </c>
      <c r="L5" s="3">
        <v>920700</v>
      </c>
      <c r="M5" s="3">
        <v>839000</v>
      </c>
      <c r="N5" s="3">
        <v>613850</v>
      </c>
      <c r="O5" s="60">
        <v>1003750</v>
      </c>
      <c r="P5" s="60">
        <v>973750</v>
      </c>
      <c r="Q5" s="60">
        <v>651050</v>
      </c>
      <c r="R5" s="3">
        <v>704600</v>
      </c>
      <c r="S5" s="3">
        <v>673500</v>
      </c>
      <c r="T5" s="3">
        <v>607700</v>
      </c>
      <c r="U5" s="3">
        <v>519600</v>
      </c>
      <c r="V5" s="3">
        <v>628200</v>
      </c>
      <c r="W5" s="3">
        <v>475500</v>
      </c>
      <c r="X5" s="3">
        <v>176400</v>
      </c>
      <c r="Y5" t="s">
        <v>122</v>
      </c>
      <c r="Z5" s="73"/>
    </row>
    <row r="6" spans="2:26" ht="24.75" customHeight="1">
      <c r="D6" s="11"/>
      <c r="E6" s="17" t="s">
        <v>113</v>
      </c>
      <c r="F6" s="5">
        <v>48000</v>
      </c>
      <c r="G6" s="5">
        <v>48000</v>
      </c>
      <c r="H6" s="5">
        <v>95200</v>
      </c>
      <c r="I6" s="5">
        <v>368800</v>
      </c>
      <c r="J6" s="5">
        <v>423000</v>
      </c>
      <c r="K6" s="5">
        <v>481500</v>
      </c>
      <c r="L6" s="5">
        <v>481400</v>
      </c>
      <c r="M6" s="5">
        <v>464100</v>
      </c>
      <c r="N6" s="5">
        <v>438050</v>
      </c>
      <c r="O6" s="61">
        <v>570950</v>
      </c>
      <c r="P6" s="61">
        <v>537950</v>
      </c>
      <c r="Q6" s="61">
        <v>423250</v>
      </c>
      <c r="R6" s="5">
        <v>408200</v>
      </c>
      <c r="S6" s="5">
        <v>423300</v>
      </c>
      <c r="T6" s="5">
        <v>401500</v>
      </c>
      <c r="U6" s="5">
        <v>354000</v>
      </c>
      <c r="V6" s="5">
        <v>403600</v>
      </c>
      <c r="W6" s="5">
        <v>301900</v>
      </c>
      <c r="X6" s="5">
        <v>151800</v>
      </c>
      <c r="Y6" t="s">
        <v>122</v>
      </c>
    </row>
    <row r="8" spans="2:26">
      <c r="B8" s="84"/>
      <c r="F8" s="12" t="s">
        <v>2</v>
      </c>
      <c r="Q8" s="13" t="s">
        <v>3</v>
      </c>
      <c r="Y8" t="s">
        <v>122</v>
      </c>
    </row>
    <row r="9" spans="2:26" ht="36" customHeight="1">
      <c r="B9" s="83" t="s">
        <v>113</v>
      </c>
      <c r="C9" s="7" t="s">
        <v>0</v>
      </c>
      <c r="D9" s="7" t="s">
        <v>1</v>
      </c>
      <c r="E9" s="8" t="s">
        <v>116</v>
      </c>
      <c r="F9" s="7" t="s">
        <v>4</v>
      </c>
      <c r="G9" s="7" t="s">
        <v>5</v>
      </c>
      <c r="H9" s="7" t="s">
        <v>6</v>
      </c>
      <c r="I9" s="7" t="s">
        <v>7</v>
      </c>
      <c r="J9" s="7" t="s">
        <v>8</v>
      </c>
      <c r="K9" s="7" t="s">
        <v>9</v>
      </c>
      <c r="L9" s="7" t="s">
        <v>10</v>
      </c>
      <c r="M9" s="7" t="s">
        <v>11</v>
      </c>
      <c r="N9" s="7" t="s">
        <v>12</v>
      </c>
      <c r="O9" s="7" t="s">
        <v>13</v>
      </c>
      <c r="P9" s="7" t="s">
        <v>14</v>
      </c>
      <c r="Q9" s="7" t="s">
        <v>15</v>
      </c>
      <c r="R9" s="7" t="s">
        <v>16</v>
      </c>
      <c r="S9" s="7" t="s">
        <v>17</v>
      </c>
      <c r="T9" s="7" t="s">
        <v>18</v>
      </c>
      <c r="U9" s="7" t="s">
        <v>19</v>
      </c>
      <c r="V9" s="7" t="s">
        <v>20</v>
      </c>
      <c r="W9" s="7" t="s">
        <v>21</v>
      </c>
      <c r="X9" s="7" t="s">
        <v>22</v>
      </c>
    </row>
    <row r="10" spans="2:26">
      <c r="B10" s="6" t="s">
        <v>112</v>
      </c>
      <c r="C10" s="21" t="s">
        <v>56</v>
      </c>
      <c r="D10" s="21" t="s">
        <v>23</v>
      </c>
      <c r="E10" s="22">
        <v>68000</v>
      </c>
      <c r="F10" s="23"/>
      <c r="G10" s="23"/>
      <c r="H10" s="22">
        <v>68000</v>
      </c>
      <c r="I10" s="23"/>
      <c r="J10" s="23"/>
      <c r="K10" s="23"/>
      <c r="L10" s="23"/>
      <c r="M10" s="23"/>
      <c r="N10" s="23"/>
      <c r="O10" s="44"/>
      <c r="P10" s="44"/>
      <c r="Q10" s="44"/>
      <c r="R10" s="23"/>
      <c r="S10" s="23"/>
      <c r="T10" s="23"/>
      <c r="U10" s="23"/>
      <c r="V10" s="23"/>
      <c r="W10" s="23"/>
      <c r="X10" s="22">
        <v>68000</v>
      </c>
    </row>
    <row r="11" spans="2:26">
      <c r="B11" s="6" t="s">
        <v>112</v>
      </c>
      <c r="C11" s="21" t="s">
        <v>56</v>
      </c>
      <c r="D11" s="21" t="s">
        <v>24</v>
      </c>
      <c r="E11" s="22">
        <v>68000</v>
      </c>
      <c r="F11" s="23"/>
      <c r="G11" s="23"/>
      <c r="H11" s="23"/>
      <c r="I11" s="23"/>
      <c r="J11" s="23"/>
      <c r="K11" s="23"/>
      <c r="L11" s="23"/>
      <c r="M11" s="23"/>
      <c r="N11" s="23"/>
      <c r="O11" s="44"/>
      <c r="P11" s="44"/>
      <c r="Q11" s="44"/>
      <c r="R11" s="23"/>
      <c r="S11" s="23"/>
      <c r="T11" s="23"/>
      <c r="U11" s="23"/>
      <c r="V11" s="22">
        <v>68000</v>
      </c>
      <c r="W11" s="23"/>
      <c r="X11" s="23"/>
    </row>
    <row r="12" spans="2:26">
      <c r="B12" s="6" t="s">
        <v>112</v>
      </c>
      <c r="C12" s="21" t="s">
        <v>56</v>
      </c>
      <c r="D12" s="21" t="s">
        <v>25</v>
      </c>
      <c r="E12" s="22">
        <v>68000</v>
      </c>
      <c r="F12" s="23"/>
      <c r="G12" s="23"/>
      <c r="H12" s="23"/>
      <c r="I12" s="23"/>
      <c r="J12" s="23"/>
      <c r="K12" s="23"/>
      <c r="L12" s="23"/>
      <c r="M12" s="23"/>
      <c r="N12" s="23"/>
      <c r="O12" s="40">
        <v>68000</v>
      </c>
      <c r="P12" s="40">
        <v>68000</v>
      </c>
      <c r="Q12" s="40">
        <v>68000</v>
      </c>
      <c r="R12" s="22">
        <v>68000</v>
      </c>
      <c r="S12" s="22">
        <v>68000</v>
      </c>
      <c r="T12" s="22">
        <v>68000</v>
      </c>
      <c r="U12" s="22">
        <v>68000</v>
      </c>
      <c r="V12" s="23"/>
      <c r="W12" s="23"/>
      <c r="X12" s="23"/>
    </row>
    <row r="13" spans="2:26">
      <c r="B13" s="24" t="s">
        <v>112</v>
      </c>
      <c r="C13" s="25" t="s">
        <v>56</v>
      </c>
      <c r="D13" s="25" t="s">
        <v>25</v>
      </c>
      <c r="E13" s="26">
        <v>68000</v>
      </c>
      <c r="F13" s="24"/>
      <c r="G13" s="24"/>
      <c r="H13" s="24"/>
      <c r="I13" s="24"/>
      <c r="J13" s="24"/>
      <c r="K13" s="24"/>
      <c r="L13" s="24"/>
      <c r="M13" s="24"/>
      <c r="N13" s="24"/>
      <c r="O13" s="41">
        <v>68000</v>
      </c>
      <c r="P13" s="41">
        <v>68000</v>
      </c>
      <c r="Q13" s="41">
        <v>68000</v>
      </c>
      <c r="R13" s="26">
        <v>68000</v>
      </c>
      <c r="S13" s="26">
        <v>68000</v>
      </c>
      <c r="T13" s="26">
        <v>68000</v>
      </c>
      <c r="U13" s="26">
        <v>68000</v>
      </c>
      <c r="V13" s="26">
        <v>68000</v>
      </c>
      <c r="W13" s="26">
        <v>68000</v>
      </c>
      <c r="X13" s="24"/>
    </row>
    <row r="14" spans="2:26">
      <c r="B14" s="27" t="s">
        <v>112</v>
      </c>
      <c r="C14" s="28" t="s">
        <v>26</v>
      </c>
      <c r="D14" s="28" t="s">
        <v>27</v>
      </c>
      <c r="E14" s="29">
        <v>7000</v>
      </c>
      <c r="F14" s="27"/>
      <c r="G14" s="27"/>
      <c r="H14" s="27"/>
      <c r="I14" s="29">
        <v>7000</v>
      </c>
      <c r="J14" s="29">
        <v>7000</v>
      </c>
      <c r="K14" s="29">
        <v>7000</v>
      </c>
      <c r="L14" s="29">
        <v>7000</v>
      </c>
      <c r="M14" s="29">
        <v>7000</v>
      </c>
      <c r="N14" s="29">
        <v>7000</v>
      </c>
      <c r="O14" s="52"/>
      <c r="P14" s="52"/>
      <c r="Q14" s="53">
        <v>7000</v>
      </c>
      <c r="R14" s="29">
        <v>7000</v>
      </c>
      <c r="S14" s="29">
        <v>7000</v>
      </c>
      <c r="T14" s="29">
        <v>7000</v>
      </c>
      <c r="U14" s="29">
        <v>7000</v>
      </c>
      <c r="V14" s="29">
        <v>7000</v>
      </c>
      <c r="W14" s="27"/>
      <c r="X14" s="27"/>
    </row>
    <row r="15" spans="2:26">
      <c r="B15" s="6" t="s">
        <v>112</v>
      </c>
      <c r="C15" s="21" t="s">
        <v>26</v>
      </c>
      <c r="D15" s="21" t="s">
        <v>27</v>
      </c>
      <c r="E15" s="22">
        <v>7000</v>
      </c>
      <c r="F15" s="23"/>
      <c r="G15" s="23"/>
      <c r="H15" s="23"/>
      <c r="I15" s="22">
        <v>7000</v>
      </c>
      <c r="J15" s="22">
        <v>7000</v>
      </c>
      <c r="K15" s="22">
        <v>7000</v>
      </c>
      <c r="L15" s="22">
        <v>7000</v>
      </c>
      <c r="M15" s="22">
        <v>7000</v>
      </c>
      <c r="N15" s="22">
        <v>7000</v>
      </c>
      <c r="O15" s="44"/>
      <c r="P15" s="44"/>
      <c r="Q15" s="40">
        <v>7000</v>
      </c>
      <c r="R15" s="22">
        <v>7000</v>
      </c>
      <c r="S15" s="22">
        <v>7000</v>
      </c>
      <c r="T15" s="22">
        <v>7000</v>
      </c>
      <c r="U15" s="23"/>
      <c r="V15" s="23"/>
      <c r="W15" s="23"/>
      <c r="X15" s="23"/>
    </row>
    <row r="16" spans="2:26">
      <c r="B16" s="30" t="s">
        <v>112</v>
      </c>
      <c r="C16" s="31" t="s">
        <v>26</v>
      </c>
      <c r="D16" s="31" t="s">
        <v>27</v>
      </c>
      <c r="E16" s="32">
        <v>7000</v>
      </c>
      <c r="F16" s="30"/>
      <c r="G16" s="30"/>
      <c r="H16" s="30"/>
      <c r="I16" s="32">
        <v>7000</v>
      </c>
      <c r="J16" s="32">
        <v>7000</v>
      </c>
      <c r="K16" s="32">
        <v>7000</v>
      </c>
      <c r="L16" s="32">
        <v>7000</v>
      </c>
      <c r="M16" s="32">
        <v>7000</v>
      </c>
      <c r="N16" s="32">
        <v>7000</v>
      </c>
      <c r="O16" s="54">
        <v>7000</v>
      </c>
      <c r="P16" s="55"/>
      <c r="Q16" s="54">
        <v>7000</v>
      </c>
      <c r="R16" s="32">
        <v>7000</v>
      </c>
      <c r="S16" s="32">
        <v>7000</v>
      </c>
      <c r="T16" s="32">
        <v>7000</v>
      </c>
      <c r="U16" s="32">
        <v>7000</v>
      </c>
      <c r="V16" s="32">
        <v>7000</v>
      </c>
      <c r="W16" s="30"/>
      <c r="X16" s="30"/>
    </row>
    <row r="17" spans="2:25">
      <c r="B17" s="33" t="s">
        <v>112</v>
      </c>
      <c r="C17" s="34" t="s">
        <v>57</v>
      </c>
      <c r="D17" s="34" t="s">
        <v>28</v>
      </c>
      <c r="E17" s="35">
        <v>10200</v>
      </c>
      <c r="F17" s="33"/>
      <c r="G17" s="33"/>
      <c r="H17" s="33"/>
      <c r="I17" s="35">
        <v>10200</v>
      </c>
      <c r="J17" s="35">
        <v>10200</v>
      </c>
      <c r="K17" s="35">
        <v>10200</v>
      </c>
      <c r="L17" s="35">
        <v>10200</v>
      </c>
      <c r="M17" s="35">
        <v>10200</v>
      </c>
      <c r="N17" s="35">
        <v>10200</v>
      </c>
      <c r="O17" s="39">
        <v>10200</v>
      </c>
      <c r="P17" s="39">
        <v>10200</v>
      </c>
      <c r="Q17" s="39">
        <v>10200</v>
      </c>
      <c r="R17" s="35">
        <v>10200</v>
      </c>
      <c r="S17" s="35">
        <v>10200</v>
      </c>
      <c r="T17" s="35">
        <v>10200</v>
      </c>
      <c r="U17" s="33"/>
      <c r="V17" s="33"/>
      <c r="W17" s="33"/>
      <c r="X17" s="33"/>
    </row>
    <row r="18" spans="2:25">
      <c r="B18" s="6" t="s">
        <v>112</v>
      </c>
      <c r="C18" s="21" t="s">
        <v>57</v>
      </c>
      <c r="D18" s="21" t="s">
        <v>28</v>
      </c>
      <c r="E18" s="22">
        <v>10200</v>
      </c>
      <c r="F18" s="23"/>
      <c r="G18" s="23"/>
      <c r="H18" s="23"/>
      <c r="I18" s="22">
        <v>10200</v>
      </c>
      <c r="J18" s="22">
        <v>10200</v>
      </c>
      <c r="K18" s="22">
        <v>10200</v>
      </c>
      <c r="L18" s="22">
        <v>10200</v>
      </c>
      <c r="M18" s="22">
        <v>10200</v>
      </c>
      <c r="N18" s="22">
        <v>10200</v>
      </c>
      <c r="O18" s="40">
        <v>10200</v>
      </c>
      <c r="P18" s="40">
        <v>10200</v>
      </c>
      <c r="Q18" s="40">
        <v>10200</v>
      </c>
      <c r="R18" s="22">
        <v>10200</v>
      </c>
      <c r="S18" s="22">
        <v>10200</v>
      </c>
      <c r="T18" s="22">
        <v>10200</v>
      </c>
      <c r="U18" s="23"/>
      <c r="V18" s="23"/>
      <c r="W18" s="23"/>
      <c r="X18" s="22">
        <v>10200</v>
      </c>
      <c r="Y18" s="1"/>
    </row>
    <row r="19" spans="2:25">
      <c r="B19" s="6" t="s">
        <v>112</v>
      </c>
      <c r="C19" s="21" t="s">
        <v>57</v>
      </c>
      <c r="D19" s="21" t="s">
        <v>28</v>
      </c>
      <c r="E19" s="22">
        <v>10200</v>
      </c>
      <c r="F19" s="23"/>
      <c r="G19" s="23"/>
      <c r="H19" s="23"/>
      <c r="I19" s="22">
        <v>10200</v>
      </c>
      <c r="J19" s="22">
        <v>10200</v>
      </c>
      <c r="K19" s="22">
        <v>10200</v>
      </c>
      <c r="L19" s="22">
        <v>10200</v>
      </c>
      <c r="M19" s="22">
        <v>10200</v>
      </c>
      <c r="N19" s="22">
        <v>10200</v>
      </c>
      <c r="O19" s="40">
        <v>10200</v>
      </c>
      <c r="P19" s="40">
        <v>10200</v>
      </c>
      <c r="Q19" s="40">
        <v>10200</v>
      </c>
      <c r="R19" s="22">
        <v>10200</v>
      </c>
      <c r="S19" s="22">
        <v>10200</v>
      </c>
      <c r="T19" s="22">
        <v>10200</v>
      </c>
      <c r="U19" s="22">
        <v>10200</v>
      </c>
      <c r="V19" s="22">
        <v>10200</v>
      </c>
      <c r="W19" s="22">
        <v>10200</v>
      </c>
      <c r="X19" s="22">
        <v>10200</v>
      </c>
      <c r="Y19" s="1"/>
    </row>
    <row r="20" spans="2:25">
      <c r="B20" s="24" t="s">
        <v>112</v>
      </c>
      <c r="C20" s="25" t="s">
        <v>57</v>
      </c>
      <c r="D20" s="25" t="s">
        <v>28</v>
      </c>
      <c r="E20" s="26">
        <v>10200</v>
      </c>
      <c r="F20" s="24"/>
      <c r="G20" s="24"/>
      <c r="H20" s="24"/>
      <c r="I20" s="24"/>
      <c r="J20" s="24"/>
      <c r="K20" s="24"/>
      <c r="L20" s="24"/>
      <c r="M20" s="24"/>
      <c r="N20" s="24"/>
      <c r="O20" s="42"/>
      <c r="P20" s="42"/>
      <c r="Q20" s="42"/>
      <c r="R20" s="24"/>
      <c r="S20" s="26">
        <v>10200</v>
      </c>
      <c r="T20" s="26">
        <v>10200</v>
      </c>
      <c r="U20" s="26">
        <v>10200</v>
      </c>
      <c r="V20" s="26">
        <v>10200</v>
      </c>
      <c r="W20" s="26">
        <v>10200</v>
      </c>
      <c r="X20" s="24"/>
    </row>
    <row r="21" spans="2:25">
      <c r="B21" s="27" t="s">
        <v>112</v>
      </c>
      <c r="C21" s="28" t="s">
        <v>29</v>
      </c>
      <c r="D21" s="28" t="s">
        <v>30</v>
      </c>
      <c r="E21" s="29">
        <v>11000</v>
      </c>
      <c r="F21" s="27"/>
      <c r="G21" s="27"/>
      <c r="H21" s="27"/>
      <c r="I21" s="27"/>
      <c r="J21" s="27"/>
      <c r="K21" s="27"/>
      <c r="L21" s="27"/>
      <c r="M21" s="27"/>
      <c r="N21" s="27"/>
      <c r="O21" s="52"/>
      <c r="P21" s="52"/>
      <c r="Q21" s="52"/>
      <c r="R21" s="27"/>
      <c r="S21" s="27"/>
      <c r="T21" s="27"/>
      <c r="U21" s="29">
        <v>11000</v>
      </c>
      <c r="V21" s="29">
        <v>11000</v>
      </c>
      <c r="W21" s="27"/>
      <c r="X21" s="27"/>
    </row>
    <row r="22" spans="2:25">
      <c r="B22" s="6" t="s">
        <v>112</v>
      </c>
      <c r="C22" s="21" t="s">
        <v>29</v>
      </c>
      <c r="D22" s="21" t="s">
        <v>30</v>
      </c>
      <c r="E22" s="22">
        <v>11000</v>
      </c>
      <c r="F22" s="23"/>
      <c r="G22" s="23"/>
      <c r="H22" s="23"/>
      <c r="I22" s="23"/>
      <c r="J22" s="23"/>
      <c r="K22" s="23"/>
      <c r="L22" s="23"/>
      <c r="M22" s="23"/>
      <c r="N22" s="23"/>
      <c r="O22" s="44"/>
      <c r="P22" s="44"/>
      <c r="Q22" s="44"/>
      <c r="R22" s="23"/>
      <c r="S22" s="23"/>
      <c r="T22" s="23"/>
      <c r="U22" s="22">
        <v>11000</v>
      </c>
      <c r="V22" s="22">
        <v>11000</v>
      </c>
      <c r="W22" s="22">
        <v>11000</v>
      </c>
      <c r="X22" s="23"/>
    </row>
    <row r="23" spans="2:25">
      <c r="B23" s="6" t="s">
        <v>112</v>
      </c>
      <c r="C23" s="21" t="s">
        <v>29</v>
      </c>
      <c r="D23" s="21" t="s">
        <v>31</v>
      </c>
      <c r="E23" s="22">
        <v>11000</v>
      </c>
      <c r="F23" s="23"/>
      <c r="G23" s="23"/>
      <c r="H23" s="23"/>
      <c r="I23" s="22">
        <v>11000</v>
      </c>
      <c r="J23" s="22">
        <v>11000</v>
      </c>
      <c r="K23" s="22">
        <v>11000</v>
      </c>
      <c r="L23" s="22">
        <v>11000</v>
      </c>
      <c r="M23" s="22">
        <v>11000</v>
      </c>
      <c r="N23" s="22">
        <v>11000</v>
      </c>
      <c r="O23" s="40">
        <v>11000</v>
      </c>
      <c r="P23" s="40">
        <v>11000</v>
      </c>
      <c r="Q23" s="44"/>
      <c r="R23" s="23"/>
      <c r="S23" s="23"/>
      <c r="T23" s="23"/>
      <c r="U23" s="23"/>
      <c r="V23" s="23"/>
      <c r="W23" s="23"/>
      <c r="X23" s="23"/>
    </row>
    <row r="24" spans="2:25">
      <c r="B24" s="30" t="s">
        <v>112</v>
      </c>
      <c r="C24" s="31" t="s">
        <v>29</v>
      </c>
      <c r="D24" s="31" t="s">
        <v>31</v>
      </c>
      <c r="E24" s="32">
        <v>11000</v>
      </c>
      <c r="F24" s="30"/>
      <c r="G24" s="30"/>
      <c r="H24" s="30"/>
      <c r="I24" s="32">
        <v>11000</v>
      </c>
      <c r="J24" s="32">
        <v>11000</v>
      </c>
      <c r="K24" s="32">
        <v>11000</v>
      </c>
      <c r="L24" s="32">
        <v>11000</v>
      </c>
      <c r="M24" s="32">
        <v>11000</v>
      </c>
      <c r="N24" s="32">
        <v>11000</v>
      </c>
      <c r="O24" s="54">
        <v>11000</v>
      </c>
      <c r="P24" s="54">
        <v>11000</v>
      </c>
      <c r="Q24" s="55"/>
      <c r="R24" s="30"/>
      <c r="S24" s="30"/>
      <c r="T24" s="30"/>
      <c r="U24" s="30"/>
      <c r="V24" s="30"/>
      <c r="W24" s="30"/>
      <c r="X24" s="30"/>
    </row>
    <row r="25" spans="2:25">
      <c r="B25" s="33" t="s">
        <v>112</v>
      </c>
      <c r="C25" s="34" t="s">
        <v>58</v>
      </c>
      <c r="D25" s="34" t="s">
        <v>97</v>
      </c>
      <c r="E25" s="35">
        <v>5000</v>
      </c>
      <c r="F25" s="33"/>
      <c r="G25" s="33"/>
      <c r="H25" s="33"/>
      <c r="I25" s="35">
        <v>5000</v>
      </c>
      <c r="J25" s="35">
        <v>5000</v>
      </c>
      <c r="K25" s="33"/>
      <c r="L25" s="35">
        <v>5000</v>
      </c>
      <c r="M25" s="33"/>
      <c r="N25" s="33"/>
      <c r="O25" s="43"/>
      <c r="P25" s="39">
        <v>5000</v>
      </c>
      <c r="Q25" s="43"/>
      <c r="R25" s="35">
        <v>5000</v>
      </c>
      <c r="S25" s="33"/>
      <c r="T25" s="33"/>
      <c r="U25" s="33"/>
      <c r="V25" s="33"/>
      <c r="W25" s="33"/>
      <c r="X25" s="33"/>
    </row>
    <row r="26" spans="2:25">
      <c r="B26" s="6" t="s">
        <v>112</v>
      </c>
      <c r="C26" s="21" t="s">
        <v>58</v>
      </c>
      <c r="D26" s="21" t="s">
        <v>97</v>
      </c>
      <c r="E26" s="22">
        <v>5000</v>
      </c>
      <c r="F26" s="23"/>
      <c r="G26" s="23"/>
      <c r="H26" s="23"/>
      <c r="I26" s="22">
        <v>5000</v>
      </c>
      <c r="J26" s="22">
        <v>5000</v>
      </c>
      <c r="K26" s="22">
        <v>5000</v>
      </c>
      <c r="L26" s="22">
        <v>5000</v>
      </c>
      <c r="M26" s="22">
        <v>5000</v>
      </c>
      <c r="N26" s="23"/>
      <c r="O26" s="44"/>
      <c r="P26" s="40">
        <v>5000</v>
      </c>
      <c r="Q26" s="40">
        <v>5000</v>
      </c>
      <c r="R26" s="22">
        <v>5000</v>
      </c>
      <c r="S26" s="22">
        <v>5000</v>
      </c>
      <c r="T26" s="22">
        <v>5000</v>
      </c>
      <c r="U26" s="23"/>
      <c r="V26" s="23"/>
      <c r="W26" s="23"/>
      <c r="X26" s="23"/>
    </row>
    <row r="27" spans="2:25">
      <c r="B27" s="24" t="s">
        <v>112</v>
      </c>
      <c r="C27" s="25" t="s">
        <v>58</v>
      </c>
      <c r="D27" s="25" t="s">
        <v>97</v>
      </c>
      <c r="E27" s="26">
        <v>5000</v>
      </c>
      <c r="F27" s="24"/>
      <c r="G27" s="24"/>
      <c r="H27" s="24"/>
      <c r="I27" s="24"/>
      <c r="J27" s="26">
        <v>5000</v>
      </c>
      <c r="K27" s="26">
        <v>5000</v>
      </c>
      <c r="L27" s="26">
        <v>5000</v>
      </c>
      <c r="M27" s="26">
        <v>5000</v>
      </c>
      <c r="N27" s="24"/>
      <c r="O27" s="42"/>
      <c r="P27" s="41">
        <v>5000</v>
      </c>
      <c r="Q27" s="41">
        <v>5000</v>
      </c>
      <c r="R27" s="26">
        <v>5000</v>
      </c>
      <c r="S27" s="26">
        <v>5000</v>
      </c>
      <c r="T27" s="26">
        <v>5000</v>
      </c>
      <c r="U27" s="24"/>
      <c r="V27" s="24"/>
      <c r="W27" s="24"/>
      <c r="X27" s="24"/>
    </row>
    <row r="28" spans="2:25">
      <c r="B28" s="27" t="s">
        <v>112</v>
      </c>
      <c r="C28" s="28" t="s">
        <v>32</v>
      </c>
      <c r="D28" s="28" t="s">
        <v>33</v>
      </c>
      <c r="E28" s="29">
        <v>7300</v>
      </c>
      <c r="F28" s="27"/>
      <c r="G28" s="27"/>
      <c r="H28" s="27"/>
      <c r="I28" s="29">
        <v>7300</v>
      </c>
      <c r="J28" s="29">
        <v>7300</v>
      </c>
      <c r="K28" s="29">
        <v>7300</v>
      </c>
      <c r="L28" s="29">
        <v>7300</v>
      </c>
      <c r="M28" s="29">
        <v>7300</v>
      </c>
      <c r="N28" s="29">
        <v>7300</v>
      </c>
      <c r="O28" s="53">
        <v>7300</v>
      </c>
      <c r="P28" s="53">
        <v>7300</v>
      </c>
      <c r="Q28" s="53">
        <v>7300</v>
      </c>
      <c r="R28" s="27"/>
      <c r="S28" s="29">
        <v>7300</v>
      </c>
      <c r="T28" s="29">
        <v>7300</v>
      </c>
      <c r="U28" s="29">
        <v>7300</v>
      </c>
      <c r="V28" s="29">
        <v>7300</v>
      </c>
      <c r="W28" s="29">
        <v>7300</v>
      </c>
      <c r="X28" s="29">
        <v>7300</v>
      </c>
    </row>
    <row r="29" spans="2:25">
      <c r="B29" s="30" t="s">
        <v>112</v>
      </c>
      <c r="C29" s="31" t="s">
        <v>32</v>
      </c>
      <c r="D29" s="31" t="s">
        <v>33</v>
      </c>
      <c r="E29" s="32">
        <v>7300</v>
      </c>
      <c r="F29" s="30"/>
      <c r="G29" s="30"/>
      <c r="H29" s="30"/>
      <c r="I29" s="32">
        <v>7300</v>
      </c>
      <c r="J29" s="32">
        <v>7300</v>
      </c>
      <c r="K29" s="32">
        <v>7300</v>
      </c>
      <c r="L29" s="32">
        <v>7300</v>
      </c>
      <c r="M29" s="32">
        <v>7300</v>
      </c>
      <c r="N29" s="32">
        <v>7300</v>
      </c>
      <c r="O29" s="54">
        <v>7300</v>
      </c>
      <c r="P29" s="54">
        <v>7300</v>
      </c>
      <c r="Q29" s="54">
        <v>7300</v>
      </c>
      <c r="R29" s="30"/>
      <c r="S29" s="32">
        <v>7300</v>
      </c>
      <c r="T29" s="30"/>
      <c r="U29" s="30"/>
      <c r="V29" s="30"/>
      <c r="W29" s="30"/>
      <c r="X29" s="30"/>
    </row>
    <row r="30" spans="2:25">
      <c r="B30" s="33" t="s">
        <v>112</v>
      </c>
      <c r="C30" s="34" t="s">
        <v>34</v>
      </c>
      <c r="D30" s="34" t="s">
        <v>35</v>
      </c>
      <c r="E30" s="35">
        <v>9300</v>
      </c>
      <c r="F30" s="33"/>
      <c r="G30" s="33"/>
      <c r="H30" s="33"/>
      <c r="I30" s="33"/>
      <c r="J30" s="33"/>
      <c r="K30" s="33"/>
      <c r="L30" s="33"/>
      <c r="M30" s="33"/>
      <c r="N30" s="33"/>
      <c r="O30" s="56">
        <v>9300</v>
      </c>
      <c r="P30" s="56">
        <v>9300</v>
      </c>
      <c r="Q30" s="43"/>
      <c r="R30" s="33"/>
      <c r="S30" s="33"/>
      <c r="T30" s="33"/>
      <c r="U30" s="33"/>
      <c r="V30" s="33"/>
      <c r="W30" s="33"/>
      <c r="X30" s="33"/>
    </row>
    <row r="31" spans="2:25">
      <c r="B31" s="24" t="s">
        <v>112</v>
      </c>
      <c r="C31" s="25" t="s">
        <v>34</v>
      </c>
      <c r="D31" s="25" t="s">
        <v>35</v>
      </c>
      <c r="E31" s="26">
        <v>9300</v>
      </c>
      <c r="F31" s="24"/>
      <c r="G31" s="24"/>
      <c r="H31" s="24"/>
      <c r="I31" s="26">
        <v>9300</v>
      </c>
      <c r="J31" s="26">
        <v>9300</v>
      </c>
      <c r="K31" s="24"/>
      <c r="L31" s="26">
        <v>9300</v>
      </c>
      <c r="M31" s="26">
        <v>9300</v>
      </c>
      <c r="N31" s="24"/>
      <c r="O31" s="41">
        <v>9300</v>
      </c>
      <c r="P31" s="42"/>
      <c r="Q31" s="42"/>
      <c r="R31" s="26">
        <v>9300</v>
      </c>
      <c r="S31" s="26">
        <v>9300</v>
      </c>
      <c r="T31" s="26">
        <v>9300</v>
      </c>
      <c r="U31" s="24"/>
      <c r="V31" s="26">
        <v>9300</v>
      </c>
      <c r="W31" s="26">
        <v>9300</v>
      </c>
      <c r="X31" s="24"/>
    </row>
    <row r="32" spans="2:25">
      <c r="B32" s="27" t="s">
        <v>112</v>
      </c>
      <c r="C32" s="28" t="s">
        <v>59</v>
      </c>
      <c r="D32" s="28" t="s">
        <v>36</v>
      </c>
      <c r="E32" s="29">
        <v>7200</v>
      </c>
      <c r="F32" s="27"/>
      <c r="G32" s="27"/>
      <c r="H32" s="27"/>
      <c r="I32" s="29">
        <v>7200</v>
      </c>
      <c r="J32" s="29">
        <v>7200</v>
      </c>
      <c r="K32" s="29">
        <v>7200</v>
      </c>
      <c r="L32" s="29">
        <v>7200</v>
      </c>
      <c r="M32" s="29">
        <v>7200</v>
      </c>
      <c r="N32" s="29">
        <v>7200</v>
      </c>
      <c r="O32" s="53">
        <v>7200</v>
      </c>
      <c r="P32" s="53">
        <v>7200</v>
      </c>
      <c r="Q32" s="53">
        <v>7200</v>
      </c>
      <c r="R32" s="29">
        <v>7200</v>
      </c>
      <c r="S32" s="27"/>
      <c r="T32" s="27"/>
      <c r="U32" s="27"/>
      <c r="V32" s="27"/>
      <c r="W32" s="27"/>
      <c r="X32" s="27"/>
    </row>
    <row r="33" spans="2:24">
      <c r="B33" s="6" t="s">
        <v>112</v>
      </c>
      <c r="C33" s="21" t="s">
        <v>59</v>
      </c>
      <c r="D33" s="21" t="s">
        <v>36</v>
      </c>
      <c r="E33" s="22">
        <v>7200</v>
      </c>
      <c r="F33" s="23"/>
      <c r="G33" s="23"/>
      <c r="H33" s="23"/>
      <c r="I33" s="22">
        <v>7200</v>
      </c>
      <c r="J33" s="22">
        <v>7200</v>
      </c>
      <c r="K33" s="22">
        <v>7200</v>
      </c>
      <c r="L33" s="22">
        <v>7200</v>
      </c>
      <c r="M33" s="22">
        <v>7200</v>
      </c>
      <c r="N33" s="22">
        <v>7200</v>
      </c>
      <c r="O33" s="40">
        <v>7200</v>
      </c>
      <c r="P33" s="40">
        <v>7200</v>
      </c>
      <c r="Q33" s="40">
        <v>7200</v>
      </c>
      <c r="R33" s="22">
        <v>7200</v>
      </c>
      <c r="S33" s="23"/>
      <c r="T33" s="23"/>
      <c r="U33" s="23"/>
      <c r="V33" s="23"/>
      <c r="W33" s="23"/>
      <c r="X33" s="23"/>
    </row>
    <row r="34" spans="2:24">
      <c r="B34" s="30" t="s">
        <v>112</v>
      </c>
      <c r="C34" s="31" t="s">
        <v>59</v>
      </c>
      <c r="D34" s="31" t="s">
        <v>37</v>
      </c>
      <c r="E34" s="32">
        <v>7200</v>
      </c>
      <c r="F34" s="30"/>
      <c r="G34" s="30"/>
      <c r="H34" s="30"/>
      <c r="I34" s="30"/>
      <c r="J34" s="30"/>
      <c r="K34" s="30"/>
      <c r="L34" s="30"/>
      <c r="M34" s="30"/>
      <c r="N34" s="30"/>
      <c r="O34" s="55"/>
      <c r="P34" s="55"/>
      <c r="Q34" s="55"/>
      <c r="R34" s="30"/>
      <c r="S34" s="30"/>
      <c r="T34" s="30"/>
      <c r="U34" s="32">
        <v>7200</v>
      </c>
      <c r="V34" s="30"/>
      <c r="W34" s="30"/>
      <c r="X34" s="30"/>
    </row>
    <row r="35" spans="2:24">
      <c r="B35" s="33" t="s">
        <v>112</v>
      </c>
      <c r="C35" s="34" t="s">
        <v>38</v>
      </c>
      <c r="D35" s="34" t="s">
        <v>37</v>
      </c>
      <c r="E35" s="35">
        <v>48000</v>
      </c>
      <c r="F35" s="33"/>
      <c r="G35" s="33"/>
      <c r="H35" s="33"/>
      <c r="I35" s="33"/>
      <c r="J35" s="33"/>
      <c r="K35" s="33"/>
      <c r="L35" s="33"/>
      <c r="M35" s="33"/>
      <c r="N35" s="33"/>
      <c r="O35" s="43"/>
      <c r="P35" s="43"/>
      <c r="Q35" s="43"/>
      <c r="R35" s="33"/>
      <c r="S35" s="33"/>
      <c r="T35" s="33"/>
      <c r="U35" s="33"/>
      <c r="V35" s="35">
        <v>48000</v>
      </c>
      <c r="W35" s="35">
        <v>48000</v>
      </c>
      <c r="X35" s="33"/>
    </row>
    <row r="36" spans="2:24">
      <c r="B36" s="6" t="s">
        <v>112</v>
      </c>
      <c r="C36" s="21" t="s">
        <v>38</v>
      </c>
      <c r="D36" s="21" t="s">
        <v>24</v>
      </c>
      <c r="E36" s="22">
        <v>48000</v>
      </c>
      <c r="F36" s="22">
        <v>48000</v>
      </c>
      <c r="G36" s="22">
        <v>48000</v>
      </c>
      <c r="H36" s="23"/>
      <c r="I36" s="23"/>
      <c r="J36" s="23"/>
      <c r="K36" s="23"/>
      <c r="L36" s="23"/>
      <c r="M36" s="23"/>
      <c r="N36" s="23"/>
      <c r="O36" s="44"/>
      <c r="P36" s="44"/>
      <c r="Q36" s="44"/>
      <c r="R36" s="23"/>
      <c r="S36" s="23"/>
      <c r="T36" s="23"/>
      <c r="U36" s="23"/>
      <c r="V36" s="23"/>
      <c r="W36" s="23"/>
      <c r="X36" s="23"/>
    </row>
    <row r="37" spans="2:24">
      <c r="B37" s="6" t="s">
        <v>112</v>
      </c>
      <c r="C37" s="21" t="s">
        <v>38</v>
      </c>
      <c r="D37" s="21" t="s">
        <v>39</v>
      </c>
      <c r="E37" s="22">
        <v>48000</v>
      </c>
      <c r="F37" s="23"/>
      <c r="G37" s="23"/>
      <c r="H37" s="23"/>
      <c r="I37" s="23"/>
      <c r="J37" s="23"/>
      <c r="K37" s="22">
        <v>48000</v>
      </c>
      <c r="L37" s="22">
        <v>48000</v>
      </c>
      <c r="M37" s="22">
        <v>48000</v>
      </c>
      <c r="N37" s="22">
        <v>48000</v>
      </c>
      <c r="O37" s="40">
        <v>48000</v>
      </c>
      <c r="P37" s="40">
        <v>48000</v>
      </c>
      <c r="Q37" s="44"/>
      <c r="R37" s="23"/>
      <c r="S37" s="23"/>
      <c r="T37" s="23"/>
      <c r="U37" s="23"/>
      <c r="V37" s="23"/>
      <c r="W37" s="23"/>
      <c r="X37" s="23"/>
    </row>
    <row r="38" spans="2:24">
      <c r="B38" s="30" t="s">
        <v>112</v>
      </c>
      <c r="C38" s="31" t="s">
        <v>38</v>
      </c>
      <c r="D38" s="31" t="s">
        <v>39</v>
      </c>
      <c r="E38" s="32">
        <v>48000</v>
      </c>
      <c r="F38" s="30"/>
      <c r="G38" s="30"/>
      <c r="H38" s="30"/>
      <c r="I38" s="30"/>
      <c r="J38" s="30"/>
      <c r="K38" s="32">
        <v>48000</v>
      </c>
      <c r="L38" s="32">
        <v>48000</v>
      </c>
      <c r="M38" s="32">
        <v>48000</v>
      </c>
      <c r="N38" s="32">
        <v>48000</v>
      </c>
      <c r="O38" s="54">
        <v>48000</v>
      </c>
      <c r="P38" s="54">
        <v>48000</v>
      </c>
      <c r="Q38" s="55"/>
      <c r="R38" s="30"/>
      <c r="S38" s="30"/>
      <c r="T38" s="30"/>
      <c r="U38" s="30"/>
      <c r="V38" s="30"/>
      <c r="W38" s="30"/>
      <c r="X38" s="30"/>
    </row>
    <row r="39" spans="2:24">
      <c r="B39" s="36" t="s">
        <v>119</v>
      </c>
      <c r="C39" s="37" t="s">
        <v>120</v>
      </c>
      <c r="D39" s="37" t="s">
        <v>121</v>
      </c>
      <c r="E39" s="38">
        <v>0</v>
      </c>
      <c r="F39" s="36"/>
      <c r="G39" s="36"/>
      <c r="H39" s="36"/>
      <c r="I39" s="36"/>
      <c r="J39" s="36"/>
      <c r="K39" s="38"/>
      <c r="L39" s="38"/>
      <c r="M39" s="38"/>
      <c r="N39" s="38"/>
      <c r="O39" s="56"/>
      <c r="P39" s="56"/>
      <c r="Q39" s="57"/>
      <c r="R39" s="36"/>
      <c r="S39" s="36"/>
      <c r="T39" s="36"/>
      <c r="U39" s="36"/>
      <c r="V39" s="36"/>
      <c r="W39" s="36"/>
      <c r="X39" s="36"/>
    </row>
    <row r="40" spans="2:24">
      <c r="B40" s="27" t="s">
        <v>112</v>
      </c>
      <c r="C40" s="28" t="s">
        <v>40</v>
      </c>
      <c r="D40" s="28" t="s">
        <v>41</v>
      </c>
      <c r="E40" s="29">
        <v>15000</v>
      </c>
      <c r="F40" s="27"/>
      <c r="G40" s="27"/>
      <c r="H40" s="27"/>
      <c r="I40" s="29">
        <v>15000</v>
      </c>
      <c r="J40" s="29">
        <v>15000</v>
      </c>
      <c r="K40" s="29">
        <v>15000</v>
      </c>
      <c r="L40" s="29">
        <v>15000</v>
      </c>
      <c r="M40" s="29">
        <v>15000</v>
      </c>
      <c r="N40" s="29">
        <v>15000</v>
      </c>
      <c r="O40" s="53">
        <v>15000</v>
      </c>
      <c r="P40" s="53">
        <v>15000</v>
      </c>
      <c r="Q40" s="53">
        <v>15000</v>
      </c>
      <c r="R40" s="29">
        <v>15000</v>
      </c>
      <c r="S40" s="29">
        <v>15000</v>
      </c>
      <c r="T40" s="29">
        <v>15000</v>
      </c>
      <c r="U40" s="29"/>
      <c r="V40" s="29"/>
      <c r="W40" s="29"/>
      <c r="X40" s="29">
        <v>15000</v>
      </c>
    </row>
    <row r="41" spans="2:24">
      <c r="B41" s="33" t="s">
        <v>112</v>
      </c>
      <c r="C41" s="34" t="s">
        <v>40</v>
      </c>
      <c r="D41" s="34" t="s">
        <v>41</v>
      </c>
      <c r="E41" s="35">
        <v>15000</v>
      </c>
      <c r="F41" s="33"/>
      <c r="G41" s="33"/>
      <c r="H41" s="33"/>
      <c r="I41" s="35">
        <v>15000</v>
      </c>
      <c r="J41" s="35">
        <v>15000</v>
      </c>
      <c r="K41" s="35">
        <v>15000</v>
      </c>
      <c r="L41" s="35">
        <v>15000</v>
      </c>
      <c r="M41" s="35">
        <v>15000</v>
      </c>
      <c r="N41" s="35">
        <v>15000</v>
      </c>
      <c r="O41" s="39">
        <v>15000</v>
      </c>
      <c r="P41" s="39">
        <v>15000</v>
      </c>
      <c r="Q41" s="39">
        <v>15000</v>
      </c>
      <c r="R41" s="35">
        <v>15000</v>
      </c>
      <c r="S41" s="35">
        <v>15000</v>
      </c>
      <c r="T41" s="35">
        <v>15000</v>
      </c>
      <c r="U41" s="35">
        <v>15000</v>
      </c>
      <c r="V41" s="35">
        <v>15000</v>
      </c>
      <c r="W41" s="35">
        <v>15000</v>
      </c>
      <c r="X41" s="35">
        <v>15000</v>
      </c>
    </row>
    <row r="42" spans="2:24">
      <c r="B42" s="6" t="s">
        <v>112</v>
      </c>
      <c r="C42" s="21" t="s">
        <v>40</v>
      </c>
      <c r="D42" s="21" t="s">
        <v>41</v>
      </c>
      <c r="E42" s="22">
        <v>15000</v>
      </c>
      <c r="F42" s="23"/>
      <c r="G42" s="23"/>
      <c r="H42" s="23"/>
      <c r="I42" s="23"/>
      <c r="J42" s="23"/>
      <c r="K42" s="23"/>
      <c r="L42" s="23"/>
      <c r="M42" s="23"/>
      <c r="N42" s="23"/>
      <c r="O42" s="44"/>
      <c r="P42" s="44"/>
      <c r="Q42" s="44"/>
      <c r="R42" s="23"/>
      <c r="S42" s="22">
        <v>15000</v>
      </c>
      <c r="T42" s="22">
        <v>15000</v>
      </c>
      <c r="U42" s="23"/>
      <c r="V42" s="23"/>
      <c r="W42" s="23"/>
      <c r="X42" s="23"/>
    </row>
    <row r="43" spans="2:24">
      <c r="B43" s="30" t="s">
        <v>112</v>
      </c>
      <c r="C43" s="31" t="s">
        <v>40</v>
      </c>
      <c r="D43" s="31" t="s">
        <v>41</v>
      </c>
      <c r="E43" s="32">
        <v>15000</v>
      </c>
      <c r="F43" s="30"/>
      <c r="G43" s="30"/>
      <c r="H43" s="30"/>
      <c r="I43" s="32">
        <v>15000</v>
      </c>
      <c r="J43" s="32">
        <v>15000</v>
      </c>
      <c r="K43" s="32">
        <v>15000</v>
      </c>
      <c r="L43" s="32">
        <v>15000</v>
      </c>
      <c r="M43" s="32">
        <v>15000</v>
      </c>
      <c r="N43" s="32">
        <v>15000</v>
      </c>
      <c r="O43" s="54">
        <v>15000</v>
      </c>
      <c r="P43" s="54">
        <v>15000</v>
      </c>
      <c r="Q43" s="54">
        <v>15000</v>
      </c>
      <c r="R43" s="32">
        <v>15000</v>
      </c>
      <c r="S43" s="32">
        <v>15000</v>
      </c>
      <c r="T43" s="32">
        <v>15000</v>
      </c>
      <c r="U43" s="32">
        <v>15000</v>
      </c>
      <c r="V43" s="32">
        <v>15000</v>
      </c>
      <c r="W43" s="32">
        <v>15000</v>
      </c>
      <c r="X43" s="30"/>
    </row>
    <row r="44" spans="2:24">
      <c r="B44" s="33" t="s">
        <v>112</v>
      </c>
      <c r="C44" s="34" t="s">
        <v>42</v>
      </c>
      <c r="D44" s="34" t="s">
        <v>43</v>
      </c>
      <c r="E44" s="35">
        <v>12000</v>
      </c>
      <c r="F44" s="33"/>
      <c r="G44" s="33"/>
      <c r="H44" s="33"/>
      <c r="I44" s="33"/>
      <c r="J44" s="33"/>
      <c r="K44" s="33"/>
      <c r="L44" s="33"/>
      <c r="M44" s="33"/>
      <c r="N44" s="33"/>
      <c r="O44" s="43"/>
      <c r="P44" s="43"/>
      <c r="Q44" s="43"/>
      <c r="R44" s="33"/>
      <c r="S44" s="33"/>
      <c r="T44" s="33"/>
      <c r="U44" s="33"/>
      <c r="V44" s="35">
        <v>12000</v>
      </c>
      <c r="W44" s="35">
        <v>12000</v>
      </c>
      <c r="X44" s="35">
        <v>12000</v>
      </c>
    </row>
    <row r="45" spans="2:24">
      <c r="B45" s="6" t="s">
        <v>112</v>
      </c>
      <c r="C45" s="21" t="s">
        <v>42</v>
      </c>
      <c r="D45" s="21" t="s">
        <v>43</v>
      </c>
      <c r="E45" s="22">
        <v>12000</v>
      </c>
      <c r="F45" s="23"/>
      <c r="G45" s="23"/>
      <c r="H45" s="23"/>
      <c r="I45" s="23"/>
      <c r="J45" s="23"/>
      <c r="K45" s="23"/>
      <c r="L45" s="23"/>
      <c r="M45" s="23"/>
      <c r="N45" s="23"/>
      <c r="O45" s="44"/>
      <c r="P45" s="44"/>
      <c r="Q45" s="44"/>
      <c r="R45" s="23"/>
      <c r="S45" s="23"/>
      <c r="T45" s="23"/>
      <c r="U45" s="23"/>
      <c r="V45" s="22">
        <v>12000</v>
      </c>
      <c r="W45" s="22">
        <v>12000</v>
      </c>
      <c r="X45" s="23"/>
    </row>
    <row r="46" spans="2:24">
      <c r="B46" s="6" t="s">
        <v>112</v>
      </c>
      <c r="C46" s="21" t="s">
        <v>42</v>
      </c>
      <c r="D46" s="21" t="s">
        <v>44</v>
      </c>
      <c r="E46" s="22">
        <v>12000</v>
      </c>
      <c r="F46" s="23"/>
      <c r="G46" s="23"/>
      <c r="H46" s="23"/>
      <c r="I46" s="22">
        <v>12000</v>
      </c>
      <c r="J46" s="22">
        <v>12000</v>
      </c>
      <c r="K46" s="23"/>
      <c r="L46" s="23"/>
      <c r="M46" s="23"/>
      <c r="N46" s="23"/>
      <c r="O46" s="44"/>
      <c r="P46" s="44"/>
      <c r="Q46" s="44"/>
      <c r="R46" s="23"/>
      <c r="S46" s="23"/>
      <c r="T46" s="23"/>
      <c r="U46" s="23"/>
      <c r="V46" s="23"/>
      <c r="W46" s="23"/>
      <c r="X46" s="23"/>
    </row>
    <row r="47" spans="2:24">
      <c r="B47" s="6" t="s">
        <v>112</v>
      </c>
      <c r="C47" s="21" t="s">
        <v>42</v>
      </c>
      <c r="D47" s="21" t="s">
        <v>44</v>
      </c>
      <c r="E47" s="22">
        <v>12000</v>
      </c>
      <c r="F47" s="23"/>
      <c r="G47" s="23"/>
      <c r="H47" s="23"/>
      <c r="I47" s="22">
        <v>12000</v>
      </c>
      <c r="J47" s="22">
        <v>12000</v>
      </c>
      <c r="K47" s="23"/>
      <c r="L47" s="23"/>
      <c r="M47" s="23"/>
      <c r="N47" s="23"/>
      <c r="O47" s="44"/>
      <c r="P47" s="44"/>
      <c r="Q47" s="44"/>
      <c r="R47" s="23"/>
      <c r="S47" s="23"/>
      <c r="T47" s="23"/>
      <c r="U47" s="23"/>
      <c r="V47" s="23"/>
      <c r="W47" s="23"/>
      <c r="X47" s="23"/>
    </row>
    <row r="48" spans="2:24">
      <c r="B48" s="6" t="s">
        <v>112</v>
      </c>
      <c r="C48" s="21" t="s">
        <v>42</v>
      </c>
      <c r="D48" s="21" t="s">
        <v>44</v>
      </c>
      <c r="E48" s="22">
        <v>12000</v>
      </c>
      <c r="F48" s="23"/>
      <c r="G48" s="23"/>
      <c r="H48" s="23"/>
      <c r="I48" s="22">
        <v>12000</v>
      </c>
      <c r="J48" s="22">
        <v>12000</v>
      </c>
      <c r="K48" s="22">
        <v>12000</v>
      </c>
      <c r="L48" s="22">
        <v>12000</v>
      </c>
      <c r="M48" s="22">
        <v>12000</v>
      </c>
      <c r="N48" s="22">
        <v>12000</v>
      </c>
      <c r="O48" s="44"/>
      <c r="P48" s="44"/>
      <c r="Q48" s="40">
        <v>12000</v>
      </c>
      <c r="R48" s="22">
        <v>12000</v>
      </c>
      <c r="S48" s="22">
        <v>12000</v>
      </c>
      <c r="T48" s="23"/>
      <c r="U48" s="23"/>
      <c r="V48" s="23"/>
      <c r="W48" s="23"/>
      <c r="X48" s="23"/>
    </row>
    <row r="49" spans="2:24">
      <c r="B49" s="24" t="s">
        <v>112</v>
      </c>
      <c r="C49" s="25" t="s">
        <v>42</v>
      </c>
      <c r="D49" s="25" t="s">
        <v>45</v>
      </c>
      <c r="E49" s="26">
        <v>12000</v>
      </c>
      <c r="F49" s="24"/>
      <c r="G49" s="24"/>
      <c r="H49" s="24"/>
      <c r="I49" s="24"/>
      <c r="J49" s="24"/>
      <c r="K49" s="24"/>
      <c r="L49" s="24"/>
      <c r="M49" s="24"/>
      <c r="N49" s="24"/>
      <c r="O49" s="41">
        <v>12000</v>
      </c>
      <c r="P49" s="41">
        <v>12000</v>
      </c>
      <c r="Q49" s="42"/>
      <c r="R49" s="24"/>
      <c r="S49" s="24"/>
      <c r="T49" s="24"/>
      <c r="U49" s="24"/>
      <c r="V49" s="24"/>
      <c r="W49" s="24"/>
      <c r="X49" s="24"/>
    </row>
    <row r="50" spans="2:24">
      <c r="B50" s="27" t="s">
        <v>112</v>
      </c>
      <c r="C50" s="28" t="s">
        <v>60</v>
      </c>
      <c r="D50" s="28" t="s">
        <v>46</v>
      </c>
      <c r="E50" s="29">
        <v>6600</v>
      </c>
      <c r="F50" s="27"/>
      <c r="G50" s="27"/>
      <c r="H50" s="27"/>
      <c r="I50" s="27"/>
      <c r="J50" s="27"/>
      <c r="K50" s="27"/>
      <c r="L50" s="27"/>
      <c r="M50" s="27"/>
      <c r="N50" s="27"/>
      <c r="O50" s="52"/>
      <c r="P50" s="53">
        <v>6600</v>
      </c>
      <c r="Q50" s="53">
        <v>6600</v>
      </c>
      <c r="R50" s="27"/>
      <c r="S50" s="27"/>
      <c r="T50" s="27"/>
      <c r="U50" s="27"/>
      <c r="V50" s="27"/>
      <c r="W50" s="27"/>
      <c r="X50" s="27"/>
    </row>
    <row r="51" spans="2:24">
      <c r="B51" s="6" t="s">
        <v>112</v>
      </c>
      <c r="C51" s="21" t="s">
        <v>60</v>
      </c>
      <c r="D51" s="21" t="s">
        <v>47</v>
      </c>
      <c r="E51" s="22">
        <v>5000</v>
      </c>
      <c r="F51" s="23"/>
      <c r="G51" s="23"/>
      <c r="H51" s="23"/>
      <c r="I51" s="23"/>
      <c r="J51" s="23"/>
      <c r="K51" s="23"/>
      <c r="L51" s="23"/>
      <c r="M51" s="23"/>
      <c r="N51" s="22">
        <v>5000</v>
      </c>
      <c r="O51" s="40">
        <v>5000</v>
      </c>
      <c r="P51" s="44"/>
      <c r="Q51" s="44"/>
      <c r="R51" s="23"/>
      <c r="S51" s="23"/>
      <c r="T51" s="23"/>
      <c r="U51" s="23"/>
      <c r="V51" s="23"/>
      <c r="W51" s="23"/>
      <c r="X51" s="23"/>
    </row>
    <row r="52" spans="2:24">
      <c r="B52" s="30" t="s">
        <v>112</v>
      </c>
      <c r="C52" s="31" t="s">
        <v>60</v>
      </c>
      <c r="D52" s="31" t="s">
        <v>48</v>
      </c>
      <c r="E52" s="32">
        <v>7000</v>
      </c>
      <c r="F52" s="30"/>
      <c r="G52" s="30"/>
      <c r="H52" s="30"/>
      <c r="I52" s="30"/>
      <c r="J52" s="32">
        <v>7000</v>
      </c>
      <c r="K52" s="32">
        <v>7000</v>
      </c>
      <c r="L52" s="30"/>
      <c r="M52" s="30"/>
      <c r="N52" s="30"/>
      <c r="O52" s="55"/>
      <c r="P52" s="55"/>
      <c r="Q52" s="55"/>
      <c r="R52" s="30"/>
      <c r="S52" s="30"/>
      <c r="T52" s="32">
        <v>7000</v>
      </c>
      <c r="U52" s="32">
        <v>7000</v>
      </c>
      <c r="V52" s="30"/>
      <c r="W52" s="30"/>
      <c r="X52" s="30"/>
    </row>
    <row r="53" spans="2:24">
      <c r="B53" s="33" t="s">
        <v>112</v>
      </c>
      <c r="C53" s="34" t="s">
        <v>123</v>
      </c>
      <c r="D53" s="34" t="s">
        <v>49</v>
      </c>
      <c r="E53" s="39">
        <v>9650</v>
      </c>
      <c r="F53" s="33"/>
      <c r="G53" s="33"/>
      <c r="H53" s="33"/>
      <c r="I53" s="39">
        <v>9650</v>
      </c>
      <c r="J53" s="39">
        <v>9650</v>
      </c>
      <c r="K53" s="39">
        <v>9650</v>
      </c>
      <c r="L53" s="39">
        <v>9650</v>
      </c>
      <c r="M53" s="39">
        <v>9650</v>
      </c>
      <c r="N53" s="39">
        <v>9650</v>
      </c>
      <c r="O53" s="39">
        <v>9650</v>
      </c>
      <c r="P53" s="39">
        <v>9650</v>
      </c>
      <c r="Q53" s="39">
        <v>9650</v>
      </c>
      <c r="R53" s="33"/>
      <c r="S53" s="33"/>
      <c r="T53" s="33"/>
      <c r="U53" s="33"/>
      <c r="V53" s="33"/>
      <c r="W53" s="33"/>
      <c r="X53" s="33"/>
    </row>
    <row r="54" spans="2:24">
      <c r="B54" s="6" t="s">
        <v>112</v>
      </c>
      <c r="C54" s="21" t="s">
        <v>124</v>
      </c>
      <c r="D54" s="21" t="s">
        <v>49</v>
      </c>
      <c r="E54" s="40">
        <v>5000</v>
      </c>
      <c r="F54" s="23"/>
      <c r="G54" s="23"/>
      <c r="H54" s="23"/>
      <c r="I54" s="40">
        <v>5000</v>
      </c>
      <c r="J54" s="40">
        <v>5000</v>
      </c>
      <c r="K54" s="40">
        <v>5000</v>
      </c>
      <c r="L54" s="40">
        <v>5000</v>
      </c>
      <c r="M54" s="40">
        <v>5000</v>
      </c>
      <c r="N54" s="40">
        <v>5000</v>
      </c>
      <c r="O54" s="40">
        <v>5000</v>
      </c>
      <c r="P54" s="40">
        <v>5000</v>
      </c>
      <c r="Q54" s="44"/>
      <c r="R54" s="23"/>
      <c r="S54" s="23"/>
      <c r="T54" s="23"/>
      <c r="U54" s="23"/>
      <c r="V54" s="23"/>
      <c r="W54" s="23"/>
      <c r="X54" s="23"/>
    </row>
    <row r="55" spans="2:24">
      <c r="B55" s="6" t="s">
        <v>112</v>
      </c>
      <c r="C55" s="21" t="s">
        <v>125</v>
      </c>
      <c r="D55" s="21" t="s">
        <v>49</v>
      </c>
      <c r="E55" s="40">
        <v>3000</v>
      </c>
      <c r="F55" s="23"/>
      <c r="G55" s="23"/>
      <c r="H55" s="23"/>
      <c r="I55" s="40">
        <v>3000</v>
      </c>
      <c r="J55" s="40">
        <v>3000</v>
      </c>
      <c r="K55" s="40">
        <v>3000</v>
      </c>
      <c r="L55" s="40">
        <v>3000</v>
      </c>
      <c r="M55" s="40">
        <v>3000</v>
      </c>
      <c r="N55" s="40">
        <v>3000</v>
      </c>
      <c r="O55" s="44"/>
      <c r="P55" s="44"/>
      <c r="Q55" s="44"/>
      <c r="R55" s="23"/>
      <c r="S55" s="23"/>
      <c r="T55" s="23"/>
      <c r="U55" s="23"/>
      <c r="V55" s="23"/>
      <c r="W55" s="23"/>
      <c r="X55" s="23"/>
    </row>
    <row r="56" spans="2:24">
      <c r="B56" s="24" t="s">
        <v>112</v>
      </c>
      <c r="C56" s="25" t="s">
        <v>126</v>
      </c>
      <c r="D56" s="25" t="s">
        <v>49</v>
      </c>
      <c r="E56" s="41">
        <v>2250</v>
      </c>
      <c r="F56" s="24"/>
      <c r="G56" s="24"/>
      <c r="H56" s="24"/>
      <c r="I56" s="41">
        <v>2250</v>
      </c>
      <c r="J56" s="41">
        <v>2250</v>
      </c>
      <c r="K56" s="41">
        <v>2250</v>
      </c>
      <c r="L56" s="41">
        <v>2250</v>
      </c>
      <c r="M56" s="41">
        <v>2250</v>
      </c>
      <c r="N56" s="42"/>
      <c r="O56" s="42"/>
      <c r="P56" s="42"/>
      <c r="Q56" s="42"/>
      <c r="R56" s="24"/>
      <c r="S56" s="24"/>
      <c r="T56" s="24"/>
      <c r="U56" s="24"/>
      <c r="V56" s="24"/>
      <c r="W56" s="24"/>
      <c r="X56" s="24"/>
    </row>
    <row r="57" spans="2:24">
      <c r="B57" s="27" t="s">
        <v>112</v>
      </c>
      <c r="C57" s="28" t="s">
        <v>50</v>
      </c>
      <c r="D57" s="28" t="s">
        <v>51</v>
      </c>
      <c r="E57" s="29">
        <v>5500</v>
      </c>
      <c r="F57" s="27"/>
      <c r="G57" s="27"/>
      <c r="H57" s="27"/>
      <c r="I57" s="27"/>
      <c r="J57" s="27"/>
      <c r="K57" s="29">
        <v>5500</v>
      </c>
      <c r="L57" s="29">
        <v>5500</v>
      </c>
      <c r="M57" s="27"/>
      <c r="N57" s="27"/>
      <c r="O57" s="52"/>
      <c r="P57" s="53">
        <v>5500</v>
      </c>
      <c r="Q57" s="52"/>
      <c r="R57" s="27"/>
      <c r="S57" s="27"/>
      <c r="T57" s="27"/>
      <c r="U57" s="27"/>
      <c r="V57" s="27"/>
      <c r="W57" s="27"/>
      <c r="X57" s="27"/>
    </row>
    <row r="58" spans="2:24">
      <c r="B58" s="30" t="s">
        <v>112</v>
      </c>
      <c r="C58" s="31" t="s">
        <v>50</v>
      </c>
      <c r="D58" s="31" t="s">
        <v>98</v>
      </c>
      <c r="E58" s="32">
        <v>5500</v>
      </c>
      <c r="F58" s="30"/>
      <c r="G58" s="30"/>
      <c r="H58" s="30"/>
      <c r="I58" s="30"/>
      <c r="J58" s="30"/>
      <c r="K58" s="30"/>
      <c r="L58" s="30"/>
      <c r="M58" s="30"/>
      <c r="N58" s="30"/>
      <c r="O58" s="55"/>
      <c r="P58" s="55"/>
      <c r="Q58" s="55"/>
      <c r="R58" s="30"/>
      <c r="S58" s="30"/>
      <c r="T58" s="32">
        <v>5500</v>
      </c>
      <c r="U58" s="32">
        <v>5500</v>
      </c>
      <c r="V58" s="30"/>
      <c r="W58" s="30"/>
      <c r="X58" s="30"/>
    </row>
    <row r="59" spans="2:24">
      <c r="B59" s="33" t="s">
        <v>112</v>
      </c>
      <c r="C59" s="34" t="s">
        <v>52</v>
      </c>
      <c r="D59" s="34" t="s">
        <v>99</v>
      </c>
      <c r="E59" s="35">
        <v>12000</v>
      </c>
      <c r="F59" s="33"/>
      <c r="G59" s="33"/>
      <c r="H59" s="33"/>
      <c r="I59" s="35">
        <v>12000</v>
      </c>
      <c r="J59" s="35">
        <v>12000</v>
      </c>
      <c r="K59" s="35">
        <v>12000</v>
      </c>
      <c r="L59" s="35">
        <v>12000</v>
      </c>
      <c r="M59" s="35">
        <v>12000</v>
      </c>
      <c r="N59" s="35">
        <v>12000</v>
      </c>
      <c r="O59" s="39">
        <v>12000</v>
      </c>
      <c r="P59" s="39">
        <v>12000</v>
      </c>
      <c r="Q59" s="39">
        <v>12000</v>
      </c>
      <c r="R59" s="35">
        <v>12000</v>
      </c>
      <c r="S59" s="35">
        <v>12000</v>
      </c>
      <c r="T59" s="35">
        <v>12000</v>
      </c>
      <c r="U59" s="35">
        <v>12000</v>
      </c>
      <c r="V59" s="35">
        <v>12000</v>
      </c>
      <c r="W59" s="35">
        <v>12000</v>
      </c>
      <c r="X59" s="33"/>
    </row>
    <row r="60" spans="2:24">
      <c r="B60" s="6" t="s">
        <v>112</v>
      </c>
      <c r="C60" s="21" t="s">
        <v>52</v>
      </c>
      <c r="D60" s="21" t="s">
        <v>99</v>
      </c>
      <c r="E60" s="22">
        <v>12000</v>
      </c>
      <c r="F60" s="23"/>
      <c r="G60" s="23"/>
      <c r="H60" s="23"/>
      <c r="I60" s="23"/>
      <c r="J60" s="23"/>
      <c r="K60" s="23"/>
      <c r="L60" s="23"/>
      <c r="M60" s="23"/>
      <c r="N60" s="23"/>
      <c r="O60" s="44"/>
      <c r="P60" s="44"/>
      <c r="Q60" s="39">
        <v>12000</v>
      </c>
      <c r="R60" s="35">
        <v>12000</v>
      </c>
      <c r="S60" s="23"/>
      <c r="T60" s="23"/>
      <c r="U60" s="23"/>
      <c r="V60" s="23"/>
      <c r="W60" s="23"/>
      <c r="X60" s="23"/>
    </row>
    <row r="61" spans="2:24">
      <c r="B61" s="6" t="s">
        <v>112</v>
      </c>
      <c r="C61" s="21" t="s">
        <v>52</v>
      </c>
      <c r="D61" s="21" t="s">
        <v>99</v>
      </c>
      <c r="E61" s="22">
        <v>12000</v>
      </c>
      <c r="F61" s="23"/>
      <c r="G61" s="23"/>
      <c r="H61" s="23"/>
      <c r="I61" s="35">
        <v>12000</v>
      </c>
      <c r="J61" s="35">
        <v>12000</v>
      </c>
      <c r="K61" s="35">
        <v>12000</v>
      </c>
      <c r="L61" s="35">
        <v>12000</v>
      </c>
      <c r="M61" s="35">
        <v>12000</v>
      </c>
      <c r="N61" s="35">
        <v>12000</v>
      </c>
      <c r="O61" s="39">
        <v>12000</v>
      </c>
      <c r="P61" s="39">
        <v>12000</v>
      </c>
      <c r="Q61" s="39">
        <v>12000</v>
      </c>
      <c r="R61" s="35">
        <v>12000</v>
      </c>
      <c r="S61" s="23"/>
      <c r="T61" s="23"/>
      <c r="U61" s="23"/>
      <c r="V61" s="23"/>
      <c r="W61" s="23"/>
      <c r="X61" s="23"/>
    </row>
    <row r="62" spans="2:24">
      <c r="B62" s="24" t="s">
        <v>112</v>
      </c>
      <c r="C62" s="25" t="s">
        <v>52</v>
      </c>
      <c r="D62" s="25" t="s">
        <v>99</v>
      </c>
      <c r="E62" s="26">
        <v>12000</v>
      </c>
      <c r="F62" s="24"/>
      <c r="G62" s="24"/>
      <c r="H62" s="24"/>
      <c r="I62" s="38">
        <v>12000</v>
      </c>
      <c r="J62" s="38">
        <v>12000</v>
      </c>
      <c r="K62" s="38">
        <v>12000</v>
      </c>
      <c r="L62" s="38">
        <v>12000</v>
      </c>
      <c r="M62" s="38">
        <v>12000</v>
      </c>
      <c r="N62" s="38">
        <v>12000</v>
      </c>
      <c r="O62" s="56">
        <v>12000</v>
      </c>
      <c r="P62" s="56">
        <v>12000</v>
      </c>
      <c r="Q62" s="56">
        <v>12000</v>
      </c>
      <c r="R62" s="38">
        <v>12000</v>
      </c>
      <c r="S62" s="38">
        <v>12000</v>
      </c>
      <c r="T62" s="38">
        <v>12000</v>
      </c>
      <c r="U62" s="38">
        <v>12000</v>
      </c>
      <c r="V62" s="24"/>
      <c r="W62" s="24"/>
      <c r="X62" s="24"/>
    </row>
    <row r="63" spans="2:24">
      <c r="B63" s="27" t="s">
        <v>112</v>
      </c>
      <c r="C63" s="28" t="s">
        <v>61</v>
      </c>
      <c r="D63" s="28" t="s">
        <v>100</v>
      </c>
      <c r="E63" s="29">
        <v>8400</v>
      </c>
      <c r="F63" s="27"/>
      <c r="G63" s="27"/>
      <c r="H63" s="27"/>
      <c r="I63" s="27"/>
      <c r="J63" s="27"/>
      <c r="K63" s="27"/>
      <c r="L63" s="27"/>
      <c r="M63" s="27"/>
      <c r="N63" s="27"/>
      <c r="O63" s="52"/>
      <c r="P63" s="52"/>
      <c r="Q63" s="52"/>
      <c r="R63" s="27"/>
      <c r="S63" s="29">
        <v>8400</v>
      </c>
      <c r="T63" s="29">
        <v>8400</v>
      </c>
      <c r="U63" s="29">
        <v>8400</v>
      </c>
      <c r="V63" s="29">
        <v>8400</v>
      </c>
      <c r="W63" s="27"/>
      <c r="X63" s="27"/>
    </row>
    <row r="64" spans="2:24">
      <c r="B64" s="6" t="s">
        <v>112</v>
      </c>
      <c r="C64" s="21" t="s">
        <v>61</v>
      </c>
      <c r="D64" s="21" t="s">
        <v>102</v>
      </c>
      <c r="E64" s="22">
        <v>7100</v>
      </c>
      <c r="F64" s="23"/>
      <c r="G64" s="23"/>
      <c r="H64" s="23"/>
      <c r="I64" s="22">
        <v>7100</v>
      </c>
      <c r="J64" s="22">
        <v>7100</v>
      </c>
      <c r="K64" s="22">
        <v>7100</v>
      </c>
      <c r="L64" s="23"/>
      <c r="M64" s="23"/>
      <c r="N64" s="23"/>
      <c r="O64" s="44"/>
      <c r="P64" s="44"/>
      <c r="Q64" s="44"/>
      <c r="R64" s="23"/>
      <c r="S64" s="23"/>
      <c r="T64" s="23"/>
      <c r="U64" s="23"/>
      <c r="V64" s="23"/>
      <c r="W64" s="23"/>
      <c r="X64" s="23"/>
    </row>
    <row r="65" spans="2:24">
      <c r="B65" s="6" t="s">
        <v>112</v>
      </c>
      <c r="C65" s="21" t="s">
        <v>61</v>
      </c>
      <c r="D65" s="21" t="s">
        <v>102</v>
      </c>
      <c r="E65" s="22">
        <v>7100</v>
      </c>
      <c r="F65" s="23"/>
      <c r="G65" s="23"/>
      <c r="H65" s="23"/>
      <c r="I65" s="22">
        <v>7100</v>
      </c>
      <c r="J65" s="22">
        <v>7100</v>
      </c>
      <c r="K65" s="22">
        <v>7100</v>
      </c>
      <c r="L65" s="22">
        <v>7100</v>
      </c>
      <c r="M65" s="23"/>
      <c r="N65" s="23"/>
      <c r="O65" s="44"/>
      <c r="P65" s="44"/>
      <c r="Q65" s="44"/>
      <c r="R65" s="23"/>
      <c r="S65" s="23"/>
      <c r="T65" s="23"/>
      <c r="U65" s="23"/>
      <c r="V65" s="23"/>
      <c r="W65" s="23"/>
      <c r="X65" s="23"/>
    </row>
    <row r="66" spans="2:24">
      <c r="B66" s="6" t="s">
        <v>112</v>
      </c>
      <c r="C66" s="21" t="s">
        <v>61</v>
      </c>
      <c r="D66" s="21" t="s">
        <v>115</v>
      </c>
      <c r="E66" s="22">
        <v>7100</v>
      </c>
      <c r="F66" s="23"/>
      <c r="G66" s="23"/>
      <c r="H66" s="23"/>
      <c r="I66" s="22">
        <v>7100</v>
      </c>
      <c r="J66" s="22">
        <v>7100</v>
      </c>
      <c r="K66" s="22">
        <v>7100</v>
      </c>
      <c r="L66" s="22">
        <v>7100</v>
      </c>
      <c r="M66" s="22">
        <v>7100</v>
      </c>
      <c r="N66" s="23"/>
      <c r="O66" s="44"/>
      <c r="P66" s="44"/>
      <c r="Q66" s="44"/>
      <c r="R66" s="23"/>
      <c r="S66" s="23"/>
      <c r="T66" s="23"/>
      <c r="U66" s="23"/>
      <c r="V66" s="23"/>
      <c r="W66" s="23"/>
      <c r="X66" s="23"/>
    </row>
    <row r="67" spans="2:24">
      <c r="B67" s="30" t="s">
        <v>112</v>
      </c>
      <c r="C67" s="31" t="s">
        <v>61</v>
      </c>
      <c r="D67" s="31" t="s">
        <v>115</v>
      </c>
      <c r="E67" s="32">
        <v>7100</v>
      </c>
      <c r="F67" s="30"/>
      <c r="G67" s="30"/>
      <c r="H67" s="30"/>
      <c r="I67" s="32">
        <v>7100</v>
      </c>
      <c r="J67" s="32">
        <v>7100</v>
      </c>
      <c r="K67" s="32">
        <v>7100</v>
      </c>
      <c r="L67" s="32">
        <v>7100</v>
      </c>
      <c r="M67" s="32">
        <v>7100</v>
      </c>
      <c r="N67" s="30"/>
      <c r="O67" s="55"/>
      <c r="P67" s="55"/>
      <c r="Q67" s="55"/>
      <c r="R67" s="30"/>
      <c r="S67" s="30"/>
      <c r="T67" s="30"/>
      <c r="U67" s="30"/>
      <c r="V67" s="30"/>
      <c r="W67" s="30"/>
      <c r="X67" s="30"/>
    </row>
    <row r="68" spans="2:24">
      <c r="B68" s="33" t="s">
        <v>112</v>
      </c>
      <c r="C68" s="34" t="s">
        <v>127</v>
      </c>
      <c r="D68" s="34" t="s">
        <v>53</v>
      </c>
      <c r="E68" s="39">
        <v>10000</v>
      </c>
      <c r="F68" s="33"/>
      <c r="G68" s="33"/>
      <c r="H68" s="43"/>
      <c r="I68" s="39">
        <v>10000</v>
      </c>
      <c r="J68" s="39">
        <v>10000</v>
      </c>
      <c r="K68" s="39">
        <v>10000</v>
      </c>
      <c r="L68" s="39">
        <v>10000</v>
      </c>
      <c r="M68" s="39">
        <v>10000</v>
      </c>
      <c r="N68" s="39">
        <v>10000</v>
      </c>
      <c r="O68" s="39">
        <v>10000</v>
      </c>
      <c r="P68" s="39">
        <v>10000</v>
      </c>
      <c r="Q68" s="39">
        <v>10000</v>
      </c>
      <c r="R68" s="39">
        <v>10000</v>
      </c>
      <c r="S68" s="39">
        <v>10000</v>
      </c>
      <c r="T68" s="39">
        <v>10000</v>
      </c>
      <c r="U68" s="39">
        <v>10000</v>
      </c>
      <c r="V68" s="39">
        <v>10000</v>
      </c>
      <c r="W68" s="43"/>
      <c r="X68" s="43"/>
    </row>
    <row r="69" spans="2:24">
      <c r="B69" s="6" t="s">
        <v>112</v>
      </c>
      <c r="C69" s="21" t="s">
        <v>127</v>
      </c>
      <c r="D69" s="21" t="s">
        <v>53</v>
      </c>
      <c r="E69" s="40">
        <v>10000</v>
      </c>
      <c r="F69" s="23"/>
      <c r="G69" s="23"/>
      <c r="H69" s="44"/>
      <c r="I69" s="40">
        <v>10000</v>
      </c>
      <c r="J69" s="40">
        <v>10000</v>
      </c>
      <c r="K69" s="40">
        <v>10000</v>
      </c>
      <c r="L69" s="40">
        <v>10000</v>
      </c>
      <c r="M69" s="40">
        <v>10000</v>
      </c>
      <c r="N69" s="40">
        <v>10000</v>
      </c>
      <c r="O69" s="40">
        <v>10000</v>
      </c>
      <c r="P69" s="40">
        <v>10000</v>
      </c>
      <c r="Q69" s="40">
        <v>10000</v>
      </c>
      <c r="R69" s="40">
        <v>10000</v>
      </c>
      <c r="S69" s="40">
        <v>10000</v>
      </c>
      <c r="T69" s="40">
        <v>10000</v>
      </c>
      <c r="U69" s="40">
        <v>10000</v>
      </c>
      <c r="V69" s="40">
        <v>10000</v>
      </c>
      <c r="W69" s="44"/>
      <c r="X69" s="44"/>
    </row>
    <row r="70" spans="2:24">
      <c r="B70" s="6" t="s">
        <v>112</v>
      </c>
      <c r="C70" s="21" t="s">
        <v>128</v>
      </c>
      <c r="D70" s="21" t="s">
        <v>53</v>
      </c>
      <c r="E70" s="40">
        <v>5000</v>
      </c>
      <c r="F70" s="23"/>
      <c r="G70" s="23"/>
      <c r="H70" s="44"/>
      <c r="I70" s="40">
        <v>5000</v>
      </c>
      <c r="J70" s="40">
        <v>5000</v>
      </c>
      <c r="K70" s="40">
        <v>5000</v>
      </c>
      <c r="L70" s="40">
        <v>5000</v>
      </c>
      <c r="M70" s="40">
        <v>5000</v>
      </c>
      <c r="N70" s="40">
        <v>5000</v>
      </c>
      <c r="O70" s="40">
        <v>5000</v>
      </c>
      <c r="P70" s="40">
        <v>5000</v>
      </c>
      <c r="Q70" s="44"/>
      <c r="R70" s="44"/>
      <c r="S70" s="44"/>
      <c r="T70" s="44"/>
      <c r="U70" s="44"/>
      <c r="V70" s="44"/>
      <c r="W70" s="44"/>
      <c r="X70" s="44"/>
    </row>
    <row r="71" spans="2:24">
      <c r="B71" s="24" t="s">
        <v>112</v>
      </c>
      <c r="C71" s="25" t="s">
        <v>128</v>
      </c>
      <c r="D71" s="25" t="s">
        <v>53</v>
      </c>
      <c r="E71" s="41">
        <v>5000</v>
      </c>
      <c r="F71" s="24"/>
      <c r="G71" s="24"/>
      <c r="H71" s="42"/>
      <c r="I71" s="41">
        <v>5000</v>
      </c>
      <c r="J71" s="41">
        <v>5000</v>
      </c>
      <c r="K71" s="41">
        <v>5000</v>
      </c>
      <c r="L71" s="42"/>
      <c r="M71" s="40">
        <v>5000</v>
      </c>
      <c r="N71" s="40">
        <v>5000</v>
      </c>
      <c r="O71" s="40">
        <v>5000</v>
      </c>
      <c r="P71" s="42"/>
      <c r="Q71" s="42"/>
      <c r="R71" s="42"/>
      <c r="S71" s="42"/>
      <c r="T71" s="42"/>
      <c r="U71" s="42"/>
      <c r="V71" s="42"/>
      <c r="W71" s="42"/>
      <c r="X71" s="42"/>
    </row>
    <row r="72" spans="2:24">
      <c r="B72" s="45" t="s">
        <v>112</v>
      </c>
      <c r="C72" s="46" t="s">
        <v>54</v>
      </c>
      <c r="D72" s="46" t="s">
        <v>103</v>
      </c>
      <c r="E72" s="47">
        <v>16000</v>
      </c>
      <c r="F72" s="45"/>
      <c r="G72" s="45"/>
      <c r="H72" s="48"/>
      <c r="I72" s="48"/>
      <c r="J72" s="48"/>
      <c r="K72" s="48"/>
      <c r="L72" s="48"/>
      <c r="M72" s="48"/>
      <c r="N72" s="48"/>
      <c r="O72" s="48"/>
      <c r="P72" s="48"/>
      <c r="Q72" s="58">
        <v>16000</v>
      </c>
      <c r="R72" s="48"/>
      <c r="S72" s="48"/>
      <c r="T72" s="48"/>
      <c r="U72" s="48"/>
      <c r="V72" s="48"/>
      <c r="W72" s="48"/>
      <c r="X72" s="48"/>
    </row>
    <row r="73" spans="2:24">
      <c r="B73" s="33" t="s">
        <v>112</v>
      </c>
      <c r="C73" s="34" t="s">
        <v>62</v>
      </c>
      <c r="D73" s="34" t="s">
        <v>104</v>
      </c>
      <c r="E73" s="39">
        <v>12800</v>
      </c>
      <c r="F73" s="33"/>
      <c r="G73" s="33"/>
      <c r="H73" s="43"/>
      <c r="I73" s="43"/>
      <c r="J73" s="43"/>
      <c r="K73" s="43"/>
      <c r="L73" s="43"/>
      <c r="M73" s="43"/>
      <c r="N73" s="43"/>
      <c r="O73" s="43"/>
      <c r="P73" s="43"/>
      <c r="Q73" s="43"/>
      <c r="R73" s="39">
        <v>12800</v>
      </c>
      <c r="S73" s="39">
        <v>12800</v>
      </c>
      <c r="T73" s="39">
        <v>12800</v>
      </c>
      <c r="U73" s="39">
        <v>12800</v>
      </c>
      <c r="V73" s="39">
        <v>12800</v>
      </c>
      <c r="W73" s="39">
        <v>12800</v>
      </c>
      <c r="X73" s="43"/>
    </row>
    <row r="74" spans="2:24">
      <c r="B74" s="24" t="s">
        <v>112</v>
      </c>
      <c r="C74" s="25" t="s">
        <v>62</v>
      </c>
      <c r="D74" s="25" t="s">
        <v>55</v>
      </c>
      <c r="E74" s="41">
        <v>16000</v>
      </c>
      <c r="F74" s="24"/>
      <c r="G74" s="24"/>
      <c r="H74" s="41">
        <v>16000</v>
      </c>
      <c r="I74" s="41">
        <v>16000</v>
      </c>
      <c r="J74" s="41">
        <v>16000</v>
      </c>
      <c r="K74" s="41">
        <v>16000</v>
      </c>
      <c r="L74" s="41">
        <v>16000</v>
      </c>
      <c r="M74" s="41">
        <v>16000</v>
      </c>
      <c r="N74" s="41">
        <v>16000</v>
      </c>
      <c r="O74" s="41">
        <v>16000</v>
      </c>
      <c r="P74" s="42"/>
      <c r="Q74" s="42"/>
      <c r="R74" s="42"/>
      <c r="S74" s="42"/>
      <c r="T74" s="42"/>
      <c r="U74" s="42"/>
      <c r="V74" s="42"/>
      <c r="W74" s="42"/>
      <c r="X74" s="42"/>
    </row>
    <row r="75" spans="2:24">
      <c r="B75" s="45" t="s">
        <v>112</v>
      </c>
      <c r="C75" s="46" t="s">
        <v>63</v>
      </c>
      <c r="D75" s="46" t="s">
        <v>105</v>
      </c>
      <c r="E75" s="47">
        <v>7500</v>
      </c>
      <c r="F75" s="45"/>
      <c r="G75" s="45"/>
      <c r="H75" s="45"/>
      <c r="I75" s="45"/>
      <c r="J75" s="47">
        <v>7500</v>
      </c>
      <c r="K75" s="47">
        <v>7500</v>
      </c>
      <c r="L75" s="47">
        <v>7500</v>
      </c>
      <c r="M75" s="47">
        <v>7500</v>
      </c>
      <c r="N75" s="47">
        <v>7500</v>
      </c>
      <c r="O75" s="58">
        <v>7500</v>
      </c>
      <c r="P75" s="48"/>
      <c r="Q75" s="48"/>
      <c r="R75" s="45"/>
      <c r="S75" s="45"/>
      <c r="T75" s="45"/>
      <c r="U75" s="45"/>
      <c r="V75" s="45"/>
      <c r="W75" s="45"/>
      <c r="X75" s="45"/>
    </row>
    <row r="76" spans="2:24">
      <c r="B76" s="33" t="s">
        <v>112</v>
      </c>
      <c r="C76" s="34" t="s">
        <v>86</v>
      </c>
      <c r="D76" s="34" t="s">
        <v>64</v>
      </c>
      <c r="E76" s="35">
        <v>5600</v>
      </c>
      <c r="F76" s="33"/>
      <c r="G76" s="33"/>
      <c r="H76" s="35">
        <v>5600</v>
      </c>
      <c r="I76" s="35">
        <v>5600</v>
      </c>
      <c r="J76" s="35">
        <v>5600</v>
      </c>
      <c r="K76" s="35">
        <v>5600</v>
      </c>
      <c r="L76" s="35">
        <v>5600</v>
      </c>
      <c r="M76" s="35">
        <v>5600</v>
      </c>
      <c r="N76" s="35">
        <v>5600</v>
      </c>
      <c r="O76" s="39">
        <v>5600</v>
      </c>
      <c r="P76" s="39">
        <v>5600</v>
      </c>
      <c r="Q76" s="43"/>
      <c r="R76" s="33"/>
      <c r="S76" s="33"/>
      <c r="T76" s="33"/>
      <c r="U76" s="33"/>
      <c r="V76" s="33"/>
      <c r="W76" s="33"/>
      <c r="X76" s="33"/>
    </row>
    <row r="77" spans="2:24">
      <c r="B77" s="24" t="s">
        <v>112</v>
      </c>
      <c r="C77" s="25" t="s">
        <v>86</v>
      </c>
      <c r="D77" s="25" t="s">
        <v>64</v>
      </c>
      <c r="E77" s="26">
        <v>5600</v>
      </c>
      <c r="F77" s="24"/>
      <c r="G77" s="24"/>
      <c r="H77" s="26">
        <v>5600</v>
      </c>
      <c r="I77" s="26">
        <v>5600</v>
      </c>
      <c r="J77" s="26">
        <v>5600</v>
      </c>
      <c r="K77" s="26">
        <v>5600</v>
      </c>
      <c r="L77" s="26">
        <v>5600</v>
      </c>
      <c r="M77" s="26">
        <v>5600</v>
      </c>
      <c r="N77" s="26">
        <v>5600</v>
      </c>
      <c r="O77" s="41">
        <v>5600</v>
      </c>
      <c r="P77" s="41">
        <v>5600</v>
      </c>
      <c r="Q77" s="42"/>
      <c r="R77" s="24"/>
      <c r="S77" s="24"/>
      <c r="T77" s="24"/>
      <c r="U77" s="24"/>
      <c r="V77" s="24"/>
      <c r="W77" s="24"/>
      <c r="X77" s="24"/>
    </row>
    <row r="78" spans="2:24">
      <c r="B78" s="27" t="s">
        <v>112</v>
      </c>
      <c r="C78" s="28" t="s">
        <v>65</v>
      </c>
      <c r="D78" s="28" t="s">
        <v>66</v>
      </c>
      <c r="E78" s="29">
        <v>15000</v>
      </c>
      <c r="F78" s="27"/>
      <c r="G78" s="27"/>
      <c r="H78" s="27"/>
      <c r="I78" s="27"/>
      <c r="J78" s="27"/>
      <c r="K78" s="27"/>
      <c r="L78" s="27"/>
      <c r="M78" s="27"/>
      <c r="N78" s="27"/>
      <c r="O78" s="52"/>
      <c r="P78" s="52"/>
      <c r="Q78" s="52"/>
      <c r="R78" s="29">
        <v>15000</v>
      </c>
      <c r="S78" s="29">
        <v>15000</v>
      </c>
      <c r="T78" s="29">
        <v>15000</v>
      </c>
      <c r="U78" s="29"/>
      <c r="V78" s="29">
        <v>15000</v>
      </c>
      <c r="W78" s="49">
        <v>15000</v>
      </c>
      <c r="X78" s="27"/>
    </row>
    <row r="79" spans="2:24">
      <c r="B79" s="6" t="s">
        <v>112</v>
      </c>
      <c r="C79" s="21" t="s">
        <v>65</v>
      </c>
      <c r="D79" s="21" t="s">
        <v>67</v>
      </c>
      <c r="E79" s="22">
        <v>15000</v>
      </c>
      <c r="F79" s="23"/>
      <c r="G79" s="23"/>
      <c r="H79" s="23"/>
      <c r="I79" s="23"/>
      <c r="J79" s="22">
        <v>15000</v>
      </c>
      <c r="K79" s="22">
        <v>15000</v>
      </c>
      <c r="L79" s="22">
        <v>15000</v>
      </c>
      <c r="M79" s="22">
        <v>15000</v>
      </c>
      <c r="N79" s="22">
        <v>15000</v>
      </c>
      <c r="O79" s="40">
        <v>15000</v>
      </c>
      <c r="P79" s="40">
        <v>15000</v>
      </c>
      <c r="Q79" s="40">
        <v>15000</v>
      </c>
      <c r="R79" s="23"/>
      <c r="S79" s="23"/>
      <c r="T79" s="23"/>
      <c r="U79" s="23"/>
      <c r="V79" s="23"/>
      <c r="W79" s="23"/>
      <c r="X79" s="23"/>
    </row>
    <row r="80" spans="2:24">
      <c r="B80" s="6" t="s">
        <v>112</v>
      </c>
      <c r="C80" s="21" t="s">
        <v>65</v>
      </c>
      <c r="D80" s="21" t="s">
        <v>67</v>
      </c>
      <c r="E80" s="22">
        <v>15000</v>
      </c>
      <c r="F80" s="23"/>
      <c r="G80" s="23"/>
      <c r="H80" s="23"/>
      <c r="I80" s="22">
        <v>15000</v>
      </c>
      <c r="J80" s="22">
        <v>15000</v>
      </c>
      <c r="K80" s="22">
        <v>15000</v>
      </c>
      <c r="L80" s="22">
        <v>15000</v>
      </c>
      <c r="M80" s="22">
        <v>15000</v>
      </c>
      <c r="N80" s="22">
        <v>15000</v>
      </c>
      <c r="O80" s="40">
        <v>15000</v>
      </c>
      <c r="P80" s="44"/>
      <c r="Q80" s="44"/>
      <c r="R80" s="23"/>
      <c r="S80" s="23"/>
      <c r="T80" s="23"/>
      <c r="U80" s="23"/>
      <c r="V80" s="23"/>
      <c r="W80" s="23"/>
      <c r="X80" s="23"/>
    </row>
    <row r="81" spans="2:24">
      <c r="B81" s="6" t="s">
        <v>112</v>
      </c>
      <c r="C81" s="21" t="s">
        <v>65</v>
      </c>
      <c r="D81" s="21" t="s">
        <v>68</v>
      </c>
      <c r="E81" s="22">
        <v>15000</v>
      </c>
      <c r="F81" s="23"/>
      <c r="G81" s="23"/>
      <c r="H81" s="23"/>
      <c r="I81" s="23"/>
      <c r="J81" s="23"/>
      <c r="K81" s="23"/>
      <c r="L81" s="23"/>
      <c r="M81" s="23"/>
      <c r="N81" s="23"/>
      <c r="O81" s="44"/>
      <c r="P81" s="44"/>
      <c r="Q81" s="44"/>
      <c r="R81" s="23"/>
      <c r="S81" s="22">
        <v>15000</v>
      </c>
      <c r="T81" s="23"/>
      <c r="U81" s="22">
        <v>15000</v>
      </c>
      <c r="V81" s="23"/>
      <c r="W81" s="22">
        <v>15000</v>
      </c>
      <c r="X81" s="23"/>
    </row>
    <row r="82" spans="2:24">
      <c r="B82" s="30" t="s">
        <v>112</v>
      </c>
      <c r="C82" s="31" t="s">
        <v>65</v>
      </c>
      <c r="D82" s="31" t="s">
        <v>68</v>
      </c>
      <c r="E82" s="32">
        <v>15000</v>
      </c>
      <c r="F82" s="30"/>
      <c r="G82" s="30"/>
      <c r="H82" s="30"/>
      <c r="I82" s="30"/>
      <c r="J82" s="32">
        <v>15000</v>
      </c>
      <c r="K82" s="32">
        <v>15000</v>
      </c>
      <c r="L82" s="32">
        <v>15000</v>
      </c>
      <c r="M82" s="32">
        <v>15000</v>
      </c>
      <c r="N82" s="32">
        <v>15000</v>
      </c>
      <c r="O82" s="54">
        <v>15000</v>
      </c>
      <c r="P82" s="54">
        <v>15000</v>
      </c>
      <c r="Q82" s="54">
        <v>15000</v>
      </c>
      <c r="R82" s="32">
        <v>15000</v>
      </c>
      <c r="S82" s="32">
        <v>15000</v>
      </c>
      <c r="T82" s="32">
        <v>15000</v>
      </c>
      <c r="U82" s="32">
        <v>15000</v>
      </c>
      <c r="V82" s="32">
        <v>15000</v>
      </c>
      <c r="W82" s="32">
        <v>15000</v>
      </c>
      <c r="X82" s="30"/>
    </row>
    <row r="83" spans="2:24">
      <c r="B83" s="33" t="s">
        <v>112</v>
      </c>
      <c r="C83" s="34" t="s">
        <v>87</v>
      </c>
      <c r="D83" s="34" t="s">
        <v>69</v>
      </c>
      <c r="E83" s="35">
        <v>4700</v>
      </c>
      <c r="F83" s="33"/>
      <c r="G83" s="33"/>
      <c r="H83" s="33"/>
      <c r="I83" s="33"/>
      <c r="J83" s="35">
        <v>4700</v>
      </c>
      <c r="K83" s="33"/>
      <c r="L83" s="35">
        <v>4700</v>
      </c>
      <c r="M83" s="33"/>
      <c r="N83" s="35">
        <v>4700</v>
      </c>
      <c r="O83" s="43"/>
      <c r="P83" s="39">
        <v>4700</v>
      </c>
      <c r="Q83" s="43"/>
      <c r="R83" s="35">
        <v>4700</v>
      </c>
      <c r="S83" s="33"/>
      <c r="T83" s="33"/>
      <c r="U83" s="33"/>
      <c r="V83" s="33"/>
      <c r="W83" s="35">
        <v>4700</v>
      </c>
      <c r="X83" s="35">
        <v>4700</v>
      </c>
    </row>
    <row r="84" spans="2:24">
      <c r="B84" s="6" t="s">
        <v>112</v>
      </c>
      <c r="C84" s="21" t="s">
        <v>87</v>
      </c>
      <c r="D84" s="21" t="s">
        <v>69</v>
      </c>
      <c r="E84" s="22">
        <v>4700</v>
      </c>
      <c r="F84" s="23"/>
      <c r="G84" s="23"/>
      <c r="H84" s="23"/>
      <c r="I84" s="22">
        <v>4700</v>
      </c>
      <c r="J84" s="22">
        <v>4700</v>
      </c>
      <c r="K84" s="22">
        <v>4700</v>
      </c>
      <c r="L84" s="22">
        <v>4700</v>
      </c>
      <c r="M84" s="22">
        <v>4700</v>
      </c>
      <c r="N84" s="22">
        <v>4700</v>
      </c>
      <c r="O84" s="40">
        <v>4700</v>
      </c>
      <c r="P84" s="40">
        <v>4700</v>
      </c>
      <c r="Q84" s="40">
        <v>4700</v>
      </c>
      <c r="R84" s="22">
        <v>4700</v>
      </c>
      <c r="S84" s="22">
        <v>4700</v>
      </c>
      <c r="T84" s="22">
        <v>4700</v>
      </c>
      <c r="U84" s="22">
        <v>4700</v>
      </c>
      <c r="V84" s="22">
        <v>4700</v>
      </c>
      <c r="W84" s="22">
        <v>4700</v>
      </c>
      <c r="X84" s="22">
        <v>4700</v>
      </c>
    </row>
    <row r="85" spans="2:24">
      <c r="B85" s="24" t="s">
        <v>112</v>
      </c>
      <c r="C85" s="25" t="s">
        <v>87</v>
      </c>
      <c r="D85" s="25" t="s">
        <v>69</v>
      </c>
      <c r="E85" s="26">
        <v>4700</v>
      </c>
      <c r="F85" s="24"/>
      <c r="G85" s="24"/>
      <c r="H85" s="24"/>
      <c r="I85" s="26">
        <v>4700</v>
      </c>
      <c r="J85" s="26">
        <v>4700</v>
      </c>
      <c r="K85" s="26">
        <v>4700</v>
      </c>
      <c r="L85" s="26">
        <v>4700</v>
      </c>
      <c r="M85" s="26">
        <v>4700</v>
      </c>
      <c r="N85" s="26">
        <v>4700</v>
      </c>
      <c r="O85" s="41">
        <v>4700</v>
      </c>
      <c r="P85" s="41">
        <v>4700</v>
      </c>
      <c r="Q85" s="41">
        <v>4700</v>
      </c>
      <c r="R85" s="26">
        <v>4700</v>
      </c>
      <c r="S85" s="26">
        <v>4700</v>
      </c>
      <c r="T85" s="26">
        <v>4700</v>
      </c>
      <c r="U85" s="26">
        <v>4700</v>
      </c>
      <c r="V85" s="26">
        <v>4700</v>
      </c>
      <c r="W85" s="26">
        <v>4700</v>
      </c>
      <c r="X85" s="26">
        <v>4700</v>
      </c>
    </row>
    <row r="86" spans="2:24">
      <c r="B86" s="27"/>
      <c r="C86" s="28" t="s">
        <v>88</v>
      </c>
      <c r="D86" s="28" t="s">
        <v>70</v>
      </c>
      <c r="E86" s="29">
        <v>10000</v>
      </c>
      <c r="F86" s="27"/>
      <c r="G86" s="27"/>
      <c r="H86" s="27"/>
      <c r="I86" s="29">
        <v>10000</v>
      </c>
      <c r="J86" s="29">
        <v>10000</v>
      </c>
      <c r="K86" s="29">
        <v>10000</v>
      </c>
      <c r="L86" s="29">
        <v>10000</v>
      </c>
      <c r="M86" s="27"/>
      <c r="N86" s="27"/>
      <c r="O86" s="52"/>
      <c r="P86" s="52"/>
      <c r="Q86" s="52"/>
      <c r="R86" s="27"/>
      <c r="S86" s="27"/>
      <c r="T86" s="27"/>
      <c r="U86" s="27"/>
      <c r="V86" s="27"/>
      <c r="W86" s="27"/>
      <c r="X86" s="27"/>
    </row>
    <row r="87" spans="2:24">
      <c r="B87" s="6"/>
      <c r="C87" s="21" t="s">
        <v>88</v>
      </c>
      <c r="D87" s="21" t="s">
        <v>70</v>
      </c>
      <c r="E87" s="22">
        <v>10000</v>
      </c>
      <c r="F87" s="23"/>
      <c r="G87" s="23"/>
      <c r="H87" s="23"/>
      <c r="I87" s="22">
        <v>10000</v>
      </c>
      <c r="J87" s="22">
        <v>10000</v>
      </c>
      <c r="K87" s="22">
        <v>10000</v>
      </c>
      <c r="L87" s="22">
        <v>10000</v>
      </c>
      <c r="M87" s="23"/>
      <c r="N87" s="23"/>
      <c r="O87" s="44"/>
      <c r="P87" s="44"/>
      <c r="Q87" s="44"/>
      <c r="R87" s="23"/>
      <c r="S87" s="23"/>
      <c r="T87" s="23"/>
      <c r="U87" s="23"/>
      <c r="V87" s="23"/>
      <c r="W87" s="23"/>
      <c r="X87" s="23"/>
    </row>
    <row r="88" spans="2:24">
      <c r="B88" s="6"/>
      <c r="C88" s="21" t="s">
        <v>88</v>
      </c>
      <c r="D88" s="21" t="s">
        <v>71</v>
      </c>
      <c r="E88" s="22">
        <v>10000</v>
      </c>
      <c r="F88" s="23"/>
      <c r="G88" s="23"/>
      <c r="H88" s="23"/>
      <c r="I88" s="23"/>
      <c r="J88" s="23"/>
      <c r="K88" s="23"/>
      <c r="L88" s="23"/>
      <c r="M88" s="23"/>
      <c r="N88" s="23"/>
      <c r="O88" s="44"/>
      <c r="P88" s="44"/>
      <c r="Q88" s="40">
        <v>10000</v>
      </c>
      <c r="R88" s="22">
        <v>10000</v>
      </c>
      <c r="S88" s="22">
        <v>10000</v>
      </c>
      <c r="T88" s="22">
        <v>10000</v>
      </c>
      <c r="U88" s="22">
        <v>10000</v>
      </c>
      <c r="V88" s="22">
        <v>10000</v>
      </c>
      <c r="W88" s="23"/>
      <c r="X88" s="23"/>
    </row>
    <row r="89" spans="2:24">
      <c r="B89" s="30"/>
      <c r="C89" s="31" t="s">
        <v>88</v>
      </c>
      <c r="D89" s="31" t="s">
        <v>71</v>
      </c>
      <c r="E89" s="32">
        <v>10000</v>
      </c>
      <c r="F89" s="30"/>
      <c r="G89" s="30"/>
      <c r="H89" s="30"/>
      <c r="I89" s="30"/>
      <c r="J89" s="30"/>
      <c r="K89" s="30"/>
      <c r="L89" s="30"/>
      <c r="M89" s="30"/>
      <c r="N89" s="30"/>
      <c r="O89" s="55"/>
      <c r="P89" s="55"/>
      <c r="Q89" s="54">
        <v>10000</v>
      </c>
      <c r="R89" s="32">
        <v>10000</v>
      </c>
      <c r="S89" s="32">
        <v>10000</v>
      </c>
      <c r="T89" s="32">
        <v>10000</v>
      </c>
      <c r="U89" s="32">
        <v>10000</v>
      </c>
      <c r="V89" s="32">
        <v>10000</v>
      </c>
      <c r="W89" s="32">
        <v>10000</v>
      </c>
      <c r="X89" s="30"/>
    </row>
    <row r="90" spans="2:24">
      <c r="B90" s="33"/>
      <c r="C90" s="34" t="s">
        <v>89</v>
      </c>
      <c r="D90" s="34" t="s">
        <v>72</v>
      </c>
      <c r="E90" s="35">
        <v>8000</v>
      </c>
      <c r="F90" s="33"/>
      <c r="G90" s="33"/>
      <c r="H90" s="33"/>
      <c r="I90" s="35">
        <v>8000</v>
      </c>
      <c r="J90" s="35">
        <v>8000</v>
      </c>
      <c r="K90" s="35">
        <v>8000</v>
      </c>
      <c r="L90" s="35">
        <v>8000</v>
      </c>
      <c r="M90" s="35">
        <v>8000</v>
      </c>
      <c r="N90" s="35">
        <v>8000</v>
      </c>
      <c r="O90" s="39">
        <v>8000</v>
      </c>
      <c r="P90" s="39">
        <v>8000</v>
      </c>
      <c r="Q90" s="39">
        <v>8000</v>
      </c>
      <c r="R90" s="33"/>
      <c r="S90" s="33"/>
      <c r="T90" s="33"/>
      <c r="U90" s="33"/>
      <c r="V90" s="33"/>
      <c r="W90" s="33"/>
      <c r="X90" s="33"/>
    </row>
    <row r="91" spans="2:24">
      <c r="B91" s="24"/>
      <c r="C91" s="25" t="s">
        <v>89</v>
      </c>
      <c r="D91" s="25" t="s">
        <v>72</v>
      </c>
      <c r="E91" s="26">
        <v>8000</v>
      </c>
      <c r="F91" s="24"/>
      <c r="G91" s="24"/>
      <c r="H91" s="24"/>
      <c r="I91" s="26">
        <v>8000</v>
      </c>
      <c r="J91" s="26">
        <v>8000</v>
      </c>
      <c r="K91" s="26">
        <v>8000</v>
      </c>
      <c r="L91" s="26">
        <v>8000</v>
      </c>
      <c r="M91" s="26">
        <v>8000</v>
      </c>
      <c r="N91" s="26">
        <v>8000</v>
      </c>
      <c r="O91" s="41">
        <v>8000</v>
      </c>
      <c r="P91" s="41">
        <v>8000</v>
      </c>
      <c r="Q91" s="41">
        <v>8000</v>
      </c>
      <c r="R91" s="24"/>
      <c r="S91" s="24"/>
      <c r="T91" s="24"/>
      <c r="U91" s="24"/>
      <c r="V91" s="24"/>
      <c r="W91" s="24"/>
      <c r="X91" s="24"/>
    </row>
    <row r="92" spans="2:24">
      <c r="B92" s="45"/>
      <c r="C92" s="46" t="s">
        <v>73</v>
      </c>
      <c r="D92" s="46" t="s">
        <v>74</v>
      </c>
      <c r="E92" s="47">
        <v>6000</v>
      </c>
      <c r="F92" s="45"/>
      <c r="G92" s="45"/>
      <c r="H92" s="45"/>
      <c r="I92" s="45"/>
      <c r="J92" s="47">
        <v>6000</v>
      </c>
      <c r="K92" s="47">
        <v>6000</v>
      </c>
      <c r="L92" s="47">
        <v>6000</v>
      </c>
      <c r="M92" s="47">
        <v>6000</v>
      </c>
      <c r="N92" s="47">
        <v>6000</v>
      </c>
      <c r="O92" s="58">
        <v>6000</v>
      </c>
      <c r="P92" s="58">
        <v>6000</v>
      </c>
      <c r="Q92" s="58">
        <v>6000</v>
      </c>
      <c r="R92" s="45"/>
      <c r="S92" s="45"/>
      <c r="T92" s="45"/>
      <c r="U92" s="45"/>
      <c r="V92" s="45"/>
      <c r="W92" s="45"/>
      <c r="X92" s="45"/>
    </row>
    <row r="93" spans="2:24">
      <c r="B93" s="33"/>
      <c r="C93" s="34" t="s">
        <v>75</v>
      </c>
      <c r="D93" s="34" t="s">
        <v>101</v>
      </c>
      <c r="E93" s="35">
        <v>21000</v>
      </c>
      <c r="F93" s="33"/>
      <c r="G93" s="33"/>
      <c r="H93" s="33"/>
      <c r="I93" s="33"/>
      <c r="J93" s="35">
        <v>21000</v>
      </c>
      <c r="K93" s="35">
        <v>21000</v>
      </c>
      <c r="L93" s="35">
        <v>21000</v>
      </c>
      <c r="M93" s="35">
        <v>21000</v>
      </c>
      <c r="N93" s="35">
        <v>21000</v>
      </c>
      <c r="O93" s="39">
        <v>21000</v>
      </c>
      <c r="P93" s="39">
        <v>21000</v>
      </c>
      <c r="Q93" s="39">
        <v>21000</v>
      </c>
      <c r="R93" s="35">
        <v>21000</v>
      </c>
      <c r="S93" s="35">
        <v>21000</v>
      </c>
      <c r="T93" s="35">
        <v>21000</v>
      </c>
      <c r="U93" s="33"/>
      <c r="V93" s="33"/>
      <c r="W93" s="22">
        <v>21000</v>
      </c>
      <c r="X93" s="22">
        <v>21000</v>
      </c>
    </row>
    <row r="94" spans="2:24">
      <c r="B94" s="6"/>
      <c r="C94" s="21" t="s">
        <v>75</v>
      </c>
      <c r="D94" s="21" t="s">
        <v>101</v>
      </c>
      <c r="E94" s="22">
        <v>21000</v>
      </c>
      <c r="F94" s="23"/>
      <c r="G94" s="23"/>
      <c r="H94" s="23"/>
      <c r="I94" s="23"/>
      <c r="J94" s="22">
        <v>21000</v>
      </c>
      <c r="K94" s="22">
        <v>21000</v>
      </c>
      <c r="L94" s="22">
        <v>21000</v>
      </c>
      <c r="M94" s="22">
        <v>21000</v>
      </c>
      <c r="N94" s="22">
        <v>21000</v>
      </c>
      <c r="O94" s="40">
        <v>21000</v>
      </c>
      <c r="P94" s="40">
        <v>21000</v>
      </c>
      <c r="Q94" s="40">
        <v>21000</v>
      </c>
      <c r="R94" s="22">
        <v>21000</v>
      </c>
      <c r="S94" s="22">
        <v>21000</v>
      </c>
      <c r="T94" s="22">
        <v>21000</v>
      </c>
      <c r="U94" s="22">
        <v>21000</v>
      </c>
      <c r="V94" s="22">
        <v>21000</v>
      </c>
      <c r="W94" s="23"/>
      <c r="X94" s="23"/>
    </row>
    <row r="95" spans="2:24">
      <c r="B95" s="6"/>
      <c r="C95" s="21" t="s">
        <v>75</v>
      </c>
      <c r="D95" s="21" t="s">
        <v>101</v>
      </c>
      <c r="E95" s="22">
        <v>21000</v>
      </c>
      <c r="F95" s="23"/>
      <c r="G95" s="23"/>
      <c r="H95" s="23"/>
      <c r="I95" s="23"/>
      <c r="J95" s="22">
        <v>21000</v>
      </c>
      <c r="K95" s="22">
        <v>21000</v>
      </c>
      <c r="L95" s="22">
        <v>21000</v>
      </c>
      <c r="M95" s="22">
        <v>21000</v>
      </c>
      <c r="N95" s="22">
        <v>21000</v>
      </c>
      <c r="O95" s="40">
        <v>21000</v>
      </c>
      <c r="P95" s="40">
        <v>21000</v>
      </c>
      <c r="Q95" s="40">
        <v>21000</v>
      </c>
      <c r="R95" s="22">
        <v>21000</v>
      </c>
      <c r="S95" s="22">
        <v>21000</v>
      </c>
      <c r="T95" s="22">
        <v>21000</v>
      </c>
      <c r="U95" s="23"/>
      <c r="V95" s="23"/>
      <c r="W95" s="22">
        <v>21000</v>
      </c>
      <c r="X95" s="23"/>
    </row>
    <row r="96" spans="2:24">
      <c r="B96" s="24"/>
      <c r="C96" s="25" t="s">
        <v>75</v>
      </c>
      <c r="D96" s="25" t="s">
        <v>101</v>
      </c>
      <c r="E96" s="26">
        <v>21000</v>
      </c>
      <c r="F96" s="24"/>
      <c r="G96" s="24"/>
      <c r="H96" s="24"/>
      <c r="I96" s="24"/>
      <c r="J96" s="26">
        <v>21000</v>
      </c>
      <c r="K96" s="26">
        <v>21000</v>
      </c>
      <c r="L96" s="26">
        <v>21000</v>
      </c>
      <c r="M96" s="26">
        <v>21000</v>
      </c>
      <c r="N96" s="26">
        <v>21000</v>
      </c>
      <c r="O96" s="41">
        <v>21000</v>
      </c>
      <c r="P96" s="41">
        <v>21000</v>
      </c>
      <c r="Q96" s="41">
        <v>21000</v>
      </c>
      <c r="R96" s="26">
        <v>21000</v>
      </c>
      <c r="S96" s="26">
        <v>21000</v>
      </c>
      <c r="T96" s="26">
        <v>21000</v>
      </c>
      <c r="U96" s="22">
        <v>21000</v>
      </c>
      <c r="V96" s="22">
        <v>21000</v>
      </c>
      <c r="W96" s="22">
        <v>21000</v>
      </c>
      <c r="X96" s="24"/>
    </row>
    <row r="97" spans="2:24">
      <c r="B97" s="27"/>
      <c r="C97" s="28" t="s">
        <v>90</v>
      </c>
      <c r="D97" s="28" t="s">
        <v>76</v>
      </c>
      <c r="E97" s="29">
        <v>3000</v>
      </c>
      <c r="F97" s="27"/>
      <c r="G97" s="27"/>
      <c r="H97" s="27"/>
      <c r="I97" s="27"/>
      <c r="J97" s="29">
        <v>3000</v>
      </c>
      <c r="K97" s="29">
        <v>3000</v>
      </c>
      <c r="L97" s="27"/>
      <c r="M97" s="29">
        <v>3000</v>
      </c>
      <c r="N97" s="29">
        <v>3000</v>
      </c>
      <c r="O97" s="52"/>
      <c r="P97" s="53">
        <v>3000</v>
      </c>
      <c r="Q97" s="52"/>
      <c r="R97" s="27"/>
      <c r="S97" s="27"/>
      <c r="T97" s="27"/>
      <c r="U97" s="27"/>
      <c r="V97" s="27"/>
      <c r="W97" s="27"/>
      <c r="X97" s="27"/>
    </row>
    <row r="98" spans="2:24">
      <c r="B98" s="30"/>
      <c r="C98" s="31" t="s">
        <v>90</v>
      </c>
      <c r="D98" s="31" t="s">
        <v>106</v>
      </c>
      <c r="E98" s="32">
        <v>3200</v>
      </c>
      <c r="F98" s="30"/>
      <c r="G98" s="30"/>
      <c r="H98" s="30"/>
      <c r="I98" s="32">
        <v>3200</v>
      </c>
      <c r="J98" s="32">
        <v>3200</v>
      </c>
      <c r="K98" s="30"/>
      <c r="L98" s="32">
        <v>3200</v>
      </c>
      <c r="M98" s="30"/>
      <c r="N98" s="32">
        <v>3200</v>
      </c>
      <c r="O98" s="54">
        <v>3200</v>
      </c>
      <c r="P98" s="54">
        <v>3200</v>
      </c>
      <c r="Q98" s="54">
        <v>3200</v>
      </c>
      <c r="R98" s="32">
        <v>3200</v>
      </c>
      <c r="S98" s="30"/>
      <c r="T98" s="30"/>
      <c r="U98" s="30"/>
      <c r="V98" s="30"/>
      <c r="W98" s="30"/>
      <c r="X98" s="30"/>
    </row>
    <row r="99" spans="2:24">
      <c r="B99" s="36"/>
      <c r="C99" s="37" t="s">
        <v>77</v>
      </c>
      <c r="D99" s="37" t="s">
        <v>78</v>
      </c>
      <c r="E99" s="38">
        <v>25000</v>
      </c>
      <c r="F99" s="36"/>
      <c r="G99" s="36"/>
      <c r="H99" s="36"/>
      <c r="I99" s="36"/>
      <c r="J99" s="36"/>
      <c r="K99" s="36"/>
      <c r="L99" s="36"/>
      <c r="M99" s="36"/>
      <c r="N99" s="38">
        <v>25000</v>
      </c>
      <c r="O99" s="56">
        <v>25000</v>
      </c>
      <c r="P99" s="56">
        <v>25000</v>
      </c>
      <c r="Q99" s="56">
        <v>25000</v>
      </c>
      <c r="R99" s="36"/>
      <c r="S99" s="36"/>
      <c r="T99" s="38">
        <v>25000</v>
      </c>
      <c r="U99" s="38">
        <v>25000</v>
      </c>
      <c r="V99" s="38">
        <v>25000</v>
      </c>
      <c r="W99" s="38">
        <v>25000</v>
      </c>
      <c r="X99" s="36"/>
    </row>
    <row r="100" spans="2:24">
      <c r="B100" s="45"/>
      <c r="C100" s="46" t="s">
        <v>91</v>
      </c>
      <c r="D100" s="46" t="s">
        <v>79</v>
      </c>
      <c r="E100" s="47">
        <v>3600</v>
      </c>
      <c r="F100" s="45"/>
      <c r="G100" s="45"/>
      <c r="H100" s="45"/>
      <c r="I100" s="45"/>
      <c r="J100" s="47">
        <v>3600</v>
      </c>
      <c r="K100" s="47">
        <v>3600</v>
      </c>
      <c r="L100" s="47">
        <v>3600</v>
      </c>
      <c r="M100" s="47">
        <v>3600</v>
      </c>
      <c r="N100" s="47">
        <v>3600</v>
      </c>
      <c r="O100" s="58">
        <v>3600</v>
      </c>
      <c r="P100" s="58">
        <v>3600</v>
      </c>
      <c r="Q100" s="58">
        <v>3600</v>
      </c>
      <c r="R100" s="47">
        <v>3600</v>
      </c>
      <c r="S100" s="47">
        <v>3600</v>
      </c>
      <c r="T100" s="47">
        <v>3600</v>
      </c>
      <c r="U100" s="45"/>
      <c r="V100" s="45"/>
      <c r="W100" s="45"/>
      <c r="X100" s="45"/>
    </row>
    <row r="101" spans="2:24">
      <c r="B101" s="36"/>
      <c r="C101" s="37" t="s">
        <v>92</v>
      </c>
      <c r="D101" s="37" t="s">
        <v>107</v>
      </c>
      <c r="E101" s="38">
        <v>3600</v>
      </c>
      <c r="F101" s="36"/>
      <c r="G101" s="36"/>
      <c r="H101" s="36"/>
      <c r="I101" s="36"/>
      <c r="J101" s="36"/>
      <c r="K101" s="36"/>
      <c r="L101" s="36"/>
      <c r="M101" s="36"/>
      <c r="N101" s="36"/>
      <c r="O101" s="57"/>
      <c r="P101" s="57"/>
      <c r="Q101" s="57"/>
      <c r="R101" s="38">
        <v>3600</v>
      </c>
      <c r="S101" s="38">
        <v>3600</v>
      </c>
      <c r="T101" s="38">
        <v>3600</v>
      </c>
      <c r="U101" s="38">
        <v>3600</v>
      </c>
      <c r="V101" s="38">
        <v>3600</v>
      </c>
      <c r="W101" s="38">
        <v>3600</v>
      </c>
      <c r="X101" s="38">
        <v>3600</v>
      </c>
    </row>
    <row r="102" spans="2:24">
      <c r="B102" s="45"/>
      <c r="C102" s="46" t="s">
        <v>93</v>
      </c>
      <c r="D102" s="46" t="s">
        <v>108</v>
      </c>
      <c r="E102" s="47">
        <v>11500</v>
      </c>
      <c r="F102" s="45"/>
      <c r="G102" s="45"/>
      <c r="H102" s="45"/>
      <c r="I102" s="45"/>
      <c r="J102" s="45"/>
      <c r="K102" s="47">
        <v>11500</v>
      </c>
      <c r="L102" s="47">
        <v>11500</v>
      </c>
      <c r="M102" s="45"/>
      <c r="N102" s="45"/>
      <c r="O102" s="48"/>
      <c r="P102" s="48"/>
      <c r="Q102" s="48"/>
      <c r="R102" s="45"/>
      <c r="S102" s="45"/>
      <c r="T102" s="45"/>
      <c r="U102" s="45"/>
      <c r="V102" s="45"/>
      <c r="W102" s="45"/>
      <c r="X102" s="45"/>
    </row>
    <row r="103" spans="2:24">
      <c r="B103" s="36"/>
      <c r="C103" s="37" t="s">
        <v>94</v>
      </c>
      <c r="D103" s="37" t="s">
        <v>109</v>
      </c>
      <c r="E103" s="38">
        <v>22000</v>
      </c>
      <c r="F103" s="36"/>
      <c r="G103" s="36"/>
      <c r="H103" s="36"/>
      <c r="I103" s="38">
        <v>22000</v>
      </c>
      <c r="J103" s="38">
        <v>22000</v>
      </c>
      <c r="K103" s="36"/>
      <c r="L103" s="36"/>
      <c r="M103" s="38">
        <v>22000</v>
      </c>
      <c r="N103" s="36"/>
      <c r="O103" s="57"/>
      <c r="P103" s="57"/>
      <c r="Q103" s="57"/>
      <c r="R103" s="36"/>
      <c r="S103" s="36"/>
      <c r="T103" s="36"/>
      <c r="U103" s="36"/>
      <c r="V103" s="36"/>
      <c r="W103" s="36"/>
      <c r="X103" s="36"/>
    </row>
    <row r="104" spans="2:24">
      <c r="B104" s="45"/>
      <c r="C104" s="46" t="s">
        <v>80</v>
      </c>
      <c r="D104" s="46" t="s">
        <v>110</v>
      </c>
      <c r="E104" s="47">
        <v>14300</v>
      </c>
      <c r="F104" s="47">
        <v>14300</v>
      </c>
      <c r="G104" s="47">
        <v>14300</v>
      </c>
      <c r="H104" s="45"/>
      <c r="I104" s="45"/>
      <c r="J104" s="45"/>
      <c r="K104" s="45"/>
      <c r="L104" s="45"/>
      <c r="M104" s="47">
        <v>14300</v>
      </c>
      <c r="N104" s="45"/>
      <c r="O104" s="48"/>
      <c r="P104" s="48"/>
      <c r="Q104" s="48"/>
      <c r="R104" s="45"/>
      <c r="S104" s="45"/>
      <c r="T104" s="45"/>
      <c r="U104" s="45"/>
      <c r="V104" s="45"/>
      <c r="W104" s="45"/>
      <c r="X104" s="45"/>
    </row>
    <row r="105" spans="2:24">
      <c r="B105" s="33"/>
      <c r="C105" s="34" t="s">
        <v>81</v>
      </c>
      <c r="D105" s="34" t="s">
        <v>110</v>
      </c>
      <c r="E105" s="35">
        <v>35000</v>
      </c>
      <c r="F105" s="33"/>
      <c r="G105" s="33"/>
      <c r="H105" s="33"/>
      <c r="I105" s="35">
        <v>35000</v>
      </c>
      <c r="J105" s="35">
        <v>35000</v>
      </c>
      <c r="K105" s="35">
        <v>35000</v>
      </c>
      <c r="L105" s="35">
        <v>35000</v>
      </c>
      <c r="M105" s="33"/>
      <c r="N105" s="33"/>
      <c r="O105" s="39">
        <v>35000</v>
      </c>
      <c r="P105" s="39">
        <v>35000</v>
      </c>
      <c r="Q105" s="39">
        <v>35000</v>
      </c>
      <c r="R105" s="35">
        <v>35000</v>
      </c>
      <c r="S105" s="33"/>
      <c r="T105" s="35">
        <v>35000</v>
      </c>
      <c r="U105" s="33"/>
      <c r="V105" s="35">
        <v>35000</v>
      </c>
      <c r="W105" s="33"/>
      <c r="X105" s="33"/>
    </row>
    <row r="106" spans="2:24">
      <c r="B106" s="24"/>
      <c r="C106" s="25" t="s">
        <v>81</v>
      </c>
      <c r="D106" s="25" t="s">
        <v>110</v>
      </c>
      <c r="E106" s="26">
        <v>35000</v>
      </c>
      <c r="F106" s="24"/>
      <c r="G106" s="24"/>
      <c r="H106" s="24"/>
      <c r="I106" s="26">
        <v>35000</v>
      </c>
      <c r="J106" s="26">
        <v>35000</v>
      </c>
      <c r="K106" s="26">
        <v>35000</v>
      </c>
      <c r="L106" s="26">
        <v>35000</v>
      </c>
      <c r="M106" s="24"/>
      <c r="N106" s="26">
        <v>35000</v>
      </c>
      <c r="O106" s="41">
        <v>35000</v>
      </c>
      <c r="P106" s="41">
        <v>35000</v>
      </c>
      <c r="Q106" s="41">
        <v>35000</v>
      </c>
      <c r="R106" s="26">
        <v>35000</v>
      </c>
      <c r="S106" s="26">
        <v>35000</v>
      </c>
      <c r="T106" s="26">
        <v>35000</v>
      </c>
      <c r="U106" s="26">
        <v>35000</v>
      </c>
      <c r="V106" s="26">
        <v>35000</v>
      </c>
      <c r="W106" s="24"/>
      <c r="X106" s="24"/>
    </row>
    <row r="107" spans="2:24">
      <c r="B107" s="45"/>
      <c r="C107" s="46" t="s">
        <v>82</v>
      </c>
      <c r="D107" s="46" t="s">
        <v>24</v>
      </c>
      <c r="E107" s="47">
        <v>41000</v>
      </c>
      <c r="F107" s="47">
        <v>41000</v>
      </c>
      <c r="G107" s="47">
        <v>41000</v>
      </c>
      <c r="H107" s="45"/>
      <c r="I107" s="47">
        <v>41000</v>
      </c>
      <c r="J107" s="47">
        <v>41000</v>
      </c>
      <c r="K107" s="45"/>
      <c r="L107" s="45"/>
      <c r="M107" s="47">
        <v>41000</v>
      </c>
      <c r="N107" s="45"/>
      <c r="O107" s="48"/>
      <c r="P107" s="48"/>
      <c r="Q107" s="48"/>
      <c r="R107" s="45"/>
      <c r="S107" s="45"/>
      <c r="T107" s="45"/>
      <c r="U107" s="45"/>
      <c r="V107" s="45"/>
      <c r="W107" s="45"/>
      <c r="X107" s="45"/>
    </row>
    <row r="108" spans="2:24">
      <c r="B108" s="36"/>
      <c r="C108" s="37" t="s">
        <v>83</v>
      </c>
      <c r="D108" s="37" t="s">
        <v>24</v>
      </c>
      <c r="E108" s="38">
        <v>49000</v>
      </c>
      <c r="F108" s="38">
        <v>49000</v>
      </c>
      <c r="G108" s="36"/>
      <c r="H108" s="36"/>
      <c r="I108" s="38">
        <v>49000</v>
      </c>
      <c r="J108" s="36"/>
      <c r="K108" s="36"/>
      <c r="L108" s="38">
        <v>49000</v>
      </c>
      <c r="M108" s="38">
        <v>49000</v>
      </c>
      <c r="N108" s="36"/>
      <c r="O108" s="56">
        <v>49000</v>
      </c>
      <c r="P108" s="56">
        <v>49000</v>
      </c>
      <c r="Q108" s="57"/>
      <c r="R108" s="36"/>
      <c r="S108" s="36"/>
      <c r="T108" s="36"/>
      <c r="U108" s="36"/>
      <c r="V108" s="36"/>
      <c r="W108" s="36"/>
      <c r="X108" s="36"/>
    </row>
    <row r="109" spans="2:24">
      <c r="B109" s="45"/>
      <c r="C109" s="46" t="s">
        <v>95</v>
      </c>
      <c r="D109" s="46" t="s">
        <v>24</v>
      </c>
      <c r="E109" s="47">
        <v>40000</v>
      </c>
      <c r="F109" s="45"/>
      <c r="G109" s="47">
        <v>40000</v>
      </c>
      <c r="H109" s="45"/>
      <c r="I109" s="45"/>
      <c r="J109" s="47">
        <v>40000</v>
      </c>
      <c r="K109" s="45"/>
      <c r="L109" s="47">
        <v>40000</v>
      </c>
      <c r="M109" s="45"/>
      <c r="N109" s="45"/>
      <c r="O109" s="58">
        <v>40000</v>
      </c>
      <c r="P109" s="58">
        <v>40000</v>
      </c>
      <c r="Q109" s="48"/>
      <c r="R109" s="47">
        <v>40000</v>
      </c>
      <c r="S109" s="47">
        <v>40000</v>
      </c>
      <c r="T109" s="45"/>
      <c r="U109" s="47">
        <v>40000</v>
      </c>
      <c r="V109" s="45"/>
      <c r="W109" s="45"/>
      <c r="X109" s="45"/>
    </row>
    <row r="110" spans="2:24">
      <c r="B110" s="36"/>
      <c r="C110" s="37" t="s">
        <v>84</v>
      </c>
      <c r="D110" s="37" t="s">
        <v>24</v>
      </c>
      <c r="E110" s="38">
        <v>64000</v>
      </c>
      <c r="F110" s="36"/>
      <c r="G110" s="36"/>
      <c r="H110" s="36"/>
      <c r="I110" s="38">
        <v>64000</v>
      </c>
      <c r="J110" s="38">
        <v>64000</v>
      </c>
      <c r="K110" s="36"/>
      <c r="L110" s="38">
        <v>64000</v>
      </c>
      <c r="M110" s="38">
        <v>64000</v>
      </c>
      <c r="N110" s="36"/>
      <c r="O110" s="56">
        <v>64000</v>
      </c>
      <c r="P110" s="56">
        <v>64000</v>
      </c>
      <c r="Q110" s="57"/>
      <c r="R110" s="36"/>
      <c r="S110" s="38">
        <v>64000</v>
      </c>
      <c r="T110" s="36"/>
      <c r="U110" s="36"/>
      <c r="V110" s="38">
        <v>64000</v>
      </c>
      <c r="W110" s="36"/>
      <c r="X110" s="36"/>
    </row>
    <row r="111" spans="2:24">
      <c r="B111" s="45"/>
      <c r="C111" s="46" t="s">
        <v>96</v>
      </c>
      <c r="D111" s="46" t="s">
        <v>24</v>
      </c>
      <c r="E111" s="47">
        <v>72000</v>
      </c>
      <c r="F111" s="45"/>
      <c r="G111" s="47">
        <v>72000</v>
      </c>
      <c r="H111" s="45"/>
      <c r="I111" s="45"/>
      <c r="J111" s="47">
        <v>72000</v>
      </c>
      <c r="K111" s="45"/>
      <c r="L111" s="47">
        <v>72000</v>
      </c>
      <c r="M111" s="47">
        <v>72000</v>
      </c>
      <c r="N111" s="45"/>
      <c r="O111" s="58">
        <v>72000</v>
      </c>
      <c r="P111" s="58">
        <v>72000</v>
      </c>
      <c r="Q111" s="48"/>
      <c r="R111" s="47">
        <v>72000</v>
      </c>
      <c r="S111" s="45"/>
      <c r="T111" s="45"/>
      <c r="U111" s="45"/>
      <c r="V111" s="45"/>
      <c r="W111" s="47">
        <v>72000</v>
      </c>
      <c r="X111" s="45"/>
    </row>
    <row r="112" spans="2:24">
      <c r="B112" s="33"/>
      <c r="C112" s="34" t="s">
        <v>85</v>
      </c>
      <c r="D112" s="34" t="s">
        <v>111</v>
      </c>
      <c r="E112" s="35"/>
      <c r="F112" s="33"/>
      <c r="G112" s="33"/>
      <c r="H112" s="33"/>
      <c r="I112" s="33"/>
      <c r="J112" s="33"/>
      <c r="K112" s="33"/>
      <c r="L112" s="33"/>
      <c r="M112" s="33"/>
      <c r="N112" s="33"/>
      <c r="O112" s="43"/>
      <c r="P112" s="43"/>
      <c r="Q112" s="43"/>
      <c r="R112" s="33"/>
      <c r="S112" s="33"/>
      <c r="T112" s="33"/>
      <c r="U112" s="50"/>
      <c r="V112" s="18">
        <v>0</v>
      </c>
      <c r="W112" s="18">
        <v>0</v>
      </c>
      <c r="X112" s="18">
        <v>0</v>
      </c>
    </row>
    <row r="113" spans="2:24">
      <c r="B113" s="30"/>
      <c r="C113" s="31" t="s">
        <v>85</v>
      </c>
      <c r="D113" s="31" t="s">
        <v>111</v>
      </c>
      <c r="E113" s="32"/>
      <c r="F113" s="30"/>
      <c r="G113" s="30"/>
      <c r="H113" s="30"/>
      <c r="I113" s="30"/>
      <c r="J113" s="30"/>
      <c r="K113" s="30"/>
      <c r="L113" s="30"/>
      <c r="M113" s="30"/>
      <c r="N113" s="30"/>
      <c r="O113" s="55"/>
      <c r="P113" s="55"/>
      <c r="Q113" s="55"/>
      <c r="R113" s="30"/>
      <c r="S113" s="30"/>
      <c r="T113" s="30"/>
      <c r="U113" s="19">
        <v>0</v>
      </c>
      <c r="V113" s="19">
        <v>0</v>
      </c>
      <c r="W113" s="51"/>
      <c r="X113" s="51"/>
    </row>
    <row r="114" spans="2:24" ht="24">
      <c r="B114" s="62" t="s">
        <v>129</v>
      </c>
    </row>
  </sheetData>
  <autoFilter ref="B9:B113"/>
  <phoneticPr fontId="1"/>
  <pageMargins left="0.7" right="0.7" top="0.75" bottom="0.75" header="0.3" footer="0.3"/>
  <pageSetup paperSize="9" scale="39" fitToHeight="0"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Z114"/>
  <sheetViews>
    <sheetView zoomScale="75" workbookViewId="0">
      <selection activeCell="C4" sqref="C4"/>
    </sheetView>
  </sheetViews>
  <sheetFormatPr defaultColWidth="11" defaultRowHeight="18.75"/>
  <cols>
    <col min="3" max="3" width="34" bestFit="1" customWidth="1"/>
    <col min="4" max="4" width="32.375" bestFit="1" customWidth="1"/>
    <col min="5" max="5" width="9.625" bestFit="1" customWidth="1"/>
    <col min="6" max="6" width="11" customWidth="1"/>
  </cols>
  <sheetData>
    <row r="1" spans="2:26" ht="24">
      <c r="B1" s="20" t="s">
        <v>135</v>
      </c>
      <c r="G1" s="2"/>
      <c r="Q1" s="9"/>
      <c r="R1" s="9"/>
      <c r="S1" s="9"/>
    </row>
    <row r="2" spans="2:26" ht="25.5">
      <c r="B2" s="65" t="s">
        <v>131</v>
      </c>
      <c r="C2" s="67">
        <v>0</v>
      </c>
      <c r="D2" s="85" t="s">
        <v>134</v>
      </c>
      <c r="E2" s="2"/>
      <c r="F2" s="12" t="s">
        <v>2</v>
      </c>
      <c r="O2" s="9"/>
      <c r="P2" s="9"/>
      <c r="Q2" s="13" t="s">
        <v>3</v>
      </c>
    </row>
    <row r="3" spans="2:26" ht="27.95" customHeight="1" thickBot="1">
      <c r="B3" s="66" t="s">
        <v>132</v>
      </c>
      <c r="C3" s="67">
        <v>0.21</v>
      </c>
      <c r="D3" s="89" t="s">
        <v>149</v>
      </c>
      <c r="E3" s="2"/>
      <c r="F3" s="15" t="s">
        <v>4</v>
      </c>
      <c r="G3" s="15" t="s">
        <v>5</v>
      </c>
      <c r="H3" s="15" t="s">
        <v>6</v>
      </c>
      <c r="I3" s="15" t="s">
        <v>7</v>
      </c>
      <c r="J3" s="15" t="s">
        <v>8</v>
      </c>
      <c r="K3" s="15" t="s">
        <v>9</v>
      </c>
      <c r="L3" s="15" t="s">
        <v>10</v>
      </c>
      <c r="M3" s="15" t="s">
        <v>11</v>
      </c>
      <c r="N3" s="15" t="s">
        <v>12</v>
      </c>
      <c r="O3" s="15" t="s">
        <v>13</v>
      </c>
      <c r="P3" s="15" t="s">
        <v>14</v>
      </c>
      <c r="Q3" s="15" t="s">
        <v>15</v>
      </c>
      <c r="R3" s="15" t="s">
        <v>16</v>
      </c>
      <c r="S3" s="15" t="s">
        <v>17</v>
      </c>
      <c r="T3" s="15" t="s">
        <v>18</v>
      </c>
      <c r="U3" s="15" t="s">
        <v>19</v>
      </c>
      <c r="V3" s="15" t="s">
        <v>20</v>
      </c>
      <c r="W3" s="15" t="s">
        <v>21</v>
      </c>
      <c r="X3" s="15" t="s">
        <v>22</v>
      </c>
    </row>
    <row r="4" spans="2:26" ht="26.25" thickTop="1">
      <c r="B4" s="66" t="s">
        <v>133</v>
      </c>
      <c r="C4" s="68"/>
      <c r="D4" s="90"/>
      <c r="E4" s="10" t="s">
        <v>114</v>
      </c>
      <c r="F4" s="14">
        <v>4</v>
      </c>
      <c r="G4" s="14">
        <v>5</v>
      </c>
      <c r="H4" s="14">
        <v>4</v>
      </c>
      <c r="I4" s="14">
        <v>53</v>
      </c>
      <c r="J4" s="70">
        <v>67</v>
      </c>
      <c r="K4" s="14">
        <v>60</v>
      </c>
      <c r="L4" s="14">
        <v>64</v>
      </c>
      <c r="M4" s="14">
        <v>58</v>
      </c>
      <c r="N4" s="14">
        <v>51</v>
      </c>
      <c r="O4" s="59">
        <v>55</v>
      </c>
      <c r="P4" s="59">
        <v>55</v>
      </c>
      <c r="Q4" s="59">
        <v>45</v>
      </c>
      <c r="R4" s="14">
        <v>43</v>
      </c>
      <c r="S4" s="14">
        <v>41</v>
      </c>
      <c r="T4" s="14">
        <v>40</v>
      </c>
      <c r="U4" s="14">
        <v>33</v>
      </c>
      <c r="V4" s="14">
        <v>35</v>
      </c>
      <c r="W4" s="14">
        <v>27</v>
      </c>
      <c r="X4" s="14">
        <v>13</v>
      </c>
      <c r="Z4">
        <f>SUM(F4:X4)</f>
        <v>753</v>
      </c>
    </row>
    <row r="5" spans="2:26">
      <c r="E5" s="16" t="s">
        <v>117</v>
      </c>
      <c r="F5" s="3">
        <f>SUM(F10:F113)</f>
        <v>31983</v>
      </c>
      <c r="G5" s="3">
        <f t="shared" ref="G5:X5" si="0">SUM(G10:G113)</f>
        <v>45213</v>
      </c>
      <c r="H5" s="3">
        <f t="shared" si="0"/>
        <v>19992</v>
      </c>
      <c r="I5" s="3">
        <f t="shared" si="0"/>
        <v>137340</v>
      </c>
      <c r="J5" s="3">
        <f t="shared" si="0"/>
        <v>182238</v>
      </c>
      <c r="K5" s="3">
        <f t="shared" si="0"/>
        <v>146076</v>
      </c>
      <c r="L5" s="3">
        <f t="shared" si="0"/>
        <v>193347</v>
      </c>
      <c r="M5" s="3">
        <f t="shared" si="0"/>
        <v>176190</v>
      </c>
      <c r="N5" s="3">
        <f t="shared" si="0"/>
        <v>128908.5</v>
      </c>
      <c r="O5" s="3">
        <f t="shared" si="0"/>
        <v>210787.5</v>
      </c>
      <c r="P5" s="3">
        <f t="shared" si="0"/>
        <v>204487.5</v>
      </c>
      <c r="Q5" s="3">
        <f t="shared" si="0"/>
        <v>136720.5</v>
      </c>
      <c r="R5" s="3">
        <f t="shared" si="0"/>
        <v>147966</v>
      </c>
      <c r="S5" s="3">
        <f t="shared" si="0"/>
        <v>141435</v>
      </c>
      <c r="T5" s="3">
        <f t="shared" si="0"/>
        <v>127617</v>
      </c>
      <c r="U5" s="3">
        <f t="shared" si="0"/>
        <v>109116</v>
      </c>
      <c r="V5" s="3">
        <f t="shared" si="0"/>
        <v>131922</v>
      </c>
      <c r="W5" s="3">
        <f t="shared" si="0"/>
        <v>99855</v>
      </c>
      <c r="X5" s="3">
        <f t="shared" si="0"/>
        <v>37044</v>
      </c>
      <c r="Y5" t="s">
        <v>122</v>
      </c>
    </row>
    <row r="6" spans="2:26">
      <c r="E6" s="17" t="s">
        <v>113</v>
      </c>
      <c r="F6" s="4">
        <f>SUMIF($B10:$B113,"○",F10:F113)</f>
        <v>10080</v>
      </c>
      <c r="G6" s="4">
        <f t="shared" ref="G6:X6" si="1">SUMIF($B10:$B113,"○",G10:G113)</f>
        <v>10080</v>
      </c>
      <c r="H6" s="4">
        <f t="shared" si="1"/>
        <v>19992</v>
      </c>
      <c r="I6" s="4">
        <f t="shared" si="1"/>
        <v>77448</v>
      </c>
      <c r="J6" s="4">
        <f t="shared" si="1"/>
        <v>88830</v>
      </c>
      <c r="K6" s="4">
        <f t="shared" si="1"/>
        <v>101115</v>
      </c>
      <c r="L6" s="4">
        <f t="shared" si="1"/>
        <v>101094</v>
      </c>
      <c r="M6" s="4">
        <f t="shared" si="1"/>
        <v>97461</v>
      </c>
      <c r="N6" s="4">
        <f t="shared" si="1"/>
        <v>91990.5</v>
      </c>
      <c r="O6" s="4">
        <f t="shared" si="1"/>
        <v>119899.5</v>
      </c>
      <c r="P6" s="4">
        <f t="shared" si="1"/>
        <v>112969.5</v>
      </c>
      <c r="Q6" s="4">
        <f t="shared" si="1"/>
        <v>88882.5</v>
      </c>
      <c r="R6" s="4">
        <f t="shared" si="1"/>
        <v>85722</v>
      </c>
      <c r="S6" s="4">
        <f t="shared" si="1"/>
        <v>88893</v>
      </c>
      <c r="T6" s="4">
        <f t="shared" si="1"/>
        <v>84315</v>
      </c>
      <c r="U6" s="4">
        <f t="shared" si="1"/>
        <v>74340</v>
      </c>
      <c r="V6" s="4">
        <f t="shared" si="1"/>
        <v>84756</v>
      </c>
      <c r="W6" s="4">
        <f t="shared" si="1"/>
        <v>63399</v>
      </c>
      <c r="X6" s="4">
        <f t="shared" si="1"/>
        <v>31878</v>
      </c>
      <c r="Y6" t="s">
        <v>122</v>
      </c>
    </row>
    <row r="7" spans="2:26">
      <c r="G7" s="2"/>
      <c r="Q7" s="9"/>
      <c r="R7" s="9"/>
      <c r="S7" s="9"/>
    </row>
    <row r="8" spans="2:26">
      <c r="B8" s="88"/>
      <c r="C8" s="88"/>
      <c r="D8" s="88"/>
      <c r="G8" s="2"/>
      <c r="H8" s="12" t="s">
        <v>2</v>
      </c>
      <c r="Q8" s="9"/>
      <c r="R8" s="9"/>
      <c r="S8" s="13" t="s">
        <v>3</v>
      </c>
    </row>
    <row r="9" spans="2:26">
      <c r="B9" s="83" t="s">
        <v>113</v>
      </c>
      <c r="C9" s="83" t="s">
        <v>0</v>
      </c>
      <c r="D9" s="83" t="s">
        <v>1</v>
      </c>
      <c r="E9" s="8" t="s">
        <v>116</v>
      </c>
      <c r="F9" s="7" t="s">
        <v>4</v>
      </c>
      <c r="G9" s="7" t="s">
        <v>5</v>
      </c>
      <c r="H9" s="7" t="s">
        <v>6</v>
      </c>
      <c r="I9" s="7" t="s">
        <v>7</v>
      </c>
      <c r="J9" s="7" t="s">
        <v>8</v>
      </c>
      <c r="K9" s="7" t="s">
        <v>9</v>
      </c>
      <c r="L9" s="7" t="s">
        <v>10</v>
      </c>
      <c r="M9" s="7" t="s">
        <v>11</v>
      </c>
      <c r="N9" s="7" t="s">
        <v>12</v>
      </c>
      <c r="O9" s="7" t="s">
        <v>13</v>
      </c>
      <c r="P9" s="7" t="s">
        <v>14</v>
      </c>
      <c r="Q9" s="7" t="s">
        <v>15</v>
      </c>
      <c r="R9" s="7" t="s">
        <v>16</v>
      </c>
      <c r="S9" s="7" t="s">
        <v>17</v>
      </c>
      <c r="T9" s="7" t="s">
        <v>18</v>
      </c>
      <c r="U9" s="7" t="s">
        <v>19</v>
      </c>
      <c r="V9" s="7" t="s">
        <v>20</v>
      </c>
      <c r="W9" s="7" t="s">
        <v>21</v>
      </c>
      <c r="X9" s="7" t="s">
        <v>22</v>
      </c>
    </row>
    <row r="10" spans="2:26">
      <c r="B10" s="6" t="s">
        <v>112</v>
      </c>
      <c r="C10" s="21" t="s">
        <v>56</v>
      </c>
      <c r="D10" s="21" t="s">
        <v>23</v>
      </c>
      <c r="E10" s="22">
        <v>68000</v>
      </c>
      <c r="F10" s="69">
        <f>IF(ISBLANK(最大収容数!F10),0,MIN($E10*(1-$C$2)*$C$3,$C$4))</f>
        <v>0</v>
      </c>
      <c r="G10" s="69">
        <f>IF(ISBLANK(最大収容数!G10),0,MIN($E10*(1-$C$2)*$C$3,$C$4))</f>
        <v>0</v>
      </c>
      <c r="H10" s="69">
        <f>IF(ISBLANK(最大収容数!H10),0,MIN($E10*(1-$C$2)*$C$3,$C$4))</f>
        <v>14280</v>
      </c>
      <c r="I10" s="69">
        <f>IF(ISBLANK(最大収容数!I10),0,MIN($E10*(1-$C$2)*$C$3,$C$4))</f>
        <v>0</v>
      </c>
      <c r="J10" s="69">
        <f>IF(ISBLANK(最大収容数!J10),0,MIN($E10*(1-$C$2)*$C$3,$C$4))</f>
        <v>0</v>
      </c>
      <c r="K10" s="69">
        <f>IF(ISBLANK(最大収容数!K10),0,MIN($E10*(1-$C$2)*$C$3,$C$4))</f>
        <v>0</v>
      </c>
      <c r="L10" s="69">
        <f>IF(ISBLANK(最大収容数!L10),0,MIN($E10*(1-$C$2)*$C$3,$C$4))</f>
        <v>0</v>
      </c>
      <c r="M10" s="69">
        <f>IF(ISBLANK(最大収容数!M10),0,MIN($E10*(1-$C$2)*$C$3,$C$4))</f>
        <v>0</v>
      </c>
      <c r="N10" s="69">
        <f>IF(ISBLANK(最大収容数!N10),0,MIN($E10*(1-$C$2)*$C$3,$C$4))</f>
        <v>0</v>
      </c>
      <c r="O10" s="69">
        <f>IF(ISBLANK(最大収容数!O10),0,MIN($E10*(1-$C$2)*$C$3,$C$4))</f>
        <v>0</v>
      </c>
      <c r="P10" s="69">
        <f>IF(ISBLANK(最大収容数!P10),0,MIN($E10*(1-$C$2)*$C$3,$C$4))</f>
        <v>0</v>
      </c>
      <c r="Q10" s="69">
        <f>IF(ISBLANK(最大収容数!Q10),0,MIN($E10*(1-$C$2)*$C$3,$C$4))</f>
        <v>0</v>
      </c>
      <c r="R10" s="69">
        <f>IF(ISBLANK(最大収容数!R10),0,MIN($E10*(1-$C$2)*$C$3,$C$4))</f>
        <v>0</v>
      </c>
      <c r="S10" s="69">
        <f>IF(ISBLANK(最大収容数!S10),0,MIN($E10*(1-$C$2)*$C$3,$C$4))</f>
        <v>0</v>
      </c>
      <c r="T10" s="69">
        <f>IF(ISBLANK(最大収容数!T10),0,MIN($E10*(1-$C$2)*$C$3,$C$4))</f>
        <v>0</v>
      </c>
      <c r="U10" s="69">
        <f>IF(ISBLANK(最大収容数!U10),0,MIN($E10*(1-$C$2)*$C$3,$C$4))</f>
        <v>0</v>
      </c>
      <c r="V10" s="69">
        <f>IF(ISBLANK(最大収容数!V10),0,MIN($E10*(1-$C$2)*$C$3,$C$4))</f>
        <v>0</v>
      </c>
      <c r="W10" s="69">
        <f>IF(ISBLANK(最大収容数!W10),0,MIN($E10*(1-$C$2)*$C$3,$C$4))</f>
        <v>0</v>
      </c>
      <c r="X10" s="69">
        <f>IF(ISBLANK(最大収容数!X10),0,MIN($E10*(1-$C$2)*$C$3,$C$4))</f>
        <v>14280</v>
      </c>
    </row>
    <row r="11" spans="2:26">
      <c r="B11" s="6" t="s">
        <v>112</v>
      </c>
      <c r="C11" s="21" t="s">
        <v>56</v>
      </c>
      <c r="D11" s="21" t="s">
        <v>24</v>
      </c>
      <c r="E11" s="22">
        <v>68000</v>
      </c>
      <c r="F11" s="69">
        <f>IF(ISBLANK(最大収容数!F11),0,MIN($E11*(1-$C$2)*$C$3,$C$4))</f>
        <v>0</v>
      </c>
      <c r="G11" s="69">
        <f>IF(ISBLANK(最大収容数!G11),0,MIN($E11*(1-$C$2)*$C$3,$C$4))</f>
        <v>0</v>
      </c>
      <c r="H11" s="69">
        <f>IF(ISBLANK(最大収容数!H11),0,MIN($E11*(1-$C$2)*$C$3,$C$4))</f>
        <v>0</v>
      </c>
      <c r="I11" s="69">
        <f>IF(ISBLANK(最大収容数!I11),0,MIN($E11*(1-$C$2)*$C$3,$C$4))</f>
        <v>0</v>
      </c>
      <c r="J11" s="69">
        <f>IF(ISBLANK(最大収容数!J11),0,MIN($E11*(1-$C$2)*$C$3,$C$4))</f>
        <v>0</v>
      </c>
      <c r="K11" s="69">
        <f>IF(ISBLANK(最大収容数!K11),0,MIN($E11*(1-$C$2)*$C$3,$C$4))</f>
        <v>0</v>
      </c>
      <c r="L11" s="69">
        <f>IF(ISBLANK(最大収容数!L11),0,MIN($E11*(1-$C$2)*$C$3,$C$4))</f>
        <v>0</v>
      </c>
      <c r="M11" s="69">
        <f>IF(ISBLANK(最大収容数!M11),0,MIN($E11*(1-$C$2)*$C$3,$C$4))</f>
        <v>0</v>
      </c>
      <c r="N11" s="69">
        <f>IF(ISBLANK(最大収容数!N11),0,MIN($E11*(1-$C$2)*$C$3,$C$4))</f>
        <v>0</v>
      </c>
      <c r="O11" s="69">
        <f>IF(ISBLANK(最大収容数!O11),0,MIN($E11*(1-$C$2)*$C$3,$C$4))</f>
        <v>0</v>
      </c>
      <c r="P11" s="69">
        <f>IF(ISBLANK(最大収容数!P11),0,MIN($E11*(1-$C$2)*$C$3,$C$4))</f>
        <v>0</v>
      </c>
      <c r="Q11" s="69">
        <f>IF(ISBLANK(最大収容数!Q11),0,MIN($E11*(1-$C$2)*$C$3,$C$4))</f>
        <v>0</v>
      </c>
      <c r="R11" s="69">
        <f>IF(ISBLANK(最大収容数!R11),0,MIN($E11*(1-$C$2)*$C$3,$C$4))</f>
        <v>0</v>
      </c>
      <c r="S11" s="69">
        <f>IF(ISBLANK(最大収容数!S11),0,MIN($E11*(1-$C$2)*$C$3,$C$4))</f>
        <v>0</v>
      </c>
      <c r="T11" s="69">
        <f>IF(ISBLANK(最大収容数!T11),0,MIN($E11*(1-$C$2)*$C$3,$C$4))</f>
        <v>0</v>
      </c>
      <c r="U11" s="69">
        <f>IF(ISBLANK(最大収容数!U11),0,MIN($E11*(1-$C$2)*$C$3,$C$4))</f>
        <v>0</v>
      </c>
      <c r="V11" s="69">
        <f>IF(ISBLANK(最大収容数!V11),0,MIN($E11*(1-$C$2)*$C$3,$C$4))</f>
        <v>14280</v>
      </c>
      <c r="W11" s="69">
        <f>IF(ISBLANK(最大収容数!W11),0,MIN($E11*(1-$C$2)*$C$3,$C$4))</f>
        <v>0</v>
      </c>
      <c r="X11" s="69">
        <f>IF(ISBLANK(最大収容数!X11),0,MIN($E11*(1-$C$2)*$C$3,$C$4))</f>
        <v>0</v>
      </c>
    </row>
    <row r="12" spans="2:26">
      <c r="B12" s="6" t="s">
        <v>112</v>
      </c>
      <c r="C12" s="21" t="s">
        <v>56</v>
      </c>
      <c r="D12" s="21" t="s">
        <v>25</v>
      </c>
      <c r="E12" s="22">
        <v>68000</v>
      </c>
      <c r="F12" s="69">
        <f>IF(ISBLANK(最大収容数!F12),0,MIN($E12*(1-$C$2)*$C$3,$C$4))</f>
        <v>0</v>
      </c>
      <c r="G12" s="69">
        <f>IF(ISBLANK(最大収容数!G12),0,MIN($E12*(1-$C$2)*$C$3,$C$4))</f>
        <v>0</v>
      </c>
      <c r="H12" s="69">
        <f>IF(ISBLANK(最大収容数!H12),0,MIN($E12*(1-$C$2)*$C$3,$C$4))</f>
        <v>0</v>
      </c>
      <c r="I12" s="69">
        <f>IF(ISBLANK(最大収容数!I12),0,MIN($E12*(1-$C$2)*$C$3,$C$4))</f>
        <v>0</v>
      </c>
      <c r="J12" s="69">
        <f>IF(ISBLANK(最大収容数!J12),0,MIN($E12*(1-$C$2)*$C$3,$C$4))</f>
        <v>0</v>
      </c>
      <c r="K12" s="69">
        <f>IF(ISBLANK(最大収容数!K12),0,MIN($E12*(1-$C$2)*$C$3,$C$4))</f>
        <v>0</v>
      </c>
      <c r="L12" s="69">
        <f>IF(ISBLANK(最大収容数!L12),0,MIN($E12*(1-$C$2)*$C$3,$C$4))</f>
        <v>0</v>
      </c>
      <c r="M12" s="69">
        <f>IF(ISBLANK(最大収容数!M12),0,MIN($E12*(1-$C$2)*$C$3,$C$4))</f>
        <v>0</v>
      </c>
      <c r="N12" s="69">
        <f>IF(ISBLANK(最大収容数!N12),0,MIN($E12*(1-$C$2)*$C$3,$C$4))</f>
        <v>0</v>
      </c>
      <c r="O12" s="69">
        <f>IF(ISBLANK(最大収容数!O12),0,MIN($E12*(1-$C$2)*$C$3,$C$4))</f>
        <v>14280</v>
      </c>
      <c r="P12" s="69">
        <f>IF(ISBLANK(最大収容数!P12),0,MIN($E12*(1-$C$2)*$C$3,$C$4))</f>
        <v>14280</v>
      </c>
      <c r="Q12" s="69">
        <f>IF(ISBLANK(最大収容数!Q12),0,MIN($E12*(1-$C$2)*$C$3,$C$4))</f>
        <v>14280</v>
      </c>
      <c r="R12" s="69">
        <f>IF(ISBLANK(最大収容数!R12),0,MIN($E12*(1-$C$2)*$C$3,$C$4))</f>
        <v>14280</v>
      </c>
      <c r="S12" s="69">
        <f>IF(ISBLANK(最大収容数!S12),0,MIN($E12*(1-$C$2)*$C$3,$C$4))</f>
        <v>14280</v>
      </c>
      <c r="T12" s="69">
        <f>IF(ISBLANK(最大収容数!T12),0,MIN($E12*(1-$C$2)*$C$3,$C$4))</f>
        <v>14280</v>
      </c>
      <c r="U12" s="69">
        <f>IF(ISBLANK(最大収容数!U12),0,MIN($E12*(1-$C$2)*$C$3,$C$4))</f>
        <v>14280</v>
      </c>
      <c r="V12" s="69">
        <f>IF(ISBLANK(最大収容数!V12),0,MIN($E12*(1-$C$2)*$C$3,$C$4))</f>
        <v>0</v>
      </c>
      <c r="W12" s="69">
        <f>IF(ISBLANK(最大収容数!W12),0,MIN($E12*(1-$C$2)*$C$3,$C$4))</f>
        <v>0</v>
      </c>
      <c r="X12" s="69">
        <f>IF(ISBLANK(最大収容数!X12),0,MIN($E12*(1-$C$2)*$C$3,$C$4))</f>
        <v>0</v>
      </c>
    </row>
    <row r="13" spans="2:26">
      <c r="B13" s="24" t="s">
        <v>112</v>
      </c>
      <c r="C13" s="25" t="s">
        <v>56</v>
      </c>
      <c r="D13" s="25" t="s">
        <v>25</v>
      </c>
      <c r="E13" s="26">
        <v>68000</v>
      </c>
      <c r="F13" s="69">
        <f>IF(ISBLANK(最大収容数!F13),0,MIN($E13*(1-$C$2)*$C$3,$C$4))</f>
        <v>0</v>
      </c>
      <c r="G13" s="69">
        <f>IF(ISBLANK(最大収容数!G13),0,MIN($E13*(1-$C$2)*$C$3,$C$4))</f>
        <v>0</v>
      </c>
      <c r="H13" s="69">
        <f>IF(ISBLANK(最大収容数!H13),0,MIN($E13*(1-$C$2)*$C$3,$C$4))</f>
        <v>0</v>
      </c>
      <c r="I13" s="69">
        <f>IF(ISBLANK(最大収容数!I13),0,MIN($E13*(1-$C$2)*$C$3,$C$4))</f>
        <v>0</v>
      </c>
      <c r="J13" s="69">
        <f>IF(ISBLANK(最大収容数!J13),0,MIN($E13*(1-$C$2)*$C$3,$C$4))</f>
        <v>0</v>
      </c>
      <c r="K13" s="69">
        <f>IF(ISBLANK(最大収容数!K13),0,MIN($E13*(1-$C$2)*$C$3,$C$4))</f>
        <v>0</v>
      </c>
      <c r="L13" s="69">
        <f>IF(ISBLANK(最大収容数!L13),0,MIN($E13*(1-$C$2)*$C$3,$C$4))</f>
        <v>0</v>
      </c>
      <c r="M13" s="69">
        <f>IF(ISBLANK(最大収容数!M13),0,MIN($E13*(1-$C$2)*$C$3,$C$4))</f>
        <v>0</v>
      </c>
      <c r="N13" s="69">
        <f>IF(ISBLANK(最大収容数!N13),0,MIN($E13*(1-$C$2)*$C$3,$C$4))</f>
        <v>0</v>
      </c>
      <c r="O13" s="69">
        <f>IF(ISBLANK(最大収容数!O13),0,MIN($E13*(1-$C$2)*$C$3,$C$4))</f>
        <v>14280</v>
      </c>
      <c r="P13" s="69">
        <f>IF(ISBLANK(最大収容数!P13),0,MIN($E13*(1-$C$2)*$C$3,$C$4))</f>
        <v>14280</v>
      </c>
      <c r="Q13" s="69">
        <f>IF(ISBLANK(最大収容数!Q13),0,MIN($E13*(1-$C$2)*$C$3,$C$4))</f>
        <v>14280</v>
      </c>
      <c r="R13" s="69">
        <f>IF(ISBLANK(最大収容数!R13),0,MIN($E13*(1-$C$2)*$C$3,$C$4))</f>
        <v>14280</v>
      </c>
      <c r="S13" s="69">
        <f>IF(ISBLANK(最大収容数!S13),0,MIN($E13*(1-$C$2)*$C$3,$C$4))</f>
        <v>14280</v>
      </c>
      <c r="T13" s="69">
        <f>IF(ISBLANK(最大収容数!T13),0,MIN($E13*(1-$C$2)*$C$3,$C$4))</f>
        <v>14280</v>
      </c>
      <c r="U13" s="69">
        <f>IF(ISBLANK(最大収容数!U13),0,MIN($E13*(1-$C$2)*$C$3,$C$4))</f>
        <v>14280</v>
      </c>
      <c r="V13" s="69">
        <f>IF(ISBLANK(最大収容数!V13),0,MIN($E13*(1-$C$2)*$C$3,$C$4))</f>
        <v>14280</v>
      </c>
      <c r="W13" s="69">
        <f>IF(ISBLANK(最大収容数!W13),0,MIN($E13*(1-$C$2)*$C$3,$C$4))</f>
        <v>14280</v>
      </c>
      <c r="X13" s="69">
        <f>IF(ISBLANK(最大収容数!X13),0,MIN($E13*(1-$C$2)*$C$3,$C$4))</f>
        <v>0</v>
      </c>
    </row>
    <row r="14" spans="2:26">
      <c r="B14" s="27" t="s">
        <v>112</v>
      </c>
      <c r="C14" s="28" t="s">
        <v>26</v>
      </c>
      <c r="D14" s="28" t="s">
        <v>27</v>
      </c>
      <c r="E14" s="29">
        <v>7000</v>
      </c>
      <c r="F14" s="69">
        <f>IF(ISBLANK(最大収容数!F14),0,MIN($E14*(1-$C$2)*$C$3,$C$4))</f>
        <v>0</v>
      </c>
      <c r="G14" s="69">
        <f>IF(ISBLANK(最大収容数!G14),0,MIN($E14*(1-$C$2)*$C$3,$C$4))</f>
        <v>0</v>
      </c>
      <c r="H14" s="69">
        <f>IF(ISBLANK(最大収容数!H14),0,MIN($E14*(1-$C$2)*$C$3,$C$4))</f>
        <v>0</v>
      </c>
      <c r="I14" s="69">
        <f>IF(ISBLANK(最大収容数!I14),0,MIN($E14*(1-$C$2)*$C$3,$C$4))</f>
        <v>1470</v>
      </c>
      <c r="J14" s="69">
        <f>IF(ISBLANK(最大収容数!J14),0,MIN($E14*(1-$C$2)*$C$3,$C$4))</f>
        <v>1470</v>
      </c>
      <c r="K14" s="69">
        <f>IF(ISBLANK(最大収容数!K14),0,MIN($E14*(1-$C$2)*$C$3,$C$4))</f>
        <v>1470</v>
      </c>
      <c r="L14" s="69">
        <f>IF(ISBLANK(最大収容数!L14),0,MIN($E14*(1-$C$2)*$C$3,$C$4))</f>
        <v>1470</v>
      </c>
      <c r="M14" s="69">
        <f>IF(ISBLANK(最大収容数!M14),0,MIN($E14*(1-$C$2)*$C$3,$C$4))</f>
        <v>1470</v>
      </c>
      <c r="N14" s="69">
        <f>IF(ISBLANK(最大収容数!N14),0,MIN($E14*(1-$C$2)*$C$3,$C$4))</f>
        <v>1470</v>
      </c>
      <c r="O14" s="69">
        <f>IF(ISBLANK(最大収容数!O14),0,MIN($E14*(1-$C$2)*$C$3,$C$4))</f>
        <v>0</v>
      </c>
      <c r="P14" s="69">
        <f>IF(ISBLANK(最大収容数!P14),0,MIN($E14*(1-$C$2)*$C$3,$C$4))</f>
        <v>0</v>
      </c>
      <c r="Q14" s="69">
        <f>IF(ISBLANK(最大収容数!Q14),0,MIN($E14*(1-$C$2)*$C$3,$C$4))</f>
        <v>1470</v>
      </c>
      <c r="R14" s="69">
        <f>IF(ISBLANK(最大収容数!R14),0,MIN($E14*(1-$C$2)*$C$3,$C$4))</f>
        <v>1470</v>
      </c>
      <c r="S14" s="69">
        <f>IF(ISBLANK(最大収容数!S14),0,MIN($E14*(1-$C$2)*$C$3,$C$4))</f>
        <v>1470</v>
      </c>
      <c r="T14" s="69">
        <f>IF(ISBLANK(最大収容数!T14),0,MIN($E14*(1-$C$2)*$C$3,$C$4))</f>
        <v>1470</v>
      </c>
      <c r="U14" s="69">
        <f>IF(ISBLANK(最大収容数!U14),0,MIN($E14*(1-$C$2)*$C$3,$C$4))</f>
        <v>1470</v>
      </c>
      <c r="V14" s="69">
        <f>IF(ISBLANK(最大収容数!V14),0,MIN($E14*(1-$C$2)*$C$3,$C$4))</f>
        <v>1470</v>
      </c>
      <c r="W14" s="69">
        <f>IF(ISBLANK(最大収容数!W14),0,MIN($E14*(1-$C$2)*$C$3,$C$4))</f>
        <v>0</v>
      </c>
      <c r="X14" s="69">
        <f>IF(ISBLANK(最大収容数!X14),0,MIN($E14*(1-$C$2)*$C$3,$C$4))</f>
        <v>0</v>
      </c>
    </row>
    <row r="15" spans="2:26">
      <c r="B15" s="6" t="s">
        <v>112</v>
      </c>
      <c r="C15" s="21" t="s">
        <v>26</v>
      </c>
      <c r="D15" s="21" t="s">
        <v>27</v>
      </c>
      <c r="E15" s="22">
        <v>7000</v>
      </c>
      <c r="F15" s="69">
        <f>IF(ISBLANK(最大収容数!F15),0,MIN($E15*(1-$C$2)*$C$3,$C$4))</f>
        <v>0</v>
      </c>
      <c r="G15" s="69">
        <f>IF(ISBLANK(最大収容数!G15),0,MIN($E15*(1-$C$2)*$C$3,$C$4))</f>
        <v>0</v>
      </c>
      <c r="H15" s="69">
        <f>IF(ISBLANK(最大収容数!H15),0,MIN($E15*(1-$C$2)*$C$3,$C$4))</f>
        <v>0</v>
      </c>
      <c r="I15" s="69">
        <f>IF(ISBLANK(最大収容数!I15),0,MIN($E15*(1-$C$2)*$C$3,$C$4))</f>
        <v>1470</v>
      </c>
      <c r="J15" s="69">
        <f>IF(ISBLANK(最大収容数!J15),0,MIN($E15*(1-$C$2)*$C$3,$C$4))</f>
        <v>1470</v>
      </c>
      <c r="K15" s="69">
        <f>IF(ISBLANK(最大収容数!K15),0,MIN($E15*(1-$C$2)*$C$3,$C$4))</f>
        <v>1470</v>
      </c>
      <c r="L15" s="69">
        <f>IF(ISBLANK(最大収容数!L15),0,MIN($E15*(1-$C$2)*$C$3,$C$4))</f>
        <v>1470</v>
      </c>
      <c r="M15" s="69">
        <f>IF(ISBLANK(最大収容数!M15),0,MIN($E15*(1-$C$2)*$C$3,$C$4))</f>
        <v>1470</v>
      </c>
      <c r="N15" s="69">
        <f>IF(ISBLANK(最大収容数!N15),0,MIN($E15*(1-$C$2)*$C$3,$C$4))</f>
        <v>1470</v>
      </c>
      <c r="O15" s="69">
        <f>IF(ISBLANK(最大収容数!O15),0,MIN($E15*(1-$C$2)*$C$3,$C$4))</f>
        <v>0</v>
      </c>
      <c r="P15" s="69">
        <f>IF(ISBLANK(最大収容数!P15),0,MIN($E15*(1-$C$2)*$C$3,$C$4))</f>
        <v>0</v>
      </c>
      <c r="Q15" s="69">
        <f>IF(ISBLANK(最大収容数!Q15),0,MIN($E15*(1-$C$2)*$C$3,$C$4))</f>
        <v>1470</v>
      </c>
      <c r="R15" s="69">
        <f>IF(ISBLANK(最大収容数!R15),0,MIN($E15*(1-$C$2)*$C$3,$C$4))</f>
        <v>1470</v>
      </c>
      <c r="S15" s="69">
        <f>IF(ISBLANK(最大収容数!S15),0,MIN($E15*(1-$C$2)*$C$3,$C$4))</f>
        <v>1470</v>
      </c>
      <c r="T15" s="69">
        <f>IF(ISBLANK(最大収容数!T15),0,MIN($E15*(1-$C$2)*$C$3,$C$4))</f>
        <v>1470</v>
      </c>
      <c r="U15" s="69">
        <f>IF(ISBLANK(最大収容数!U15),0,MIN($E15*(1-$C$2)*$C$3,$C$4))</f>
        <v>0</v>
      </c>
      <c r="V15" s="69">
        <f>IF(ISBLANK(最大収容数!V15),0,MIN($E15*(1-$C$2)*$C$3,$C$4))</f>
        <v>0</v>
      </c>
      <c r="W15" s="69">
        <f>IF(ISBLANK(最大収容数!W15),0,MIN($E15*(1-$C$2)*$C$3,$C$4))</f>
        <v>0</v>
      </c>
      <c r="X15" s="69">
        <f>IF(ISBLANK(最大収容数!X15),0,MIN($E15*(1-$C$2)*$C$3,$C$4))</f>
        <v>0</v>
      </c>
    </row>
    <row r="16" spans="2:26">
      <c r="B16" s="30" t="s">
        <v>112</v>
      </c>
      <c r="C16" s="31" t="s">
        <v>26</v>
      </c>
      <c r="D16" s="31" t="s">
        <v>27</v>
      </c>
      <c r="E16" s="32">
        <v>7000</v>
      </c>
      <c r="F16" s="69">
        <f>IF(ISBLANK(最大収容数!F16),0,MIN($E16*(1-$C$2)*$C$3,$C$4))</f>
        <v>0</v>
      </c>
      <c r="G16" s="69">
        <f>IF(ISBLANK(最大収容数!G16),0,MIN($E16*(1-$C$2)*$C$3,$C$4))</f>
        <v>0</v>
      </c>
      <c r="H16" s="69">
        <f>IF(ISBLANK(最大収容数!H16),0,MIN($E16*(1-$C$2)*$C$3,$C$4))</f>
        <v>0</v>
      </c>
      <c r="I16" s="69">
        <f>IF(ISBLANK(最大収容数!I16),0,MIN($E16*(1-$C$2)*$C$3,$C$4))</f>
        <v>1470</v>
      </c>
      <c r="J16" s="69">
        <f>IF(ISBLANK(最大収容数!J16),0,MIN($E16*(1-$C$2)*$C$3,$C$4))</f>
        <v>1470</v>
      </c>
      <c r="K16" s="69">
        <f>IF(ISBLANK(最大収容数!K16),0,MIN($E16*(1-$C$2)*$C$3,$C$4))</f>
        <v>1470</v>
      </c>
      <c r="L16" s="69">
        <f>IF(ISBLANK(最大収容数!L16),0,MIN($E16*(1-$C$2)*$C$3,$C$4))</f>
        <v>1470</v>
      </c>
      <c r="M16" s="69">
        <f>IF(ISBLANK(最大収容数!M16),0,MIN($E16*(1-$C$2)*$C$3,$C$4))</f>
        <v>1470</v>
      </c>
      <c r="N16" s="69">
        <f>IF(ISBLANK(最大収容数!N16),0,MIN($E16*(1-$C$2)*$C$3,$C$4))</f>
        <v>1470</v>
      </c>
      <c r="O16" s="69">
        <f>IF(ISBLANK(最大収容数!O16),0,MIN($E16*(1-$C$2)*$C$3,$C$4))</f>
        <v>1470</v>
      </c>
      <c r="P16" s="69">
        <f>IF(ISBLANK(最大収容数!P16),0,MIN($E16*(1-$C$2)*$C$3,$C$4))</f>
        <v>0</v>
      </c>
      <c r="Q16" s="69">
        <f>IF(ISBLANK(最大収容数!Q16),0,MIN($E16*(1-$C$2)*$C$3,$C$4))</f>
        <v>1470</v>
      </c>
      <c r="R16" s="69">
        <f>IF(ISBLANK(最大収容数!R16),0,MIN($E16*(1-$C$2)*$C$3,$C$4))</f>
        <v>1470</v>
      </c>
      <c r="S16" s="69">
        <f>IF(ISBLANK(最大収容数!S16),0,MIN($E16*(1-$C$2)*$C$3,$C$4))</f>
        <v>1470</v>
      </c>
      <c r="T16" s="69">
        <f>IF(ISBLANK(最大収容数!T16),0,MIN($E16*(1-$C$2)*$C$3,$C$4))</f>
        <v>1470</v>
      </c>
      <c r="U16" s="69">
        <f>IF(ISBLANK(最大収容数!U16),0,MIN($E16*(1-$C$2)*$C$3,$C$4))</f>
        <v>1470</v>
      </c>
      <c r="V16" s="69">
        <f>IF(ISBLANK(最大収容数!V16),0,MIN($E16*(1-$C$2)*$C$3,$C$4))</f>
        <v>1470</v>
      </c>
      <c r="W16" s="69">
        <f>IF(ISBLANK(最大収容数!W16),0,MIN($E16*(1-$C$2)*$C$3,$C$4))</f>
        <v>0</v>
      </c>
      <c r="X16" s="69">
        <f>IF(ISBLANK(最大収容数!X16),0,MIN($E16*(1-$C$2)*$C$3,$C$4))</f>
        <v>0</v>
      </c>
    </row>
    <row r="17" spans="2:25">
      <c r="B17" s="33" t="s">
        <v>112</v>
      </c>
      <c r="C17" s="34" t="s">
        <v>57</v>
      </c>
      <c r="D17" s="34" t="s">
        <v>28</v>
      </c>
      <c r="E17" s="35">
        <v>10200</v>
      </c>
      <c r="F17" s="69">
        <f>IF(ISBLANK(最大収容数!F17),0,MIN($E17*(1-$C$2)*$C$3,$C$4))</f>
        <v>0</v>
      </c>
      <c r="G17" s="69">
        <f>IF(ISBLANK(最大収容数!G17),0,MIN($E17*(1-$C$2)*$C$3,$C$4))</f>
        <v>0</v>
      </c>
      <c r="H17" s="69">
        <f>IF(ISBLANK(最大収容数!H17),0,MIN($E17*(1-$C$2)*$C$3,$C$4))</f>
        <v>0</v>
      </c>
      <c r="I17" s="69">
        <f>IF(ISBLANK(最大収容数!I17),0,MIN($E17*(1-$C$2)*$C$3,$C$4))</f>
        <v>2142</v>
      </c>
      <c r="J17" s="69">
        <f>IF(ISBLANK(最大収容数!J17),0,MIN($E17*(1-$C$2)*$C$3,$C$4))</f>
        <v>2142</v>
      </c>
      <c r="K17" s="69">
        <f>IF(ISBLANK(最大収容数!K17),0,MIN($E17*(1-$C$2)*$C$3,$C$4))</f>
        <v>2142</v>
      </c>
      <c r="L17" s="69">
        <f>IF(ISBLANK(最大収容数!L17),0,MIN($E17*(1-$C$2)*$C$3,$C$4))</f>
        <v>2142</v>
      </c>
      <c r="M17" s="69">
        <f>IF(ISBLANK(最大収容数!M17),0,MIN($E17*(1-$C$2)*$C$3,$C$4))</f>
        <v>2142</v>
      </c>
      <c r="N17" s="69">
        <f>IF(ISBLANK(最大収容数!N17),0,MIN($E17*(1-$C$2)*$C$3,$C$4))</f>
        <v>2142</v>
      </c>
      <c r="O17" s="69">
        <f>IF(ISBLANK(最大収容数!O17),0,MIN($E17*(1-$C$2)*$C$3,$C$4))</f>
        <v>2142</v>
      </c>
      <c r="P17" s="69">
        <f>IF(ISBLANK(最大収容数!P17),0,MIN($E17*(1-$C$2)*$C$3,$C$4))</f>
        <v>2142</v>
      </c>
      <c r="Q17" s="69">
        <f>IF(ISBLANK(最大収容数!Q17),0,MIN($E17*(1-$C$2)*$C$3,$C$4))</f>
        <v>2142</v>
      </c>
      <c r="R17" s="69">
        <f>IF(ISBLANK(最大収容数!R17),0,MIN($E17*(1-$C$2)*$C$3,$C$4))</f>
        <v>2142</v>
      </c>
      <c r="S17" s="69">
        <f>IF(ISBLANK(最大収容数!S17),0,MIN($E17*(1-$C$2)*$C$3,$C$4))</f>
        <v>2142</v>
      </c>
      <c r="T17" s="69">
        <f>IF(ISBLANK(最大収容数!T17),0,MIN($E17*(1-$C$2)*$C$3,$C$4))</f>
        <v>2142</v>
      </c>
      <c r="U17" s="69">
        <f>IF(ISBLANK(最大収容数!U17),0,MIN($E17*(1-$C$2)*$C$3,$C$4))</f>
        <v>0</v>
      </c>
      <c r="V17" s="69">
        <f>IF(ISBLANK(最大収容数!V17),0,MIN($E17*(1-$C$2)*$C$3,$C$4))</f>
        <v>0</v>
      </c>
      <c r="W17" s="69">
        <f>IF(ISBLANK(最大収容数!W17),0,MIN($E17*(1-$C$2)*$C$3,$C$4))</f>
        <v>0</v>
      </c>
      <c r="X17" s="69">
        <f>IF(ISBLANK(最大収容数!X17),0,MIN($E17*(1-$C$2)*$C$3,$C$4))</f>
        <v>0</v>
      </c>
    </row>
    <row r="18" spans="2:25">
      <c r="B18" s="6" t="s">
        <v>112</v>
      </c>
      <c r="C18" s="21" t="s">
        <v>57</v>
      </c>
      <c r="D18" s="21" t="s">
        <v>28</v>
      </c>
      <c r="E18" s="22">
        <v>10200</v>
      </c>
      <c r="F18" s="69">
        <f>IF(ISBLANK(最大収容数!F18),0,MIN($E18*(1-$C$2)*$C$3,$C$4))</f>
        <v>0</v>
      </c>
      <c r="G18" s="69">
        <f>IF(ISBLANK(最大収容数!G18),0,MIN($E18*(1-$C$2)*$C$3,$C$4))</f>
        <v>0</v>
      </c>
      <c r="H18" s="69">
        <f>IF(ISBLANK(最大収容数!H18),0,MIN($E18*(1-$C$2)*$C$3,$C$4))</f>
        <v>0</v>
      </c>
      <c r="I18" s="69">
        <f>IF(ISBLANK(最大収容数!I18),0,MIN($E18*(1-$C$2)*$C$3,$C$4))</f>
        <v>2142</v>
      </c>
      <c r="J18" s="69">
        <f>IF(ISBLANK(最大収容数!J18),0,MIN($E18*(1-$C$2)*$C$3,$C$4))</f>
        <v>2142</v>
      </c>
      <c r="K18" s="69">
        <f>IF(ISBLANK(最大収容数!K18),0,MIN($E18*(1-$C$2)*$C$3,$C$4))</f>
        <v>2142</v>
      </c>
      <c r="L18" s="69">
        <f>IF(ISBLANK(最大収容数!L18),0,MIN($E18*(1-$C$2)*$C$3,$C$4))</f>
        <v>2142</v>
      </c>
      <c r="M18" s="69">
        <f>IF(ISBLANK(最大収容数!M18),0,MIN($E18*(1-$C$2)*$C$3,$C$4))</f>
        <v>2142</v>
      </c>
      <c r="N18" s="69">
        <f>IF(ISBLANK(最大収容数!N18),0,MIN($E18*(1-$C$2)*$C$3,$C$4))</f>
        <v>2142</v>
      </c>
      <c r="O18" s="69">
        <f>IF(ISBLANK(最大収容数!O18),0,MIN($E18*(1-$C$2)*$C$3,$C$4))</f>
        <v>2142</v>
      </c>
      <c r="P18" s="69">
        <f>IF(ISBLANK(最大収容数!P18),0,MIN($E18*(1-$C$2)*$C$3,$C$4))</f>
        <v>2142</v>
      </c>
      <c r="Q18" s="69">
        <f>IF(ISBLANK(最大収容数!Q18),0,MIN($E18*(1-$C$2)*$C$3,$C$4))</f>
        <v>2142</v>
      </c>
      <c r="R18" s="69">
        <f>IF(ISBLANK(最大収容数!R18),0,MIN($E18*(1-$C$2)*$C$3,$C$4))</f>
        <v>2142</v>
      </c>
      <c r="S18" s="69">
        <f>IF(ISBLANK(最大収容数!S18),0,MIN($E18*(1-$C$2)*$C$3,$C$4))</f>
        <v>2142</v>
      </c>
      <c r="T18" s="69">
        <f>IF(ISBLANK(最大収容数!T18),0,MIN($E18*(1-$C$2)*$C$3,$C$4))</f>
        <v>2142</v>
      </c>
      <c r="U18" s="69">
        <f>IF(ISBLANK(最大収容数!U18),0,MIN($E18*(1-$C$2)*$C$3,$C$4))</f>
        <v>0</v>
      </c>
      <c r="V18" s="69">
        <f>IF(ISBLANK(最大収容数!V18),0,MIN($E18*(1-$C$2)*$C$3,$C$4))</f>
        <v>0</v>
      </c>
      <c r="W18" s="69">
        <f>IF(ISBLANK(最大収容数!W18),0,MIN($E18*(1-$C$2)*$C$3,$C$4))</f>
        <v>0</v>
      </c>
      <c r="X18" s="69">
        <f>IF(ISBLANK(最大収容数!X18),0,MIN($E18*(1-$C$2)*$C$3,$C$4))</f>
        <v>2142</v>
      </c>
      <c r="Y18" s="1"/>
    </row>
    <row r="19" spans="2:25">
      <c r="B19" s="6" t="s">
        <v>112</v>
      </c>
      <c r="C19" s="21" t="s">
        <v>57</v>
      </c>
      <c r="D19" s="21" t="s">
        <v>28</v>
      </c>
      <c r="E19" s="22">
        <v>10200</v>
      </c>
      <c r="F19" s="69">
        <f>IF(ISBLANK(最大収容数!F19),0,MIN($E19*(1-$C$2)*$C$3,$C$4))</f>
        <v>0</v>
      </c>
      <c r="G19" s="69">
        <f>IF(ISBLANK(最大収容数!G19),0,MIN($E19*(1-$C$2)*$C$3,$C$4))</f>
        <v>0</v>
      </c>
      <c r="H19" s="69">
        <f>IF(ISBLANK(最大収容数!H19),0,MIN($E19*(1-$C$2)*$C$3,$C$4))</f>
        <v>0</v>
      </c>
      <c r="I19" s="69">
        <f>IF(ISBLANK(最大収容数!I19),0,MIN($E19*(1-$C$2)*$C$3,$C$4))</f>
        <v>2142</v>
      </c>
      <c r="J19" s="69">
        <f>IF(ISBLANK(最大収容数!J19),0,MIN($E19*(1-$C$2)*$C$3,$C$4))</f>
        <v>2142</v>
      </c>
      <c r="K19" s="69">
        <f>IF(ISBLANK(最大収容数!K19),0,MIN($E19*(1-$C$2)*$C$3,$C$4))</f>
        <v>2142</v>
      </c>
      <c r="L19" s="69">
        <f>IF(ISBLANK(最大収容数!L19),0,MIN($E19*(1-$C$2)*$C$3,$C$4))</f>
        <v>2142</v>
      </c>
      <c r="M19" s="69">
        <f>IF(ISBLANK(最大収容数!M19),0,MIN($E19*(1-$C$2)*$C$3,$C$4))</f>
        <v>2142</v>
      </c>
      <c r="N19" s="69">
        <f>IF(ISBLANK(最大収容数!N19),0,MIN($E19*(1-$C$2)*$C$3,$C$4))</f>
        <v>2142</v>
      </c>
      <c r="O19" s="69">
        <f>IF(ISBLANK(最大収容数!O19),0,MIN($E19*(1-$C$2)*$C$3,$C$4))</f>
        <v>2142</v>
      </c>
      <c r="P19" s="69">
        <f>IF(ISBLANK(最大収容数!P19),0,MIN($E19*(1-$C$2)*$C$3,$C$4))</f>
        <v>2142</v>
      </c>
      <c r="Q19" s="69">
        <f>IF(ISBLANK(最大収容数!Q19),0,MIN($E19*(1-$C$2)*$C$3,$C$4))</f>
        <v>2142</v>
      </c>
      <c r="R19" s="69">
        <f>IF(ISBLANK(最大収容数!R19),0,MIN($E19*(1-$C$2)*$C$3,$C$4))</f>
        <v>2142</v>
      </c>
      <c r="S19" s="69">
        <f>IF(ISBLANK(最大収容数!S19),0,MIN($E19*(1-$C$2)*$C$3,$C$4))</f>
        <v>2142</v>
      </c>
      <c r="T19" s="69">
        <f>IF(ISBLANK(最大収容数!T19),0,MIN($E19*(1-$C$2)*$C$3,$C$4))</f>
        <v>2142</v>
      </c>
      <c r="U19" s="69">
        <f>IF(ISBLANK(最大収容数!U19),0,MIN($E19*(1-$C$2)*$C$3,$C$4))</f>
        <v>2142</v>
      </c>
      <c r="V19" s="69">
        <f>IF(ISBLANK(最大収容数!V19),0,MIN($E19*(1-$C$2)*$C$3,$C$4))</f>
        <v>2142</v>
      </c>
      <c r="W19" s="69">
        <f>IF(ISBLANK(最大収容数!W19),0,MIN($E19*(1-$C$2)*$C$3,$C$4))</f>
        <v>2142</v>
      </c>
      <c r="X19" s="69">
        <f>IF(ISBLANK(最大収容数!X19),0,MIN($E19*(1-$C$2)*$C$3,$C$4))</f>
        <v>2142</v>
      </c>
      <c r="Y19" s="1"/>
    </row>
    <row r="20" spans="2:25">
      <c r="B20" s="24" t="s">
        <v>112</v>
      </c>
      <c r="C20" s="25" t="s">
        <v>57</v>
      </c>
      <c r="D20" s="25" t="s">
        <v>28</v>
      </c>
      <c r="E20" s="26">
        <v>10200</v>
      </c>
      <c r="F20" s="69">
        <f>IF(ISBLANK(最大収容数!F20),0,MIN($E20*(1-$C$2)*$C$3,$C$4))</f>
        <v>0</v>
      </c>
      <c r="G20" s="69">
        <f>IF(ISBLANK(最大収容数!G20),0,MIN($E20*(1-$C$2)*$C$3,$C$4))</f>
        <v>0</v>
      </c>
      <c r="H20" s="69">
        <f>IF(ISBLANK(最大収容数!H20),0,MIN($E20*(1-$C$2)*$C$3,$C$4))</f>
        <v>0</v>
      </c>
      <c r="I20" s="69">
        <f>IF(ISBLANK(最大収容数!I20),0,MIN($E20*(1-$C$2)*$C$3,$C$4))</f>
        <v>0</v>
      </c>
      <c r="J20" s="69">
        <f>IF(ISBLANK(最大収容数!J20),0,MIN($E20*(1-$C$2)*$C$3,$C$4))</f>
        <v>0</v>
      </c>
      <c r="K20" s="69">
        <f>IF(ISBLANK(最大収容数!K20),0,MIN($E20*(1-$C$2)*$C$3,$C$4))</f>
        <v>0</v>
      </c>
      <c r="L20" s="69">
        <f>IF(ISBLANK(最大収容数!L20),0,MIN($E20*(1-$C$2)*$C$3,$C$4))</f>
        <v>0</v>
      </c>
      <c r="M20" s="69">
        <f>IF(ISBLANK(最大収容数!M20),0,MIN($E20*(1-$C$2)*$C$3,$C$4))</f>
        <v>0</v>
      </c>
      <c r="N20" s="69">
        <f>IF(ISBLANK(最大収容数!N20),0,MIN($E20*(1-$C$2)*$C$3,$C$4))</f>
        <v>0</v>
      </c>
      <c r="O20" s="69">
        <f>IF(ISBLANK(最大収容数!O20),0,MIN($E20*(1-$C$2)*$C$3,$C$4))</f>
        <v>0</v>
      </c>
      <c r="P20" s="69">
        <f>IF(ISBLANK(最大収容数!P20),0,MIN($E20*(1-$C$2)*$C$3,$C$4))</f>
        <v>0</v>
      </c>
      <c r="Q20" s="69">
        <f>IF(ISBLANK(最大収容数!Q20),0,MIN($E20*(1-$C$2)*$C$3,$C$4))</f>
        <v>0</v>
      </c>
      <c r="R20" s="69">
        <f>IF(ISBLANK(最大収容数!R20),0,MIN($E20*(1-$C$2)*$C$3,$C$4))</f>
        <v>0</v>
      </c>
      <c r="S20" s="69">
        <f>IF(ISBLANK(最大収容数!S20),0,MIN($E20*(1-$C$2)*$C$3,$C$4))</f>
        <v>2142</v>
      </c>
      <c r="T20" s="69">
        <f>IF(ISBLANK(最大収容数!T20),0,MIN($E20*(1-$C$2)*$C$3,$C$4))</f>
        <v>2142</v>
      </c>
      <c r="U20" s="69">
        <f>IF(ISBLANK(最大収容数!U20),0,MIN($E20*(1-$C$2)*$C$3,$C$4))</f>
        <v>2142</v>
      </c>
      <c r="V20" s="69">
        <f>IF(ISBLANK(最大収容数!V20),0,MIN($E20*(1-$C$2)*$C$3,$C$4))</f>
        <v>2142</v>
      </c>
      <c r="W20" s="69">
        <f>IF(ISBLANK(最大収容数!W20),0,MIN($E20*(1-$C$2)*$C$3,$C$4))</f>
        <v>2142</v>
      </c>
      <c r="X20" s="69">
        <f>IF(ISBLANK(最大収容数!X20),0,MIN($E20*(1-$C$2)*$C$3,$C$4))</f>
        <v>0</v>
      </c>
    </row>
    <row r="21" spans="2:25">
      <c r="B21" s="27" t="s">
        <v>112</v>
      </c>
      <c r="C21" s="28" t="s">
        <v>29</v>
      </c>
      <c r="D21" s="28" t="s">
        <v>30</v>
      </c>
      <c r="E21" s="29">
        <v>11000</v>
      </c>
      <c r="F21" s="69">
        <f>IF(ISBLANK(最大収容数!F21),0,MIN($E21*(1-$C$2)*$C$3,$C$4))</f>
        <v>0</v>
      </c>
      <c r="G21" s="69">
        <f>IF(ISBLANK(最大収容数!G21),0,MIN($E21*(1-$C$2)*$C$3,$C$4))</f>
        <v>0</v>
      </c>
      <c r="H21" s="69">
        <f>IF(ISBLANK(最大収容数!H21),0,MIN($E21*(1-$C$2)*$C$3,$C$4))</f>
        <v>0</v>
      </c>
      <c r="I21" s="69">
        <f>IF(ISBLANK(最大収容数!I21),0,MIN($E21*(1-$C$2)*$C$3,$C$4))</f>
        <v>0</v>
      </c>
      <c r="J21" s="69">
        <f>IF(ISBLANK(最大収容数!J21),0,MIN($E21*(1-$C$2)*$C$3,$C$4))</f>
        <v>0</v>
      </c>
      <c r="K21" s="69">
        <f>IF(ISBLANK(最大収容数!K21),0,MIN($E21*(1-$C$2)*$C$3,$C$4))</f>
        <v>0</v>
      </c>
      <c r="L21" s="69">
        <f>IF(ISBLANK(最大収容数!L21),0,MIN($E21*(1-$C$2)*$C$3,$C$4))</f>
        <v>0</v>
      </c>
      <c r="M21" s="69">
        <f>IF(ISBLANK(最大収容数!M21),0,MIN($E21*(1-$C$2)*$C$3,$C$4))</f>
        <v>0</v>
      </c>
      <c r="N21" s="69">
        <f>IF(ISBLANK(最大収容数!N21),0,MIN($E21*(1-$C$2)*$C$3,$C$4))</f>
        <v>0</v>
      </c>
      <c r="O21" s="69">
        <f>IF(ISBLANK(最大収容数!O21),0,MIN($E21*(1-$C$2)*$C$3,$C$4))</f>
        <v>0</v>
      </c>
      <c r="P21" s="69">
        <f>IF(ISBLANK(最大収容数!P21),0,MIN($E21*(1-$C$2)*$C$3,$C$4))</f>
        <v>0</v>
      </c>
      <c r="Q21" s="69">
        <f>IF(ISBLANK(最大収容数!Q21),0,MIN($E21*(1-$C$2)*$C$3,$C$4))</f>
        <v>0</v>
      </c>
      <c r="R21" s="69">
        <f>IF(ISBLANK(最大収容数!R21),0,MIN($E21*(1-$C$2)*$C$3,$C$4))</f>
        <v>0</v>
      </c>
      <c r="S21" s="69">
        <f>IF(ISBLANK(最大収容数!S21),0,MIN($E21*(1-$C$2)*$C$3,$C$4))</f>
        <v>0</v>
      </c>
      <c r="T21" s="69">
        <f>IF(ISBLANK(最大収容数!T21),0,MIN($E21*(1-$C$2)*$C$3,$C$4))</f>
        <v>0</v>
      </c>
      <c r="U21" s="69">
        <f>IF(ISBLANK(最大収容数!U21),0,MIN($E21*(1-$C$2)*$C$3,$C$4))</f>
        <v>2310</v>
      </c>
      <c r="V21" s="69">
        <f>IF(ISBLANK(最大収容数!V21),0,MIN($E21*(1-$C$2)*$C$3,$C$4))</f>
        <v>2310</v>
      </c>
      <c r="W21" s="69">
        <f>IF(ISBLANK(最大収容数!W21),0,MIN($E21*(1-$C$2)*$C$3,$C$4))</f>
        <v>0</v>
      </c>
      <c r="X21" s="69">
        <f>IF(ISBLANK(最大収容数!X21),0,MIN($E21*(1-$C$2)*$C$3,$C$4))</f>
        <v>0</v>
      </c>
    </row>
    <row r="22" spans="2:25">
      <c r="B22" s="6" t="s">
        <v>112</v>
      </c>
      <c r="C22" s="21" t="s">
        <v>29</v>
      </c>
      <c r="D22" s="21" t="s">
        <v>30</v>
      </c>
      <c r="E22" s="22">
        <v>11000</v>
      </c>
      <c r="F22" s="69">
        <f>IF(ISBLANK(最大収容数!F22),0,MIN($E22*(1-$C$2)*$C$3,$C$4))</f>
        <v>0</v>
      </c>
      <c r="G22" s="69">
        <f>IF(ISBLANK(最大収容数!G22),0,MIN($E22*(1-$C$2)*$C$3,$C$4))</f>
        <v>0</v>
      </c>
      <c r="H22" s="69">
        <f>IF(ISBLANK(最大収容数!H22),0,MIN($E22*(1-$C$2)*$C$3,$C$4))</f>
        <v>0</v>
      </c>
      <c r="I22" s="69">
        <f>IF(ISBLANK(最大収容数!I22),0,MIN($E22*(1-$C$2)*$C$3,$C$4))</f>
        <v>0</v>
      </c>
      <c r="J22" s="69">
        <f>IF(ISBLANK(最大収容数!J22),0,MIN($E22*(1-$C$2)*$C$3,$C$4))</f>
        <v>0</v>
      </c>
      <c r="K22" s="69">
        <f>IF(ISBLANK(最大収容数!K22),0,MIN($E22*(1-$C$2)*$C$3,$C$4))</f>
        <v>0</v>
      </c>
      <c r="L22" s="69">
        <f>IF(ISBLANK(最大収容数!L22),0,MIN($E22*(1-$C$2)*$C$3,$C$4))</f>
        <v>0</v>
      </c>
      <c r="M22" s="69">
        <f>IF(ISBLANK(最大収容数!M22),0,MIN($E22*(1-$C$2)*$C$3,$C$4))</f>
        <v>0</v>
      </c>
      <c r="N22" s="69">
        <f>IF(ISBLANK(最大収容数!N22),0,MIN($E22*(1-$C$2)*$C$3,$C$4))</f>
        <v>0</v>
      </c>
      <c r="O22" s="69">
        <f>IF(ISBLANK(最大収容数!O22),0,MIN($E22*(1-$C$2)*$C$3,$C$4))</f>
        <v>0</v>
      </c>
      <c r="P22" s="69">
        <f>IF(ISBLANK(最大収容数!P22),0,MIN($E22*(1-$C$2)*$C$3,$C$4))</f>
        <v>0</v>
      </c>
      <c r="Q22" s="69">
        <f>IF(ISBLANK(最大収容数!Q22),0,MIN($E22*(1-$C$2)*$C$3,$C$4))</f>
        <v>0</v>
      </c>
      <c r="R22" s="69">
        <f>IF(ISBLANK(最大収容数!R22),0,MIN($E22*(1-$C$2)*$C$3,$C$4))</f>
        <v>0</v>
      </c>
      <c r="S22" s="69">
        <f>IF(ISBLANK(最大収容数!S22),0,MIN($E22*(1-$C$2)*$C$3,$C$4))</f>
        <v>0</v>
      </c>
      <c r="T22" s="69">
        <f>IF(ISBLANK(最大収容数!T22),0,MIN($E22*(1-$C$2)*$C$3,$C$4))</f>
        <v>0</v>
      </c>
      <c r="U22" s="69">
        <f>IF(ISBLANK(最大収容数!U22),0,MIN($E22*(1-$C$2)*$C$3,$C$4))</f>
        <v>2310</v>
      </c>
      <c r="V22" s="69">
        <f>IF(ISBLANK(最大収容数!V22),0,MIN($E22*(1-$C$2)*$C$3,$C$4))</f>
        <v>2310</v>
      </c>
      <c r="W22" s="69">
        <f>IF(ISBLANK(最大収容数!W22),0,MIN($E22*(1-$C$2)*$C$3,$C$4))</f>
        <v>2310</v>
      </c>
      <c r="X22" s="69">
        <f>IF(ISBLANK(最大収容数!X22),0,MIN($E22*(1-$C$2)*$C$3,$C$4))</f>
        <v>0</v>
      </c>
    </row>
    <row r="23" spans="2:25">
      <c r="B23" s="6" t="s">
        <v>112</v>
      </c>
      <c r="C23" s="21" t="s">
        <v>29</v>
      </c>
      <c r="D23" s="21" t="s">
        <v>31</v>
      </c>
      <c r="E23" s="22">
        <v>11000</v>
      </c>
      <c r="F23" s="69">
        <f>IF(ISBLANK(最大収容数!F23),0,MIN($E23*(1-$C$2)*$C$3,$C$4))</f>
        <v>0</v>
      </c>
      <c r="G23" s="69">
        <f>IF(ISBLANK(最大収容数!G23),0,MIN($E23*(1-$C$2)*$C$3,$C$4))</f>
        <v>0</v>
      </c>
      <c r="H23" s="69">
        <f>IF(ISBLANK(最大収容数!H23),0,MIN($E23*(1-$C$2)*$C$3,$C$4))</f>
        <v>0</v>
      </c>
      <c r="I23" s="69">
        <f>IF(ISBLANK(最大収容数!I23),0,MIN($E23*(1-$C$2)*$C$3,$C$4))</f>
        <v>2310</v>
      </c>
      <c r="J23" s="69">
        <f>IF(ISBLANK(最大収容数!J23),0,MIN($E23*(1-$C$2)*$C$3,$C$4))</f>
        <v>2310</v>
      </c>
      <c r="K23" s="69">
        <f>IF(ISBLANK(最大収容数!K23),0,MIN($E23*(1-$C$2)*$C$3,$C$4))</f>
        <v>2310</v>
      </c>
      <c r="L23" s="69">
        <f>IF(ISBLANK(最大収容数!L23),0,MIN($E23*(1-$C$2)*$C$3,$C$4))</f>
        <v>2310</v>
      </c>
      <c r="M23" s="69">
        <f>IF(ISBLANK(最大収容数!M23),0,MIN($E23*(1-$C$2)*$C$3,$C$4))</f>
        <v>2310</v>
      </c>
      <c r="N23" s="69">
        <f>IF(ISBLANK(最大収容数!N23),0,MIN($E23*(1-$C$2)*$C$3,$C$4))</f>
        <v>2310</v>
      </c>
      <c r="O23" s="69">
        <f>IF(ISBLANK(最大収容数!O23),0,MIN($E23*(1-$C$2)*$C$3,$C$4))</f>
        <v>2310</v>
      </c>
      <c r="P23" s="69">
        <f>IF(ISBLANK(最大収容数!P23),0,MIN($E23*(1-$C$2)*$C$3,$C$4))</f>
        <v>2310</v>
      </c>
      <c r="Q23" s="69">
        <f>IF(ISBLANK(最大収容数!Q23),0,MIN($E23*(1-$C$2)*$C$3,$C$4))</f>
        <v>0</v>
      </c>
      <c r="R23" s="69">
        <f>IF(ISBLANK(最大収容数!R23),0,MIN($E23*(1-$C$2)*$C$3,$C$4))</f>
        <v>0</v>
      </c>
      <c r="S23" s="69">
        <f>IF(ISBLANK(最大収容数!S23),0,MIN($E23*(1-$C$2)*$C$3,$C$4))</f>
        <v>0</v>
      </c>
      <c r="T23" s="69">
        <f>IF(ISBLANK(最大収容数!T23),0,MIN($E23*(1-$C$2)*$C$3,$C$4))</f>
        <v>0</v>
      </c>
      <c r="U23" s="69">
        <f>IF(ISBLANK(最大収容数!U23),0,MIN($E23*(1-$C$2)*$C$3,$C$4))</f>
        <v>0</v>
      </c>
      <c r="V23" s="69">
        <f>IF(ISBLANK(最大収容数!V23),0,MIN($E23*(1-$C$2)*$C$3,$C$4))</f>
        <v>0</v>
      </c>
      <c r="W23" s="69">
        <f>IF(ISBLANK(最大収容数!W23),0,MIN($E23*(1-$C$2)*$C$3,$C$4))</f>
        <v>0</v>
      </c>
      <c r="X23" s="69">
        <f>IF(ISBLANK(最大収容数!X23),0,MIN($E23*(1-$C$2)*$C$3,$C$4))</f>
        <v>0</v>
      </c>
    </row>
    <row r="24" spans="2:25">
      <c r="B24" s="30" t="s">
        <v>112</v>
      </c>
      <c r="C24" s="31" t="s">
        <v>29</v>
      </c>
      <c r="D24" s="31" t="s">
        <v>31</v>
      </c>
      <c r="E24" s="32">
        <v>11000</v>
      </c>
      <c r="F24" s="69">
        <f>IF(ISBLANK(最大収容数!F24),0,MIN($E24*(1-$C$2)*$C$3,$C$4))</f>
        <v>0</v>
      </c>
      <c r="G24" s="69">
        <f>IF(ISBLANK(最大収容数!G24),0,MIN($E24*(1-$C$2)*$C$3,$C$4))</f>
        <v>0</v>
      </c>
      <c r="H24" s="69">
        <f>IF(ISBLANK(最大収容数!H24),0,MIN($E24*(1-$C$2)*$C$3,$C$4))</f>
        <v>0</v>
      </c>
      <c r="I24" s="69">
        <f>IF(ISBLANK(最大収容数!I24),0,MIN($E24*(1-$C$2)*$C$3,$C$4))</f>
        <v>2310</v>
      </c>
      <c r="J24" s="69">
        <f>IF(ISBLANK(最大収容数!J24),0,MIN($E24*(1-$C$2)*$C$3,$C$4))</f>
        <v>2310</v>
      </c>
      <c r="K24" s="69">
        <f>IF(ISBLANK(最大収容数!K24),0,MIN($E24*(1-$C$2)*$C$3,$C$4))</f>
        <v>2310</v>
      </c>
      <c r="L24" s="69">
        <f>IF(ISBLANK(最大収容数!L24),0,MIN($E24*(1-$C$2)*$C$3,$C$4))</f>
        <v>2310</v>
      </c>
      <c r="M24" s="69">
        <f>IF(ISBLANK(最大収容数!M24),0,MIN($E24*(1-$C$2)*$C$3,$C$4))</f>
        <v>2310</v>
      </c>
      <c r="N24" s="69">
        <f>IF(ISBLANK(最大収容数!N24),0,MIN($E24*(1-$C$2)*$C$3,$C$4))</f>
        <v>2310</v>
      </c>
      <c r="O24" s="69">
        <f>IF(ISBLANK(最大収容数!O24),0,MIN($E24*(1-$C$2)*$C$3,$C$4))</f>
        <v>2310</v>
      </c>
      <c r="P24" s="69">
        <f>IF(ISBLANK(最大収容数!P24),0,MIN($E24*(1-$C$2)*$C$3,$C$4))</f>
        <v>2310</v>
      </c>
      <c r="Q24" s="69">
        <f>IF(ISBLANK(最大収容数!Q24),0,MIN($E24*(1-$C$2)*$C$3,$C$4))</f>
        <v>0</v>
      </c>
      <c r="R24" s="69">
        <f>IF(ISBLANK(最大収容数!R24),0,MIN($E24*(1-$C$2)*$C$3,$C$4))</f>
        <v>0</v>
      </c>
      <c r="S24" s="69">
        <f>IF(ISBLANK(最大収容数!S24),0,MIN($E24*(1-$C$2)*$C$3,$C$4))</f>
        <v>0</v>
      </c>
      <c r="T24" s="69">
        <f>IF(ISBLANK(最大収容数!T24),0,MIN($E24*(1-$C$2)*$C$3,$C$4))</f>
        <v>0</v>
      </c>
      <c r="U24" s="69">
        <f>IF(ISBLANK(最大収容数!U24),0,MIN($E24*(1-$C$2)*$C$3,$C$4))</f>
        <v>0</v>
      </c>
      <c r="V24" s="69">
        <f>IF(ISBLANK(最大収容数!V24),0,MIN($E24*(1-$C$2)*$C$3,$C$4))</f>
        <v>0</v>
      </c>
      <c r="W24" s="69">
        <f>IF(ISBLANK(最大収容数!W24),0,MIN($E24*(1-$C$2)*$C$3,$C$4))</f>
        <v>0</v>
      </c>
      <c r="X24" s="69">
        <f>IF(ISBLANK(最大収容数!X24),0,MIN($E24*(1-$C$2)*$C$3,$C$4))</f>
        <v>0</v>
      </c>
    </row>
    <row r="25" spans="2:25">
      <c r="B25" s="33" t="s">
        <v>112</v>
      </c>
      <c r="C25" s="34" t="s">
        <v>58</v>
      </c>
      <c r="D25" s="34" t="s">
        <v>97</v>
      </c>
      <c r="E25" s="35">
        <v>5000</v>
      </c>
      <c r="F25" s="69">
        <f>IF(ISBLANK(最大収容数!F25),0,MIN($E25*(1-$C$2)*$C$3,$C$4))</f>
        <v>0</v>
      </c>
      <c r="G25" s="69">
        <f>IF(ISBLANK(最大収容数!G25),0,MIN($E25*(1-$C$2)*$C$3,$C$4))</f>
        <v>0</v>
      </c>
      <c r="H25" s="69">
        <f>IF(ISBLANK(最大収容数!H25),0,MIN($E25*(1-$C$2)*$C$3,$C$4))</f>
        <v>0</v>
      </c>
      <c r="I25" s="69">
        <f>IF(ISBLANK(最大収容数!I25),0,MIN($E25*(1-$C$2)*$C$3,$C$4))</f>
        <v>1050</v>
      </c>
      <c r="J25" s="69">
        <f>IF(ISBLANK(最大収容数!J25),0,MIN($E25*(1-$C$2)*$C$3,$C$4))</f>
        <v>1050</v>
      </c>
      <c r="K25" s="69">
        <f>IF(ISBLANK(最大収容数!K25),0,MIN($E25*(1-$C$2)*$C$3,$C$4))</f>
        <v>0</v>
      </c>
      <c r="L25" s="69">
        <f>IF(ISBLANK(最大収容数!L25),0,MIN($E25*(1-$C$2)*$C$3,$C$4))</f>
        <v>1050</v>
      </c>
      <c r="M25" s="69">
        <f>IF(ISBLANK(最大収容数!M25),0,MIN($E25*(1-$C$2)*$C$3,$C$4))</f>
        <v>0</v>
      </c>
      <c r="N25" s="69">
        <f>IF(ISBLANK(最大収容数!N25),0,MIN($E25*(1-$C$2)*$C$3,$C$4))</f>
        <v>0</v>
      </c>
      <c r="O25" s="69">
        <f>IF(ISBLANK(最大収容数!O25),0,MIN($E25*(1-$C$2)*$C$3,$C$4))</f>
        <v>0</v>
      </c>
      <c r="P25" s="69">
        <f>IF(ISBLANK(最大収容数!P25),0,MIN($E25*(1-$C$2)*$C$3,$C$4))</f>
        <v>1050</v>
      </c>
      <c r="Q25" s="69">
        <f>IF(ISBLANK(最大収容数!Q25),0,MIN($E25*(1-$C$2)*$C$3,$C$4))</f>
        <v>0</v>
      </c>
      <c r="R25" s="69">
        <f>IF(ISBLANK(最大収容数!R25),0,MIN($E25*(1-$C$2)*$C$3,$C$4))</f>
        <v>1050</v>
      </c>
      <c r="S25" s="69">
        <f>IF(ISBLANK(最大収容数!S25),0,MIN($E25*(1-$C$2)*$C$3,$C$4))</f>
        <v>0</v>
      </c>
      <c r="T25" s="69">
        <f>IF(ISBLANK(最大収容数!T25),0,MIN($E25*(1-$C$2)*$C$3,$C$4))</f>
        <v>0</v>
      </c>
      <c r="U25" s="69">
        <f>IF(ISBLANK(最大収容数!U25),0,MIN($E25*(1-$C$2)*$C$3,$C$4))</f>
        <v>0</v>
      </c>
      <c r="V25" s="69">
        <f>IF(ISBLANK(最大収容数!V25),0,MIN($E25*(1-$C$2)*$C$3,$C$4))</f>
        <v>0</v>
      </c>
      <c r="W25" s="69">
        <f>IF(ISBLANK(最大収容数!W25),0,MIN($E25*(1-$C$2)*$C$3,$C$4))</f>
        <v>0</v>
      </c>
      <c r="X25" s="69">
        <f>IF(ISBLANK(最大収容数!X25),0,MIN($E25*(1-$C$2)*$C$3,$C$4))</f>
        <v>0</v>
      </c>
    </row>
    <row r="26" spans="2:25">
      <c r="B26" s="6" t="s">
        <v>112</v>
      </c>
      <c r="C26" s="21" t="s">
        <v>58</v>
      </c>
      <c r="D26" s="21" t="s">
        <v>97</v>
      </c>
      <c r="E26" s="22">
        <v>5000</v>
      </c>
      <c r="F26" s="69">
        <f>IF(ISBLANK(最大収容数!F26),0,MIN($E26*(1-$C$2)*$C$3,$C$4))</f>
        <v>0</v>
      </c>
      <c r="G26" s="69">
        <f>IF(ISBLANK(最大収容数!G26),0,MIN($E26*(1-$C$2)*$C$3,$C$4))</f>
        <v>0</v>
      </c>
      <c r="H26" s="69">
        <f>IF(ISBLANK(最大収容数!H26),0,MIN($E26*(1-$C$2)*$C$3,$C$4))</f>
        <v>0</v>
      </c>
      <c r="I26" s="69">
        <f>IF(ISBLANK(最大収容数!I26),0,MIN($E26*(1-$C$2)*$C$3,$C$4))</f>
        <v>1050</v>
      </c>
      <c r="J26" s="69">
        <f>IF(ISBLANK(最大収容数!J26),0,MIN($E26*(1-$C$2)*$C$3,$C$4))</f>
        <v>1050</v>
      </c>
      <c r="K26" s="69">
        <f>IF(ISBLANK(最大収容数!K26),0,MIN($E26*(1-$C$2)*$C$3,$C$4))</f>
        <v>1050</v>
      </c>
      <c r="L26" s="69">
        <f>IF(ISBLANK(最大収容数!L26),0,MIN($E26*(1-$C$2)*$C$3,$C$4))</f>
        <v>1050</v>
      </c>
      <c r="M26" s="69">
        <f>IF(ISBLANK(最大収容数!M26),0,MIN($E26*(1-$C$2)*$C$3,$C$4))</f>
        <v>1050</v>
      </c>
      <c r="N26" s="69">
        <f>IF(ISBLANK(最大収容数!N26),0,MIN($E26*(1-$C$2)*$C$3,$C$4))</f>
        <v>0</v>
      </c>
      <c r="O26" s="69">
        <f>IF(ISBLANK(最大収容数!O26),0,MIN($E26*(1-$C$2)*$C$3,$C$4))</f>
        <v>0</v>
      </c>
      <c r="P26" s="69">
        <f>IF(ISBLANK(最大収容数!P26),0,MIN($E26*(1-$C$2)*$C$3,$C$4))</f>
        <v>1050</v>
      </c>
      <c r="Q26" s="69">
        <f>IF(ISBLANK(最大収容数!Q26),0,MIN($E26*(1-$C$2)*$C$3,$C$4))</f>
        <v>1050</v>
      </c>
      <c r="R26" s="69">
        <f>IF(ISBLANK(最大収容数!R26),0,MIN($E26*(1-$C$2)*$C$3,$C$4))</f>
        <v>1050</v>
      </c>
      <c r="S26" s="69">
        <f>IF(ISBLANK(最大収容数!S26),0,MIN($E26*(1-$C$2)*$C$3,$C$4))</f>
        <v>1050</v>
      </c>
      <c r="T26" s="69">
        <f>IF(ISBLANK(最大収容数!T26),0,MIN($E26*(1-$C$2)*$C$3,$C$4))</f>
        <v>1050</v>
      </c>
      <c r="U26" s="69">
        <f>IF(ISBLANK(最大収容数!U26),0,MIN($E26*(1-$C$2)*$C$3,$C$4))</f>
        <v>0</v>
      </c>
      <c r="V26" s="69">
        <f>IF(ISBLANK(最大収容数!V26),0,MIN($E26*(1-$C$2)*$C$3,$C$4))</f>
        <v>0</v>
      </c>
      <c r="W26" s="69">
        <f>IF(ISBLANK(最大収容数!W26),0,MIN($E26*(1-$C$2)*$C$3,$C$4))</f>
        <v>0</v>
      </c>
      <c r="X26" s="69">
        <f>IF(ISBLANK(最大収容数!X26),0,MIN($E26*(1-$C$2)*$C$3,$C$4))</f>
        <v>0</v>
      </c>
    </row>
    <row r="27" spans="2:25">
      <c r="B27" s="24" t="s">
        <v>112</v>
      </c>
      <c r="C27" s="25" t="s">
        <v>58</v>
      </c>
      <c r="D27" s="25" t="s">
        <v>97</v>
      </c>
      <c r="E27" s="26">
        <v>5000</v>
      </c>
      <c r="F27" s="69">
        <f>IF(ISBLANK(最大収容数!F27),0,MIN($E27*(1-$C$2)*$C$3,$C$4))</f>
        <v>0</v>
      </c>
      <c r="G27" s="69">
        <f>IF(ISBLANK(最大収容数!G27),0,MIN($E27*(1-$C$2)*$C$3,$C$4))</f>
        <v>0</v>
      </c>
      <c r="H27" s="69">
        <f>IF(ISBLANK(最大収容数!H27),0,MIN($E27*(1-$C$2)*$C$3,$C$4))</f>
        <v>0</v>
      </c>
      <c r="I27" s="69">
        <f>IF(ISBLANK(最大収容数!I27),0,MIN($E27*(1-$C$2)*$C$3,$C$4))</f>
        <v>0</v>
      </c>
      <c r="J27" s="69">
        <f>IF(ISBLANK(最大収容数!J27),0,MIN($E27*(1-$C$2)*$C$3,$C$4))</f>
        <v>1050</v>
      </c>
      <c r="K27" s="69">
        <f>IF(ISBLANK(最大収容数!K27),0,MIN($E27*(1-$C$2)*$C$3,$C$4))</f>
        <v>1050</v>
      </c>
      <c r="L27" s="69">
        <f>IF(ISBLANK(最大収容数!L27),0,MIN($E27*(1-$C$2)*$C$3,$C$4))</f>
        <v>1050</v>
      </c>
      <c r="M27" s="69">
        <f>IF(ISBLANK(最大収容数!M27),0,MIN($E27*(1-$C$2)*$C$3,$C$4))</f>
        <v>1050</v>
      </c>
      <c r="N27" s="69">
        <f>IF(ISBLANK(最大収容数!N27),0,MIN($E27*(1-$C$2)*$C$3,$C$4))</f>
        <v>0</v>
      </c>
      <c r="O27" s="69">
        <f>IF(ISBLANK(最大収容数!O27),0,MIN($E27*(1-$C$2)*$C$3,$C$4))</f>
        <v>0</v>
      </c>
      <c r="P27" s="69">
        <f>IF(ISBLANK(最大収容数!P27),0,MIN($E27*(1-$C$2)*$C$3,$C$4))</f>
        <v>1050</v>
      </c>
      <c r="Q27" s="69">
        <f>IF(ISBLANK(最大収容数!Q27),0,MIN($E27*(1-$C$2)*$C$3,$C$4))</f>
        <v>1050</v>
      </c>
      <c r="R27" s="69">
        <f>IF(ISBLANK(最大収容数!R27),0,MIN($E27*(1-$C$2)*$C$3,$C$4))</f>
        <v>1050</v>
      </c>
      <c r="S27" s="69">
        <f>IF(ISBLANK(最大収容数!S27),0,MIN($E27*(1-$C$2)*$C$3,$C$4))</f>
        <v>1050</v>
      </c>
      <c r="T27" s="69">
        <f>IF(ISBLANK(最大収容数!T27),0,MIN($E27*(1-$C$2)*$C$3,$C$4))</f>
        <v>1050</v>
      </c>
      <c r="U27" s="69">
        <f>IF(ISBLANK(最大収容数!U27),0,MIN($E27*(1-$C$2)*$C$3,$C$4))</f>
        <v>0</v>
      </c>
      <c r="V27" s="69">
        <f>IF(ISBLANK(最大収容数!V27),0,MIN($E27*(1-$C$2)*$C$3,$C$4))</f>
        <v>0</v>
      </c>
      <c r="W27" s="69">
        <f>IF(ISBLANK(最大収容数!W27),0,MIN($E27*(1-$C$2)*$C$3,$C$4))</f>
        <v>0</v>
      </c>
      <c r="X27" s="69">
        <f>IF(ISBLANK(最大収容数!X27),0,MIN($E27*(1-$C$2)*$C$3,$C$4))</f>
        <v>0</v>
      </c>
    </row>
    <row r="28" spans="2:25">
      <c r="B28" s="27" t="s">
        <v>112</v>
      </c>
      <c r="C28" s="28" t="s">
        <v>32</v>
      </c>
      <c r="D28" s="28" t="s">
        <v>33</v>
      </c>
      <c r="E28" s="29">
        <v>7300</v>
      </c>
      <c r="F28" s="69">
        <f>IF(ISBLANK(最大収容数!F28),0,MIN($E28*(1-$C$2)*$C$3,$C$4))</f>
        <v>0</v>
      </c>
      <c r="G28" s="69">
        <f>IF(ISBLANK(最大収容数!G28),0,MIN($E28*(1-$C$2)*$C$3,$C$4))</f>
        <v>0</v>
      </c>
      <c r="H28" s="69">
        <f>IF(ISBLANK(最大収容数!H28),0,MIN($E28*(1-$C$2)*$C$3,$C$4))</f>
        <v>0</v>
      </c>
      <c r="I28" s="69">
        <f>IF(ISBLANK(最大収容数!I28),0,MIN($E28*(1-$C$2)*$C$3,$C$4))</f>
        <v>1533</v>
      </c>
      <c r="J28" s="69">
        <f>IF(ISBLANK(最大収容数!J28),0,MIN($E28*(1-$C$2)*$C$3,$C$4))</f>
        <v>1533</v>
      </c>
      <c r="K28" s="69">
        <f>IF(ISBLANK(最大収容数!K28),0,MIN($E28*(1-$C$2)*$C$3,$C$4))</f>
        <v>1533</v>
      </c>
      <c r="L28" s="69">
        <f>IF(ISBLANK(最大収容数!L28),0,MIN($E28*(1-$C$2)*$C$3,$C$4))</f>
        <v>1533</v>
      </c>
      <c r="M28" s="69">
        <f>IF(ISBLANK(最大収容数!M28),0,MIN($E28*(1-$C$2)*$C$3,$C$4))</f>
        <v>1533</v>
      </c>
      <c r="N28" s="69">
        <f>IF(ISBLANK(最大収容数!N28),0,MIN($E28*(1-$C$2)*$C$3,$C$4))</f>
        <v>1533</v>
      </c>
      <c r="O28" s="69">
        <f>IF(ISBLANK(最大収容数!O28),0,MIN($E28*(1-$C$2)*$C$3,$C$4))</f>
        <v>1533</v>
      </c>
      <c r="P28" s="69">
        <f>IF(ISBLANK(最大収容数!P28),0,MIN($E28*(1-$C$2)*$C$3,$C$4))</f>
        <v>1533</v>
      </c>
      <c r="Q28" s="69">
        <f>IF(ISBLANK(最大収容数!Q28),0,MIN($E28*(1-$C$2)*$C$3,$C$4))</f>
        <v>1533</v>
      </c>
      <c r="R28" s="69">
        <f>IF(ISBLANK(最大収容数!R28),0,MIN($E28*(1-$C$2)*$C$3,$C$4))</f>
        <v>0</v>
      </c>
      <c r="S28" s="69">
        <f>IF(ISBLANK(最大収容数!S28),0,MIN($E28*(1-$C$2)*$C$3,$C$4))</f>
        <v>1533</v>
      </c>
      <c r="T28" s="69">
        <f>IF(ISBLANK(最大収容数!T28),0,MIN($E28*(1-$C$2)*$C$3,$C$4))</f>
        <v>1533</v>
      </c>
      <c r="U28" s="69">
        <f>IF(ISBLANK(最大収容数!U28),0,MIN($E28*(1-$C$2)*$C$3,$C$4))</f>
        <v>1533</v>
      </c>
      <c r="V28" s="69">
        <f>IF(ISBLANK(最大収容数!V28),0,MIN($E28*(1-$C$2)*$C$3,$C$4))</f>
        <v>1533</v>
      </c>
      <c r="W28" s="69">
        <f>IF(ISBLANK(最大収容数!W28),0,MIN($E28*(1-$C$2)*$C$3,$C$4))</f>
        <v>1533</v>
      </c>
      <c r="X28" s="69">
        <f>IF(ISBLANK(最大収容数!X28),0,MIN($E28*(1-$C$2)*$C$3,$C$4))</f>
        <v>1533</v>
      </c>
    </row>
    <row r="29" spans="2:25">
      <c r="B29" s="30" t="s">
        <v>112</v>
      </c>
      <c r="C29" s="31" t="s">
        <v>32</v>
      </c>
      <c r="D29" s="31" t="s">
        <v>33</v>
      </c>
      <c r="E29" s="32">
        <v>7300</v>
      </c>
      <c r="F29" s="69">
        <f>IF(ISBLANK(最大収容数!F29),0,MIN($E29*(1-$C$2)*$C$3,$C$4))</f>
        <v>0</v>
      </c>
      <c r="G29" s="69">
        <f>IF(ISBLANK(最大収容数!G29),0,MIN($E29*(1-$C$2)*$C$3,$C$4))</f>
        <v>0</v>
      </c>
      <c r="H29" s="69">
        <f>IF(ISBLANK(最大収容数!H29),0,MIN($E29*(1-$C$2)*$C$3,$C$4))</f>
        <v>0</v>
      </c>
      <c r="I29" s="69">
        <f>IF(ISBLANK(最大収容数!I29),0,MIN($E29*(1-$C$2)*$C$3,$C$4))</f>
        <v>1533</v>
      </c>
      <c r="J29" s="69">
        <f>IF(ISBLANK(最大収容数!J29),0,MIN($E29*(1-$C$2)*$C$3,$C$4))</f>
        <v>1533</v>
      </c>
      <c r="K29" s="69">
        <f>IF(ISBLANK(最大収容数!K29),0,MIN($E29*(1-$C$2)*$C$3,$C$4))</f>
        <v>1533</v>
      </c>
      <c r="L29" s="69">
        <f>IF(ISBLANK(最大収容数!L29),0,MIN($E29*(1-$C$2)*$C$3,$C$4))</f>
        <v>1533</v>
      </c>
      <c r="M29" s="69">
        <f>IF(ISBLANK(最大収容数!M29),0,MIN($E29*(1-$C$2)*$C$3,$C$4))</f>
        <v>1533</v>
      </c>
      <c r="N29" s="69">
        <f>IF(ISBLANK(最大収容数!N29),0,MIN($E29*(1-$C$2)*$C$3,$C$4))</f>
        <v>1533</v>
      </c>
      <c r="O29" s="69">
        <f>IF(ISBLANK(最大収容数!O29),0,MIN($E29*(1-$C$2)*$C$3,$C$4))</f>
        <v>1533</v>
      </c>
      <c r="P29" s="69">
        <f>IF(ISBLANK(最大収容数!P29),0,MIN($E29*(1-$C$2)*$C$3,$C$4))</f>
        <v>1533</v>
      </c>
      <c r="Q29" s="69">
        <f>IF(ISBLANK(最大収容数!Q29),0,MIN($E29*(1-$C$2)*$C$3,$C$4))</f>
        <v>1533</v>
      </c>
      <c r="R29" s="69">
        <f>IF(ISBLANK(最大収容数!R29),0,MIN($E29*(1-$C$2)*$C$3,$C$4))</f>
        <v>0</v>
      </c>
      <c r="S29" s="69">
        <f>IF(ISBLANK(最大収容数!S29),0,MIN($E29*(1-$C$2)*$C$3,$C$4))</f>
        <v>1533</v>
      </c>
      <c r="T29" s="69">
        <f>IF(ISBLANK(最大収容数!T29),0,MIN($E29*(1-$C$2)*$C$3,$C$4))</f>
        <v>0</v>
      </c>
      <c r="U29" s="69">
        <f>IF(ISBLANK(最大収容数!U29),0,MIN($E29*(1-$C$2)*$C$3,$C$4))</f>
        <v>0</v>
      </c>
      <c r="V29" s="69">
        <f>IF(ISBLANK(最大収容数!V29),0,MIN($E29*(1-$C$2)*$C$3,$C$4))</f>
        <v>0</v>
      </c>
      <c r="W29" s="69">
        <f>IF(ISBLANK(最大収容数!W29),0,MIN($E29*(1-$C$2)*$C$3,$C$4))</f>
        <v>0</v>
      </c>
      <c r="X29" s="69">
        <f>IF(ISBLANK(最大収容数!X29),0,MIN($E29*(1-$C$2)*$C$3,$C$4))</f>
        <v>0</v>
      </c>
    </row>
    <row r="30" spans="2:25">
      <c r="B30" s="33" t="s">
        <v>112</v>
      </c>
      <c r="C30" s="34" t="s">
        <v>34</v>
      </c>
      <c r="D30" s="34" t="s">
        <v>35</v>
      </c>
      <c r="E30" s="35">
        <v>9300</v>
      </c>
      <c r="F30" s="69">
        <f>IF(ISBLANK(最大収容数!F30),0,MIN($E30*(1-$C$2)*$C$3,$C$4))</f>
        <v>0</v>
      </c>
      <c r="G30" s="69">
        <f>IF(ISBLANK(最大収容数!G30),0,MIN($E30*(1-$C$2)*$C$3,$C$4))</f>
        <v>0</v>
      </c>
      <c r="H30" s="69">
        <f>IF(ISBLANK(最大収容数!H30),0,MIN($E30*(1-$C$2)*$C$3,$C$4))</f>
        <v>0</v>
      </c>
      <c r="I30" s="69">
        <f>IF(ISBLANK(最大収容数!I30),0,MIN($E30*(1-$C$2)*$C$3,$C$4))</f>
        <v>0</v>
      </c>
      <c r="J30" s="69">
        <f>IF(ISBLANK(最大収容数!J30),0,MIN($E30*(1-$C$2)*$C$3,$C$4))</f>
        <v>0</v>
      </c>
      <c r="K30" s="69">
        <f>IF(ISBLANK(最大収容数!K30),0,MIN($E30*(1-$C$2)*$C$3,$C$4))</f>
        <v>0</v>
      </c>
      <c r="L30" s="69">
        <f>IF(ISBLANK(最大収容数!L30),0,MIN($E30*(1-$C$2)*$C$3,$C$4))</f>
        <v>0</v>
      </c>
      <c r="M30" s="69">
        <f>IF(ISBLANK(最大収容数!M30),0,MIN($E30*(1-$C$2)*$C$3,$C$4))</f>
        <v>0</v>
      </c>
      <c r="N30" s="69">
        <f>IF(ISBLANK(最大収容数!N30),0,MIN($E30*(1-$C$2)*$C$3,$C$4))</f>
        <v>0</v>
      </c>
      <c r="O30" s="69">
        <f>IF(ISBLANK(最大収容数!O30),0,MIN($E30*(1-$C$2)*$C$3,$C$4))</f>
        <v>1953</v>
      </c>
      <c r="P30" s="69">
        <f>IF(ISBLANK(最大収容数!P30),0,MIN($E30*(1-$C$2)*$C$3,$C$4))</f>
        <v>1953</v>
      </c>
      <c r="Q30" s="69">
        <f>IF(ISBLANK(最大収容数!Q30),0,MIN($E30*(1-$C$2)*$C$3,$C$4))</f>
        <v>0</v>
      </c>
      <c r="R30" s="69">
        <f>IF(ISBLANK(最大収容数!R30),0,MIN($E30*(1-$C$2)*$C$3,$C$4))</f>
        <v>0</v>
      </c>
      <c r="S30" s="69">
        <f>IF(ISBLANK(最大収容数!S30),0,MIN($E30*(1-$C$2)*$C$3,$C$4))</f>
        <v>0</v>
      </c>
      <c r="T30" s="69">
        <f>IF(ISBLANK(最大収容数!T30),0,MIN($E30*(1-$C$2)*$C$3,$C$4))</f>
        <v>0</v>
      </c>
      <c r="U30" s="69">
        <f>IF(ISBLANK(最大収容数!U30),0,MIN($E30*(1-$C$2)*$C$3,$C$4))</f>
        <v>0</v>
      </c>
      <c r="V30" s="69">
        <f>IF(ISBLANK(最大収容数!V30),0,MIN($E30*(1-$C$2)*$C$3,$C$4))</f>
        <v>0</v>
      </c>
      <c r="W30" s="69">
        <f>IF(ISBLANK(最大収容数!W30),0,MIN($E30*(1-$C$2)*$C$3,$C$4))</f>
        <v>0</v>
      </c>
      <c r="X30" s="69">
        <f>IF(ISBLANK(最大収容数!X30),0,MIN($E30*(1-$C$2)*$C$3,$C$4))</f>
        <v>0</v>
      </c>
    </row>
    <row r="31" spans="2:25">
      <c r="B31" s="24" t="s">
        <v>112</v>
      </c>
      <c r="C31" s="25" t="s">
        <v>34</v>
      </c>
      <c r="D31" s="25" t="s">
        <v>35</v>
      </c>
      <c r="E31" s="26">
        <v>9300</v>
      </c>
      <c r="F31" s="69">
        <f>IF(ISBLANK(最大収容数!F31),0,MIN($E31*(1-$C$2)*$C$3,$C$4))</f>
        <v>0</v>
      </c>
      <c r="G31" s="69">
        <f>IF(ISBLANK(最大収容数!G31),0,MIN($E31*(1-$C$2)*$C$3,$C$4))</f>
        <v>0</v>
      </c>
      <c r="H31" s="69">
        <f>IF(ISBLANK(最大収容数!H31),0,MIN($E31*(1-$C$2)*$C$3,$C$4))</f>
        <v>0</v>
      </c>
      <c r="I31" s="69">
        <f>IF(ISBLANK(最大収容数!I31),0,MIN($E31*(1-$C$2)*$C$3,$C$4))</f>
        <v>1953</v>
      </c>
      <c r="J31" s="69">
        <f>IF(ISBLANK(最大収容数!J31),0,MIN($E31*(1-$C$2)*$C$3,$C$4))</f>
        <v>1953</v>
      </c>
      <c r="K31" s="69">
        <f>IF(ISBLANK(最大収容数!K31),0,MIN($E31*(1-$C$2)*$C$3,$C$4))</f>
        <v>0</v>
      </c>
      <c r="L31" s="69">
        <f>IF(ISBLANK(最大収容数!L31),0,MIN($E31*(1-$C$2)*$C$3,$C$4))</f>
        <v>1953</v>
      </c>
      <c r="M31" s="69">
        <f>IF(ISBLANK(最大収容数!M31),0,MIN($E31*(1-$C$2)*$C$3,$C$4))</f>
        <v>1953</v>
      </c>
      <c r="N31" s="69">
        <f>IF(ISBLANK(最大収容数!N31),0,MIN($E31*(1-$C$2)*$C$3,$C$4))</f>
        <v>0</v>
      </c>
      <c r="O31" s="69">
        <f>IF(ISBLANK(最大収容数!O31),0,MIN($E31*(1-$C$2)*$C$3,$C$4))</f>
        <v>1953</v>
      </c>
      <c r="P31" s="69">
        <f>IF(ISBLANK(最大収容数!P31),0,MIN($E31*(1-$C$2)*$C$3,$C$4))</f>
        <v>0</v>
      </c>
      <c r="Q31" s="69">
        <f>IF(ISBLANK(最大収容数!Q31),0,MIN($E31*(1-$C$2)*$C$3,$C$4))</f>
        <v>0</v>
      </c>
      <c r="R31" s="69">
        <f>IF(ISBLANK(最大収容数!R31),0,MIN($E31*(1-$C$2)*$C$3,$C$4))</f>
        <v>1953</v>
      </c>
      <c r="S31" s="69">
        <f>IF(ISBLANK(最大収容数!S31),0,MIN($E31*(1-$C$2)*$C$3,$C$4))</f>
        <v>1953</v>
      </c>
      <c r="T31" s="69">
        <f>IF(ISBLANK(最大収容数!T31),0,MIN($E31*(1-$C$2)*$C$3,$C$4))</f>
        <v>1953</v>
      </c>
      <c r="U31" s="69">
        <f>IF(ISBLANK(最大収容数!U31),0,MIN($E31*(1-$C$2)*$C$3,$C$4))</f>
        <v>0</v>
      </c>
      <c r="V31" s="69">
        <f>IF(ISBLANK(最大収容数!V31),0,MIN($E31*(1-$C$2)*$C$3,$C$4))</f>
        <v>1953</v>
      </c>
      <c r="W31" s="69">
        <f>IF(ISBLANK(最大収容数!W31),0,MIN($E31*(1-$C$2)*$C$3,$C$4))</f>
        <v>1953</v>
      </c>
      <c r="X31" s="69">
        <f>IF(ISBLANK(最大収容数!X31),0,MIN($E31*(1-$C$2)*$C$3,$C$4))</f>
        <v>0</v>
      </c>
    </row>
    <row r="32" spans="2:25">
      <c r="B32" s="27" t="s">
        <v>112</v>
      </c>
      <c r="C32" s="28" t="s">
        <v>59</v>
      </c>
      <c r="D32" s="28" t="s">
        <v>36</v>
      </c>
      <c r="E32" s="29">
        <v>7200</v>
      </c>
      <c r="F32" s="69">
        <f>IF(ISBLANK(最大収容数!F32),0,MIN($E32*(1-$C$2)*$C$3,$C$4))</f>
        <v>0</v>
      </c>
      <c r="G32" s="69">
        <f>IF(ISBLANK(最大収容数!G32),0,MIN($E32*(1-$C$2)*$C$3,$C$4))</f>
        <v>0</v>
      </c>
      <c r="H32" s="69">
        <f>IF(ISBLANK(最大収容数!H32),0,MIN($E32*(1-$C$2)*$C$3,$C$4))</f>
        <v>0</v>
      </c>
      <c r="I32" s="69">
        <f>IF(ISBLANK(最大収容数!I32),0,MIN($E32*(1-$C$2)*$C$3,$C$4))</f>
        <v>1512</v>
      </c>
      <c r="J32" s="69">
        <f>IF(ISBLANK(最大収容数!J32),0,MIN($E32*(1-$C$2)*$C$3,$C$4))</f>
        <v>1512</v>
      </c>
      <c r="K32" s="69">
        <f>IF(ISBLANK(最大収容数!K32),0,MIN($E32*(1-$C$2)*$C$3,$C$4))</f>
        <v>1512</v>
      </c>
      <c r="L32" s="69">
        <f>IF(ISBLANK(最大収容数!L32),0,MIN($E32*(1-$C$2)*$C$3,$C$4))</f>
        <v>1512</v>
      </c>
      <c r="M32" s="69">
        <f>IF(ISBLANK(最大収容数!M32),0,MIN($E32*(1-$C$2)*$C$3,$C$4))</f>
        <v>1512</v>
      </c>
      <c r="N32" s="69">
        <f>IF(ISBLANK(最大収容数!N32),0,MIN($E32*(1-$C$2)*$C$3,$C$4))</f>
        <v>1512</v>
      </c>
      <c r="O32" s="69">
        <f>IF(ISBLANK(最大収容数!O32),0,MIN($E32*(1-$C$2)*$C$3,$C$4))</f>
        <v>1512</v>
      </c>
      <c r="P32" s="69">
        <f>IF(ISBLANK(最大収容数!P32),0,MIN($E32*(1-$C$2)*$C$3,$C$4))</f>
        <v>1512</v>
      </c>
      <c r="Q32" s="69">
        <f>IF(ISBLANK(最大収容数!Q32),0,MIN($E32*(1-$C$2)*$C$3,$C$4))</f>
        <v>1512</v>
      </c>
      <c r="R32" s="69">
        <f>IF(ISBLANK(最大収容数!R32),0,MIN($E32*(1-$C$2)*$C$3,$C$4))</f>
        <v>1512</v>
      </c>
      <c r="S32" s="69">
        <f>IF(ISBLANK(最大収容数!S32),0,MIN($E32*(1-$C$2)*$C$3,$C$4))</f>
        <v>0</v>
      </c>
      <c r="T32" s="69">
        <f>IF(ISBLANK(最大収容数!T32),0,MIN($E32*(1-$C$2)*$C$3,$C$4))</f>
        <v>0</v>
      </c>
      <c r="U32" s="69">
        <f>IF(ISBLANK(最大収容数!U32),0,MIN($E32*(1-$C$2)*$C$3,$C$4))</f>
        <v>0</v>
      </c>
      <c r="V32" s="69">
        <f>IF(ISBLANK(最大収容数!V32),0,MIN($E32*(1-$C$2)*$C$3,$C$4))</f>
        <v>0</v>
      </c>
      <c r="W32" s="69">
        <f>IF(ISBLANK(最大収容数!W32),0,MIN($E32*(1-$C$2)*$C$3,$C$4))</f>
        <v>0</v>
      </c>
      <c r="X32" s="69">
        <f>IF(ISBLANK(最大収容数!X32),0,MIN($E32*(1-$C$2)*$C$3,$C$4))</f>
        <v>0</v>
      </c>
    </row>
    <row r="33" spans="2:24">
      <c r="B33" s="6" t="s">
        <v>112</v>
      </c>
      <c r="C33" s="21" t="s">
        <v>59</v>
      </c>
      <c r="D33" s="21" t="s">
        <v>36</v>
      </c>
      <c r="E33" s="22">
        <v>7200</v>
      </c>
      <c r="F33" s="69">
        <f>IF(ISBLANK(最大収容数!F33),0,MIN($E33*(1-$C$2)*$C$3,$C$4))</f>
        <v>0</v>
      </c>
      <c r="G33" s="69">
        <f>IF(ISBLANK(最大収容数!G33),0,MIN($E33*(1-$C$2)*$C$3,$C$4))</f>
        <v>0</v>
      </c>
      <c r="H33" s="69">
        <f>IF(ISBLANK(最大収容数!H33),0,MIN($E33*(1-$C$2)*$C$3,$C$4))</f>
        <v>0</v>
      </c>
      <c r="I33" s="69">
        <f>IF(ISBLANK(最大収容数!I33),0,MIN($E33*(1-$C$2)*$C$3,$C$4))</f>
        <v>1512</v>
      </c>
      <c r="J33" s="69">
        <f>IF(ISBLANK(最大収容数!J33),0,MIN($E33*(1-$C$2)*$C$3,$C$4))</f>
        <v>1512</v>
      </c>
      <c r="K33" s="69">
        <f>IF(ISBLANK(最大収容数!K33),0,MIN($E33*(1-$C$2)*$C$3,$C$4))</f>
        <v>1512</v>
      </c>
      <c r="L33" s="69">
        <f>IF(ISBLANK(最大収容数!L33),0,MIN($E33*(1-$C$2)*$C$3,$C$4))</f>
        <v>1512</v>
      </c>
      <c r="M33" s="69">
        <f>IF(ISBLANK(最大収容数!M33),0,MIN($E33*(1-$C$2)*$C$3,$C$4))</f>
        <v>1512</v>
      </c>
      <c r="N33" s="69">
        <f>IF(ISBLANK(最大収容数!N33),0,MIN($E33*(1-$C$2)*$C$3,$C$4))</f>
        <v>1512</v>
      </c>
      <c r="O33" s="69">
        <f>IF(ISBLANK(最大収容数!O33),0,MIN($E33*(1-$C$2)*$C$3,$C$4))</f>
        <v>1512</v>
      </c>
      <c r="P33" s="69">
        <f>IF(ISBLANK(最大収容数!P33),0,MIN($E33*(1-$C$2)*$C$3,$C$4))</f>
        <v>1512</v>
      </c>
      <c r="Q33" s="69">
        <f>IF(ISBLANK(最大収容数!Q33),0,MIN($E33*(1-$C$2)*$C$3,$C$4))</f>
        <v>1512</v>
      </c>
      <c r="R33" s="69">
        <f>IF(ISBLANK(最大収容数!R33),0,MIN($E33*(1-$C$2)*$C$3,$C$4))</f>
        <v>1512</v>
      </c>
      <c r="S33" s="69">
        <f>IF(ISBLANK(最大収容数!S33),0,MIN($E33*(1-$C$2)*$C$3,$C$4))</f>
        <v>0</v>
      </c>
      <c r="T33" s="69">
        <f>IF(ISBLANK(最大収容数!T33),0,MIN($E33*(1-$C$2)*$C$3,$C$4))</f>
        <v>0</v>
      </c>
      <c r="U33" s="69">
        <f>IF(ISBLANK(最大収容数!U33),0,MIN($E33*(1-$C$2)*$C$3,$C$4))</f>
        <v>0</v>
      </c>
      <c r="V33" s="69">
        <f>IF(ISBLANK(最大収容数!V33),0,MIN($E33*(1-$C$2)*$C$3,$C$4))</f>
        <v>0</v>
      </c>
      <c r="W33" s="69">
        <f>IF(ISBLANK(最大収容数!W33),0,MIN($E33*(1-$C$2)*$C$3,$C$4))</f>
        <v>0</v>
      </c>
      <c r="X33" s="69">
        <f>IF(ISBLANK(最大収容数!X33),0,MIN($E33*(1-$C$2)*$C$3,$C$4))</f>
        <v>0</v>
      </c>
    </row>
    <row r="34" spans="2:24">
      <c r="B34" s="30" t="s">
        <v>112</v>
      </c>
      <c r="C34" s="31" t="s">
        <v>59</v>
      </c>
      <c r="D34" s="31" t="s">
        <v>37</v>
      </c>
      <c r="E34" s="32">
        <v>7200</v>
      </c>
      <c r="F34" s="69">
        <f>IF(ISBLANK(最大収容数!F34),0,MIN($E34*(1-$C$2)*$C$3,$C$4))</f>
        <v>0</v>
      </c>
      <c r="G34" s="69">
        <f>IF(ISBLANK(最大収容数!G34),0,MIN($E34*(1-$C$2)*$C$3,$C$4))</f>
        <v>0</v>
      </c>
      <c r="H34" s="69">
        <f>IF(ISBLANK(最大収容数!H34),0,MIN($E34*(1-$C$2)*$C$3,$C$4))</f>
        <v>0</v>
      </c>
      <c r="I34" s="69">
        <f>IF(ISBLANK(最大収容数!I34),0,MIN($E34*(1-$C$2)*$C$3,$C$4))</f>
        <v>0</v>
      </c>
      <c r="J34" s="69">
        <f>IF(ISBLANK(最大収容数!J34),0,MIN($E34*(1-$C$2)*$C$3,$C$4))</f>
        <v>0</v>
      </c>
      <c r="K34" s="69">
        <f>IF(ISBLANK(最大収容数!K34),0,MIN($E34*(1-$C$2)*$C$3,$C$4))</f>
        <v>0</v>
      </c>
      <c r="L34" s="69">
        <f>IF(ISBLANK(最大収容数!L34),0,MIN($E34*(1-$C$2)*$C$3,$C$4))</f>
        <v>0</v>
      </c>
      <c r="M34" s="69">
        <f>IF(ISBLANK(最大収容数!M34),0,MIN($E34*(1-$C$2)*$C$3,$C$4))</f>
        <v>0</v>
      </c>
      <c r="N34" s="69">
        <f>IF(ISBLANK(最大収容数!N34),0,MIN($E34*(1-$C$2)*$C$3,$C$4))</f>
        <v>0</v>
      </c>
      <c r="O34" s="69">
        <f>IF(ISBLANK(最大収容数!O34),0,MIN($E34*(1-$C$2)*$C$3,$C$4))</f>
        <v>0</v>
      </c>
      <c r="P34" s="69">
        <f>IF(ISBLANK(最大収容数!P34),0,MIN($E34*(1-$C$2)*$C$3,$C$4))</f>
        <v>0</v>
      </c>
      <c r="Q34" s="69">
        <f>IF(ISBLANK(最大収容数!Q34),0,MIN($E34*(1-$C$2)*$C$3,$C$4))</f>
        <v>0</v>
      </c>
      <c r="R34" s="69">
        <f>IF(ISBLANK(最大収容数!R34),0,MIN($E34*(1-$C$2)*$C$3,$C$4))</f>
        <v>0</v>
      </c>
      <c r="S34" s="69">
        <f>IF(ISBLANK(最大収容数!S34),0,MIN($E34*(1-$C$2)*$C$3,$C$4))</f>
        <v>0</v>
      </c>
      <c r="T34" s="69">
        <f>IF(ISBLANK(最大収容数!T34),0,MIN($E34*(1-$C$2)*$C$3,$C$4))</f>
        <v>0</v>
      </c>
      <c r="U34" s="69">
        <f>IF(ISBLANK(最大収容数!U34),0,MIN($E34*(1-$C$2)*$C$3,$C$4))</f>
        <v>1512</v>
      </c>
      <c r="V34" s="69">
        <f>IF(ISBLANK(最大収容数!V34),0,MIN($E34*(1-$C$2)*$C$3,$C$4))</f>
        <v>0</v>
      </c>
      <c r="W34" s="69">
        <f>IF(ISBLANK(最大収容数!W34),0,MIN($E34*(1-$C$2)*$C$3,$C$4))</f>
        <v>0</v>
      </c>
      <c r="X34" s="69">
        <f>IF(ISBLANK(最大収容数!X34),0,MIN($E34*(1-$C$2)*$C$3,$C$4))</f>
        <v>0</v>
      </c>
    </row>
    <row r="35" spans="2:24">
      <c r="B35" s="33" t="s">
        <v>112</v>
      </c>
      <c r="C35" s="34" t="s">
        <v>38</v>
      </c>
      <c r="D35" s="34" t="s">
        <v>37</v>
      </c>
      <c r="E35" s="35">
        <v>48000</v>
      </c>
      <c r="F35" s="69">
        <f>IF(ISBLANK(最大収容数!F35),0,MIN($E35*(1-$C$2)*$C$3,$C$4))</f>
        <v>0</v>
      </c>
      <c r="G35" s="69">
        <f>IF(ISBLANK(最大収容数!G35),0,MIN($E35*(1-$C$2)*$C$3,$C$4))</f>
        <v>0</v>
      </c>
      <c r="H35" s="69">
        <f>IF(ISBLANK(最大収容数!H35),0,MIN($E35*(1-$C$2)*$C$3,$C$4))</f>
        <v>0</v>
      </c>
      <c r="I35" s="69">
        <f>IF(ISBLANK(最大収容数!I35),0,MIN($E35*(1-$C$2)*$C$3,$C$4))</f>
        <v>0</v>
      </c>
      <c r="J35" s="69">
        <f>IF(ISBLANK(最大収容数!J35),0,MIN($E35*(1-$C$2)*$C$3,$C$4))</f>
        <v>0</v>
      </c>
      <c r="K35" s="69">
        <f>IF(ISBLANK(最大収容数!K35),0,MIN($E35*(1-$C$2)*$C$3,$C$4))</f>
        <v>0</v>
      </c>
      <c r="L35" s="69">
        <f>IF(ISBLANK(最大収容数!L35),0,MIN($E35*(1-$C$2)*$C$3,$C$4))</f>
        <v>0</v>
      </c>
      <c r="M35" s="69">
        <f>IF(ISBLANK(最大収容数!M35),0,MIN($E35*(1-$C$2)*$C$3,$C$4))</f>
        <v>0</v>
      </c>
      <c r="N35" s="69">
        <f>IF(ISBLANK(最大収容数!N35),0,MIN($E35*(1-$C$2)*$C$3,$C$4))</f>
        <v>0</v>
      </c>
      <c r="O35" s="69">
        <f>IF(ISBLANK(最大収容数!O35),0,MIN($E35*(1-$C$2)*$C$3,$C$4))</f>
        <v>0</v>
      </c>
      <c r="P35" s="69">
        <f>IF(ISBLANK(最大収容数!P35),0,MIN($E35*(1-$C$2)*$C$3,$C$4))</f>
        <v>0</v>
      </c>
      <c r="Q35" s="69">
        <f>IF(ISBLANK(最大収容数!Q35),0,MIN($E35*(1-$C$2)*$C$3,$C$4))</f>
        <v>0</v>
      </c>
      <c r="R35" s="69">
        <f>IF(ISBLANK(最大収容数!R35),0,MIN($E35*(1-$C$2)*$C$3,$C$4))</f>
        <v>0</v>
      </c>
      <c r="S35" s="69">
        <f>IF(ISBLANK(最大収容数!S35),0,MIN($E35*(1-$C$2)*$C$3,$C$4))</f>
        <v>0</v>
      </c>
      <c r="T35" s="69">
        <f>IF(ISBLANK(最大収容数!T35),0,MIN($E35*(1-$C$2)*$C$3,$C$4))</f>
        <v>0</v>
      </c>
      <c r="U35" s="69">
        <f>IF(ISBLANK(最大収容数!U35),0,MIN($E35*(1-$C$2)*$C$3,$C$4))</f>
        <v>0</v>
      </c>
      <c r="V35" s="69">
        <f>IF(ISBLANK(最大収容数!V35),0,MIN($E35*(1-$C$2)*$C$3,$C$4))</f>
        <v>10080</v>
      </c>
      <c r="W35" s="69">
        <f>IF(ISBLANK(最大収容数!W35),0,MIN($E35*(1-$C$2)*$C$3,$C$4))</f>
        <v>10080</v>
      </c>
      <c r="X35" s="69">
        <f>IF(ISBLANK(最大収容数!X35),0,MIN($E35*(1-$C$2)*$C$3,$C$4))</f>
        <v>0</v>
      </c>
    </row>
    <row r="36" spans="2:24">
      <c r="B36" s="6" t="s">
        <v>112</v>
      </c>
      <c r="C36" s="21" t="s">
        <v>38</v>
      </c>
      <c r="D36" s="21" t="s">
        <v>24</v>
      </c>
      <c r="E36" s="22">
        <v>48000</v>
      </c>
      <c r="F36" s="69">
        <f>IF(ISBLANK(最大収容数!F36),0,MIN($E36*(1-$C$2)*$C$3,$C$4))</f>
        <v>10080</v>
      </c>
      <c r="G36" s="69">
        <f>IF(ISBLANK(最大収容数!G36),0,MIN($E36*(1-$C$2)*$C$3,$C$4))</f>
        <v>10080</v>
      </c>
      <c r="H36" s="69">
        <f>IF(ISBLANK(最大収容数!H36),0,MIN($E36*(1-$C$2)*$C$3,$C$4))</f>
        <v>0</v>
      </c>
      <c r="I36" s="69">
        <f>IF(ISBLANK(最大収容数!I36),0,MIN($E36*(1-$C$2)*$C$3,$C$4))</f>
        <v>0</v>
      </c>
      <c r="J36" s="69">
        <f>IF(ISBLANK(最大収容数!J36),0,MIN($E36*(1-$C$2)*$C$3,$C$4))</f>
        <v>0</v>
      </c>
      <c r="K36" s="69">
        <f>IF(ISBLANK(最大収容数!K36),0,MIN($E36*(1-$C$2)*$C$3,$C$4))</f>
        <v>0</v>
      </c>
      <c r="L36" s="69">
        <f>IF(ISBLANK(最大収容数!L36),0,MIN($E36*(1-$C$2)*$C$3,$C$4))</f>
        <v>0</v>
      </c>
      <c r="M36" s="69">
        <f>IF(ISBLANK(最大収容数!M36),0,MIN($E36*(1-$C$2)*$C$3,$C$4))</f>
        <v>0</v>
      </c>
      <c r="N36" s="69">
        <f>IF(ISBLANK(最大収容数!N36),0,MIN($E36*(1-$C$2)*$C$3,$C$4))</f>
        <v>0</v>
      </c>
      <c r="O36" s="69">
        <f>IF(ISBLANK(最大収容数!O36),0,MIN($E36*(1-$C$2)*$C$3,$C$4))</f>
        <v>0</v>
      </c>
      <c r="P36" s="69">
        <f>IF(ISBLANK(最大収容数!P36),0,MIN($E36*(1-$C$2)*$C$3,$C$4))</f>
        <v>0</v>
      </c>
      <c r="Q36" s="69">
        <f>IF(ISBLANK(最大収容数!Q36),0,MIN($E36*(1-$C$2)*$C$3,$C$4))</f>
        <v>0</v>
      </c>
      <c r="R36" s="69">
        <f>IF(ISBLANK(最大収容数!R36),0,MIN($E36*(1-$C$2)*$C$3,$C$4))</f>
        <v>0</v>
      </c>
      <c r="S36" s="69">
        <f>IF(ISBLANK(最大収容数!S36),0,MIN($E36*(1-$C$2)*$C$3,$C$4))</f>
        <v>0</v>
      </c>
      <c r="T36" s="69">
        <f>IF(ISBLANK(最大収容数!T36),0,MIN($E36*(1-$C$2)*$C$3,$C$4))</f>
        <v>0</v>
      </c>
      <c r="U36" s="69">
        <f>IF(ISBLANK(最大収容数!U36),0,MIN($E36*(1-$C$2)*$C$3,$C$4))</f>
        <v>0</v>
      </c>
      <c r="V36" s="69">
        <f>IF(ISBLANK(最大収容数!V36),0,MIN($E36*(1-$C$2)*$C$3,$C$4))</f>
        <v>0</v>
      </c>
      <c r="W36" s="69">
        <f>IF(ISBLANK(最大収容数!W36),0,MIN($E36*(1-$C$2)*$C$3,$C$4))</f>
        <v>0</v>
      </c>
      <c r="X36" s="69">
        <f>IF(ISBLANK(最大収容数!X36),0,MIN($E36*(1-$C$2)*$C$3,$C$4))</f>
        <v>0</v>
      </c>
    </row>
    <row r="37" spans="2:24">
      <c r="B37" s="6" t="s">
        <v>112</v>
      </c>
      <c r="C37" s="21" t="s">
        <v>38</v>
      </c>
      <c r="D37" s="21" t="s">
        <v>39</v>
      </c>
      <c r="E37" s="22">
        <v>48000</v>
      </c>
      <c r="F37" s="69">
        <f>IF(ISBLANK(最大収容数!F37),0,MIN($E37*(1-$C$2)*$C$3,$C$4))</f>
        <v>0</v>
      </c>
      <c r="G37" s="69">
        <f>IF(ISBLANK(最大収容数!G37),0,MIN($E37*(1-$C$2)*$C$3,$C$4))</f>
        <v>0</v>
      </c>
      <c r="H37" s="69">
        <f>IF(ISBLANK(最大収容数!H37),0,MIN($E37*(1-$C$2)*$C$3,$C$4))</f>
        <v>0</v>
      </c>
      <c r="I37" s="69">
        <f>IF(ISBLANK(最大収容数!I37),0,MIN($E37*(1-$C$2)*$C$3,$C$4))</f>
        <v>0</v>
      </c>
      <c r="J37" s="69">
        <f>IF(ISBLANK(最大収容数!J37),0,MIN($E37*(1-$C$2)*$C$3,$C$4))</f>
        <v>0</v>
      </c>
      <c r="K37" s="69">
        <f>IF(ISBLANK(最大収容数!K37),0,MIN($E37*(1-$C$2)*$C$3,$C$4))</f>
        <v>10080</v>
      </c>
      <c r="L37" s="69">
        <f>IF(ISBLANK(最大収容数!L37),0,MIN($E37*(1-$C$2)*$C$3,$C$4))</f>
        <v>10080</v>
      </c>
      <c r="M37" s="69">
        <f>IF(ISBLANK(最大収容数!M37),0,MIN($E37*(1-$C$2)*$C$3,$C$4))</f>
        <v>10080</v>
      </c>
      <c r="N37" s="69">
        <f>IF(ISBLANK(最大収容数!N37),0,MIN($E37*(1-$C$2)*$C$3,$C$4))</f>
        <v>10080</v>
      </c>
      <c r="O37" s="69">
        <f>IF(ISBLANK(最大収容数!O37),0,MIN($E37*(1-$C$2)*$C$3,$C$4))</f>
        <v>10080</v>
      </c>
      <c r="P37" s="69">
        <f>IF(ISBLANK(最大収容数!P37),0,MIN($E37*(1-$C$2)*$C$3,$C$4))</f>
        <v>10080</v>
      </c>
      <c r="Q37" s="69">
        <f>IF(ISBLANK(最大収容数!Q37),0,MIN($E37*(1-$C$2)*$C$3,$C$4))</f>
        <v>0</v>
      </c>
      <c r="R37" s="69">
        <f>IF(ISBLANK(最大収容数!R37),0,MIN($E37*(1-$C$2)*$C$3,$C$4))</f>
        <v>0</v>
      </c>
      <c r="S37" s="69">
        <f>IF(ISBLANK(最大収容数!S37),0,MIN($E37*(1-$C$2)*$C$3,$C$4))</f>
        <v>0</v>
      </c>
      <c r="T37" s="69">
        <f>IF(ISBLANK(最大収容数!T37),0,MIN($E37*(1-$C$2)*$C$3,$C$4))</f>
        <v>0</v>
      </c>
      <c r="U37" s="69">
        <f>IF(ISBLANK(最大収容数!U37),0,MIN($E37*(1-$C$2)*$C$3,$C$4))</f>
        <v>0</v>
      </c>
      <c r="V37" s="69">
        <f>IF(ISBLANK(最大収容数!V37),0,MIN($E37*(1-$C$2)*$C$3,$C$4))</f>
        <v>0</v>
      </c>
      <c r="W37" s="69">
        <f>IF(ISBLANK(最大収容数!W37),0,MIN($E37*(1-$C$2)*$C$3,$C$4))</f>
        <v>0</v>
      </c>
      <c r="X37" s="69">
        <f>IF(ISBLANK(最大収容数!X37),0,MIN($E37*(1-$C$2)*$C$3,$C$4))</f>
        <v>0</v>
      </c>
    </row>
    <row r="38" spans="2:24">
      <c r="B38" s="30" t="s">
        <v>112</v>
      </c>
      <c r="C38" s="31" t="s">
        <v>38</v>
      </c>
      <c r="D38" s="31" t="s">
        <v>39</v>
      </c>
      <c r="E38" s="32">
        <v>48000</v>
      </c>
      <c r="F38" s="69">
        <f>IF(ISBLANK(最大収容数!F38),0,MIN($E38*(1-$C$2)*$C$3,$C$4))</f>
        <v>0</v>
      </c>
      <c r="G38" s="69">
        <f>IF(ISBLANK(最大収容数!G38),0,MIN($E38*(1-$C$2)*$C$3,$C$4))</f>
        <v>0</v>
      </c>
      <c r="H38" s="69">
        <f>IF(ISBLANK(最大収容数!H38),0,MIN($E38*(1-$C$2)*$C$3,$C$4))</f>
        <v>0</v>
      </c>
      <c r="I38" s="69">
        <f>IF(ISBLANK(最大収容数!I38),0,MIN($E38*(1-$C$2)*$C$3,$C$4))</f>
        <v>0</v>
      </c>
      <c r="J38" s="69">
        <f>IF(ISBLANK(最大収容数!J38),0,MIN($E38*(1-$C$2)*$C$3,$C$4))</f>
        <v>0</v>
      </c>
      <c r="K38" s="69">
        <f>IF(ISBLANK(最大収容数!K38),0,MIN($E38*(1-$C$2)*$C$3,$C$4))</f>
        <v>10080</v>
      </c>
      <c r="L38" s="69">
        <f>IF(ISBLANK(最大収容数!L38),0,MIN($E38*(1-$C$2)*$C$3,$C$4))</f>
        <v>10080</v>
      </c>
      <c r="M38" s="69">
        <f>IF(ISBLANK(最大収容数!M38),0,MIN($E38*(1-$C$2)*$C$3,$C$4))</f>
        <v>10080</v>
      </c>
      <c r="N38" s="69">
        <f>IF(ISBLANK(最大収容数!N38),0,MIN($E38*(1-$C$2)*$C$3,$C$4))</f>
        <v>10080</v>
      </c>
      <c r="O38" s="69">
        <f>IF(ISBLANK(最大収容数!O38),0,MIN($E38*(1-$C$2)*$C$3,$C$4))</f>
        <v>10080</v>
      </c>
      <c r="P38" s="69">
        <f>IF(ISBLANK(最大収容数!P38),0,MIN($E38*(1-$C$2)*$C$3,$C$4))</f>
        <v>10080</v>
      </c>
      <c r="Q38" s="69">
        <f>IF(ISBLANK(最大収容数!Q38),0,MIN($E38*(1-$C$2)*$C$3,$C$4))</f>
        <v>0</v>
      </c>
      <c r="R38" s="69">
        <f>IF(ISBLANK(最大収容数!R38),0,MIN($E38*(1-$C$2)*$C$3,$C$4))</f>
        <v>0</v>
      </c>
      <c r="S38" s="69">
        <f>IF(ISBLANK(最大収容数!S38),0,MIN($E38*(1-$C$2)*$C$3,$C$4))</f>
        <v>0</v>
      </c>
      <c r="T38" s="69">
        <f>IF(ISBLANK(最大収容数!T38),0,MIN($E38*(1-$C$2)*$C$3,$C$4))</f>
        <v>0</v>
      </c>
      <c r="U38" s="69">
        <f>IF(ISBLANK(最大収容数!U38),0,MIN($E38*(1-$C$2)*$C$3,$C$4))</f>
        <v>0</v>
      </c>
      <c r="V38" s="69">
        <f>IF(ISBLANK(最大収容数!V38),0,MIN($E38*(1-$C$2)*$C$3,$C$4))</f>
        <v>0</v>
      </c>
      <c r="W38" s="69">
        <f>IF(ISBLANK(最大収容数!W38),0,MIN($E38*(1-$C$2)*$C$3,$C$4))</f>
        <v>0</v>
      </c>
      <c r="X38" s="69">
        <f>IF(ISBLANK(最大収容数!X38),0,MIN($E38*(1-$C$2)*$C$3,$C$4))</f>
        <v>0</v>
      </c>
    </row>
    <row r="39" spans="2:24">
      <c r="B39" s="36" t="s">
        <v>119</v>
      </c>
      <c r="C39" s="37" t="s">
        <v>120</v>
      </c>
      <c r="D39" s="37" t="s">
        <v>121</v>
      </c>
      <c r="E39" s="38">
        <v>0</v>
      </c>
      <c r="F39" s="69">
        <f>IF(ISBLANK(最大収容数!F39),0,MIN($E39*(1-$C$2)*$C$3,$C$4))</f>
        <v>0</v>
      </c>
      <c r="G39" s="69">
        <f>IF(ISBLANK(最大収容数!G39),0,MIN($E39*(1-$C$2)*$C$3,$C$4))</f>
        <v>0</v>
      </c>
      <c r="H39" s="69">
        <f>IF(ISBLANK(最大収容数!H39),0,MIN($E39*(1-$C$2)*$C$3,$C$4))</f>
        <v>0</v>
      </c>
      <c r="I39" s="69">
        <f>IF(ISBLANK(最大収容数!I39),0,MIN($E39*(1-$C$2)*$C$3,$C$4))</f>
        <v>0</v>
      </c>
      <c r="J39" s="69">
        <f>IF(ISBLANK(最大収容数!J39),0,MIN($E39*(1-$C$2)*$C$3,$C$4))</f>
        <v>0</v>
      </c>
      <c r="K39" s="69">
        <f>IF(ISBLANK(最大収容数!K39),0,MIN($E39*(1-$C$2)*$C$3,$C$4))</f>
        <v>0</v>
      </c>
      <c r="L39" s="69">
        <f>IF(ISBLANK(最大収容数!L39),0,MIN($E39*(1-$C$2)*$C$3,$C$4))</f>
        <v>0</v>
      </c>
      <c r="M39" s="69">
        <f>IF(ISBLANK(最大収容数!M39),0,MIN($E39*(1-$C$2)*$C$3,$C$4))</f>
        <v>0</v>
      </c>
      <c r="N39" s="69">
        <f>IF(ISBLANK(最大収容数!N39),0,MIN($E39*(1-$C$2)*$C$3,$C$4))</f>
        <v>0</v>
      </c>
      <c r="O39" s="69">
        <f>IF(ISBLANK(最大収容数!O39),0,MIN($E39*(1-$C$2)*$C$3,$C$4))</f>
        <v>0</v>
      </c>
      <c r="P39" s="69">
        <f>IF(ISBLANK(最大収容数!P39),0,MIN($E39*(1-$C$2)*$C$3,$C$4))</f>
        <v>0</v>
      </c>
      <c r="Q39" s="69">
        <f>IF(ISBLANK(最大収容数!Q39),0,MIN($E39*(1-$C$2)*$C$3,$C$4))</f>
        <v>0</v>
      </c>
      <c r="R39" s="69">
        <f>IF(ISBLANK(最大収容数!R39),0,MIN($E39*(1-$C$2)*$C$3,$C$4))</f>
        <v>0</v>
      </c>
      <c r="S39" s="69">
        <f>IF(ISBLANK(最大収容数!S39),0,MIN($E39*(1-$C$2)*$C$3,$C$4))</f>
        <v>0</v>
      </c>
      <c r="T39" s="69">
        <f>IF(ISBLANK(最大収容数!T39),0,MIN($E39*(1-$C$2)*$C$3,$C$4))</f>
        <v>0</v>
      </c>
      <c r="U39" s="69">
        <f>IF(ISBLANK(最大収容数!U39),0,MIN($E39*(1-$C$2)*$C$3,$C$4))</f>
        <v>0</v>
      </c>
      <c r="V39" s="69">
        <f>IF(ISBLANK(最大収容数!V39),0,MIN($E39*(1-$C$2)*$C$3,$C$4))</f>
        <v>0</v>
      </c>
      <c r="W39" s="69">
        <f>IF(ISBLANK(最大収容数!W39),0,MIN($E39*(1-$C$2)*$C$3,$C$4))</f>
        <v>0</v>
      </c>
      <c r="X39" s="69">
        <f>IF(ISBLANK(最大収容数!X39),0,MIN($E39*(1-$C$2)*$C$3,$C$4))</f>
        <v>0</v>
      </c>
    </row>
    <row r="40" spans="2:24">
      <c r="B40" s="27" t="s">
        <v>112</v>
      </c>
      <c r="C40" s="28" t="s">
        <v>40</v>
      </c>
      <c r="D40" s="28" t="s">
        <v>41</v>
      </c>
      <c r="E40" s="29">
        <v>15000</v>
      </c>
      <c r="F40" s="69">
        <f>IF(ISBLANK(最大収容数!F40),0,MIN($E40*(1-$C$2)*$C$3,$C$4))</f>
        <v>0</v>
      </c>
      <c r="G40" s="69">
        <f>IF(ISBLANK(最大収容数!G40),0,MIN($E40*(1-$C$2)*$C$3,$C$4))</f>
        <v>0</v>
      </c>
      <c r="H40" s="69">
        <f>IF(ISBLANK(最大収容数!H40),0,MIN($E40*(1-$C$2)*$C$3,$C$4))</f>
        <v>0</v>
      </c>
      <c r="I40" s="69">
        <f>IF(ISBLANK(最大収容数!I40),0,MIN($E40*(1-$C$2)*$C$3,$C$4))</f>
        <v>3150</v>
      </c>
      <c r="J40" s="69">
        <f>IF(ISBLANK(最大収容数!J40),0,MIN($E40*(1-$C$2)*$C$3,$C$4))</f>
        <v>3150</v>
      </c>
      <c r="K40" s="69">
        <f>IF(ISBLANK(最大収容数!K40),0,MIN($E40*(1-$C$2)*$C$3,$C$4))</f>
        <v>3150</v>
      </c>
      <c r="L40" s="69">
        <f>IF(ISBLANK(最大収容数!L40),0,MIN($E40*(1-$C$2)*$C$3,$C$4))</f>
        <v>3150</v>
      </c>
      <c r="M40" s="69">
        <f>IF(ISBLANK(最大収容数!M40),0,MIN($E40*(1-$C$2)*$C$3,$C$4))</f>
        <v>3150</v>
      </c>
      <c r="N40" s="69">
        <f>IF(ISBLANK(最大収容数!N40),0,MIN($E40*(1-$C$2)*$C$3,$C$4))</f>
        <v>3150</v>
      </c>
      <c r="O40" s="69">
        <f>IF(ISBLANK(最大収容数!O40),0,MIN($E40*(1-$C$2)*$C$3,$C$4))</f>
        <v>3150</v>
      </c>
      <c r="P40" s="69">
        <f>IF(ISBLANK(最大収容数!P40),0,MIN($E40*(1-$C$2)*$C$3,$C$4))</f>
        <v>3150</v>
      </c>
      <c r="Q40" s="69">
        <f>IF(ISBLANK(最大収容数!Q40),0,MIN($E40*(1-$C$2)*$C$3,$C$4))</f>
        <v>3150</v>
      </c>
      <c r="R40" s="69">
        <f>IF(ISBLANK(最大収容数!R40),0,MIN($E40*(1-$C$2)*$C$3,$C$4))</f>
        <v>3150</v>
      </c>
      <c r="S40" s="69">
        <f>IF(ISBLANK(最大収容数!S40),0,MIN($E40*(1-$C$2)*$C$3,$C$4))</f>
        <v>3150</v>
      </c>
      <c r="T40" s="69">
        <f>IF(ISBLANK(最大収容数!T40),0,MIN($E40*(1-$C$2)*$C$3,$C$4))</f>
        <v>3150</v>
      </c>
      <c r="U40" s="69">
        <f>IF(ISBLANK(最大収容数!U40),0,MIN($E40*(1-$C$2)*$C$3,$C$4))</f>
        <v>0</v>
      </c>
      <c r="V40" s="69">
        <f>IF(ISBLANK(最大収容数!V40),0,MIN($E40*(1-$C$2)*$C$3,$C$4))</f>
        <v>0</v>
      </c>
      <c r="W40" s="69">
        <f>IF(ISBLANK(最大収容数!W40),0,MIN($E40*(1-$C$2)*$C$3,$C$4))</f>
        <v>0</v>
      </c>
      <c r="X40" s="69">
        <f>IF(ISBLANK(最大収容数!X40),0,MIN($E40*(1-$C$2)*$C$3,$C$4))</f>
        <v>3150</v>
      </c>
    </row>
    <row r="41" spans="2:24">
      <c r="B41" s="33" t="s">
        <v>112</v>
      </c>
      <c r="C41" s="34" t="s">
        <v>40</v>
      </c>
      <c r="D41" s="34" t="s">
        <v>41</v>
      </c>
      <c r="E41" s="35">
        <v>15000</v>
      </c>
      <c r="F41" s="69">
        <f>IF(ISBLANK(最大収容数!F41),0,MIN($E41*(1-$C$2)*$C$3,$C$4))</f>
        <v>0</v>
      </c>
      <c r="G41" s="69">
        <f>IF(ISBLANK(最大収容数!G41),0,MIN($E41*(1-$C$2)*$C$3,$C$4))</f>
        <v>0</v>
      </c>
      <c r="H41" s="69">
        <f>IF(ISBLANK(最大収容数!H41),0,MIN($E41*(1-$C$2)*$C$3,$C$4))</f>
        <v>0</v>
      </c>
      <c r="I41" s="69">
        <f>IF(ISBLANK(最大収容数!I41),0,MIN($E41*(1-$C$2)*$C$3,$C$4))</f>
        <v>3150</v>
      </c>
      <c r="J41" s="69">
        <f>IF(ISBLANK(最大収容数!J41),0,MIN($E41*(1-$C$2)*$C$3,$C$4))</f>
        <v>3150</v>
      </c>
      <c r="K41" s="69">
        <f>IF(ISBLANK(最大収容数!K41),0,MIN($E41*(1-$C$2)*$C$3,$C$4))</f>
        <v>3150</v>
      </c>
      <c r="L41" s="69">
        <f>IF(ISBLANK(最大収容数!L41),0,MIN($E41*(1-$C$2)*$C$3,$C$4))</f>
        <v>3150</v>
      </c>
      <c r="M41" s="69">
        <f>IF(ISBLANK(最大収容数!M41),0,MIN($E41*(1-$C$2)*$C$3,$C$4))</f>
        <v>3150</v>
      </c>
      <c r="N41" s="69">
        <f>IF(ISBLANK(最大収容数!N41),0,MIN($E41*(1-$C$2)*$C$3,$C$4))</f>
        <v>3150</v>
      </c>
      <c r="O41" s="69">
        <f>IF(ISBLANK(最大収容数!O41),0,MIN($E41*(1-$C$2)*$C$3,$C$4))</f>
        <v>3150</v>
      </c>
      <c r="P41" s="69">
        <f>IF(ISBLANK(最大収容数!P41),0,MIN($E41*(1-$C$2)*$C$3,$C$4))</f>
        <v>3150</v>
      </c>
      <c r="Q41" s="69">
        <f>IF(ISBLANK(最大収容数!Q41),0,MIN($E41*(1-$C$2)*$C$3,$C$4))</f>
        <v>3150</v>
      </c>
      <c r="R41" s="69">
        <f>IF(ISBLANK(最大収容数!R41),0,MIN($E41*(1-$C$2)*$C$3,$C$4))</f>
        <v>3150</v>
      </c>
      <c r="S41" s="69">
        <f>IF(ISBLANK(最大収容数!S41),0,MIN($E41*(1-$C$2)*$C$3,$C$4))</f>
        <v>3150</v>
      </c>
      <c r="T41" s="69">
        <f>IF(ISBLANK(最大収容数!T41),0,MIN($E41*(1-$C$2)*$C$3,$C$4))</f>
        <v>3150</v>
      </c>
      <c r="U41" s="69">
        <f>IF(ISBLANK(最大収容数!U41),0,MIN($E41*(1-$C$2)*$C$3,$C$4))</f>
        <v>3150</v>
      </c>
      <c r="V41" s="69">
        <f>IF(ISBLANK(最大収容数!V41),0,MIN($E41*(1-$C$2)*$C$3,$C$4))</f>
        <v>3150</v>
      </c>
      <c r="W41" s="69">
        <f>IF(ISBLANK(最大収容数!W41),0,MIN($E41*(1-$C$2)*$C$3,$C$4))</f>
        <v>3150</v>
      </c>
      <c r="X41" s="69">
        <f>IF(ISBLANK(最大収容数!X41),0,MIN($E41*(1-$C$2)*$C$3,$C$4))</f>
        <v>3150</v>
      </c>
    </row>
    <row r="42" spans="2:24">
      <c r="B42" s="6" t="s">
        <v>112</v>
      </c>
      <c r="C42" s="21" t="s">
        <v>40</v>
      </c>
      <c r="D42" s="21" t="s">
        <v>41</v>
      </c>
      <c r="E42" s="22">
        <v>15000</v>
      </c>
      <c r="F42" s="69">
        <f>IF(ISBLANK(最大収容数!F42),0,MIN($E42*(1-$C$2)*$C$3,$C$4))</f>
        <v>0</v>
      </c>
      <c r="G42" s="69">
        <f>IF(ISBLANK(最大収容数!G42),0,MIN($E42*(1-$C$2)*$C$3,$C$4))</f>
        <v>0</v>
      </c>
      <c r="H42" s="69">
        <f>IF(ISBLANK(最大収容数!H42),0,MIN($E42*(1-$C$2)*$C$3,$C$4))</f>
        <v>0</v>
      </c>
      <c r="I42" s="69">
        <f>IF(ISBLANK(最大収容数!I42),0,MIN($E42*(1-$C$2)*$C$3,$C$4))</f>
        <v>0</v>
      </c>
      <c r="J42" s="69">
        <f>IF(ISBLANK(最大収容数!J42),0,MIN($E42*(1-$C$2)*$C$3,$C$4))</f>
        <v>0</v>
      </c>
      <c r="K42" s="69">
        <f>IF(ISBLANK(最大収容数!K42),0,MIN($E42*(1-$C$2)*$C$3,$C$4))</f>
        <v>0</v>
      </c>
      <c r="L42" s="69">
        <f>IF(ISBLANK(最大収容数!L42),0,MIN($E42*(1-$C$2)*$C$3,$C$4))</f>
        <v>0</v>
      </c>
      <c r="M42" s="69">
        <f>IF(ISBLANK(最大収容数!M42),0,MIN($E42*(1-$C$2)*$C$3,$C$4))</f>
        <v>0</v>
      </c>
      <c r="N42" s="69">
        <f>IF(ISBLANK(最大収容数!N42),0,MIN($E42*(1-$C$2)*$C$3,$C$4))</f>
        <v>0</v>
      </c>
      <c r="O42" s="69">
        <f>IF(ISBLANK(最大収容数!O42),0,MIN($E42*(1-$C$2)*$C$3,$C$4))</f>
        <v>0</v>
      </c>
      <c r="P42" s="69">
        <f>IF(ISBLANK(最大収容数!P42),0,MIN($E42*(1-$C$2)*$C$3,$C$4))</f>
        <v>0</v>
      </c>
      <c r="Q42" s="69">
        <f>IF(ISBLANK(最大収容数!Q42),0,MIN($E42*(1-$C$2)*$C$3,$C$4))</f>
        <v>0</v>
      </c>
      <c r="R42" s="69">
        <f>IF(ISBLANK(最大収容数!R42),0,MIN($E42*(1-$C$2)*$C$3,$C$4))</f>
        <v>0</v>
      </c>
      <c r="S42" s="69">
        <f>IF(ISBLANK(最大収容数!S42),0,MIN($E42*(1-$C$2)*$C$3,$C$4))</f>
        <v>3150</v>
      </c>
      <c r="T42" s="69">
        <f>IF(ISBLANK(最大収容数!T42),0,MIN($E42*(1-$C$2)*$C$3,$C$4))</f>
        <v>3150</v>
      </c>
      <c r="U42" s="69">
        <f>IF(ISBLANK(最大収容数!U42),0,MIN($E42*(1-$C$2)*$C$3,$C$4))</f>
        <v>0</v>
      </c>
      <c r="V42" s="69">
        <f>IF(ISBLANK(最大収容数!V42),0,MIN($E42*(1-$C$2)*$C$3,$C$4))</f>
        <v>0</v>
      </c>
      <c r="W42" s="69">
        <f>IF(ISBLANK(最大収容数!W42),0,MIN($E42*(1-$C$2)*$C$3,$C$4))</f>
        <v>0</v>
      </c>
      <c r="X42" s="69">
        <f>IF(ISBLANK(最大収容数!X42),0,MIN($E42*(1-$C$2)*$C$3,$C$4))</f>
        <v>0</v>
      </c>
    </row>
    <row r="43" spans="2:24">
      <c r="B43" s="30" t="s">
        <v>112</v>
      </c>
      <c r="C43" s="31" t="s">
        <v>40</v>
      </c>
      <c r="D43" s="31" t="s">
        <v>41</v>
      </c>
      <c r="E43" s="32">
        <v>15000</v>
      </c>
      <c r="F43" s="69">
        <f>IF(ISBLANK(最大収容数!F43),0,MIN($E43*(1-$C$2)*$C$3,$C$4))</f>
        <v>0</v>
      </c>
      <c r="G43" s="69">
        <f>IF(ISBLANK(最大収容数!G43),0,MIN($E43*(1-$C$2)*$C$3,$C$4))</f>
        <v>0</v>
      </c>
      <c r="H43" s="69">
        <f>IF(ISBLANK(最大収容数!H43),0,MIN($E43*(1-$C$2)*$C$3,$C$4))</f>
        <v>0</v>
      </c>
      <c r="I43" s="69">
        <f>IF(ISBLANK(最大収容数!I43),0,MIN($E43*(1-$C$2)*$C$3,$C$4))</f>
        <v>3150</v>
      </c>
      <c r="J43" s="69">
        <f>IF(ISBLANK(最大収容数!J43),0,MIN($E43*(1-$C$2)*$C$3,$C$4))</f>
        <v>3150</v>
      </c>
      <c r="K43" s="69">
        <f>IF(ISBLANK(最大収容数!K43),0,MIN($E43*(1-$C$2)*$C$3,$C$4))</f>
        <v>3150</v>
      </c>
      <c r="L43" s="69">
        <f>IF(ISBLANK(最大収容数!L43),0,MIN($E43*(1-$C$2)*$C$3,$C$4))</f>
        <v>3150</v>
      </c>
      <c r="M43" s="69">
        <f>IF(ISBLANK(最大収容数!M43),0,MIN($E43*(1-$C$2)*$C$3,$C$4))</f>
        <v>3150</v>
      </c>
      <c r="N43" s="69">
        <f>IF(ISBLANK(最大収容数!N43),0,MIN($E43*(1-$C$2)*$C$3,$C$4))</f>
        <v>3150</v>
      </c>
      <c r="O43" s="69">
        <f>IF(ISBLANK(最大収容数!O43),0,MIN($E43*(1-$C$2)*$C$3,$C$4))</f>
        <v>3150</v>
      </c>
      <c r="P43" s="69">
        <f>IF(ISBLANK(最大収容数!P43),0,MIN($E43*(1-$C$2)*$C$3,$C$4))</f>
        <v>3150</v>
      </c>
      <c r="Q43" s="69">
        <f>IF(ISBLANK(最大収容数!Q43),0,MIN($E43*(1-$C$2)*$C$3,$C$4))</f>
        <v>3150</v>
      </c>
      <c r="R43" s="69">
        <f>IF(ISBLANK(最大収容数!R43),0,MIN($E43*(1-$C$2)*$C$3,$C$4))</f>
        <v>3150</v>
      </c>
      <c r="S43" s="69">
        <f>IF(ISBLANK(最大収容数!S43),0,MIN($E43*(1-$C$2)*$C$3,$C$4))</f>
        <v>3150</v>
      </c>
      <c r="T43" s="69">
        <f>IF(ISBLANK(最大収容数!T43),0,MIN($E43*(1-$C$2)*$C$3,$C$4))</f>
        <v>3150</v>
      </c>
      <c r="U43" s="69">
        <f>IF(ISBLANK(最大収容数!U43),0,MIN($E43*(1-$C$2)*$C$3,$C$4))</f>
        <v>3150</v>
      </c>
      <c r="V43" s="69">
        <f>IF(ISBLANK(最大収容数!V43),0,MIN($E43*(1-$C$2)*$C$3,$C$4))</f>
        <v>3150</v>
      </c>
      <c r="W43" s="69">
        <f>IF(ISBLANK(最大収容数!W43),0,MIN($E43*(1-$C$2)*$C$3,$C$4))</f>
        <v>3150</v>
      </c>
      <c r="X43" s="69">
        <f>IF(ISBLANK(最大収容数!X43),0,MIN($E43*(1-$C$2)*$C$3,$C$4))</f>
        <v>0</v>
      </c>
    </row>
    <row r="44" spans="2:24">
      <c r="B44" s="33" t="s">
        <v>112</v>
      </c>
      <c r="C44" s="34" t="s">
        <v>42</v>
      </c>
      <c r="D44" s="34" t="s">
        <v>43</v>
      </c>
      <c r="E44" s="35">
        <v>12000</v>
      </c>
      <c r="F44" s="69">
        <f>IF(ISBLANK(最大収容数!F44),0,MIN($E44*(1-$C$2)*$C$3,$C$4))</f>
        <v>0</v>
      </c>
      <c r="G44" s="69">
        <f>IF(ISBLANK(最大収容数!G44),0,MIN($E44*(1-$C$2)*$C$3,$C$4))</f>
        <v>0</v>
      </c>
      <c r="H44" s="69">
        <f>IF(ISBLANK(最大収容数!H44),0,MIN($E44*(1-$C$2)*$C$3,$C$4))</f>
        <v>0</v>
      </c>
      <c r="I44" s="69">
        <f>IF(ISBLANK(最大収容数!I44),0,MIN($E44*(1-$C$2)*$C$3,$C$4))</f>
        <v>0</v>
      </c>
      <c r="J44" s="69">
        <f>IF(ISBLANK(最大収容数!J44),0,MIN($E44*(1-$C$2)*$C$3,$C$4))</f>
        <v>0</v>
      </c>
      <c r="K44" s="69">
        <f>IF(ISBLANK(最大収容数!K44),0,MIN($E44*(1-$C$2)*$C$3,$C$4))</f>
        <v>0</v>
      </c>
      <c r="L44" s="69">
        <f>IF(ISBLANK(最大収容数!L44),0,MIN($E44*(1-$C$2)*$C$3,$C$4))</f>
        <v>0</v>
      </c>
      <c r="M44" s="69">
        <f>IF(ISBLANK(最大収容数!M44),0,MIN($E44*(1-$C$2)*$C$3,$C$4))</f>
        <v>0</v>
      </c>
      <c r="N44" s="69">
        <f>IF(ISBLANK(最大収容数!N44),0,MIN($E44*(1-$C$2)*$C$3,$C$4))</f>
        <v>0</v>
      </c>
      <c r="O44" s="69">
        <f>IF(ISBLANK(最大収容数!O44),0,MIN($E44*(1-$C$2)*$C$3,$C$4))</f>
        <v>0</v>
      </c>
      <c r="P44" s="69">
        <f>IF(ISBLANK(最大収容数!P44),0,MIN($E44*(1-$C$2)*$C$3,$C$4))</f>
        <v>0</v>
      </c>
      <c r="Q44" s="69">
        <f>IF(ISBLANK(最大収容数!Q44),0,MIN($E44*(1-$C$2)*$C$3,$C$4))</f>
        <v>0</v>
      </c>
      <c r="R44" s="69">
        <f>IF(ISBLANK(最大収容数!R44),0,MIN($E44*(1-$C$2)*$C$3,$C$4))</f>
        <v>0</v>
      </c>
      <c r="S44" s="69">
        <f>IF(ISBLANK(最大収容数!S44),0,MIN($E44*(1-$C$2)*$C$3,$C$4))</f>
        <v>0</v>
      </c>
      <c r="T44" s="69">
        <f>IF(ISBLANK(最大収容数!T44),0,MIN($E44*(1-$C$2)*$C$3,$C$4))</f>
        <v>0</v>
      </c>
      <c r="U44" s="69">
        <f>IF(ISBLANK(最大収容数!U44),0,MIN($E44*(1-$C$2)*$C$3,$C$4))</f>
        <v>0</v>
      </c>
      <c r="V44" s="69">
        <f>IF(ISBLANK(最大収容数!V44),0,MIN($E44*(1-$C$2)*$C$3,$C$4))</f>
        <v>2520</v>
      </c>
      <c r="W44" s="69">
        <f>IF(ISBLANK(最大収容数!W44),0,MIN($E44*(1-$C$2)*$C$3,$C$4))</f>
        <v>2520</v>
      </c>
      <c r="X44" s="69">
        <f>IF(ISBLANK(最大収容数!X44),0,MIN($E44*(1-$C$2)*$C$3,$C$4))</f>
        <v>2520</v>
      </c>
    </row>
    <row r="45" spans="2:24">
      <c r="B45" s="6" t="s">
        <v>112</v>
      </c>
      <c r="C45" s="21" t="s">
        <v>42</v>
      </c>
      <c r="D45" s="21" t="s">
        <v>43</v>
      </c>
      <c r="E45" s="22">
        <v>12000</v>
      </c>
      <c r="F45" s="69">
        <f>IF(ISBLANK(最大収容数!F45),0,MIN($E45*(1-$C$2)*$C$3,$C$4))</f>
        <v>0</v>
      </c>
      <c r="G45" s="69">
        <f>IF(ISBLANK(最大収容数!G45),0,MIN($E45*(1-$C$2)*$C$3,$C$4))</f>
        <v>0</v>
      </c>
      <c r="H45" s="69">
        <f>IF(ISBLANK(最大収容数!H45),0,MIN($E45*(1-$C$2)*$C$3,$C$4))</f>
        <v>0</v>
      </c>
      <c r="I45" s="69">
        <f>IF(ISBLANK(最大収容数!I45),0,MIN($E45*(1-$C$2)*$C$3,$C$4))</f>
        <v>0</v>
      </c>
      <c r="J45" s="69">
        <f>IF(ISBLANK(最大収容数!J45),0,MIN($E45*(1-$C$2)*$C$3,$C$4))</f>
        <v>0</v>
      </c>
      <c r="K45" s="69">
        <f>IF(ISBLANK(最大収容数!K45),0,MIN($E45*(1-$C$2)*$C$3,$C$4))</f>
        <v>0</v>
      </c>
      <c r="L45" s="69">
        <f>IF(ISBLANK(最大収容数!L45),0,MIN($E45*(1-$C$2)*$C$3,$C$4))</f>
        <v>0</v>
      </c>
      <c r="M45" s="69">
        <f>IF(ISBLANK(最大収容数!M45),0,MIN($E45*(1-$C$2)*$C$3,$C$4))</f>
        <v>0</v>
      </c>
      <c r="N45" s="69">
        <f>IF(ISBLANK(最大収容数!N45),0,MIN($E45*(1-$C$2)*$C$3,$C$4))</f>
        <v>0</v>
      </c>
      <c r="O45" s="69">
        <f>IF(ISBLANK(最大収容数!O45),0,MIN($E45*(1-$C$2)*$C$3,$C$4))</f>
        <v>0</v>
      </c>
      <c r="P45" s="69">
        <f>IF(ISBLANK(最大収容数!P45),0,MIN($E45*(1-$C$2)*$C$3,$C$4))</f>
        <v>0</v>
      </c>
      <c r="Q45" s="69">
        <f>IF(ISBLANK(最大収容数!Q45),0,MIN($E45*(1-$C$2)*$C$3,$C$4))</f>
        <v>0</v>
      </c>
      <c r="R45" s="69">
        <f>IF(ISBLANK(最大収容数!R45),0,MIN($E45*(1-$C$2)*$C$3,$C$4))</f>
        <v>0</v>
      </c>
      <c r="S45" s="69">
        <f>IF(ISBLANK(最大収容数!S45),0,MIN($E45*(1-$C$2)*$C$3,$C$4))</f>
        <v>0</v>
      </c>
      <c r="T45" s="69">
        <f>IF(ISBLANK(最大収容数!T45),0,MIN($E45*(1-$C$2)*$C$3,$C$4))</f>
        <v>0</v>
      </c>
      <c r="U45" s="69">
        <f>IF(ISBLANK(最大収容数!U45),0,MIN($E45*(1-$C$2)*$C$3,$C$4))</f>
        <v>0</v>
      </c>
      <c r="V45" s="69">
        <f>IF(ISBLANK(最大収容数!V45),0,MIN($E45*(1-$C$2)*$C$3,$C$4))</f>
        <v>2520</v>
      </c>
      <c r="W45" s="69">
        <f>IF(ISBLANK(最大収容数!W45),0,MIN($E45*(1-$C$2)*$C$3,$C$4))</f>
        <v>2520</v>
      </c>
      <c r="X45" s="69">
        <f>IF(ISBLANK(最大収容数!X45),0,MIN($E45*(1-$C$2)*$C$3,$C$4))</f>
        <v>0</v>
      </c>
    </row>
    <row r="46" spans="2:24">
      <c r="B46" s="6" t="s">
        <v>112</v>
      </c>
      <c r="C46" s="21" t="s">
        <v>42</v>
      </c>
      <c r="D46" s="21" t="s">
        <v>44</v>
      </c>
      <c r="E46" s="22">
        <v>12000</v>
      </c>
      <c r="F46" s="69">
        <f>IF(ISBLANK(最大収容数!F46),0,MIN($E46*(1-$C$2)*$C$3,$C$4))</f>
        <v>0</v>
      </c>
      <c r="G46" s="69">
        <f>IF(ISBLANK(最大収容数!G46),0,MIN($E46*(1-$C$2)*$C$3,$C$4))</f>
        <v>0</v>
      </c>
      <c r="H46" s="69">
        <f>IF(ISBLANK(最大収容数!H46),0,MIN($E46*(1-$C$2)*$C$3,$C$4))</f>
        <v>0</v>
      </c>
      <c r="I46" s="69">
        <f>IF(ISBLANK(最大収容数!I46),0,MIN($E46*(1-$C$2)*$C$3,$C$4))</f>
        <v>2520</v>
      </c>
      <c r="J46" s="69">
        <f>IF(ISBLANK(最大収容数!J46),0,MIN($E46*(1-$C$2)*$C$3,$C$4))</f>
        <v>2520</v>
      </c>
      <c r="K46" s="69">
        <f>IF(ISBLANK(最大収容数!K46),0,MIN($E46*(1-$C$2)*$C$3,$C$4))</f>
        <v>0</v>
      </c>
      <c r="L46" s="69">
        <f>IF(ISBLANK(最大収容数!L46),0,MIN($E46*(1-$C$2)*$C$3,$C$4))</f>
        <v>0</v>
      </c>
      <c r="M46" s="69">
        <f>IF(ISBLANK(最大収容数!M46),0,MIN($E46*(1-$C$2)*$C$3,$C$4))</f>
        <v>0</v>
      </c>
      <c r="N46" s="69">
        <f>IF(ISBLANK(最大収容数!N46),0,MIN($E46*(1-$C$2)*$C$3,$C$4))</f>
        <v>0</v>
      </c>
      <c r="O46" s="69">
        <f>IF(ISBLANK(最大収容数!O46),0,MIN($E46*(1-$C$2)*$C$3,$C$4))</f>
        <v>0</v>
      </c>
      <c r="P46" s="69">
        <f>IF(ISBLANK(最大収容数!P46),0,MIN($E46*(1-$C$2)*$C$3,$C$4))</f>
        <v>0</v>
      </c>
      <c r="Q46" s="69">
        <f>IF(ISBLANK(最大収容数!Q46),0,MIN($E46*(1-$C$2)*$C$3,$C$4))</f>
        <v>0</v>
      </c>
      <c r="R46" s="69">
        <f>IF(ISBLANK(最大収容数!R46),0,MIN($E46*(1-$C$2)*$C$3,$C$4))</f>
        <v>0</v>
      </c>
      <c r="S46" s="69">
        <f>IF(ISBLANK(最大収容数!S46),0,MIN($E46*(1-$C$2)*$C$3,$C$4))</f>
        <v>0</v>
      </c>
      <c r="T46" s="69">
        <f>IF(ISBLANK(最大収容数!T46),0,MIN($E46*(1-$C$2)*$C$3,$C$4))</f>
        <v>0</v>
      </c>
      <c r="U46" s="69">
        <f>IF(ISBLANK(最大収容数!U46),0,MIN($E46*(1-$C$2)*$C$3,$C$4))</f>
        <v>0</v>
      </c>
      <c r="V46" s="69">
        <f>IF(ISBLANK(最大収容数!V46),0,MIN($E46*(1-$C$2)*$C$3,$C$4))</f>
        <v>0</v>
      </c>
      <c r="W46" s="69">
        <f>IF(ISBLANK(最大収容数!W46),0,MIN($E46*(1-$C$2)*$C$3,$C$4))</f>
        <v>0</v>
      </c>
      <c r="X46" s="69">
        <f>IF(ISBLANK(最大収容数!X46),0,MIN($E46*(1-$C$2)*$C$3,$C$4))</f>
        <v>0</v>
      </c>
    </row>
    <row r="47" spans="2:24">
      <c r="B47" s="6" t="s">
        <v>112</v>
      </c>
      <c r="C47" s="21" t="s">
        <v>42</v>
      </c>
      <c r="D47" s="21" t="s">
        <v>44</v>
      </c>
      <c r="E47" s="22">
        <v>12000</v>
      </c>
      <c r="F47" s="69">
        <f>IF(ISBLANK(最大収容数!F47),0,MIN($E47*(1-$C$2)*$C$3,$C$4))</f>
        <v>0</v>
      </c>
      <c r="G47" s="69">
        <f>IF(ISBLANK(最大収容数!G47),0,MIN($E47*(1-$C$2)*$C$3,$C$4))</f>
        <v>0</v>
      </c>
      <c r="H47" s="69">
        <f>IF(ISBLANK(最大収容数!H47),0,MIN($E47*(1-$C$2)*$C$3,$C$4))</f>
        <v>0</v>
      </c>
      <c r="I47" s="69">
        <f>IF(ISBLANK(最大収容数!I47),0,MIN($E47*(1-$C$2)*$C$3,$C$4))</f>
        <v>2520</v>
      </c>
      <c r="J47" s="69">
        <f>IF(ISBLANK(最大収容数!J47),0,MIN($E47*(1-$C$2)*$C$3,$C$4))</f>
        <v>2520</v>
      </c>
      <c r="K47" s="69">
        <f>IF(ISBLANK(最大収容数!K47),0,MIN($E47*(1-$C$2)*$C$3,$C$4))</f>
        <v>0</v>
      </c>
      <c r="L47" s="69">
        <f>IF(ISBLANK(最大収容数!L47),0,MIN($E47*(1-$C$2)*$C$3,$C$4))</f>
        <v>0</v>
      </c>
      <c r="M47" s="69">
        <f>IF(ISBLANK(最大収容数!M47),0,MIN($E47*(1-$C$2)*$C$3,$C$4))</f>
        <v>0</v>
      </c>
      <c r="N47" s="69">
        <f>IF(ISBLANK(最大収容数!N47),0,MIN($E47*(1-$C$2)*$C$3,$C$4))</f>
        <v>0</v>
      </c>
      <c r="O47" s="69">
        <f>IF(ISBLANK(最大収容数!O47),0,MIN($E47*(1-$C$2)*$C$3,$C$4))</f>
        <v>0</v>
      </c>
      <c r="P47" s="69">
        <f>IF(ISBLANK(最大収容数!P47),0,MIN($E47*(1-$C$2)*$C$3,$C$4))</f>
        <v>0</v>
      </c>
      <c r="Q47" s="69">
        <f>IF(ISBLANK(最大収容数!Q47),0,MIN($E47*(1-$C$2)*$C$3,$C$4))</f>
        <v>0</v>
      </c>
      <c r="R47" s="69">
        <f>IF(ISBLANK(最大収容数!R47),0,MIN($E47*(1-$C$2)*$C$3,$C$4))</f>
        <v>0</v>
      </c>
      <c r="S47" s="69">
        <f>IF(ISBLANK(最大収容数!S47),0,MIN($E47*(1-$C$2)*$C$3,$C$4))</f>
        <v>0</v>
      </c>
      <c r="T47" s="69">
        <f>IF(ISBLANK(最大収容数!T47),0,MIN($E47*(1-$C$2)*$C$3,$C$4))</f>
        <v>0</v>
      </c>
      <c r="U47" s="69">
        <f>IF(ISBLANK(最大収容数!U47),0,MIN($E47*(1-$C$2)*$C$3,$C$4))</f>
        <v>0</v>
      </c>
      <c r="V47" s="69">
        <f>IF(ISBLANK(最大収容数!V47),0,MIN($E47*(1-$C$2)*$C$3,$C$4))</f>
        <v>0</v>
      </c>
      <c r="W47" s="69">
        <f>IF(ISBLANK(最大収容数!W47),0,MIN($E47*(1-$C$2)*$C$3,$C$4))</f>
        <v>0</v>
      </c>
      <c r="X47" s="69">
        <f>IF(ISBLANK(最大収容数!X47),0,MIN($E47*(1-$C$2)*$C$3,$C$4))</f>
        <v>0</v>
      </c>
    </row>
    <row r="48" spans="2:24">
      <c r="B48" s="6" t="s">
        <v>112</v>
      </c>
      <c r="C48" s="21" t="s">
        <v>42</v>
      </c>
      <c r="D48" s="21" t="s">
        <v>44</v>
      </c>
      <c r="E48" s="22">
        <v>12000</v>
      </c>
      <c r="F48" s="69">
        <f>IF(ISBLANK(最大収容数!F48),0,MIN($E48*(1-$C$2)*$C$3,$C$4))</f>
        <v>0</v>
      </c>
      <c r="G48" s="69">
        <f>IF(ISBLANK(最大収容数!G48),0,MIN($E48*(1-$C$2)*$C$3,$C$4))</f>
        <v>0</v>
      </c>
      <c r="H48" s="69">
        <f>IF(ISBLANK(最大収容数!H48),0,MIN($E48*(1-$C$2)*$C$3,$C$4))</f>
        <v>0</v>
      </c>
      <c r="I48" s="69">
        <f>IF(ISBLANK(最大収容数!I48),0,MIN($E48*(1-$C$2)*$C$3,$C$4))</f>
        <v>2520</v>
      </c>
      <c r="J48" s="69">
        <f>IF(ISBLANK(最大収容数!J48),0,MIN($E48*(1-$C$2)*$C$3,$C$4))</f>
        <v>2520</v>
      </c>
      <c r="K48" s="69">
        <f>IF(ISBLANK(最大収容数!K48),0,MIN($E48*(1-$C$2)*$C$3,$C$4))</f>
        <v>2520</v>
      </c>
      <c r="L48" s="69">
        <f>IF(ISBLANK(最大収容数!L48),0,MIN($E48*(1-$C$2)*$C$3,$C$4))</f>
        <v>2520</v>
      </c>
      <c r="M48" s="69">
        <f>IF(ISBLANK(最大収容数!M48),0,MIN($E48*(1-$C$2)*$C$3,$C$4))</f>
        <v>2520</v>
      </c>
      <c r="N48" s="69">
        <f>IF(ISBLANK(最大収容数!N48),0,MIN($E48*(1-$C$2)*$C$3,$C$4))</f>
        <v>2520</v>
      </c>
      <c r="O48" s="69">
        <f>IF(ISBLANK(最大収容数!O48),0,MIN($E48*(1-$C$2)*$C$3,$C$4))</f>
        <v>0</v>
      </c>
      <c r="P48" s="69">
        <f>IF(ISBLANK(最大収容数!P48),0,MIN($E48*(1-$C$2)*$C$3,$C$4))</f>
        <v>0</v>
      </c>
      <c r="Q48" s="69">
        <f>IF(ISBLANK(最大収容数!Q48),0,MIN($E48*(1-$C$2)*$C$3,$C$4))</f>
        <v>2520</v>
      </c>
      <c r="R48" s="69">
        <f>IF(ISBLANK(最大収容数!R48),0,MIN($E48*(1-$C$2)*$C$3,$C$4))</f>
        <v>2520</v>
      </c>
      <c r="S48" s="69">
        <f>IF(ISBLANK(最大収容数!S48),0,MIN($E48*(1-$C$2)*$C$3,$C$4))</f>
        <v>2520</v>
      </c>
      <c r="T48" s="69">
        <f>IF(ISBLANK(最大収容数!T48),0,MIN($E48*(1-$C$2)*$C$3,$C$4))</f>
        <v>0</v>
      </c>
      <c r="U48" s="69">
        <f>IF(ISBLANK(最大収容数!U48),0,MIN($E48*(1-$C$2)*$C$3,$C$4))</f>
        <v>0</v>
      </c>
      <c r="V48" s="69">
        <f>IF(ISBLANK(最大収容数!V48),0,MIN($E48*(1-$C$2)*$C$3,$C$4))</f>
        <v>0</v>
      </c>
      <c r="W48" s="69">
        <f>IF(ISBLANK(最大収容数!W48),0,MIN($E48*(1-$C$2)*$C$3,$C$4))</f>
        <v>0</v>
      </c>
      <c r="X48" s="69">
        <f>IF(ISBLANK(最大収容数!X48),0,MIN($E48*(1-$C$2)*$C$3,$C$4))</f>
        <v>0</v>
      </c>
    </row>
    <row r="49" spans="2:24">
      <c r="B49" s="24" t="s">
        <v>112</v>
      </c>
      <c r="C49" s="25" t="s">
        <v>42</v>
      </c>
      <c r="D49" s="25" t="s">
        <v>45</v>
      </c>
      <c r="E49" s="26">
        <v>12000</v>
      </c>
      <c r="F49" s="69">
        <f>IF(ISBLANK(最大収容数!F49),0,MIN($E49*(1-$C$2)*$C$3,$C$4))</f>
        <v>0</v>
      </c>
      <c r="G49" s="69">
        <f>IF(ISBLANK(最大収容数!G49),0,MIN($E49*(1-$C$2)*$C$3,$C$4))</f>
        <v>0</v>
      </c>
      <c r="H49" s="69">
        <f>IF(ISBLANK(最大収容数!H49),0,MIN($E49*(1-$C$2)*$C$3,$C$4))</f>
        <v>0</v>
      </c>
      <c r="I49" s="69">
        <f>IF(ISBLANK(最大収容数!I49),0,MIN($E49*(1-$C$2)*$C$3,$C$4))</f>
        <v>0</v>
      </c>
      <c r="J49" s="69">
        <f>IF(ISBLANK(最大収容数!J49),0,MIN($E49*(1-$C$2)*$C$3,$C$4))</f>
        <v>0</v>
      </c>
      <c r="K49" s="69">
        <f>IF(ISBLANK(最大収容数!K49),0,MIN($E49*(1-$C$2)*$C$3,$C$4))</f>
        <v>0</v>
      </c>
      <c r="L49" s="69">
        <f>IF(ISBLANK(最大収容数!L49),0,MIN($E49*(1-$C$2)*$C$3,$C$4))</f>
        <v>0</v>
      </c>
      <c r="M49" s="69">
        <f>IF(ISBLANK(最大収容数!M49),0,MIN($E49*(1-$C$2)*$C$3,$C$4))</f>
        <v>0</v>
      </c>
      <c r="N49" s="69">
        <f>IF(ISBLANK(最大収容数!N49),0,MIN($E49*(1-$C$2)*$C$3,$C$4))</f>
        <v>0</v>
      </c>
      <c r="O49" s="69">
        <f>IF(ISBLANK(最大収容数!O49),0,MIN($E49*(1-$C$2)*$C$3,$C$4))</f>
        <v>2520</v>
      </c>
      <c r="P49" s="69">
        <f>IF(ISBLANK(最大収容数!P49),0,MIN($E49*(1-$C$2)*$C$3,$C$4))</f>
        <v>2520</v>
      </c>
      <c r="Q49" s="69">
        <f>IF(ISBLANK(最大収容数!Q49),0,MIN($E49*(1-$C$2)*$C$3,$C$4))</f>
        <v>0</v>
      </c>
      <c r="R49" s="69">
        <f>IF(ISBLANK(最大収容数!R49),0,MIN($E49*(1-$C$2)*$C$3,$C$4))</f>
        <v>0</v>
      </c>
      <c r="S49" s="69">
        <f>IF(ISBLANK(最大収容数!S49),0,MIN($E49*(1-$C$2)*$C$3,$C$4))</f>
        <v>0</v>
      </c>
      <c r="T49" s="69">
        <f>IF(ISBLANK(最大収容数!T49),0,MIN($E49*(1-$C$2)*$C$3,$C$4))</f>
        <v>0</v>
      </c>
      <c r="U49" s="69">
        <f>IF(ISBLANK(最大収容数!U49),0,MIN($E49*(1-$C$2)*$C$3,$C$4))</f>
        <v>0</v>
      </c>
      <c r="V49" s="69">
        <f>IF(ISBLANK(最大収容数!V49),0,MIN($E49*(1-$C$2)*$C$3,$C$4))</f>
        <v>0</v>
      </c>
      <c r="W49" s="69">
        <f>IF(ISBLANK(最大収容数!W49),0,MIN($E49*(1-$C$2)*$C$3,$C$4))</f>
        <v>0</v>
      </c>
      <c r="X49" s="69">
        <f>IF(ISBLANK(最大収容数!X49),0,MIN($E49*(1-$C$2)*$C$3,$C$4))</f>
        <v>0</v>
      </c>
    </row>
    <row r="50" spans="2:24">
      <c r="B50" s="27" t="s">
        <v>112</v>
      </c>
      <c r="C50" s="28" t="s">
        <v>60</v>
      </c>
      <c r="D50" s="28" t="s">
        <v>46</v>
      </c>
      <c r="E50" s="29">
        <v>6600</v>
      </c>
      <c r="F50" s="69">
        <f>IF(ISBLANK(最大収容数!F50),0,MIN($E50*(1-$C$2)*$C$3,$C$4))</f>
        <v>0</v>
      </c>
      <c r="G50" s="69">
        <f>IF(ISBLANK(最大収容数!G50),0,MIN($E50*(1-$C$2)*$C$3,$C$4))</f>
        <v>0</v>
      </c>
      <c r="H50" s="69">
        <f>IF(ISBLANK(最大収容数!H50),0,MIN($E50*(1-$C$2)*$C$3,$C$4))</f>
        <v>0</v>
      </c>
      <c r="I50" s="69">
        <f>IF(ISBLANK(最大収容数!I50),0,MIN($E50*(1-$C$2)*$C$3,$C$4))</f>
        <v>0</v>
      </c>
      <c r="J50" s="69">
        <f>IF(ISBLANK(最大収容数!J50),0,MIN($E50*(1-$C$2)*$C$3,$C$4))</f>
        <v>0</v>
      </c>
      <c r="K50" s="69">
        <f>IF(ISBLANK(最大収容数!K50),0,MIN($E50*(1-$C$2)*$C$3,$C$4))</f>
        <v>0</v>
      </c>
      <c r="L50" s="69">
        <f>IF(ISBLANK(最大収容数!L50),0,MIN($E50*(1-$C$2)*$C$3,$C$4))</f>
        <v>0</v>
      </c>
      <c r="M50" s="69">
        <f>IF(ISBLANK(最大収容数!M50),0,MIN($E50*(1-$C$2)*$C$3,$C$4))</f>
        <v>0</v>
      </c>
      <c r="N50" s="69">
        <f>IF(ISBLANK(最大収容数!N50),0,MIN($E50*(1-$C$2)*$C$3,$C$4))</f>
        <v>0</v>
      </c>
      <c r="O50" s="69">
        <f>IF(ISBLANK(最大収容数!O50),0,MIN($E50*(1-$C$2)*$C$3,$C$4))</f>
        <v>0</v>
      </c>
      <c r="P50" s="69">
        <f>IF(ISBLANK(最大収容数!P50),0,MIN($E50*(1-$C$2)*$C$3,$C$4))</f>
        <v>1386</v>
      </c>
      <c r="Q50" s="69">
        <f>IF(ISBLANK(最大収容数!Q50),0,MIN($E50*(1-$C$2)*$C$3,$C$4))</f>
        <v>1386</v>
      </c>
      <c r="R50" s="69">
        <f>IF(ISBLANK(最大収容数!R50),0,MIN($E50*(1-$C$2)*$C$3,$C$4))</f>
        <v>0</v>
      </c>
      <c r="S50" s="69">
        <f>IF(ISBLANK(最大収容数!S50),0,MIN($E50*(1-$C$2)*$C$3,$C$4))</f>
        <v>0</v>
      </c>
      <c r="T50" s="69">
        <f>IF(ISBLANK(最大収容数!T50),0,MIN($E50*(1-$C$2)*$C$3,$C$4))</f>
        <v>0</v>
      </c>
      <c r="U50" s="69">
        <f>IF(ISBLANK(最大収容数!U50),0,MIN($E50*(1-$C$2)*$C$3,$C$4))</f>
        <v>0</v>
      </c>
      <c r="V50" s="69">
        <f>IF(ISBLANK(最大収容数!V50),0,MIN($E50*(1-$C$2)*$C$3,$C$4))</f>
        <v>0</v>
      </c>
      <c r="W50" s="69">
        <f>IF(ISBLANK(最大収容数!W50),0,MIN($E50*(1-$C$2)*$C$3,$C$4))</f>
        <v>0</v>
      </c>
      <c r="X50" s="69">
        <f>IF(ISBLANK(最大収容数!X50),0,MIN($E50*(1-$C$2)*$C$3,$C$4))</f>
        <v>0</v>
      </c>
    </row>
    <row r="51" spans="2:24">
      <c r="B51" s="6" t="s">
        <v>112</v>
      </c>
      <c r="C51" s="21" t="s">
        <v>60</v>
      </c>
      <c r="D51" s="21" t="s">
        <v>47</v>
      </c>
      <c r="E51" s="22">
        <v>5000</v>
      </c>
      <c r="F51" s="69">
        <f>IF(ISBLANK(最大収容数!F51),0,MIN($E51*(1-$C$2)*$C$3,$C$4))</f>
        <v>0</v>
      </c>
      <c r="G51" s="69">
        <f>IF(ISBLANK(最大収容数!G51),0,MIN($E51*(1-$C$2)*$C$3,$C$4))</f>
        <v>0</v>
      </c>
      <c r="H51" s="69">
        <f>IF(ISBLANK(最大収容数!H51),0,MIN($E51*(1-$C$2)*$C$3,$C$4))</f>
        <v>0</v>
      </c>
      <c r="I51" s="69">
        <f>IF(ISBLANK(最大収容数!I51),0,MIN($E51*(1-$C$2)*$C$3,$C$4))</f>
        <v>0</v>
      </c>
      <c r="J51" s="69">
        <f>IF(ISBLANK(最大収容数!J51),0,MIN($E51*(1-$C$2)*$C$3,$C$4))</f>
        <v>0</v>
      </c>
      <c r="K51" s="69">
        <f>IF(ISBLANK(最大収容数!K51),0,MIN($E51*(1-$C$2)*$C$3,$C$4))</f>
        <v>0</v>
      </c>
      <c r="L51" s="69">
        <f>IF(ISBLANK(最大収容数!L51),0,MIN($E51*(1-$C$2)*$C$3,$C$4))</f>
        <v>0</v>
      </c>
      <c r="M51" s="69">
        <f>IF(ISBLANK(最大収容数!M51),0,MIN($E51*(1-$C$2)*$C$3,$C$4))</f>
        <v>0</v>
      </c>
      <c r="N51" s="69">
        <f>IF(ISBLANK(最大収容数!N51),0,MIN($E51*(1-$C$2)*$C$3,$C$4))</f>
        <v>1050</v>
      </c>
      <c r="O51" s="69">
        <f>IF(ISBLANK(最大収容数!O51),0,MIN($E51*(1-$C$2)*$C$3,$C$4))</f>
        <v>1050</v>
      </c>
      <c r="P51" s="69">
        <f>IF(ISBLANK(最大収容数!P51),0,MIN($E51*(1-$C$2)*$C$3,$C$4))</f>
        <v>0</v>
      </c>
      <c r="Q51" s="69">
        <f>IF(ISBLANK(最大収容数!Q51),0,MIN($E51*(1-$C$2)*$C$3,$C$4))</f>
        <v>0</v>
      </c>
      <c r="R51" s="69">
        <f>IF(ISBLANK(最大収容数!R51),0,MIN($E51*(1-$C$2)*$C$3,$C$4))</f>
        <v>0</v>
      </c>
      <c r="S51" s="69">
        <f>IF(ISBLANK(最大収容数!S51),0,MIN($E51*(1-$C$2)*$C$3,$C$4))</f>
        <v>0</v>
      </c>
      <c r="T51" s="69">
        <f>IF(ISBLANK(最大収容数!T51),0,MIN($E51*(1-$C$2)*$C$3,$C$4))</f>
        <v>0</v>
      </c>
      <c r="U51" s="69">
        <f>IF(ISBLANK(最大収容数!U51),0,MIN($E51*(1-$C$2)*$C$3,$C$4))</f>
        <v>0</v>
      </c>
      <c r="V51" s="69">
        <f>IF(ISBLANK(最大収容数!V51),0,MIN($E51*(1-$C$2)*$C$3,$C$4))</f>
        <v>0</v>
      </c>
      <c r="W51" s="69">
        <f>IF(ISBLANK(最大収容数!W51),0,MIN($E51*(1-$C$2)*$C$3,$C$4))</f>
        <v>0</v>
      </c>
      <c r="X51" s="69">
        <f>IF(ISBLANK(最大収容数!X51),0,MIN($E51*(1-$C$2)*$C$3,$C$4))</f>
        <v>0</v>
      </c>
    </row>
    <row r="52" spans="2:24">
      <c r="B52" s="30" t="s">
        <v>112</v>
      </c>
      <c r="C52" s="31" t="s">
        <v>60</v>
      </c>
      <c r="D52" s="31" t="s">
        <v>48</v>
      </c>
      <c r="E52" s="32">
        <v>7000</v>
      </c>
      <c r="F52" s="69">
        <f>IF(ISBLANK(最大収容数!F52),0,MIN($E52*(1-$C$2)*$C$3,$C$4))</f>
        <v>0</v>
      </c>
      <c r="G52" s="69">
        <f>IF(ISBLANK(最大収容数!G52),0,MIN($E52*(1-$C$2)*$C$3,$C$4))</f>
        <v>0</v>
      </c>
      <c r="H52" s="69">
        <f>IF(ISBLANK(最大収容数!H52),0,MIN($E52*(1-$C$2)*$C$3,$C$4))</f>
        <v>0</v>
      </c>
      <c r="I52" s="69">
        <f>IF(ISBLANK(最大収容数!I52),0,MIN($E52*(1-$C$2)*$C$3,$C$4))</f>
        <v>0</v>
      </c>
      <c r="J52" s="69">
        <f>IF(ISBLANK(最大収容数!J52),0,MIN($E52*(1-$C$2)*$C$3,$C$4))</f>
        <v>1470</v>
      </c>
      <c r="K52" s="69">
        <f>IF(ISBLANK(最大収容数!K52),0,MIN($E52*(1-$C$2)*$C$3,$C$4))</f>
        <v>1470</v>
      </c>
      <c r="L52" s="69">
        <f>IF(ISBLANK(最大収容数!L52),0,MIN($E52*(1-$C$2)*$C$3,$C$4))</f>
        <v>0</v>
      </c>
      <c r="M52" s="69">
        <f>IF(ISBLANK(最大収容数!M52),0,MIN($E52*(1-$C$2)*$C$3,$C$4))</f>
        <v>0</v>
      </c>
      <c r="N52" s="69">
        <f>IF(ISBLANK(最大収容数!N52),0,MIN($E52*(1-$C$2)*$C$3,$C$4))</f>
        <v>0</v>
      </c>
      <c r="O52" s="69">
        <f>IF(ISBLANK(最大収容数!O52),0,MIN($E52*(1-$C$2)*$C$3,$C$4))</f>
        <v>0</v>
      </c>
      <c r="P52" s="69">
        <f>IF(ISBLANK(最大収容数!P52),0,MIN($E52*(1-$C$2)*$C$3,$C$4))</f>
        <v>0</v>
      </c>
      <c r="Q52" s="69">
        <f>IF(ISBLANK(最大収容数!Q52),0,MIN($E52*(1-$C$2)*$C$3,$C$4))</f>
        <v>0</v>
      </c>
      <c r="R52" s="69">
        <f>IF(ISBLANK(最大収容数!R52),0,MIN($E52*(1-$C$2)*$C$3,$C$4))</f>
        <v>0</v>
      </c>
      <c r="S52" s="69">
        <f>IF(ISBLANK(最大収容数!S52),0,MIN($E52*(1-$C$2)*$C$3,$C$4))</f>
        <v>0</v>
      </c>
      <c r="T52" s="69">
        <f>IF(ISBLANK(最大収容数!T52),0,MIN($E52*(1-$C$2)*$C$3,$C$4))</f>
        <v>1470</v>
      </c>
      <c r="U52" s="69">
        <f>IF(ISBLANK(最大収容数!U52),0,MIN($E52*(1-$C$2)*$C$3,$C$4))</f>
        <v>1470</v>
      </c>
      <c r="V52" s="69">
        <f>IF(ISBLANK(最大収容数!V52),0,MIN($E52*(1-$C$2)*$C$3,$C$4))</f>
        <v>0</v>
      </c>
      <c r="W52" s="69">
        <f>IF(ISBLANK(最大収容数!W52),0,MIN($E52*(1-$C$2)*$C$3,$C$4))</f>
        <v>0</v>
      </c>
      <c r="X52" s="69">
        <f>IF(ISBLANK(最大収容数!X52),0,MIN($E52*(1-$C$2)*$C$3,$C$4))</f>
        <v>0</v>
      </c>
    </row>
    <row r="53" spans="2:24">
      <c r="B53" s="33" t="s">
        <v>112</v>
      </c>
      <c r="C53" s="34" t="s">
        <v>123</v>
      </c>
      <c r="D53" s="34" t="s">
        <v>49</v>
      </c>
      <c r="E53" s="39">
        <v>9650</v>
      </c>
      <c r="F53" s="69">
        <f>IF(ISBLANK(最大収容数!F53),0,MIN($E53*(1-$C$2)*$C$3,$C$4))</f>
        <v>0</v>
      </c>
      <c r="G53" s="69">
        <f>IF(ISBLANK(最大収容数!G53),0,MIN($E53*(1-$C$2)*$C$3,$C$4))</f>
        <v>0</v>
      </c>
      <c r="H53" s="69">
        <f>IF(ISBLANK(最大収容数!H53),0,MIN($E53*(1-$C$2)*$C$3,$C$4))</f>
        <v>0</v>
      </c>
      <c r="I53" s="69">
        <f>IF(ISBLANK(最大収容数!I53),0,MIN($E53*(1-$C$2)*$C$3,$C$4))</f>
        <v>2026.5</v>
      </c>
      <c r="J53" s="69">
        <f>IF(ISBLANK(最大収容数!J53),0,MIN($E53*(1-$C$2)*$C$3,$C$4))</f>
        <v>2026.5</v>
      </c>
      <c r="K53" s="69">
        <f>IF(ISBLANK(最大収容数!K53),0,MIN($E53*(1-$C$2)*$C$3,$C$4))</f>
        <v>2026.5</v>
      </c>
      <c r="L53" s="69">
        <f>IF(ISBLANK(最大収容数!L53),0,MIN($E53*(1-$C$2)*$C$3,$C$4))</f>
        <v>2026.5</v>
      </c>
      <c r="M53" s="69">
        <f>IF(ISBLANK(最大収容数!M53),0,MIN($E53*(1-$C$2)*$C$3,$C$4))</f>
        <v>2026.5</v>
      </c>
      <c r="N53" s="69">
        <f>IF(ISBLANK(最大収容数!N53),0,MIN($E53*(1-$C$2)*$C$3,$C$4))</f>
        <v>2026.5</v>
      </c>
      <c r="O53" s="69">
        <f>IF(ISBLANK(最大収容数!O53),0,MIN($E53*(1-$C$2)*$C$3,$C$4))</f>
        <v>2026.5</v>
      </c>
      <c r="P53" s="69">
        <f>IF(ISBLANK(最大収容数!P53),0,MIN($E53*(1-$C$2)*$C$3,$C$4))</f>
        <v>2026.5</v>
      </c>
      <c r="Q53" s="69">
        <f>IF(ISBLANK(最大収容数!Q53),0,MIN($E53*(1-$C$2)*$C$3,$C$4))</f>
        <v>2026.5</v>
      </c>
      <c r="R53" s="69">
        <f>IF(ISBLANK(最大収容数!R53),0,MIN($E53*(1-$C$2)*$C$3,$C$4))</f>
        <v>0</v>
      </c>
      <c r="S53" s="69">
        <f>IF(ISBLANK(最大収容数!S53),0,MIN($E53*(1-$C$2)*$C$3,$C$4))</f>
        <v>0</v>
      </c>
      <c r="T53" s="69">
        <f>IF(ISBLANK(最大収容数!T53),0,MIN($E53*(1-$C$2)*$C$3,$C$4))</f>
        <v>0</v>
      </c>
      <c r="U53" s="69">
        <f>IF(ISBLANK(最大収容数!U53),0,MIN($E53*(1-$C$2)*$C$3,$C$4))</f>
        <v>0</v>
      </c>
      <c r="V53" s="69">
        <f>IF(ISBLANK(最大収容数!V53),0,MIN($E53*(1-$C$2)*$C$3,$C$4))</f>
        <v>0</v>
      </c>
      <c r="W53" s="69">
        <f>IF(ISBLANK(最大収容数!W53),0,MIN($E53*(1-$C$2)*$C$3,$C$4))</f>
        <v>0</v>
      </c>
      <c r="X53" s="69">
        <f>IF(ISBLANK(最大収容数!X53),0,MIN($E53*(1-$C$2)*$C$3,$C$4))</f>
        <v>0</v>
      </c>
    </row>
    <row r="54" spans="2:24">
      <c r="B54" s="6" t="s">
        <v>112</v>
      </c>
      <c r="C54" s="21" t="s">
        <v>124</v>
      </c>
      <c r="D54" s="21" t="s">
        <v>49</v>
      </c>
      <c r="E54" s="40">
        <v>5000</v>
      </c>
      <c r="F54" s="69">
        <f>IF(ISBLANK(最大収容数!F54),0,MIN($E54*(1-$C$2)*$C$3,$C$4))</f>
        <v>0</v>
      </c>
      <c r="G54" s="69">
        <f>IF(ISBLANK(最大収容数!G54),0,MIN($E54*(1-$C$2)*$C$3,$C$4))</f>
        <v>0</v>
      </c>
      <c r="H54" s="69">
        <f>IF(ISBLANK(最大収容数!H54),0,MIN($E54*(1-$C$2)*$C$3,$C$4))</f>
        <v>0</v>
      </c>
      <c r="I54" s="69">
        <f>IF(ISBLANK(最大収容数!I54),0,MIN($E54*(1-$C$2)*$C$3,$C$4))</f>
        <v>1050</v>
      </c>
      <c r="J54" s="69">
        <f>IF(ISBLANK(最大収容数!J54),0,MIN($E54*(1-$C$2)*$C$3,$C$4))</f>
        <v>1050</v>
      </c>
      <c r="K54" s="69">
        <f>IF(ISBLANK(最大収容数!K54),0,MIN($E54*(1-$C$2)*$C$3,$C$4))</f>
        <v>1050</v>
      </c>
      <c r="L54" s="69">
        <f>IF(ISBLANK(最大収容数!L54),0,MIN($E54*(1-$C$2)*$C$3,$C$4))</f>
        <v>1050</v>
      </c>
      <c r="M54" s="69">
        <f>IF(ISBLANK(最大収容数!M54),0,MIN($E54*(1-$C$2)*$C$3,$C$4))</f>
        <v>1050</v>
      </c>
      <c r="N54" s="69">
        <f>IF(ISBLANK(最大収容数!N54),0,MIN($E54*(1-$C$2)*$C$3,$C$4))</f>
        <v>1050</v>
      </c>
      <c r="O54" s="69">
        <f>IF(ISBLANK(最大収容数!O54),0,MIN($E54*(1-$C$2)*$C$3,$C$4))</f>
        <v>1050</v>
      </c>
      <c r="P54" s="69">
        <f>IF(ISBLANK(最大収容数!P54),0,MIN($E54*(1-$C$2)*$C$3,$C$4))</f>
        <v>1050</v>
      </c>
      <c r="Q54" s="69">
        <f>IF(ISBLANK(最大収容数!Q54),0,MIN($E54*(1-$C$2)*$C$3,$C$4))</f>
        <v>0</v>
      </c>
      <c r="R54" s="69">
        <f>IF(ISBLANK(最大収容数!R54),0,MIN($E54*(1-$C$2)*$C$3,$C$4))</f>
        <v>0</v>
      </c>
      <c r="S54" s="69">
        <f>IF(ISBLANK(最大収容数!S54),0,MIN($E54*(1-$C$2)*$C$3,$C$4))</f>
        <v>0</v>
      </c>
      <c r="T54" s="69">
        <f>IF(ISBLANK(最大収容数!T54),0,MIN($E54*(1-$C$2)*$C$3,$C$4))</f>
        <v>0</v>
      </c>
      <c r="U54" s="69">
        <f>IF(ISBLANK(最大収容数!U54),0,MIN($E54*(1-$C$2)*$C$3,$C$4))</f>
        <v>0</v>
      </c>
      <c r="V54" s="69">
        <f>IF(ISBLANK(最大収容数!V54),0,MIN($E54*(1-$C$2)*$C$3,$C$4))</f>
        <v>0</v>
      </c>
      <c r="W54" s="69">
        <f>IF(ISBLANK(最大収容数!W54),0,MIN($E54*(1-$C$2)*$C$3,$C$4))</f>
        <v>0</v>
      </c>
      <c r="X54" s="69">
        <f>IF(ISBLANK(最大収容数!X54),0,MIN($E54*(1-$C$2)*$C$3,$C$4))</f>
        <v>0</v>
      </c>
    </row>
    <row r="55" spans="2:24">
      <c r="B55" s="6" t="s">
        <v>112</v>
      </c>
      <c r="C55" s="21" t="s">
        <v>125</v>
      </c>
      <c r="D55" s="21" t="s">
        <v>49</v>
      </c>
      <c r="E55" s="40">
        <v>3000</v>
      </c>
      <c r="F55" s="69">
        <f>IF(ISBLANK(最大収容数!F55),0,MIN($E55*(1-$C$2)*$C$3,$C$4))</f>
        <v>0</v>
      </c>
      <c r="G55" s="69">
        <f>IF(ISBLANK(最大収容数!G55),0,MIN($E55*(1-$C$2)*$C$3,$C$4))</f>
        <v>0</v>
      </c>
      <c r="H55" s="69">
        <f>IF(ISBLANK(最大収容数!H55),0,MIN($E55*(1-$C$2)*$C$3,$C$4))</f>
        <v>0</v>
      </c>
      <c r="I55" s="69">
        <f>IF(ISBLANK(最大収容数!I55),0,MIN($E55*(1-$C$2)*$C$3,$C$4))</f>
        <v>630</v>
      </c>
      <c r="J55" s="69">
        <f>IF(ISBLANK(最大収容数!J55),0,MIN($E55*(1-$C$2)*$C$3,$C$4))</f>
        <v>630</v>
      </c>
      <c r="K55" s="69">
        <f>IF(ISBLANK(最大収容数!K55),0,MIN($E55*(1-$C$2)*$C$3,$C$4))</f>
        <v>630</v>
      </c>
      <c r="L55" s="69">
        <f>IF(ISBLANK(最大収容数!L55),0,MIN($E55*(1-$C$2)*$C$3,$C$4))</f>
        <v>630</v>
      </c>
      <c r="M55" s="69">
        <f>IF(ISBLANK(最大収容数!M55),0,MIN($E55*(1-$C$2)*$C$3,$C$4))</f>
        <v>630</v>
      </c>
      <c r="N55" s="69">
        <f>IF(ISBLANK(最大収容数!N55),0,MIN($E55*(1-$C$2)*$C$3,$C$4))</f>
        <v>630</v>
      </c>
      <c r="O55" s="69">
        <f>IF(ISBLANK(最大収容数!O55),0,MIN($E55*(1-$C$2)*$C$3,$C$4))</f>
        <v>0</v>
      </c>
      <c r="P55" s="69">
        <f>IF(ISBLANK(最大収容数!P55),0,MIN($E55*(1-$C$2)*$C$3,$C$4))</f>
        <v>0</v>
      </c>
      <c r="Q55" s="69">
        <f>IF(ISBLANK(最大収容数!Q55),0,MIN($E55*(1-$C$2)*$C$3,$C$4))</f>
        <v>0</v>
      </c>
      <c r="R55" s="69">
        <f>IF(ISBLANK(最大収容数!R55),0,MIN($E55*(1-$C$2)*$C$3,$C$4))</f>
        <v>0</v>
      </c>
      <c r="S55" s="69">
        <f>IF(ISBLANK(最大収容数!S55),0,MIN($E55*(1-$C$2)*$C$3,$C$4))</f>
        <v>0</v>
      </c>
      <c r="T55" s="69">
        <f>IF(ISBLANK(最大収容数!T55),0,MIN($E55*(1-$C$2)*$C$3,$C$4))</f>
        <v>0</v>
      </c>
      <c r="U55" s="69">
        <f>IF(ISBLANK(最大収容数!U55),0,MIN($E55*(1-$C$2)*$C$3,$C$4))</f>
        <v>0</v>
      </c>
      <c r="V55" s="69">
        <f>IF(ISBLANK(最大収容数!V55),0,MIN($E55*(1-$C$2)*$C$3,$C$4))</f>
        <v>0</v>
      </c>
      <c r="W55" s="69">
        <f>IF(ISBLANK(最大収容数!W55),0,MIN($E55*(1-$C$2)*$C$3,$C$4))</f>
        <v>0</v>
      </c>
      <c r="X55" s="69">
        <f>IF(ISBLANK(最大収容数!X55),0,MIN($E55*(1-$C$2)*$C$3,$C$4))</f>
        <v>0</v>
      </c>
    </row>
    <row r="56" spans="2:24">
      <c r="B56" s="24" t="s">
        <v>112</v>
      </c>
      <c r="C56" s="25" t="s">
        <v>126</v>
      </c>
      <c r="D56" s="25" t="s">
        <v>49</v>
      </c>
      <c r="E56" s="41">
        <v>2250</v>
      </c>
      <c r="F56" s="69">
        <f>IF(ISBLANK(最大収容数!F56),0,MIN($E56*(1-$C$2)*$C$3,$C$4))</f>
        <v>0</v>
      </c>
      <c r="G56" s="69">
        <f>IF(ISBLANK(最大収容数!G56),0,MIN($E56*(1-$C$2)*$C$3,$C$4))</f>
        <v>0</v>
      </c>
      <c r="H56" s="69">
        <f>IF(ISBLANK(最大収容数!H56),0,MIN($E56*(1-$C$2)*$C$3,$C$4))</f>
        <v>0</v>
      </c>
      <c r="I56" s="69">
        <f>IF(ISBLANK(最大収容数!I56),0,MIN($E56*(1-$C$2)*$C$3,$C$4))</f>
        <v>472.5</v>
      </c>
      <c r="J56" s="69">
        <f>IF(ISBLANK(最大収容数!J56),0,MIN($E56*(1-$C$2)*$C$3,$C$4))</f>
        <v>472.5</v>
      </c>
      <c r="K56" s="69">
        <f>IF(ISBLANK(最大収容数!K56),0,MIN($E56*(1-$C$2)*$C$3,$C$4))</f>
        <v>472.5</v>
      </c>
      <c r="L56" s="69">
        <f>IF(ISBLANK(最大収容数!L56),0,MIN($E56*(1-$C$2)*$C$3,$C$4))</f>
        <v>472.5</v>
      </c>
      <c r="M56" s="69">
        <f>IF(ISBLANK(最大収容数!M56),0,MIN($E56*(1-$C$2)*$C$3,$C$4))</f>
        <v>472.5</v>
      </c>
      <c r="N56" s="69">
        <f>IF(ISBLANK(最大収容数!N56),0,MIN($E56*(1-$C$2)*$C$3,$C$4))</f>
        <v>0</v>
      </c>
      <c r="O56" s="69">
        <f>IF(ISBLANK(最大収容数!O56),0,MIN($E56*(1-$C$2)*$C$3,$C$4))</f>
        <v>0</v>
      </c>
      <c r="P56" s="69">
        <f>IF(ISBLANK(最大収容数!P56),0,MIN($E56*(1-$C$2)*$C$3,$C$4))</f>
        <v>0</v>
      </c>
      <c r="Q56" s="69">
        <f>IF(ISBLANK(最大収容数!Q56),0,MIN($E56*(1-$C$2)*$C$3,$C$4))</f>
        <v>0</v>
      </c>
      <c r="R56" s="69">
        <f>IF(ISBLANK(最大収容数!R56),0,MIN($E56*(1-$C$2)*$C$3,$C$4))</f>
        <v>0</v>
      </c>
      <c r="S56" s="69">
        <f>IF(ISBLANK(最大収容数!S56),0,MIN($E56*(1-$C$2)*$C$3,$C$4))</f>
        <v>0</v>
      </c>
      <c r="T56" s="69">
        <f>IF(ISBLANK(最大収容数!T56),0,MIN($E56*(1-$C$2)*$C$3,$C$4))</f>
        <v>0</v>
      </c>
      <c r="U56" s="69">
        <f>IF(ISBLANK(最大収容数!U56),0,MIN($E56*(1-$C$2)*$C$3,$C$4))</f>
        <v>0</v>
      </c>
      <c r="V56" s="69">
        <f>IF(ISBLANK(最大収容数!V56),0,MIN($E56*(1-$C$2)*$C$3,$C$4))</f>
        <v>0</v>
      </c>
      <c r="W56" s="69">
        <f>IF(ISBLANK(最大収容数!W56),0,MIN($E56*(1-$C$2)*$C$3,$C$4))</f>
        <v>0</v>
      </c>
      <c r="X56" s="69">
        <f>IF(ISBLANK(最大収容数!X56),0,MIN($E56*(1-$C$2)*$C$3,$C$4))</f>
        <v>0</v>
      </c>
    </row>
    <row r="57" spans="2:24">
      <c r="B57" s="27" t="s">
        <v>112</v>
      </c>
      <c r="C57" s="28" t="s">
        <v>50</v>
      </c>
      <c r="D57" s="28" t="s">
        <v>51</v>
      </c>
      <c r="E57" s="29">
        <v>5500</v>
      </c>
      <c r="F57" s="69">
        <f>IF(ISBLANK(最大収容数!F57),0,MIN($E57*(1-$C$2)*$C$3,$C$4))</f>
        <v>0</v>
      </c>
      <c r="G57" s="69">
        <f>IF(ISBLANK(最大収容数!G57),0,MIN($E57*(1-$C$2)*$C$3,$C$4))</f>
        <v>0</v>
      </c>
      <c r="H57" s="69">
        <f>IF(ISBLANK(最大収容数!H57),0,MIN($E57*(1-$C$2)*$C$3,$C$4))</f>
        <v>0</v>
      </c>
      <c r="I57" s="69">
        <f>IF(ISBLANK(最大収容数!I57),0,MIN($E57*(1-$C$2)*$C$3,$C$4))</f>
        <v>0</v>
      </c>
      <c r="J57" s="69">
        <f>IF(ISBLANK(最大収容数!J57),0,MIN($E57*(1-$C$2)*$C$3,$C$4))</f>
        <v>0</v>
      </c>
      <c r="K57" s="69">
        <f>IF(ISBLANK(最大収容数!K57),0,MIN($E57*(1-$C$2)*$C$3,$C$4))</f>
        <v>1155</v>
      </c>
      <c r="L57" s="69">
        <f>IF(ISBLANK(最大収容数!L57),0,MIN($E57*(1-$C$2)*$C$3,$C$4))</f>
        <v>1155</v>
      </c>
      <c r="M57" s="69">
        <f>IF(ISBLANK(最大収容数!M57),0,MIN($E57*(1-$C$2)*$C$3,$C$4))</f>
        <v>0</v>
      </c>
      <c r="N57" s="69">
        <f>IF(ISBLANK(最大収容数!N57),0,MIN($E57*(1-$C$2)*$C$3,$C$4))</f>
        <v>0</v>
      </c>
      <c r="O57" s="69">
        <f>IF(ISBLANK(最大収容数!O57),0,MIN($E57*(1-$C$2)*$C$3,$C$4))</f>
        <v>0</v>
      </c>
      <c r="P57" s="69">
        <f>IF(ISBLANK(最大収容数!P57),0,MIN($E57*(1-$C$2)*$C$3,$C$4))</f>
        <v>1155</v>
      </c>
      <c r="Q57" s="69">
        <f>IF(ISBLANK(最大収容数!Q57),0,MIN($E57*(1-$C$2)*$C$3,$C$4))</f>
        <v>0</v>
      </c>
      <c r="R57" s="69">
        <f>IF(ISBLANK(最大収容数!R57),0,MIN($E57*(1-$C$2)*$C$3,$C$4))</f>
        <v>0</v>
      </c>
      <c r="S57" s="69">
        <f>IF(ISBLANK(最大収容数!S57),0,MIN($E57*(1-$C$2)*$C$3,$C$4))</f>
        <v>0</v>
      </c>
      <c r="T57" s="69">
        <f>IF(ISBLANK(最大収容数!T57),0,MIN($E57*(1-$C$2)*$C$3,$C$4))</f>
        <v>0</v>
      </c>
      <c r="U57" s="69">
        <f>IF(ISBLANK(最大収容数!U57),0,MIN($E57*(1-$C$2)*$C$3,$C$4))</f>
        <v>0</v>
      </c>
      <c r="V57" s="69">
        <f>IF(ISBLANK(最大収容数!V57),0,MIN($E57*(1-$C$2)*$C$3,$C$4))</f>
        <v>0</v>
      </c>
      <c r="W57" s="69">
        <f>IF(ISBLANK(最大収容数!W57),0,MIN($E57*(1-$C$2)*$C$3,$C$4))</f>
        <v>0</v>
      </c>
      <c r="X57" s="69">
        <f>IF(ISBLANK(最大収容数!X57),0,MIN($E57*(1-$C$2)*$C$3,$C$4))</f>
        <v>0</v>
      </c>
    </row>
    <row r="58" spans="2:24">
      <c r="B58" s="30" t="s">
        <v>112</v>
      </c>
      <c r="C58" s="31" t="s">
        <v>50</v>
      </c>
      <c r="D58" s="31" t="s">
        <v>98</v>
      </c>
      <c r="E58" s="32">
        <v>5500</v>
      </c>
      <c r="F58" s="69">
        <f>IF(ISBLANK(最大収容数!F58),0,MIN($E58*(1-$C$2)*$C$3,$C$4))</f>
        <v>0</v>
      </c>
      <c r="G58" s="69">
        <f>IF(ISBLANK(最大収容数!G58),0,MIN($E58*(1-$C$2)*$C$3,$C$4))</f>
        <v>0</v>
      </c>
      <c r="H58" s="69">
        <f>IF(ISBLANK(最大収容数!H58),0,MIN($E58*(1-$C$2)*$C$3,$C$4))</f>
        <v>0</v>
      </c>
      <c r="I58" s="69">
        <f>IF(ISBLANK(最大収容数!I58),0,MIN($E58*(1-$C$2)*$C$3,$C$4))</f>
        <v>0</v>
      </c>
      <c r="J58" s="69">
        <f>IF(ISBLANK(最大収容数!J58),0,MIN($E58*(1-$C$2)*$C$3,$C$4))</f>
        <v>0</v>
      </c>
      <c r="K58" s="69">
        <f>IF(ISBLANK(最大収容数!K58),0,MIN($E58*(1-$C$2)*$C$3,$C$4))</f>
        <v>0</v>
      </c>
      <c r="L58" s="69">
        <f>IF(ISBLANK(最大収容数!L58),0,MIN($E58*(1-$C$2)*$C$3,$C$4))</f>
        <v>0</v>
      </c>
      <c r="M58" s="69">
        <f>IF(ISBLANK(最大収容数!M58),0,MIN($E58*(1-$C$2)*$C$3,$C$4))</f>
        <v>0</v>
      </c>
      <c r="N58" s="69">
        <f>IF(ISBLANK(最大収容数!N58),0,MIN($E58*(1-$C$2)*$C$3,$C$4))</f>
        <v>0</v>
      </c>
      <c r="O58" s="69">
        <f>IF(ISBLANK(最大収容数!O58),0,MIN($E58*(1-$C$2)*$C$3,$C$4))</f>
        <v>0</v>
      </c>
      <c r="P58" s="69">
        <f>IF(ISBLANK(最大収容数!P58),0,MIN($E58*(1-$C$2)*$C$3,$C$4))</f>
        <v>0</v>
      </c>
      <c r="Q58" s="69">
        <f>IF(ISBLANK(最大収容数!Q58),0,MIN($E58*(1-$C$2)*$C$3,$C$4))</f>
        <v>0</v>
      </c>
      <c r="R58" s="69">
        <f>IF(ISBLANK(最大収容数!R58),0,MIN($E58*(1-$C$2)*$C$3,$C$4))</f>
        <v>0</v>
      </c>
      <c r="S58" s="69">
        <f>IF(ISBLANK(最大収容数!S58),0,MIN($E58*(1-$C$2)*$C$3,$C$4))</f>
        <v>0</v>
      </c>
      <c r="T58" s="69">
        <f>IF(ISBLANK(最大収容数!T58),0,MIN($E58*(1-$C$2)*$C$3,$C$4))</f>
        <v>1155</v>
      </c>
      <c r="U58" s="69">
        <f>IF(ISBLANK(最大収容数!U58),0,MIN($E58*(1-$C$2)*$C$3,$C$4))</f>
        <v>1155</v>
      </c>
      <c r="V58" s="69">
        <f>IF(ISBLANK(最大収容数!V58),0,MIN($E58*(1-$C$2)*$C$3,$C$4))</f>
        <v>0</v>
      </c>
      <c r="W58" s="69">
        <f>IF(ISBLANK(最大収容数!W58),0,MIN($E58*(1-$C$2)*$C$3,$C$4))</f>
        <v>0</v>
      </c>
      <c r="X58" s="69">
        <f>IF(ISBLANK(最大収容数!X58),0,MIN($E58*(1-$C$2)*$C$3,$C$4))</f>
        <v>0</v>
      </c>
    </row>
    <row r="59" spans="2:24">
      <c r="B59" s="33" t="s">
        <v>112</v>
      </c>
      <c r="C59" s="34" t="s">
        <v>52</v>
      </c>
      <c r="D59" s="34" t="s">
        <v>99</v>
      </c>
      <c r="E59" s="35">
        <v>12000</v>
      </c>
      <c r="F59" s="69">
        <f>IF(ISBLANK(最大収容数!F59),0,MIN($E59*(1-$C$2)*$C$3,$C$4))</f>
        <v>0</v>
      </c>
      <c r="G59" s="69">
        <f>IF(ISBLANK(最大収容数!G59),0,MIN($E59*(1-$C$2)*$C$3,$C$4))</f>
        <v>0</v>
      </c>
      <c r="H59" s="69">
        <f>IF(ISBLANK(最大収容数!H59),0,MIN($E59*(1-$C$2)*$C$3,$C$4))</f>
        <v>0</v>
      </c>
      <c r="I59" s="69">
        <f>IF(ISBLANK(最大収容数!I59),0,MIN($E59*(1-$C$2)*$C$3,$C$4))</f>
        <v>2520</v>
      </c>
      <c r="J59" s="69">
        <f>IF(ISBLANK(最大収容数!J59),0,MIN($E59*(1-$C$2)*$C$3,$C$4))</f>
        <v>2520</v>
      </c>
      <c r="K59" s="69">
        <f>IF(ISBLANK(最大収容数!K59),0,MIN($E59*(1-$C$2)*$C$3,$C$4))</f>
        <v>2520</v>
      </c>
      <c r="L59" s="69">
        <f>IF(ISBLANK(最大収容数!L59),0,MIN($E59*(1-$C$2)*$C$3,$C$4))</f>
        <v>2520</v>
      </c>
      <c r="M59" s="69">
        <f>IF(ISBLANK(最大収容数!M59),0,MIN($E59*(1-$C$2)*$C$3,$C$4))</f>
        <v>2520</v>
      </c>
      <c r="N59" s="69">
        <f>IF(ISBLANK(最大収容数!N59),0,MIN($E59*(1-$C$2)*$C$3,$C$4))</f>
        <v>2520</v>
      </c>
      <c r="O59" s="69">
        <f>IF(ISBLANK(最大収容数!O59),0,MIN($E59*(1-$C$2)*$C$3,$C$4))</f>
        <v>2520</v>
      </c>
      <c r="P59" s="69">
        <f>IF(ISBLANK(最大収容数!P59),0,MIN($E59*(1-$C$2)*$C$3,$C$4))</f>
        <v>2520</v>
      </c>
      <c r="Q59" s="69">
        <f>IF(ISBLANK(最大収容数!Q59),0,MIN($E59*(1-$C$2)*$C$3,$C$4))</f>
        <v>2520</v>
      </c>
      <c r="R59" s="69">
        <f>IF(ISBLANK(最大収容数!R59),0,MIN($E59*(1-$C$2)*$C$3,$C$4))</f>
        <v>2520</v>
      </c>
      <c r="S59" s="69">
        <f>IF(ISBLANK(最大収容数!S59),0,MIN($E59*(1-$C$2)*$C$3,$C$4))</f>
        <v>2520</v>
      </c>
      <c r="T59" s="69">
        <f>IF(ISBLANK(最大収容数!T59),0,MIN($E59*(1-$C$2)*$C$3,$C$4))</f>
        <v>2520</v>
      </c>
      <c r="U59" s="69">
        <f>IF(ISBLANK(最大収容数!U59),0,MIN($E59*(1-$C$2)*$C$3,$C$4))</f>
        <v>2520</v>
      </c>
      <c r="V59" s="69">
        <f>IF(ISBLANK(最大収容数!V59),0,MIN($E59*(1-$C$2)*$C$3,$C$4))</f>
        <v>2520</v>
      </c>
      <c r="W59" s="69">
        <f>IF(ISBLANK(最大収容数!W59),0,MIN($E59*(1-$C$2)*$C$3,$C$4))</f>
        <v>2520</v>
      </c>
      <c r="X59" s="69">
        <f>IF(ISBLANK(最大収容数!X59),0,MIN($E59*(1-$C$2)*$C$3,$C$4))</f>
        <v>0</v>
      </c>
    </row>
    <row r="60" spans="2:24">
      <c r="B60" s="6" t="s">
        <v>112</v>
      </c>
      <c r="C60" s="21" t="s">
        <v>52</v>
      </c>
      <c r="D60" s="21" t="s">
        <v>99</v>
      </c>
      <c r="E60" s="22">
        <v>12000</v>
      </c>
      <c r="F60" s="69">
        <f>IF(ISBLANK(最大収容数!F60),0,MIN($E60*(1-$C$2)*$C$3,$C$4))</f>
        <v>0</v>
      </c>
      <c r="G60" s="69">
        <f>IF(ISBLANK(最大収容数!G60),0,MIN($E60*(1-$C$2)*$C$3,$C$4))</f>
        <v>0</v>
      </c>
      <c r="H60" s="69">
        <f>IF(ISBLANK(最大収容数!H60),0,MIN($E60*(1-$C$2)*$C$3,$C$4))</f>
        <v>0</v>
      </c>
      <c r="I60" s="69">
        <f>IF(ISBLANK(最大収容数!I60),0,MIN($E60*(1-$C$2)*$C$3,$C$4))</f>
        <v>0</v>
      </c>
      <c r="J60" s="69">
        <f>IF(ISBLANK(最大収容数!J60),0,MIN($E60*(1-$C$2)*$C$3,$C$4))</f>
        <v>0</v>
      </c>
      <c r="K60" s="69">
        <f>IF(ISBLANK(最大収容数!K60),0,MIN($E60*(1-$C$2)*$C$3,$C$4))</f>
        <v>0</v>
      </c>
      <c r="L60" s="69">
        <f>IF(ISBLANK(最大収容数!L60),0,MIN($E60*(1-$C$2)*$C$3,$C$4))</f>
        <v>0</v>
      </c>
      <c r="M60" s="69">
        <f>IF(ISBLANK(最大収容数!M60),0,MIN($E60*(1-$C$2)*$C$3,$C$4))</f>
        <v>0</v>
      </c>
      <c r="N60" s="69">
        <f>IF(ISBLANK(最大収容数!N60),0,MIN($E60*(1-$C$2)*$C$3,$C$4))</f>
        <v>0</v>
      </c>
      <c r="O60" s="69">
        <f>IF(ISBLANK(最大収容数!O60),0,MIN($E60*(1-$C$2)*$C$3,$C$4))</f>
        <v>0</v>
      </c>
      <c r="P60" s="69">
        <f>IF(ISBLANK(最大収容数!P60),0,MIN($E60*(1-$C$2)*$C$3,$C$4))</f>
        <v>0</v>
      </c>
      <c r="Q60" s="69">
        <f>IF(ISBLANK(最大収容数!Q60),0,MIN($E60*(1-$C$2)*$C$3,$C$4))</f>
        <v>2520</v>
      </c>
      <c r="R60" s="69">
        <f>IF(ISBLANK(最大収容数!R60),0,MIN($E60*(1-$C$2)*$C$3,$C$4))</f>
        <v>2520</v>
      </c>
      <c r="S60" s="69">
        <f>IF(ISBLANK(最大収容数!S60),0,MIN($E60*(1-$C$2)*$C$3,$C$4))</f>
        <v>0</v>
      </c>
      <c r="T60" s="69">
        <f>IF(ISBLANK(最大収容数!T60),0,MIN($E60*(1-$C$2)*$C$3,$C$4))</f>
        <v>0</v>
      </c>
      <c r="U60" s="69">
        <f>IF(ISBLANK(最大収容数!U60),0,MIN($E60*(1-$C$2)*$C$3,$C$4))</f>
        <v>0</v>
      </c>
      <c r="V60" s="69">
        <f>IF(ISBLANK(最大収容数!V60),0,MIN($E60*(1-$C$2)*$C$3,$C$4))</f>
        <v>0</v>
      </c>
      <c r="W60" s="69">
        <f>IF(ISBLANK(最大収容数!W60),0,MIN($E60*(1-$C$2)*$C$3,$C$4))</f>
        <v>0</v>
      </c>
      <c r="X60" s="69">
        <f>IF(ISBLANK(最大収容数!X60),0,MIN($E60*(1-$C$2)*$C$3,$C$4))</f>
        <v>0</v>
      </c>
    </row>
    <row r="61" spans="2:24">
      <c r="B61" s="6" t="s">
        <v>112</v>
      </c>
      <c r="C61" s="21" t="s">
        <v>52</v>
      </c>
      <c r="D61" s="21" t="s">
        <v>99</v>
      </c>
      <c r="E61" s="22">
        <v>12000</v>
      </c>
      <c r="F61" s="69">
        <f>IF(ISBLANK(最大収容数!F61),0,MIN($E61*(1-$C$2)*$C$3,$C$4))</f>
        <v>0</v>
      </c>
      <c r="G61" s="69">
        <f>IF(ISBLANK(最大収容数!G61),0,MIN($E61*(1-$C$2)*$C$3,$C$4))</f>
        <v>0</v>
      </c>
      <c r="H61" s="69">
        <f>IF(ISBLANK(最大収容数!H61),0,MIN($E61*(1-$C$2)*$C$3,$C$4))</f>
        <v>0</v>
      </c>
      <c r="I61" s="69">
        <f>IF(ISBLANK(最大収容数!I61),0,MIN($E61*(1-$C$2)*$C$3,$C$4))</f>
        <v>2520</v>
      </c>
      <c r="J61" s="69">
        <f>IF(ISBLANK(最大収容数!J61),0,MIN($E61*(1-$C$2)*$C$3,$C$4))</f>
        <v>2520</v>
      </c>
      <c r="K61" s="69">
        <f>IF(ISBLANK(最大収容数!K61),0,MIN($E61*(1-$C$2)*$C$3,$C$4))</f>
        <v>2520</v>
      </c>
      <c r="L61" s="69">
        <f>IF(ISBLANK(最大収容数!L61),0,MIN($E61*(1-$C$2)*$C$3,$C$4))</f>
        <v>2520</v>
      </c>
      <c r="M61" s="69">
        <f>IF(ISBLANK(最大収容数!M61),0,MIN($E61*(1-$C$2)*$C$3,$C$4))</f>
        <v>2520</v>
      </c>
      <c r="N61" s="69">
        <f>IF(ISBLANK(最大収容数!N61),0,MIN($E61*(1-$C$2)*$C$3,$C$4))</f>
        <v>2520</v>
      </c>
      <c r="O61" s="69">
        <f>IF(ISBLANK(最大収容数!O61),0,MIN($E61*(1-$C$2)*$C$3,$C$4))</f>
        <v>2520</v>
      </c>
      <c r="P61" s="69">
        <f>IF(ISBLANK(最大収容数!P61),0,MIN($E61*(1-$C$2)*$C$3,$C$4))</f>
        <v>2520</v>
      </c>
      <c r="Q61" s="69">
        <f>IF(ISBLANK(最大収容数!Q61),0,MIN($E61*(1-$C$2)*$C$3,$C$4))</f>
        <v>2520</v>
      </c>
      <c r="R61" s="69">
        <f>IF(ISBLANK(最大収容数!R61),0,MIN($E61*(1-$C$2)*$C$3,$C$4))</f>
        <v>2520</v>
      </c>
      <c r="S61" s="69">
        <f>IF(ISBLANK(最大収容数!S61),0,MIN($E61*(1-$C$2)*$C$3,$C$4))</f>
        <v>0</v>
      </c>
      <c r="T61" s="69">
        <f>IF(ISBLANK(最大収容数!T61),0,MIN($E61*(1-$C$2)*$C$3,$C$4))</f>
        <v>0</v>
      </c>
      <c r="U61" s="69">
        <f>IF(ISBLANK(最大収容数!U61),0,MIN($E61*(1-$C$2)*$C$3,$C$4))</f>
        <v>0</v>
      </c>
      <c r="V61" s="69">
        <f>IF(ISBLANK(最大収容数!V61),0,MIN($E61*(1-$C$2)*$C$3,$C$4))</f>
        <v>0</v>
      </c>
      <c r="W61" s="69">
        <f>IF(ISBLANK(最大収容数!W61),0,MIN($E61*(1-$C$2)*$C$3,$C$4))</f>
        <v>0</v>
      </c>
      <c r="X61" s="69">
        <f>IF(ISBLANK(最大収容数!X61),0,MIN($E61*(1-$C$2)*$C$3,$C$4))</f>
        <v>0</v>
      </c>
    </row>
    <row r="62" spans="2:24">
      <c r="B62" s="24" t="s">
        <v>112</v>
      </c>
      <c r="C62" s="25" t="s">
        <v>52</v>
      </c>
      <c r="D62" s="25" t="s">
        <v>99</v>
      </c>
      <c r="E62" s="26">
        <v>12000</v>
      </c>
      <c r="F62" s="69">
        <f>IF(ISBLANK(最大収容数!F62),0,MIN($E62*(1-$C$2)*$C$3,$C$4))</f>
        <v>0</v>
      </c>
      <c r="G62" s="69">
        <f>IF(ISBLANK(最大収容数!G62),0,MIN($E62*(1-$C$2)*$C$3,$C$4))</f>
        <v>0</v>
      </c>
      <c r="H62" s="69">
        <f>IF(ISBLANK(最大収容数!H62),0,MIN($E62*(1-$C$2)*$C$3,$C$4))</f>
        <v>0</v>
      </c>
      <c r="I62" s="69">
        <f>IF(ISBLANK(最大収容数!I62),0,MIN($E62*(1-$C$2)*$C$3,$C$4))</f>
        <v>2520</v>
      </c>
      <c r="J62" s="69">
        <f>IF(ISBLANK(最大収容数!J62),0,MIN($E62*(1-$C$2)*$C$3,$C$4))</f>
        <v>2520</v>
      </c>
      <c r="K62" s="69">
        <f>IF(ISBLANK(最大収容数!K62),0,MIN($E62*(1-$C$2)*$C$3,$C$4))</f>
        <v>2520</v>
      </c>
      <c r="L62" s="69">
        <f>IF(ISBLANK(最大収容数!L62),0,MIN($E62*(1-$C$2)*$C$3,$C$4))</f>
        <v>2520</v>
      </c>
      <c r="M62" s="69">
        <f>IF(ISBLANK(最大収容数!M62),0,MIN($E62*(1-$C$2)*$C$3,$C$4))</f>
        <v>2520</v>
      </c>
      <c r="N62" s="69">
        <f>IF(ISBLANK(最大収容数!N62),0,MIN($E62*(1-$C$2)*$C$3,$C$4))</f>
        <v>2520</v>
      </c>
      <c r="O62" s="69">
        <f>IF(ISBLANK(最大収容数!O62),0,MIN($E62*(1-$C$2)*$C$3,$C$4))</f>
        <v>2520</v>
      </c>
      <c r="P62" s="69">
        <f>IF(ISBLANK(最大収容数!P62),0,MIN($E62*(1-$C$2)*$C$3,$C$4))</f>
        <v>2520</v>
      </c>
      <c r="Q62" s="69">
        <f>IF(ISBLANK(最大収容数!Q62),0,MIN($E62*(1-$C$2)*$C$3,$C$4))</f>
        <v>2520</v>
      </c>
      <c r="R62" s="69">
        <f>IF(ISBLANK(最大収容数!R62),0,MIN($E62*(1-$C$2)*$C$3,$C$4))</f>
        <v>2520</v>
      </c>
      <c r="S62" s="69">
        <f>IF(ISBLANK(最大収容数!S62),0,MIN($E62*(1-$C$2)*$C$3,$C$4))</f>
        <v>2520</v>
      </c>
      <c r="T62" s="69">
        <f>IF(ISBLANK(最大収容数!T62),0,MIN($E62*(1-$C$2)*$C$3,$C$4))</f>
        <v>2520</v>
      </c>
      <c r="U62" s="69">
        <f>IF(ISBLANK(最大収容数!U62),0,MIN($E62*(1-$C$2)*$C$3,$C$4))</f>
        <v>2520</v>
      </c>
      <c r="V62" s="69">
        <f>IF(ISBLANK(最大収容数!V62),0,MIN($E62*(1-$C$2)*$C$3,$C$4))</f>
        <v>0</v>
      </c>
      <c r="W62" s="69">
        <f>IF(ISBLANK(最大収容数!W62),0,MIN($E62*(1-$C$2)*$C$3,$C$4))</f>
        <v>0</v>
      </c>
      <c r="X62" s="69">
        <f>IF(ISBLANK(最大収容数!X62),0,MIN($E62*(1-$C$2)*$C$3,$C$4))</f>
        <v>0</v>
      </c>
    </row>
    <row r="63" spans="2:24">
      <c r="B63" s="27" t="s">
        <v>112</v>
      </c>
      <c r="C63" s="28" t="s">
        <v>61</v>
      </c>
      <c r="D63" s="28" t="s">
        <v>100</v>
      </c>
      <c r="E63" s="29">
        <v>8400</v>
      </c>
      <c r="F63" s="69">
        <f>IF(ISBLANK(最大収容数!F63),0,MIN($E63*(1-$C$2)*$C$3,$C$4))</f>
        <v>0</v>
      </c>
      <c r="G63" s="69">
        <f>IF(ISBLANK(最大収容数!G63),0,MIN($E63*(1-$C$2)*$C$3,$C$4))</f>
        <v>0</v>
      </c>
      <c r="H63" s="69">
        <f>IF(ISBLANK(最大収容数!H63),0,MIN($E63*(1-$C$2)*$C$3,$C$4))</f>
        <v>0</v>
      </c>
      <c r="I63" s="69">
        <f>IF(ISBLANK(最大収容数!I63),0,MIN($E63*(1-$C$2)*$C$3,$C$4))</f>
        <v>0</v>
      </c>
      <c r="J63" s="69">
        <f>IF(ISBLANK(最大収容数!J63),0,MIN($E63*(1-$C$2)*$C$3,$C$4))</f>
        <v>0</v>
      </c>
      <c r="K63" s="69">
        <f>IF(ISBLANK(最大収容数!K63),0,MIN($E63*(1-$C$2)*$C$3,$C$4))</f>
        <v>0</v>
      </c>
      <c r="L63" s="69">
        <f>IF(ISBLANK(最大収容数!L63),0,MIN($E63*(1-$C$2)*$C$3,$C$4))</f>
        <v>0</v>
      </c>
      <c r="M63" s="69">
        <f>IF(ISBLANK(最大収容数!M63),0,MIN($E63*(1-$C$2)*$C$3,$C$4))</f>
        <v>0</v>
      </c>
      <c r="N63" s="69">
        <f>IF(ISBLANK(最大収容数!N63),0,MIN($E63*(1-$C$2)*$C$3,$C$4))</f>
        <v>0</v>
      </c>
      <c r="O63" s="69">
        <f>IF(ISBLANK(最大収容数!O63),0,MIN($E63*(1-$C$2)*$C$3,$C$4))</f>
        <v>0</v>
      </c>
      <c r="P63" s="69">
        <f>IF(ISBLANK(最大収容数!P63),0,MIN($E63*(1-$C$2)*$C$3,$C$4))</f>
        <v>0</v>
      </c>
      <c r="Q63" s="69">
        <f>IF(ISBLANK(最大収容数!Q63),0,MIN($E63*(1-$C$2)*$C$3,$C$4))</f>
        <v>0</v>
      </c>
      <c r="R63" s="69">
        <f>IF(ISBLANK(最大収容数!R63),0,MIN($E63*(1-$C$2)*$C$3,$C$4))</f>
        <v>0</v>
      </c>
      <c r="S63" s="69">
        <f>IF(ISBLANK(最大収容数!S63),0,MIN($E63*(1-$C$2)*$C$3,$C$4))</f>
        <v>1764</v>
      </c>
      <c r="T63" s="69">
        <f>IF(ISBLANK(最大収容数!T63),0,MIN($E63*(1-$C$2)*$C$3,$C$4))</f>
        <v>1764</v>
      </c>
      <c r="U63" s="69">
        <f>IF(ISBLANK(最大収容数!U63),0,MIN($E63*(1-$C$2)*$C$3,$C$4))</f>
        <v>1764</v>
      </c>
      <c r="V63" s="69">
        <f>IF(ISBLANK(最大収容数!V63),0,MIN($E63*(1-$C$2)*$C$3,$C$4))</f>
        <v>1764</v>
      </c>
      <c r="W63" s="69">
        <f>IF(ISBLANK(最大収容数!W63),0,MIN($E63*(1-$C$2)*$C$3,$C$4))</f>
        <v>0</v>
      </c>
      <c r="X63" s="69">
        <f>IF(ISBLANK(最大収容数!X63),0,MIN($E63*(1-$C$2)*$C$3,$C$4))</f>
        <v>0</v>
      </c>
    </row>
    <row r="64" spans="2:24">
      <c r="B64" s="6" t="s">
        <v>112</v>
      </c>
      <c r="C64" s="21" t="s">
        <v>61</v>
      </c>
      <c r="D64" s="21" t="s">
        <v>102</v>
      </c>
      <c r="E64" s="22">
        <v>7100</v>
      </c>
      <c r="F64" s="69">
        <f>IF(ISBLANK(最大収容数!F64),0,MIN($E64*(1-$C$2)*$C$3,$C$4))</f>
        <v>0</v>
      </c>
      <c r="G64" s="69">
        <f>IF(ISBLANK(最大収容数!G64),0,MIN($E64*(1-$C$2)*$C$3,$C$4))</f>
        <v>0</v>
      </c>
      <c r="H64" s="69">
        <f>IF(ISBLANK(最大収容数!H64),0,MIN($E64*(1-$C$2)*$C$3,$C$4))</f>
        <v>0</v>
      </c>
      <c r="I64" s="69">
        <f>IF(ISBLANK(最大収容数!I64),0,MIN($E64*(1-$C$2)*$C$3,$C$4))</f>
        <v>1491</v>
      </c>
      <c r="J64" s="69">
        <f>IF(ISBLANK(最大収容数!J64),0,MIN($E64*(1-$C$2)*$C$3,$C$4))</f>
        <v>1491</v>
      </c>
      <c r="K64" s="69">
        <f>IF(ISBLANK(最大収容数!K64),0,MIN($E64*(1-$C$2)*$C$3,$C$4))</f>
        <v>1491</v>
      </c>
      <c r="L64" s="69">
        <f>IF(ISBLANK(最大収容数!L64),0,MIN($E64*(1-$C$2)*$C$3,$C$4))</f>
        <v>0</v>
      </c>
      <c r="M64" s="69">
        <f>IF(ISBLANK(最大収容数!M64),0,MIN($E64*(1-$C$2)*$C$3,$C$4))</f>
        <v>0</v>
      </c>
      <c r="N64" s="69">
        <f>IF(ISBLANK(最大収容数!N64),0,MIN($E64*(1-$C$2)*$C$3,$C$4))</f>
        <v>0</v>
      </c>
      <c r="O64" s="69">
        <f>IF(ISBLANK(最大収容数!O64),0,MIN($E64*(1-$C$2)*$C$3,$C$4))</f>
        <v>0</v>
      </c>
      <c r="P64" s="69">
        <f>IF(ISBLANK(最大収容数!P64),0,MIN($E64*(1-$C$2)*$C$3,$C$4))</f>
        <v>0</v>
      </c>
      <c r="Q64" s="69">
        <f>IF(ISBLANK(最大収容数!Q64),0,MIN($E64*(1-$C$2)*$C$3,$C$4))</f>
        <v>0</v>
      </c>
      <c r="R64" s="69">
        <f>IF(ISBLANK(最大収容数!R64),0,MIN($E64*(1-$C$2)*$C$3,$C$4))</f>
        <v>0</v>
      </c>
      <c r="S64" s="69">
        <f>IF(ISBLANK(最大収容数!S64),0,MIN($E64*(1-$C$2)*$C$3,$C$4))</f>
        <v>0</v>
      </c>
      <c r="T64" s="69">
        <f>IF(ISBLANK(最大収容数!T64),0,MIN($E64*(1-$C$2)*$C$3,$C$4))</f>
        <v>0</v>
      </c>
      <c r="U64" s="69">
        <f>IF(ISBLANK(最大収容数!U64),0,MIN($E64*(1-$C$2)*$C$3,$C$4))</f>
        <v>0</v>
      </c>
      <c r="V64" s="69">
        <f>IF(ISBLANK(最大収容数!V64),0,MIN($E64*(1-$C$2)*$C$3,$C$4))</f>
        <v>0</v>
      </c>
      <c r="W64" s="69">
        <f>IF(ISBLANK(最大収容数!W64),0,MIN($E64*(1-$C$2)*$C$3,$C$4))</f>
        <v>0</v>
      </c>
      <c r="X64" s="69">
        <f>IF(ISBLANK(最大収容数!X64),0,MIN($E64*(1-$C$2)*$C$3,$C$4))</f>
        <v>0</v>
      </c>
    </row>
    <row r="65" spans="2:24">
      <c r="B65" s="6" t="s">
        <v>112</v>
      </c>
      <c r="C65" s="21" t="s">
        <v>61</v>
      </c>
      <c r="D65" s="21" t="s">
        <v>102</v>
      </c>
      <c r="E65" s="22">
        <v>7100</v>
      </c>
      <c r="F65" s="69">
        <f>IF(ISBLANK(最大収容数!F65),0,MIN($E65*(1-$C$2)*$C$3,$C$4))</f>
        <v>0</v>
      </c>
      <c r="G65" s="69">
        <f>IF(ISBLANK(最大収容数!G65),0,MIN($E65*(1-$C$2)*$C$3,$C$4))</f>
        <v>0</v>
      </c>
      <c r="H65" s="69">
        <f>IF(ISBLANK(最大収容数!H65),0,MIN($E65*(1-$C$2)*$C$3,$C$4))</f>
        <v>0</v>
      </c>
      <c r="I65" s="69">
        <f>IF(ISBLANK(最大収容数!I65),0,MIN($E65*(1-$C$2)*$C$3,$C$4))</f>
        <v>1491</v>
      </c>
      <c r="J65" s="69">
        <f>IF(ISBLANK(最大収容数!J65),0,MIN($E65*(1-$C$2)*$C$3,$C$4))</f>
        <v>1491</v>
      </c>
      <c r="K65" s="69">
        <f>IF(ISBLANK(最大収容数!K65),0,MIN($E65*(1-$C$2)*$C$3,$C$4))</f>
        <v>1491</v>
      </c>
      <c r="L65" s="69">
        <f>IF(ISBLANK(最大収容数!L65),0,MIN($E65*(1-$C$2)*$C$3,$C$4))</f>
        <v>1491</v>
      </c>
      <c r="M65" s="69">
        <f>IF(ISBLANK(最大収容数!M65),0,MIN($E65*(1-$C$2)*$C$3,$C$4))</f>
        <v>0</v>
      </c>
      <c r="N65" s="69">
        <f>IF(ISBLANK(最大収容数!N65),0,MIN($E65*(1-$C$2)*$C$3,$C$4))</f>
        <v>0</v>
      </c>
      <c r="O65" s="69">
        <f>IF(ISBLANK(最大収容数!O65),0,MIN($E65*(1-$C$2)*$C$3,$C$4))</f>
        <v>0</v>
      </c>
      <c r="P65" s="69">
        <f>IF(ISBLANK(最大収容数!P65),0,MIN($E65*(1-$C$2)*$C$3,$C$4))</f>
        <v>0</v>
      </c>
      <c r="Q65" s="69">
        <f>IF(ISBLANK(最大収容数!Q65),0,MIN($E65*(1-$C$2)*$C$3,$C$4))</f>
        <v>0</v>
      </c>
      <c r="R65" s="69">
        <f>IF(ISBLANK(最大収容数!R65),0,MIN($E65*(1-$C$2)*$C$3,$C$4))</f>
        <v>0</v>
      </c>
      <c r="S65" s="69">
        <f>IF(ISBLANK(最大収容数!S65),0,MIN($E65*(1-$C$2)*$C$3,$C$4))</f>
        <v>0</v>
      </c>
      <c r="T65" s="69">
        <f>IF(ISBLANK(最大収容数!T65),0,MIN($E65*(1-$C$2)*$C$3,$C$4))</f>
        <v>0</v>
      </c>
      <c r="U65" s="69">
        <f>IF(ISBLANK(最大収容数!U65),0,MIN($E65*(1-$C$2)*$C$3,$C$4))</f>
        <v>0</v>
      </c>
      <c r="V65" s="69">
        <f>IF(ISBLANK(最大収容数!V65),0,MIN($E65*(1-$C$2)*$C$3,$C$4))</f>
        <v>0</v>
      </c>
      <c r="W65" s="69">
        <f>IF(ISBLANK(最大収容数!W65),0,MIN($E65*(1-$C$2)*$C$3,$C$4))</f>
        <v>0</v>
      </c>
      <c r="X65" s="69">
        <f>IF(ISBLANK(最大収容数!X65),0,MIN($E65*(1-$C$2)*$C$3,$C$4))</f>
        <v>0</v>
      </c>
    </row>
    <row r="66" spans="2:24">
      <c r="B66" s="6" t="s">
        <v>112</v>
      </c>
      <c r="C66" s="21" t="s">
        <v>61</v>
      </c>
      <c r="D66" s="21" t="s">
        <v>115</v>
      </c>
      <c r="E66" s="22">
        <v>7100</v>
      </c>
      <c r="F66" s="69">
        <f>IF(ISBLANK(最大収容数!F66),0,MIN($E66*(1-$C$2)*$C$3,$C$4))</f>
        <v>0</v>
      </c>
      <c r="G66" s="69">
        <f>IF(ISBLANK(最大収容数!G66),0,MIN($E66*(1-$C$2)*$C$3,$C$4))</f>
        <v>0</v>
      </c>
      <c r="H66" s="69">
        <f>IF(ISBLANK(最大収容数!H66),0,MIN($E66*(1-$C$2)*$C$3,$C$4))</f>
        <v>0</v>
      </c>
      <c r="I66" s="69">
        <f>IF(ISBLANK(最大収容数!I66),0,MIN($E66*(1-$C$2)*$C$3,$C$4))</f>
        <v>1491</v>
      </c>
      <c r="J66" s="69">
        <f>IF(ISBLANK(最大収容数!J66),0,MIN($E66*(1-$C$2)*$C$3,$C$4))</f>
        <v>1491</v>
      </c>
      <c r="K66" s="69">
        <f>IF(ISBLANK(最大収容数!K66),0,MIN($E66*(1-$C$2)*$C$3,$C$4))</f>
        <v>1491</v>
      </c>
      <c r="L66" s="69">
        <f>IF(ISBLANK(最大収容数!L66),0,MIN($E66*(1-$C$2)*$C$3,$C$4))</f>
        <v>1491</v>
      </c>
      <c r="M66" s="69">
        <f>IF(ISBLANK(最大収容数!M66),0,MIN($E66*(1-$C$2)*$C$3,$C$4))</f>
        <v>1491</v>
      </c>
      <c r="N66" s="69">
        <f>IF(ISBLANK(最大収容数!N66),0,MIN($E66*(1-$C$2)*$C$3,$C$4))</f>
        <v>0</v>
      </c>
      <c r="O66" s="69">
        <f>IF(ISBLANK(最大収容数!O66),0,MIN($E66*(1-$C$2)*$C$3,$C$4))</f>
        <v>0</v>
      </c>
      <c r="P66" s="69">
        <f>IF(ISBLANK(最大収容数!P66),0,MIN($E66*(1-$C$2)*$C$3,$C$4))</f>
        <v>0</v>
      </c>
      <c r="Q66" s="69">
        <f>IF(ISBLANK(最大収容数!Q66),0,MIN($E66*(1-$C$2)*$C$3,$C$4))</f>
        <v>0</v>
      </c>
      <c r="R66" s="69">
        <f>IF(ISBLANK(最大収容数!R66),0,MIN($E66*(1-$C$2)*$C$3,$C$4))</f>
        <v>0</v>
      </c>
      <c r="S66" s="69">
        <f>IF(ISBLANK(最大収容数!S66),0,MIN($E66*(1-$C$2)*$C$3,$C$4))</f>
        <v>0</v>
      </c>
      <c r="T66" s="69">
        <f>IF(ISBLANK(最大収容数!T66),0,MIN($E66*(1-$C$2)*$C$3,$C$4))</f>
        <v>0</v>
      </c>
      <c r="U66" s="69">
        <f>IF(ISBLANK(最大収容数!U66),0,MIN($E66*(1-$C$2)*$C$3,$C$4))</f>
        <v>0</v>
      </c>
      <c r="V66" s="69">
        <f>IF(ISBLANK(最大収容数!V66),0,MIN($E66*(1-$C$2)*$C$3,$C$4))</f>
        <v>0</v>
      </c>
      <c r="W66" s="69">
        <f>IF(ISBLANK(最大収容数!W66),0,MIN($E66*(1-$C$2)*$C$3,$C$4))</f>
        <v>0</v>
      </c>
      <c r="X66" s="69">
        <f>IF(ISBLANK(最大収容数!X66),0,MIN($E66*(1-$C$2)*$C$3,$C$4))</f>
        <v>0</v>
      </c>
    </row>
    <row r="67" spans="2:24">
      <c r="B67" s="30" t="s">
        <v>112</v>
      </c>
      <c r="C67" s="31" t="s">
        <v>61</v>
      </c>
      <c r="D67" s="31" t="s">
        <v>115</v>
      </c>
      <c r="E67" s="32">
        <v>7100</v>
      </c>
      <c r="F67" s="69">
        <f>IF(ISBLANK(最大収容数!F67),0,MIN($E67*(1-$C$2)*$C$3,$C$4))</f>
        <v>0</v>
      </c>
      <c r="G67" s="69">
        <f>IF(ISBLANK(最大収容数!G67),0,MIN($E67*(1-$C$2)*$C$3,$C$4))</f>
        <v>0</v>
      </c>
      <c r="H67" s="69">
        <f>IF(ISBLANK(最大収容数!H67),0,MIN($E67*(1-$C$2)*$C$3,$C$4))</f>
        <v>0</v>
      </c>
      <c r="I67" s="69">
        <f>IF(ISBLANK(最大収容数!I67),0,MIN($E67*(1-$C$2)*$C$3,$C$4))</f>
        <v>1491</v>
      </c>
      <c r="J67" s="69">
        <f>IF(ISBLANK(最大収容数!J67),0,MIN($E67*(1-$C$2)*$C$3,$C$4))</f>
        <v>1491</v>
      </c>
      <c r="K67" s="69">
        <f>IF(ISBLANK(最大収容数!K67),0,MIN($E67*(1-$C$2)*$C$3,$C$4))</f>
        <v>1491</v>
      </c>
      <c r="L67" s="69">
        <f>IF(ISBLANK(最大収容数!L67),0,MIN($E67*(1-$C$2)*$C$3,$C$4))</f>
        <v>1491</v>
      </c>
      <c r="M67" s="69">
        <f>IF(ISBLANK(最大収容数!M67),0,MIN($E67*(1-$C$2)*$C$3,$C$4))</f>
        <v>1491</v>
      </c>
      <c r="N67" s="69">
        <f>IF(ISBLANK(最大収容数!N67),0,MIN($E67*(1-$C$2)*$C$3,$C$4))</f>
        <v>0</v>
      </c>
      <c r="O67" s="69">
        <f>IF(ISBLANK(最大収容数!O67),0,MIN($E67*(1-$C$2)*$C$3,$C$4))</f>
        <v>0</v>
      </c>
      <c r="P67" s="69">
        <f>IF(ISBLANK(最大収容数!P67),0,MIN($E67*(1-$C$2)*$C$3,$C$4))</f>
        <v>0</v>
      </c>
      <c r="Q67" s="69">
        <f>IF(ISBLANK(最大収容数!Q67),0,MIN($E67*(1-$C$2)*$C$3,$C$4))</f>
        <v>0</v>
      </c>
      <c r="R67" s="69">
        <f>IF(ISBLANK(最大収容数!R67),0,MIN($E67*(1-$C$2)*$C$3,$C$4))</f>
        <v>0</v>
      </c>
      <c r="S67" s="69">
        <f>IF(ISBLANK(最大収容数!S67),0,MIN($E67*(1-$C$2)*$C$3,$C$4))</f>
        <v>0</v>
      </c>
      <c r="T67" s="69">
        <f>IF(ISBLANK(最大収容数!T67),0,MIN($E67*(1-$C$2)*$C$3,$C$4))</f>
        <v>0</v>
      </c>
      <c r="U67" s="69">
        <f>IF(ISBLANK(最大収容数!U67),0,MIN($E67*(1-$C$2)*$C$3,$C$4))</f>
        <v>0</v>
      </c>
      <c r="V67" s="69">
        <f>IF(ISBLANK(最大収容数!V67),0,MIN($E67*(1-$C$2)*$C$3,$C$4))</f>
        <v>0</v>
      </c>
      <c r="W67" s="69">
        <f>IF(ISBLANK(最大収容数!W67),0,MIN($E67*(1-$C$2)*$C$3,$C$4))</f>
        <v>0</v>
      </c>
      <c r="X67" s="69">
        <f>IF(ISBLANK(最大収容数!X67),0,MIN($E67*(1-$C$2)*$C$3,$C$4))</f>
        <v>0</v>
      </c>
    </row>
    <row r="68" spans="2:24">
      <c r="B68" s="33" t="s">
        <v>112</v>
      </c>
      <c r="C68" s="34" t="s">
        <v>127</v>
      </c>
      <c r="D68" s="34" t="s">
        <v>53</v>
      </c>
      <c r="E68" s="39">
        <v>10000</v>
      </c>
      <c r="F68" s="69">
        <f>IF(ISBLANK(最大収容数!F68),0,MIN($E68*(1-$C$2)*$C$3,$C$4))</f>
        <v>0</v>
      </c>
      <c r="G68" s="69">
        <f>IF(ISBLANK(最大収容数!G68),0,MIN($E68*(1-$C$2)*$C$3,$C$4))</f>
        <v>0</v>
      </c>
      <c r="H68" s="69">
        <f>IF(ISBLANK(最大収容数!H68),0,MIN($E68*(1-$C$2)*$C$3,$C$4))</f>
        <v>0</v>
      </c>
      <c r="I68" s="69">
        <f>IF(ISBLANK(最大収容数!I68),0,MIN($E68*(1-$C$2)*$C$3,$C$4))</f>
        <v>2100</v>
      </c>
      <c r="J68" s="69">
        <f>IF(ISBLANK(最大収容数!J68),0,MIN($E68*(1-$C$2)*$C$3,$C$4))</f>
        <v>2100</v>
      </c>
      <c r="K68" s="69">
        <f>IF(ISBLANK(最大収容数!K68),0,MIN($E68*(1-$C$2)*$C$3,$C$4))</f>
        <v>2100</v>
      </c>
      <c r="L68" s="69">
        <f>IF(ISBLANK(最大収容数!L68),0,MIN($E68*(1-$C$2)*$C$3,$C$4))</f>
        <v>2100</v>
      </c>
      <c r="M68" s="69">
        <f>IF(ISBLANK(最大収容数!M68),0,MIN($E68*(1-$C$2)*$C$3,$C$4))</f>
        <v>2100</v>
      </c>
      <c r="N68" s="69">
        <f>IF(ISBLANK(最大収容数!N68),0,MIN($E68*(1-$C$2)*$C$3,$C$4))</f>
        <v>2100</v>
      </c>
      <c r="O68" s="69">
        <f>IF(ISBLANK(最大収容数!O68),0,MIN($E68*(1-$C$2)*$C$3,$C$4))</f>
        <v>2100</v>
      </c>
      <c r="P68" s="69">
        <f>IF(ISBLANK(最大収容数!P68),0,MIN($E68*(1-$C$2)*$C$3,$C$4))</f>
        <v>2100</v>
      </c>
      <c r="Q68" s="69">
        <f>IF(ISBLANK(最大収容数!Q68),0,MIN($E68*(1-$C$2)*$C$3,$C$4))</f>
        <v>2100</v>
      </c>
      <c r="R68" s="69">
        <f>IF(ISBLANK(最大収容数!R68),0,MIN($E68*(1-$C$2)*$C$3,$C$4))</f>
        <v>2100</v>
      </c>
      <c r="S68" s="69">
        <f>IF(ISBLANK(最大収容数!S68),0,MIN($E68*(1-$C$2)*$C$3,$C$4))</f>
        <v>2100</v>
      </c>
      <c r="T68" s="69">
        <f>IF(ISBLANK(最大収容数!T68),0,MIN($E68*(1-$C$2)*$C$3,$C$4))</f>
        <v>2100</v>
      </c>
      <c r="U68" s="69">
        <f>IF(ISBLANK(最大収容数!U68),0,MIN($E68*(1-$C$2)*$C$3,$C$4))</f>
        <v>2100</v>
      </c>
      <c r="V68" s="69">
        <f>IF(ISBLANK(最大収容数!V68),0,MIN($E68*(1-$C$2)*$C$3,$C$4))</f>
        <v>2100</v>
      </c>
      <c r="W68" s="69">
        <f>IF(ISBLANK(最大収容数!W68),0,MIN($E68*(1-$C$2)*$C$3,$C$4))</f>
        <v>0</v>
      </c>
      <c r="X68" s="69">
        <f>IF(ISBLANK(最大収容数!X68),0,MIN($E68*(1-$C$2)*$C$3,$C$4))</f>
        <v>0</v>
      </c>
    </row>
    <row r="69" spans="2:24">
      <c r="B69" s="6" t="s">
        <v>112</v>
      </c>
      <c r="C69" s="21" t="s">
        <v>127</v>
      </c>
      <c r="D69" s="21" t="s">
        <v>53</v>
      </c>
      <c r="E69" s="40">
        <v>10000</v>
      </c>
      <c r="F69" s="69">
        <f>IF(ISBLANK(最大収容数!F69),0,MIN($E69*(1-$C$2)*$C$3,$C$4))</f>
        <v>0</v>
      </c>
      <c r="G69" s="69">
        <f>IF(ISBLANK(最大収容数!G69),0,MIN($E69*(1-$C$2)*$C$3,$C$4))</f>
        <v>0</v>
      </c>
      <c r="H69" s="69">
        <f>IF(ISBLANK(最大収容数!H69),0,MIN($E69*(1-$C$2)*$C$3,$C$4))</f>
        <v>0</v>
      </c>
      <c r="I69" s="69">
        <f>IF(ISBLANK(最大収容数!I69),0,MIN($E69*(1-$C$2)*$C$3,$C$4))</f>
        <v>2100</v>
      </c>
      <c r="J69" s="69">
        <f>IF(ISBLANK(最大収容数!J69),0,MIN($E69*(1-$C$2)*$C$3,$C$4))</f>
        <v>2100</v>
      </c>
      <c r="K69" s="69">
        <f>IF(ISBLANK(最大収容数!K69),0,MIN($E69*(1-$C$2)*$C$3,$C$4))</f>
        <v>2100</v>
      </c>
      <c r="L69" s="69">
        <f>IF(ISBLANK(最大収容数!L69),0,MIN($E69*(1-$C$2)*$C$3,$C$4))</f>
        <v>2100</v>
      </c>
      <c r="M69" s="69">
        <f>IF(ISBLANK(最大収容数!M69),0,MIN($E69*(1-$C$2)*$C$3,$C$4))</f>
        <v>2100</v>
      </c>
      <c r="N69" s="69">
        <f>IF(ISBLANK(最大収容数!N69),0,MIN($E69*(1-$C$2)*$C$3,$C$4))</f>
        <v>2100</v>
      </c>
      <c r="O69" s="69">
        <f>IF(ISBLANK(最大収容数!O69),0,MIN($E69*(1-$C$2)*$C$3,$C$4))</f>
        <v>2100</v>
      </c>
      <c r="P69" s="69">
        <f>IF(ISBLANK(最大収容数!P69),0,MIN($E69*(1-$C$2)*$C$3,$C$4))</f>
        <v>2100</v>
      </c>
      <c r="Q69" s="69">
        <f>IF(ISBLANK(最大収容数!Q69),0,MIN($E69*(1-$C$2)*$C$3,$C$4))</f>
        <v>2100</v>
      </c>
      <c r="R69" s="69">
        <f>IF(ISBLANK(最大収容数!R69),0,MIN($E69*(1-$C$2)*$C$3,$C$4))</f>
        <v>2100</v>
      </c>
      <c r="S69" s="69">
        <f>IF(ISBLANK(最大収容数!S69),0,MIN($E69*(1-$C$2)*$C$3,$C$4))</f>
        <v>2100</v>
      </c>
      <c r="T69" s="69">
        <f>IF(ISBLANK(最大収容数!T69),0,MIN($E69*(1-$C$2)*$C$3,$C$4))</f>
        <v>2100</v>
      </c>
      <c r="U69" s="69">
        <f>IF(ISBLANK(最大収容数!U69),0,MIN($E69*(1-$C$2)*$C$3,$C$4))</f>
        <v>2100</v>
      </c>
      <c r="V69" s="69">
        <f>IF(ISBLANK(最大収容数!V69),0,MIN($E69*(1-$C$2)*$C$3,$C$4))</f>
        <v>2100</v>
      </c>
      <c r="W69" s="69">
        <f>IF(ISBLANK(最大収容数!W69),0,MIN($E69*(1-$C$2)*$C$3,$C$4))</f>
        <v>0</v>
      </c>
      <c r="X69" s="69">
        <f>IF(ISBLANK(最大収容数!X69),0,MIN($E69*(1-$C$2)*$C$3,$C$4))</f>
        <v>0</v>
      </c>
    </row>
    <row r="70" spans="2:24">
      <c r="B70" s="6" t="s">
        <v>112</v>
      </c>
      <c r="C70" s="21" t="s">
        <v>128</v>
      </c>
      <c r="D70" s="21" t="s">
        <v>53</v>
      </c>
      <c r="E70" s="40">
        <v>5000</v>
      </c>
      <c r="F70" s="69">
        <f>IF(ISBLANK(最大収容数!F70),0,MIN($E70*(1-$C$2)*$C$3,$C$4))</f>
        <v>0</v>
      </c>
      <c r="G70" s="69">
        <f>IF(ISBLANK(最大収容数!G70),0,MIN($E70*(1-$C$2)*$C$3,$C$4))</f>
        <v>0</v>
      </c>
      <c r="H70" s="69">
        <f>IF(ISBLANK(最大収容数!H70),0,MIN($E70*(1-$C$2)*$C$3,$C$4))</f>
        <v>0</v>
      </c>
      <c r="I70" s="69">
        <f>IF(ISBLANK(最大収容数!I70),0,MIN($E70*(1-$C$2)*$C$3,$C$4))</f>
        <v>1050</v>
      </c>
      <c r="J70" s="69">
        <f>IF(ISBLANK(最大収容数!J70),0,MIN($E70*(1-$C$2)*$C$3,$C$4))</f>
        <v>1050</v>
      </c>
      <c r="K70" s="69">
        <f>IF(ISBLANK(最大収容数!K70),0,MIN($E70*(1-$C$2)*$C$3,$C$4))</f>
        <v>1050</v>
      </c>
      <c r="L70" s="69">
        <f>IF(ISBLANK(最大収容数!L70),0,MIN($E70*(1-$C$2)*$C$3,$C$4))</f>
        <v>1050</v>
      </c>
      <c r="M70" s="69">
        <f>IF(ISBLANK(最大収容数!M70),0,MIN($E70*(1-$C$2)*$C$3,$C$4))</f>
        <v>1050</v>
      </c>
      <c r="N70" s="69">
        <f>IF(ISBLANK(最大収容数!N70),0,MIN($E70*(1-$C$2)*$C$3,$C$4))</f>
        <v>1050</v>
      </c>
      <c r="O70" s="69">
        <f>IF(ISBLANK(最大収容数!O70),0,MIN($E70*(1-$C$2)*$C$3,$C$4))</f>
        <v>1050</v>
      </c>
      <c r="P70" s="69">
        <f>IF(ISBLANK(最大収容数!P70),0,MIN($E70*(1-$C$2)*$C$3,$C$4))</f>
        <v>1050</v>
      </c>
      <c r="Q70" s="69">
        <f>IF(ISBLANK(最大収容数!Q70),0,MIN($E70*(1-$C$2)*$C$3,$C$4))</f>
        <v>0</v>
      </c>
      <c r="R70" s="69">
        <f>IF(ISBLANK(最大収容数!R70),0,MIN($E70*(1-$C$2)*$C$3,$C$4))</f>
        <v>0</v>
      </c>
      <c r="S70" s="69">
        <f>IF(ISBLANK(最大収容数!S70),0,MIN($E70*(1-$C$2)*$C$3,$C$4))</f>
        <v>0</v>
      </c>
      <c r="T70" s="69">
        <f>IF(ISBLANK(最大収容数!T70),0,MIN($E70*(1-$C$2)*$C$3,$C$4))</f>
        <v>0</v>
      </c>
      <c r="U70" s="69">
        <f>IF(ISBLANK(最大収容数!U70),0,MIN($E70*(1-$C$2)*$C$3,$C$4))</f>
        <v>0</v>
      </c>
      <c r="V70" s="69">
        <f>IF(ISBLANK(最大収容数!V70),0,MIN($E70*(1-$C$2)*$C$3,$C$4))</f>
        <v>0</v>
      </c>
      <c r="W70" s="69">
        <f>IF(ISBLANK(最大収容数!W70),0,MIN($E70*(1-$C$2)*$C$3,$C$4))</f>
        <v>0</v>
      </c>
      <c r="X70" s="69">
        <f>IF(ISBLANK(最大収容数!X70),0,MIN($E70*(1-$C$2)*$C$3,$C$4))</f>
        <v>0</v>
      </c>
    </row>
    <row r="71" spans="2:24">
      <c r="B71" s="24" t="s">
        <v>112</v>
      </c>
      <c r="C71" s="25" t="s">
        <v>128</v>
      </c>
      <c r="D71" s="25" t="s">
        <v>53</v>
      </c>
      <c r="E71" s="41">
        <v>5000</v>
      </c>
      <c r="F71" s="69">
        <f>IF(ISBLANK(最大収容数!F71),0,MIN($E71*(1-$C$2)*$C$3,$C$4))</f>
        <v>0</v>
      </c>
      <c r="G71" s="69">
        <f>IF(ISBLANK(最大収容数!G71),0,MIN($E71*(1-$C$2)*$C$3,$C$4))</f>
        <v>0</v>
      </c>
      <c r="H71" s="69">
        <f>IF(ISBLANK(最大収容数!H71),0,MIN($E71*(1-$C$2)*$C$3,$C$4))</f>
        <v>0</v>
      </c>
      <c r="I71" s="69">
        <f>IF(ISBLANK(最大収容数!I71),0,MIN($E71*(1-$C$2)*$C$3,$C$4))</f>
        <v>1050</v>
      </c>
      <c r="J71" s="69">
        <f>IF(ISBLANK(最大収容数!J71),0,MIN($E71*(1-$C$2)*$C$3,$C$4))</f>
        <v>1050</v>
      </c>
      <c r="K71" s="69">
        <f>IF(ISBLANK(最大収容数!K71),0,MIN($E71*(1-$C$2)*$C$3,$C$4))</f>
        <v>1050</v>
      </c>
      <c r="L71" s="69">
        <f>IF(ISBLANK(最大収容数!L71),0,MIN($E71*(1-$C$2)*$C$3,$C$4))</f>
        <v>0</v>
      </c>
      <c r="M71" s="69">
        <f>IF(ISBLANK(最大収容数!M71),0,MIN($E71*(1-$C$2)*$C$3,$C$4))</f>
        <v>1050</v>
      </c>
      <c r="N71" s="69">
        <f>IF(ISBLANK(最大収容数!N71),0,MIN($E71*(1-$C$2)*$C$3,$C$4))</f>
        <v>1050</v>
      </c>
      <c r="O71" s="69">
        <f>IF(ISBLANK(最大収容数!O71),0,MIN($E71*(1-$C$2)*$C$3,$C$4))</f>
        <v>1050</v>
      </c>
      <c r="P71" s="69">
        <f>IF(ISBLANK(最大収容数!P71),0,MIN($E71*(1-$C$2)*$C$3,$C$4))</f>
        <v>0</v>
      </c>
      <c r="Q71" s="69">
        <f>IF(ISBLANK(最大収容数!Q71),0,MIN($E71*(1-$C$2)*$C$3,$C$4))</f>
        <v>0</v>
      </c>
      <c r="R71" s="69">
        <f>IF(ISBLANK(最大収容数!R71),0,MIN($E71*(1-$C$2)*$C$3,$C$4))</f>
        <v>0</v>
      </c>
      <c r="S71" s="69">
        <f>IF(ISBLANK(最大収容数!S71),0,MIN($E71*(1-$C$2)*$C$3,$C$4))</f>
        <v>0</v>
      </c>
      <c r="T71" s="69">
        <f>IF(ISBLANK(最大収容数!T71),0,MIN($E71*(1-$C$2)*$C$3,$C$4))</f>
        <v>0</v>
      </c>
      <c r="U71" s="69">
        <f>IF(ISBLANK(最大収容数!U71),0,MIN($E71*(1-$C$2)*$C$3,$C$4))</f>
        <v>0</v>
      </c>
      <c r="V71" s="69">
        <f>IF(ISBLANK(最大収容数!V71),0,MIN($E71*(1-$C$2)*$C$3,$C$4))</f>
        <v>0</v>
      </c>
      <c r="W71" s="69">
        <f>IF(ISBLANK(最大収容数!W71),0,MIN($E71*(1-$C$2)*$C$3,$C$4))</f>
        <v>0</v>
      </c>
      <c r="X71" s="69">
        <f>IF(ISBLANK(最大収容数!X71),0,MIN($E71*(1-$C$2)*$C$3,$C$4))</f>
        <v>0</v>
      </c>
    </row>
    <row r="72" spans="2:24">
      <c r="B72" s="45" t="s">
        <v>112</v>
      </c>
      <c r="C72" s="46" t="s">
        <v>54</v>
      </c>
      <c r="D72" s="46" t="s">
        <v>103</v>
      </c>
      <c r="E72" s="47">
        <v>16000</v>
      </c>
      <c r="F72" s="69">
        <f>IF(ISBLANK(最大収容数!F72),0,MIN($E72*(1-$C$2)*$C$3,$C$4))</f>
        <v>0</v>
      </c>
      <c r="G72" s="69">
        <f>IF(ISBLANK(最大収容数!G72),0,MIN($E72*(1-$C$2)*$C$3,$C$4))</f>
        <v>0</v>
      </c>
      <c r="H72" s="69">
        <f>IF(ISBLANK(最大収容数!H72),0,MIN($E72*(1-$C$2)*$C$3,$C$4))</f>
        <v>0</v>
      </c>
      <c r="I72" s="69">
        <f>IF(ISBLANK(最大収容数!I72),0,MIN($E72*(1-$C$2)*$C$3,$C$4))</f>
        <v>0</v>
      </c>
      <c r="J72" s="69">
        <f>IF(ISBLANK(最大収容数!J72),0,MIN($E72*(1-$C$2)*$C$3,$C$4))</f>
        <v>0</v>
      </c>
      <c r="K72" s="69">
        <f>IF(ISBLANK(最大収容数!K72),0,MIN($E72*(1-$C$2)*$C$3,$C$4))</f>
        <v>0</v>
      </c>
      <c r="L72" s="69">
        <f>IF(ISBLANK(最大収容数!L72),0,MIN($E72*(1-$C$2)*$C$3,$C$4))</f>
        <v>0</v>
      </c>
      <c r="M72" s="69">
        <f>IF(ISBLANK(最大収容数!M72),0,MIN($E72*(1-$C$2)*$C$3,$C$4))</f>
        <v>0</v>
      </c>
      <c r="N72" s="69">
        <f>IF(ISBLANK(最大収容数!N72),0,MIN($E72*(1-$C$2)*$C$3,$C$4))</f>
        <v>0</v>
      </c>
      <c r="O72" s="69">
        <f>IF(ISBLANK(最大収容数!O72),0,MIN($E72*(1-$C$2)*$C$3,$C$4))</f>
        <v>0</v>
      </c>
      <c r="P72" s="69">
        <f>IF(ISBLANK(最大収容数!P72),0,MIN($E72*(1-$C$2)*$C$3,$C$4))</f>
        <v>0</v>
      </c>
      <c r="Q72" s="69">
        <f>IF(ISBLANK(最大収容数!Q72),0,MIN($E72*(1-$C$2)*$C$3,$C$4))</f>
        <v>3360</v>
      </c>
      <c r="R72" s="69">
        <f>IF(ISBLANK(最大収容数!R72),0,MIN($E72*(1-$C$2)*$C$3,$C$4))</f>
        <v>0</v>
      </c>
      <c r="S72" s="69">
        <f>IF(ISBLANK(最大収容数!S72),0,MIN($E72*(1-$C$2)*$C$3,$C$4))</f>
        <v>0</v>
      </c>
      <c r="T72" s="69">
        <f>IF(ISBLANK(最大収容数!T72),0,MIN($E72*(1-$C$2)*$C$3,$C$4))</f>
        <v>0</v>
      </c>
      <c r="U72" s="69">
        <f>IF(ISBLANK(最大収容数!U72),0,MIN($E72*(1-$C$2)*$C$3,$C$4))</f>
        <v>0</v>
      </c>
      <c r="V72" s="69">
        <f>IF(ISBLANK(最大収容数!V72),0,MIN($E72*(1-$C$2)*$C$3,$C$4))</f>
        <v>0</v>
      </c>
      <c r="W72" s="69">
        <f>IF(ISBLANK(最大収容数!W72),0,MIN($E72*(1-$C$2)*$C$3,$C$4))</f>
        <v>0</v>
      </c>
      <c r="X72" s="69">
        <f>IF(ISBLANK(最大収容数!X72),0,MIN($E72*(1-$C$2)*$C$3,$C$4))</f>
        <v>0</v>
      </c>
    </row>
    <row r="73" spans="2:24">
      <c r="B73" s="33" t="s">
        <v>112</v>
      </c>
      <c r="C73" s="34" t="s">
        <v>62</v>
      </c>
      <c r="D73" s="34" t="s">
        <v>104</v>
      </c>
      <c r="E73" s="39">
        <v>12800</v>
      </c>
      <c r="F73" s="69">
        <f>IF(ISBLANK(最大収容数!F73),0,MIN($E73*(1-$C$2)*$C$3,$C$4))</f>
        <v>0</v>
      </c>
      <c r="G73" s="69">
        <f>IF(ISBLANK(最大収容数!G73),0,MIN($E73*(1-$C$2)*$C$3,$C$4))</f>
        <v>0</v>
      </c>
      <c r="H73" s="69">
        <f>IF(ISBLANK(最大収容数!H73),0,MIN($E73*(1-$C$2)*$C$3,$C$4))</f>
        <v>0</v>
      </c>
      <c r="I73" s="69">
        <f>IF(ISBLANK(最大収容数!I73),0,MIN($E73*(1-$C$2)*$C$3,$C$4))</f>
        <v>0</v>
      </c>
      <c r="J73" s="69">
        <f>IF(ISBLANK(最大収容数!J73),0,MIN($E73*(1-$C$2)*$C$3,$C$4))</f>
        <v>0</v>
      </c>
      <c r="K73" s="69">
        <f>IF(ISBLANK(最大収容数!K73),0,MIN($E73*(1-$C$2)*$C$3,$C$4))</f>
        <v>0</v>
      </c>
      <c r="L73" s="69">
        <f>IF(ISBLANK(最大収容数!L73),0,MIN($E73*(1-$C$2)*$C$3,$C$4))</f>
        <v>0</v>
      </c>
      <c r="M73" s="69">
        <f>IF(ISBLANK(最大収容数!M73),0,MIN($E73*(1-$C$2)*$C$3,$C$4))</f>
        <v>0</v>
      </c>
      <c r="N73" s="69">
        <f>IF(ISBLANK(最大収容数!N73),0,MIN($E73*(1-$C$2)*$C$3,$C$4))</f>
        <v>0</v>
      </c>
      <c r="O73" s="69">
        <f>IF(ISBLANK(最大収容数!O73),0,MIN($E73*(1-$C$2)*$C$3,$C$4))</f>
        <v>0</v>
      </c>
      <c r="P73" s="69">
        <f>IF(ISBLANK(最大収容数!P73),0,MIN($E73*(1-$C$2)*$C$3,$C$4))</f>
        <v>0</v>
      </c>
      <c r="Q73" s="69">
        <f>IF(ISBLANK(最大収容数!Q73),0,MIN($E73*(1-$C$2)*$C$3,$C$4))</f>
        <v>0</v>
      </c>
      <c r="R73" s="69">
        <f>IF(ISBLANK(最大収容数!R73),0,MIN($E73*(1-$C$2)*$C$3,$C$4))</f>
        <v>2688</v>
      </c>
      <c r="S73" s="69">
        <f>IF(ISBLANK(最大収容数!S73),0,MIN($E73*(1-$C$2)*$C$3,$C$4))</f>
        <v>2688</v>
      </c>
      <c r="T73" s="69">
        <f>IF(ISBLANK(最大収容数!T73),0,MIN($E73*(1-$C$2)*$C$3,$C$4))</f>
        <v>2688</v>
      </c>
      <c r="U73" s="69">
        <f>IF(ISBLANK(最大収容数!U73),0,MIN($E73*(1-$C$2)*$C$3,$C$4))</f>
        <v>2688</v>
      </c>
      <c r="V73" s="69">
        <f>IF(ISBLANK(最大収容数!V73),0,MIN($E73*(1-$C$2)*$C$3,$C$4))</f>
        <v>2688</v>
      </c>
      <c r="W73" s="69">
        <f>IF(ISBLANK(最大収容数!W73),0,MIN($E73*(1-$C$2)*$C$3,$C$4))</f>
        <v>2688</v>
      </c>
      <c r="X73" s="69">
        <f>IF(ISBLANK(最大収容数!X73),0,MIN($E73*(1-$C$2)*$C$3,$C$4))</f>
        <v>0</v>
      </c>
    </row>
    <row r="74" spans="2:24">
      <c r="B74" s="24" t="s">
        <v>112</v>
      </c>
      <c r="C74" s="25" t="s">
        <v>62</v>
      </c>
      <c r="D74" s="25" t="s">
        <v>55</v>
      </c>
      <c r="E74" s="41">
        <v>16000</v>
      </c>
      <c r="F74" s="69">
        <f>IF(ISBLANK(最大収容数!F74),0,MIN($E74*(1-$C$2)*$C$3,$C$4))</f>
        <v>0</v>
      </c>
      <c r="G74" s="69">
        <f>IF(ISBLANK(最大収容数!G74),0,MIN($E74*(1-$C$2)*$C$3,$C$4))</f>
        <v>0</v>
      </c>
      <c r="H74" s="69">
        <f>IF(ISBLANK(最大収容数!H74),0,MIN($E74*(1-$C$2)*$C$3,$C$4))</f>
        <v>3360</v>
      </c>
      <c r="I74" s="69">
        <f>IF(ISBLANK(最大収容数!I74),0,MIN($E74*(1-$C$2)*$C$3,$C$4))</f>
        <v>3360</v>
      </c>
      <c r="J74" s="69">
        <f>IF(ISBLANK(最大収容数!J74),0,MIN($E74*(1-$C$2)*$C$3,$C$4))</f>
        <v>3360</v>
      </c>
      <c r="K74" s="69">
        <f>IF(ISBLANK(最大収容数!K74),0,MIN($E74*(1-$C$2)*$C$3,$C$4))</f>
        <v>3360</v>
      </c>
      <c r="L74" s="69">
        <f>IF(ISBLANK(最大収容数!L74),0,MIN($E74*(1-$C$2)*$C$3,$C$4))</f>
        <v>3360</v>
      </c>
      <c r="M74" s="69">
        <f>IF(ISBLANK(最大収容数!M74),0,MIN($E74*(1-$C$2)*$C$3,$C$4))</f>
        <v>3360</v>
      </c>
      <c r="N74" s="69">
        <f>IF(ISBLANK(最大収容数!N74),0,MIN($E74*(1-$C$2)*$C$3,$C$4))</f>
        <v>3360</v>
      </c>
      <c r="O74" s="69">
        <f>IF(ISBLANK(最大収容数!O74),0,MIN($E74*(1-$C$2)*$C$3,$C$4))</f>
        <v>3360</v>
      </c>
      <c r="P74" s="69">
        <f>IF(ISBLANK(最大収容数!P74),0,MIN($E74*(1-$C$2)*$C$3,$C$4))</f>
        <v>0</v>
      </c>
      <c r="Q74" s="69">
        <f>IF(ISBLANK(最大収容数!Q74),0,MIN($E74*(1-$C$2)*$C$3,$C$4))</f>
        <v>0</v>
      </c>
      <c r="R74" s="69">
        <f>IF(ISBLANK(最大収容数!R74),0,MIN($E74*(1-$C$2)*$C$3,$C$4))</f>
        <v>0</v>
      </c>
      <c r="S74" s="69">
        <f>IF(ISBLANK(最大収容数!S74),0,MIN($E74*(1-$C$2)*$C$3,$C$4))</f>
        <v>0</v>
      </c>
      <c r="T74" s="69">
        <f>IF(ISBLANK(最大収容数!T74),0,MIN($E74*(1-$C$2)*$C$3,$C$4))</f>
        <v>0</v>
      </c>
      <c r="U74" s="69">
        <f>IF(ISBLANK(最大収容数!U74),0,MIN($E74*(1-$C$2)*$C$3,$C$4))</f>
        <v>0</v>
      </c>
      <c r="V74" s="69">
        <f>IF(ISBLANK(最大収容数!V74),0,MIN($E74*(1-$C$2)*$C$3,$C$4))</f>
        <v>0</v>
      </c>
      <c r="W74" s="69">
        <f>IF(ISBLANK(最大収容数!W74),0,MIN($E74*(1-$C$2)*$C$3,$C$4))</f>
        <v>0</v>
      </c>
      <c r="X74" s="69">
        <f>IF(ISBLANK(最大収容数!X74),0,MIN($E74*(1-$C$2)*$C$3,$C$4))</f>
        <v>0</v>
      </c>
    </row>
    <row r="75" spans="2:24">
      <c r="B75" s="45" t="s">
        <v>112</v>
      </c>
      <c r="C75" s="46" t="s">
        <v>63</v>
      </c>
      <c r="D75" s="46" t="s">
        <v>105</v>
      </c>
      <c r="E75" s="47">
        <v>7500</v>
      </c>
      <c r="F75" s="69">
        <f>IF(ISBLANK(最大収容数!F75),0,MIN($E75*(1-$C$2)*$C$3,$C$4))</f>
        <v>0</v>
      </c>
      <c r="G75" s="69">
        <f>IF(ISBLANK(最大収容数!G75),0,MIN($E75*(1-$C$2)*$C$3,$C$4))</f>
        <v>0</v>
      </c>
      <c r="H75" s="69">
        <f>IF(ISBLANK(最大収容数!H75),0,MIN($E75*(1-$C$2)*$C$3,$C$4))</f>
        <v>0</v>
      </c>
      <c r="I75" s="69">
        <f>IF(ISBLANK(最大収容数!I75),0,MIN($E75*(1-$C$2)*$C$3,$C$4))</f>
        <v>0</v>
      </c>
      <c r="J75" s="69">
        <f>IF(ISBLANK(最大収容数!J75),0,MIN($E75*(1-$C$2)*$C$3,$C$4))</f>
        <v>1575</v>
      </c>
      <c r="K75" s="69">
        <f>IF(ISBLANK(最大収容数!K75),0,MIN($E75*(1-$C$2)*$C$3,$C$4))</f>
        <v>1575</v>
      </c>
      <c r="L75" s="69">
        <f>IF(ISBLANK(最大収容数!L75),0,MIN($E75*(1-$C$2)*$C$3,$C$4))</f>
        <v>1575</v>
      </c>
      <c r="M75" s="69">
        <f>IF(ISBLANK(最大収容数!M75),0,MIN($E75*(1-$C$2)*$C$3,$C$4))</f>
        <v>1575</v>
      </c>
      <c r="N75" s="69">
        <f>IF(ISBLANK(最大収容数!N75),0,MIN($E75*(1-$C$2)*$C$3,$C$4))</f>
        <v>1575</v>
      </c>
      <c r="O75" s="69">
        <f>IF(ISBLANK(最大収容数!O75),0,MIN($E75*(1-$C$2)*$C$3,$C$4))</f>
        <v>1575</v>
      </c>
      <c r="P75" s="69">
        <f>IF(ISBLANK(最大収容数!P75),0,MIN($E75*(1-$C$2)*$C$3,$C$4))</f>
        <v>0</v>
      </c>
      <c r="Q75" s="69">
        <f>IF(ISBLANK(最大収容数!Q75),0,MIN($E75*(1-$C$2)*$C$3,$C$4))</f>
        <v>0</v>
      </c>
      <c r="R75" s="69">
        <f>IF(ISBLANK(最大収容数!R75),0,MIN($E75*(1-$C$2)*$C$3,$C$4))</f>
        <v>0</v>
      </c>
      <c r="S75" s="69">
        <f>IF(ISBLANK(最大収容数!S75),0,MIN($E75*(1-$C$2)*$C$3,$C$4))</f>
        <v>0</v>
      </c>
      <c r="T75" s="69">
        <f>IF(ISBLANK(最大収容数!T75),0,MIN($E75*(1-$C$2)*$C$3,$C$4))</f>
        <v>0</v>
      </c>
      <c r="U75" s="69">
        <f>IF(ISBLANK(最大収容数!U75),0,MIN($E75*(1-$C$2)*$C$3,$C$4))</f>
        <v>0</v>
      </c>
      <c r="V75" s="69">
        <f>IF(ISBLANK(最大収容数!V75),0,MIN($E75*(1-$C$2)*$C$3,$C$4))</f>
        <v>0</v>
      </c>
      <c r="W75" s="69">
        <f>IF(ISBLANK(最大収容数!W75),0,MIN($E75*(1-$C$2)*$C$3,$C$4))</f>
        <v>0</v>
      </c>
      <c r="X75" s="69">
        <f>IF(ISBLANK(最大収容数!X75),0,MIN($E75*(1-$C$2)*$C$3,$C$4))</f>
        <v>0</v>
      </c>
    </row>
    <row r="76" spans="2:24">
      <c r="B76" s="33" t="s">
        <v>112</v>
      </c>
      <c r="C76" s="34" t="s">
        <v>86</v>
      </c>
      <c r="D76" s="34" t="s">
        <v>64</v>
      </c>
      <c r="E76" s="35">
        <v>5600</v>
      </c>
      <c r="F76" s="69">
        <f>IF(ISBLANK(最大収容数!F76),0,MIN($E76*(1-$C$2)*$C$3,$C$4))</f>
        <v>0</v>
      </c>
      <c r="G76" s="69">
        <f>IF(ISBLANK(最大収容数!G76),0,MIN($E76*(1-$C$2)*$C$3,$C$4))</f>
        <v>0</v>
      </c>
      <c r="H76" s="69">
        <f>IF(ISBLANK(最大収容数!H76),0,MIN($E76*(1-$C$2)*$C$3,$C$4))</f>
        <v>1176</v>
      </c>
      <c r="I76" s="69">
        <f>IF(ISBLANK(最大収容数!I76),0,MIN($E76*(1-$C$2)*$C$3,$C$4))</f>
        <v>1176</v>
      </c>
      <c r="J76" s="69">
        <f>IF(ISBLANK(最大収容数!J76),0,MIN($E76*(1-$C$2)*$C$3,$C$4))</f>
        <v>1176</v>
      </c>
      <c r="K76" s="69">
        <f>IF(ISBLANK(最大収容数!K76),0,MIN($E76*(1-$C$2)*$C$3,$C$4))</f>
        <v>1176</v>
      </c>
      <c r="L76" s="69">
        <f>IF(ISBLANK(最大収容数!L76),0,MIN($E76*(1-$C$2)*$C$3,$C$4))</f>
        <v>1176</v>
      </c>
      <c r="M76" s="69">
        <f>IF(ISBLANK(最大収容数!M76),0,MIN($E76*(1-$C$2)*$C$3,$C$4))</f>
        <v>1176</v>
      </c>
      <c r="N76" s="69">
        <f>IF(ISBLANK(最大収容数!N76),0,MIN($E76*(1-$C$2)*$C$3,$C$4))</f>
        <v>1176</v>
      </c>
      <c r="O76" s="69">
        <f>IF(ISBLANK(最大収容数!O76),0,MIN($E76*(1-$C$2)*$C$3,$C$4))</f>
        <v>1176</v>
      </c>
      <c r="P76" s="69">
        <f>IF(ISBLANK(最大収容数!P76),0,MIN($E76*(1-$C$2)*$C$3,$C$4))</f>
        <v>1176</v>
      </c>
      <c r="Q76" s="69">
        <f>IF(ISBLANK(最大収容数!Q76),0,MIN($E76*(1-$C$2)*$C$3,$C$4))</f>
        <v>0</v>
      </c>
      <c r="R76" s="69">
        <f>IF(ISBLANK(最大収容数!R76),0,MIN($E76*(1-$C$2)*$C$3,$C$4))</f>
        <v>0</v>
      </c>
      <c r="S76" s="69">
        <f>IF(ISBLANK(最大収容数!S76),0,MIN($E76*(1-$C$2)*$C$3,$C$4))</f>
        <v>0</v>
      </c>
      <c r="T76" s="69">
        <f>IF(ISBLANK(最大収容数!T76),0,MIN($E76*(1-$C$2)*$C$3,$C$4))</f>
        <v>0</v>
      </c>
      <c r="U76" s="69">
        <f>IF(ISBLANK(最大収容数!U76),0,MIN($E76*(1-$C$2)*$C$3,$C$4))</f>
        <v>0</v>
      </c>
      <c r="V76" s="69">
        <f>IF(ISBLANK(最大収容数!V76),0,MIN($E76*(1-$C$2)*$C$3,$C$4))</f>
        <v>0</v>
      </c>
      <c r="W76" s="69">
        <f>IF(ISBLANK(最大収容数!W76),0,MIN($E76*(1-$C$2)*$C$3,$C$4))</f>
        <v>0</v>
      </c>
      <c r="X76" s="69">
        <f>IF(ISBLANK(最大収容数!X76),0,MIN($E76*(1-$C$2)*$C$3,$C$4))</f>
        <v>0</v>
      </c>
    </row>
    <row r="77" spans="2:24">
      <c r="B77" s="24" t="s">
        <v>112</v>
      </c>
      <c r="C77" s="25" t="s">
        <v>86</v>
      </c>
      <c r="D77" s="25" t="s">
        <v>64</v>
      </c>
      <c r="E77" s="26">
        <v>5600</v>
      </c>
      <c r="F77" s="69">
        <f>IF(ISBLANK(最大収容数!F77),0,MIN($E77*(1-$C$2)*$C$3,$C$4))</f>
        <v>0</v>
      </c>
      <c r="G77" s="69">
        <f>IF(ISBLANK(最大収容数!G77),0,MIN($E77*(1-$C$2)*$C$3,$C$4))</f>
        <v>0</v>
      </c>
      <c r="H77" s="69">
        <f>IF(ISBLANK(最大収容数!H77),0,MIN($E77*(1-$C$2)*$C$3,$C$4))</f>
        <v>1176</v>
      </c>
      <c r="I77" s="69">
        <f>IF(ISBLANK(最大収容数!I77),0,MIN($E77*(1-$C$2)*$C$3,$C$4))</f>
        <v>1176</v>
      </c>
      <c r="J77" s="69">
        <f>IF(ISBLANK(最大収容数!J77),0,MIN($E77*(1-$C$2)*$C$3,$C$4))</f>
        <v>1176</v>
      </c>
      <c r="K77" s="69">
        <f>IF(ISBLANK(最大収容数!K77),0,MIN($E77*(1-$C$2)*$C$3,$C$4))</f>
        <v>1176</v>
      </c>
      <c r="L77" s="69">
        <f>IF(ISBLANK(最大収容数!L77),0,MIN($E77*(1-$C$2)*$C$3,$C$4))</f>
        <v>1176</v>
      </c>
      <c r="M77" s="69">
        <f>IF(ISBLANK(最大収容数!M77),0,MIN($E77*(1-$C$2)*$C$3,$C$4))</f>
        <v>1176</v>
      </c>
      <c r="N77" s="69">
        <f>IF(ISBLANK(最大収容数!N77),0,MIN($E77*(1-$C$2)*$C$3,$C$4))</f>
        <v>1176</v>
      </c>
      <c r="O77" s="69">
        <f>IF(ISBLANK(最大収容数!O77),0,MIN($E77*(1-$C$2)*$C$3,$C$4))</f>
        <v>1176</v>
      </c>
      <c r="P77" s="69">
        <f>IF(ISBLANK(最大収容数!P77),0,MIN($E77*(1-$C$2)*$C$3,$C$4))</f>
        <v>1176</v>
      </c>
      <c r="Q77" s="69">
        <f>IF(ISBLANK(最大収容数!Q77),0,MIN($E77*(1-$C$2)*$C$3,$C$4))</f>
        <v>0</v>
      </c>
      <c r="R77" s="69">
        <f>IF(ISBLANK(最大収容数!R77),0,MIN($E77*(1-$C$2)*$C$3,$C$4))</f>
        <v>0</v>
      </c>
      <c r="S77" s="69">
        <f>IF(ISBLANK(最大収容数!S77),0,MIN($E77*(1-$C$2)*$C$3,$C$4))</f>
        <v>0</v>
      </c>
      <c r="T77" s="69">
        <f>IF(ISBLANK(最大収容数!T77),0,MIN($E77*(1-$C$2)*$C$3,$C$4))</f>
        <v>0</v>
      </c>
      <c r="U77" s="69">
        <f>IF(ISBLANK(最大収容数!U77),0,MIN($E77*(1-$C$2)*$C$3,$C$4))</f>
        <v>0</v>
      </c>
      <c r="V77" s="69">
        <f>IF(ISBLANK(最大収容数!V77),0,MIN($E77*(1-$C$2)*$C$3,$C$4))</f>
        <v>0</v>
      </c>
      <c r="W77" s="69">
        <f>IF(ISBLANK(最大収容数!W77),0,MIN($E77*(1-$C$2)*$C$3,$C$4))</f>
        <v>0</v>
      </c>
      <c r="X77" s="69">
        <f>IF(ISBLANK(最大収容数!X77),0,MIN($E77*(1-$C$2)*$C$3,$C$4))</f>
        <v>0</v>
      </c>
    </row>
    <row r="78" spans="2:24">
      <c r="B78" s="27" t="s">
        <v>112</v>
      </c>
      <c r="C78" s="28" t="s">
        <v>65</v>
      </c>
      <c r="D78" s="28" t="s">
        <v>66</v>
      </c>
      <c r="E78" s="29">
        <v>15000</v>
      </c>
      <c r="F78" s="69">
        <f>IF(ISBLANK(最大収容数!F78),0,MIN($E78*(1-$C$2)*$C$3,$C$4))</f>
        <v>0</v>
      </c>
      <c r="G78" s="69">
        <f>IF(ISBLANK(最大収容数!G78),0,MIN($E78*(1-$C$2)*$C$3,$C$4))</f>
        <v>0</v>
      </c>
      <c r="H78" s="69">
        <f>IF(ISBLANK(最大収容数!H78),0,MIN($E78*(1-$C$2)*$C$3,$C$4))</f>
        <v>0</v>
      </c>
      <c r="I78" s="69">
        <f>IF(ISBLANK(最大収容数!I78),0,MIN($E78*(1-$C$2)*$C$3,$C$4))</f>
        <v>0</v>
      </c>
      <c r="J78" s="69">
        <f>IF(ISBLANK(最大収容数!J78),0,MIN($E78*(1-$C$2)*$C$3,$C$4))</f>
        <v>0</v>
      </c>
      <c r="K78" s="69">
        <f>IF(ISBLANK(最大収容数!K78),0,MIN($E78*(1-$C$2)*$C$3,$C$4))</f>
        <v>0</v>
      </c>
      <c r="L78" s="69">
        <f>IF(ISBLANK(最大収容数!L78),0,MIN($E78*(1-$C$2)*$C$3,$C$4))</f>
        <v>0</v>
      </c>
      <c r="M78" s="69">
        <f>IF(ISBLANK(最大収容数!M78),0,MIN($E78*(1-$C$2)*$C$3,$C$4))</f>
        <v>0</v>
      </c>
      <c r="N78" s="69">
        <f>IF(ISBLANK(最大収容数!N78),0,MIN($E78*(1-$C$2)*$C$3,$C$4))</f>
        <v>0</v>
      </c>
      <c r="O78" s="69">
        <f>IF(ISBLANK(最大収容数!O78),0,MIN($E78*(1-$C$2)*$C$3,$C$4))</f>
        <v>0</v>
      </c>
      <c r="P78" s="69">
        <f>IF(ISBLANK(最大収容数!P78),0,MIN($E78*(1-$C$2)*$C$3,$C$4))</f>
        <v>0</v>
      </c>
      <c r="Q78" s="69">
        <f>IF(ISBLANK(最大収容数!Q78),0,MIN($E78*(1-$C$2)*$C$3,$C$4))</f>
        <v>0</v>
      </c>
      <c r="R78" s="69">
        <f>IF(ISBLANK(最大収容数!R78),0,MIN($E78*(1-$C$2)*$C$3,$C$4))</f>
        <v>3150</v>
      </c>
      <c r="S78" s="69">
        <f>IF(ISBLANK(最大収容数!S78),0,MIN($E78*(1-$C$2)*$C$3,$C$4))</f>
        <v>3150</v>
      </c>
      <c r="T78" s="69">
        <f>IF(ISBLANK(最大収容数!T78),0,MIN($E78*(1-$C$2)*$C$3,$C$4))</f>
        <v>3150</v>
      </c>
      <c r="U78" s="69">
        <f>IF(ISBLANK(最大収容数!U78),0,MIN($E78*(1-$C$2)*$C$3,$C$4))</f>
        <v>0</v>
      </c>
      <c r="V78" s="69">
        <f>IF(ISBLANK(最大収容数!V78),0,MIN($E78*(1-$C$2)*$C$3,$C$4))</f>
        <v>3150</v>
      </c>
      <c r="W78" s="69">
        <f>IF(ISBLANK(最大収容数!W78),0,MIN($E78*(1-$C$2)*$C$3,$C$4))</f>
        <v>3150</v>
      </c>
      <c r="X78" s="69">
        <f>IF(ISBLANK(最大収容数!X78),0,MIN($E78*(1-$C$2)*$C$3,$C$4))</f>
        <v>0</v>
      </c>
    </row>
    <row r="79" spans="2:24">
      <c r="B79" s="6" t="s">
        <v>112</v>
      </c>
      <c r="C79" s="21" t="s">
        <v>65</v>
      </c>
      <c r="D79" s="21" t="s">
        <v>67</v>
      </c>
      <c r="E79" s="22">
        <v>15000</v>
      </c>
      <c r="F79" s="69">
        <f>IF(ISBLANK(最大収容数!F79),0,MIN($E79*(1-$C$2)*$C$3,$C$4))</f>
        <v>0</v>
      </c>
      <c r="G79" s="69">
        <f>IF(ISBLANK(最大収容数!G79),0,MIN($E79*(1-$C$2)*$C$3,$C$4))</f>
        <v>0</v>
      </c>
      <c r="H79" s="69">
        <f>IF(ISBLANK(最大収容数!H79),0,MIN($E79*(1-$C$2)*$C$3,$C$4))</f>
        <v>0</v>
      </c>
      <c r="I79" s="69">
        <f>IF(ISBLANK(最大収容数!I79),0,MIN($E79*(1-$C$2)*$C$3,$C$4))</f>
        <v>0</v>
      </c>
      <c r="J79" s="69">
        <f>IF(ISBLANK(最大収容数!J79),0,MIN($E79*(1-$C$2)*$C$3,$C$4))</f>
        <v>3150</v>
      </c>
      <c r="K79" s="69">
        <f>IF(ISBLANK(最大収容数!K79),0,MIN($E79*(1-$C$2)*$C$3,$C$4))</f>
        <v>3150</v>
      </c>
      <c r="L79" s="69">
        <f>IF(ISBLANK(最大収容数!L79),0,MIN($E79*(1-$C$2)*$C$3,$C$4))</f>
        <v>3150</v>
      </c>
      <c r="M79" s="69">
        <f>IF(ISBLANK(最大収容数!M79),0,MIN($E79*(1-$C$2)*$C$3,$C$4))</f>
        <v>3150</v>
      </c>
      <c r="N79" s="69">
        <f>IF(ISBLANK(最大収容数!N79),0,MIN($E79*(1-$C$2)*$C$3,$C$4))</f>
        <v>3150</v>
      </c>
      <c r="O79" s="69">
        <f>IF(ISBLANK(最大収容数!O79),0,MIN($E79*(1-$C$2)*$C$3,$C$4))</f>
        <v>3150</v>
      </c>
      <c r="P79" s="69">
        <f>IF(ISBLANK(最大収容数!P79),0,MIN($E79*(1-$C$2)*$C$3,$C$4))</f>
        <v>3150</v>
      </c>
      <c r="Q79" s="69">
        <f>IF(ISBLANK(最大収容数!Q79),0,MIN($E79*(1-$C$2)*$C$3,$C$4))</f>
        <v>3150</v>
      </c>
      <c r="R79" s="69">
        <f>IF(ISBLANK(最大収容数!R79),0,MIN($E79*(1-$C$2)*$C$3,$C$4))</f>
        <v>0</v>
      </c>
      <c r="S79" s="69">
        <f>IF(ISBLANK(最大収容数!S79),0,MIN($E79*(1-$C$2)*$C$3,$C$4))</f>
        <v>0</v>
      </c>
      <c r="T79" s="69">
        <f>IF(ISBLANK(最大収容数!T79),0,MIN($E79*(1-$C$2)*$C$3,$C$4))</f>
        <v>0</v>
      </c>
      <c r="U79" s="69">
        <f>IF(ISBLANK(最大収容数!U79),0,MIN($E79*(1-$C$2)*$C$3,$C$4))</f>
        <v>0</v>
      </c>
      <c r="V79" s="69">
        <f>IF(ISBLANK(最大収容数!V79),0,MIN($E79*(1-$C$2)*$C$3,$C$4))</f>
        <v>0</v>
      </c>
      <c r="W79" s="69">
        <f>IF(ISBLANK(最大収容数!W79),0,MIN($E79*(1-$C$2)*$C$3,$C$4))</f>
        <v>0</v>
      </c>
      <c r="X79" s="69">
        <f>IF(ISBLANK(最大収容数!X79),0,MIN($E79*(1-$C$2)*$C$3,$C$4))</f>
        <v>0</v>
      </c>
    </row>
    <row r="80" spans="2:24">
      <c r="B80" s="6" t="s">
        <v>112</v>
      </c>
      <c r="C80" s="21" t="s">
        <v>65</v>
      </c>
      <c r="D80" s="21" t="s">
        <v>67</v>
      </c>
      <c r="E80" s="22">
        <v>15000</v>
      </c>
      <c r="F80" s="69">
        <f>IF(ISBLANK(最大収容数!F80),0,MIN($E80*(1-$C$2)*$C$3,$C$4))</f>
        <v>0</v>
      </c>
      <c r="G80" s="69">
        <f>IF(ISBLANK(最大収容数!G80),0,MIN($E80*(1-$C$2)*$C$3,$C$4))</f>
        <v>0</v>
      </c>
      <c r="H80" s="69">
        <f>IF(ISBLANK(最大収容数!H80),0,MIN($E80*(1-$C$2)*$C$3,$C$4))</f>
        <v>0</v>
      </c>
      <c r="I80" s="69">
        <f>IF(ISBLANK(最大収容数!I80),0,MIN($E80*(1-$C$2)*$C$3,$C$4))</f>
        <v>3150</v>
      </c>
      <c r="J80" s="69">
        <f>IF(ISBLANK(最大収容数!J80),0,MIN($E80*(1-$C$2)*$C$3,$C$4))</f>
        <v>3150</v>
      </c>
      <c r="K80" s="69">
        <f>IF(ISBLANK(最大収容数!K80),0,MIN($E80*(1-$C$2)*$C$3,$C$4))</f>
        <v>3150</v>
      </c>
      <c r="L80" s="69">
        <f>IF(ISBLANK(最大収容数!L80),0,MIN($E80*(1-$C$2)*$C$3,$C$4))</f>
        <v>3150</v>
      </c>
      <c r="M80" s="69">
        <f>IF(ISBLANK(最大収容数!M80),0,MIN($E80*(1-$C$2)*$C$3,$C$4))</f>
        <v>3150</v>
      </c>
      <c r="N80" s="69">
        <f>IF(ISBLANK(最大収容数!N80),0,MIN($E80*(1-$C$2)*$C$3,$C$4))</f>
        <v>3150</v>
      </c>
      <c r="O80" s="69">
        <f>IF(ISBLANK(最大収容数!O80),0,MIN($E80*(1-$C$2)*$C$3,$C$4))</f>
        <v>3150</v>
      </c>
      <c r="P80" s="69">
        <f>IF(ISBLANK(最大収容数!P80),0,MIN($E80*(1-$C$2)*$C$3,$C$4))</f>
        <v>0</v>
      </c>
      <c r="Q80" s="69">
        <f>IF(ISBLANK(最大収容数!Q80),0,MIN($E80*(1-$C$2)*$C$3,$C$4))</f>
        <v>0</v>
      </c>
      <c r="R80" s="69">
        <f>IF(ISBLANK(最大収容数!R80),0,MIN($E80*(1-$C$2)*$C$3,$C$4))</f>
        <v>0</v>
      </c>
      <c r="S80" s="69">
        <f>IF(ISBLANK(最大収容数!S80),0,MIN($E80*(1-$C$2)*$C$3,$C$4))</f>
        <v>0</v>
      </c>
      <c r="T80" s="69">
        <f>IF(ISBLANK(最大収容数!T80),0,MIN($E80*(1-$C$2)*$C$3,$C$4))</f>
        <v>0</v>
      </c>
      <c r="U80" s="69">
        <f>IF(ISBLANK(最大収容数!U80),0,MIN($E80*(1-$C$2)*$C$3,$C$4))</f>
        <v>0</v>
      </c>
      <c r="V80" s="69">
        <f>IF(ISBLANK(最大収容数!V80),0,MIN($E80*(1-$C$2)*$C$3,$C$4))</f>
        <v>0</v>
      </c>
      <c r="W80" s="69">
        <f>IF(ISBLANK(最大収容数!W80),0,MIN($E80*(1-$C$2)*$C$3,$C$4))</f>
        <v>0</v>
      </c>
      <c r="X80" s="69">
        <f>IF(ISBLANK(最大収容数!X80),0,MIN($E80*(1-$C$2)*$C$3,$C$4))</f>
        <v>0</v>
      </c>
    </row>
    <row r="81" spans="2:24">
      <c r="B81" s="6" t="s">
        <v>112</v>
      </c>
      <c r="C81" s="21" t="s">
        <v>65</v>
      </c>
      <c r="D81" s="21" t="s">
        <v>68</v>
      </c>
      <c r="E81" s="22">
        <v>15000</v>
      </c>
      <c r="F81" s="69">
        <f>IF(ISBLANK(最大収容数!F81),0,MIN($E81*(1-$C$2)*$C$3,$C$4))</f>
        <v>0</v>
      </c>
      <c r="G81" s="69">
        <f>IF(ISBLANK(最大収容数!G81),0,MIN($E81*(1-$C$2)*$C$3,$C$4))</f>
        <v>0</v>
      </c>
      <c r="H81" s="69">
        <f>IF(ISBLANK(最大収容数!H81),0,MIN($E81*(1-$C$2)*$C$3,$C$4))</f>
        <v>0</v>
      </c>
      <c r="I81" s="69">
        <f>IF(ISBLANK(最大収容数!I81),0,MIN($E81*(1-$C$2)*$C$3,$C$4))</f>
        <v>0</v>
      </c>
      <c r="J81" s="69">
        <f>IF(ISBLANK(最大収容数!J81),0,MIN($E81*(1-$C$2)*$C$3,$C$4))</f>
        <v>0</v>
      </c>
      <c r="K81" s="69">
        <f>IF(ISBLANK(最大収容数!K81),0,MIN($E81*(1-$C$2)*$C$3,$C$4))</f>
        <v>0</v>
      </c>
      <c r="L81" s="69">
        <f>IF(ISBLANK(最大収容数!L81),0,MIN($E81*(1-$C$2)*$C$3,$C$4))</f>
        <v>0</v>
      </c>
      <c r="M81" s="69">
        <f>IF(ISBLANK(最大収容数!M81),0,MIN($E81*(1-$C$2)*$C$3,$C$4))</f>
        <v>0</v>
      </c>
      <c r="N81" s="69">
        <f>IF(ISBLANK(最大収容数!N81),0,MIN($E81*(1-$C$2)*$C$3,$C$4))</f>
        <v>0</v>
      </c>
      <c r="O81" s="69">
        <f>IF(ISBLANK(最大収容数!O81),0,MIN($E81*(1-$C$2)*$C$3,$C$4))</f>
        <v>0</v>
      </c>
      <c r="P81" s="69">
        <f>IF(ISBLANK(最大収容数!P81),0,MIN($E81*(1-$C$2)*$C$3,$C$4))</f>
        <v>0</v>
      </c>
      <c r="Q81" s="69">
        <f>IF(ISBLANK(最大収容数!Q81),0,MIN($E81*(1-$C$2)*$C$3,$C$4))</f>
        <v>0</v>
      </c>
      <c r="R81" s="69">
        <f>IF(ISBLANK(最大収容数!R81),0,MIN($E81*(1-$C$2)*$C$3,$C$4))</f>
        <v>0</v>
      </c>
      <c r="S81" s="69">
        <f>IF(ISBLANK(最大収容数!S81),0,MIN($E81*(1-$C$2)*$C$3,$C$4))</f>
        <v>3150</v>
      </c>
      <c r="T81" s="69">
        <f>IF(ISBLANK(最大収容数!T81),0,MIN($E81*(1-$C$2)*$C$3,$C$4))</f>
        <v>0</v>
      </c>
      <c r="U81" s="69">
        <f>IF(ISBLANK(最大収容数!U81),0,MIN($E81*(1-$C$2)*$C$3,$C$4))</f>
        <v>3150</v>
      </c>
      <c r="V81" s="69">
        <f>IF(ISBLANK(最大収容数!V81),0,MIN($E81*(1-$C$2)*$C$3,$C$4))</f>
        <v>0</v>
      </c>
      <c r="W81" s="69">
        <f>IF(ISBLANK(最大収容数!W81),0,MIN($E81*(1-$C$2)*$C$3,$C$4))</f>
        <v>3150</v>
      </c>
      <c r="X81" s="69">
        <f>IF(ISBLANK(最大収容数!X81),0,MIN($E81*(1-$C$2)*$C$3,$C$4))</f>
        <v>0</v>
      </c>
    </row>
    <row r="82" spans="2:24">
      <c r="B82" s="30" t="s">
        <v>112</v>
      </c>
      <c r="C82" s="31" t="s">
        <v>65</v>
      </c>
      <c r="D82" s="31" t="s">
        <v>68</v>
      </c>
      <c r="E82" s="32">
        <v>15000</v>
      </c>
      <c r="F82" s="69">
        <f>IF(ISBLANK(最大収容数!F82),0,MIN($E82*(1-$C$2)*$C$3,$C$4))</f>
        <v>0</v>
      </c>
      <c r="G82" s="69">
        <f>IF(ISBLANK(最大収容数!G82),0,MIN($E82*(1-$C$2)*$C$3,$C$4))</f>
        <v>0</v>
      </c>
      <c r="H82" s="69">
        <f>IF(ISBLANK(最大収容数!H82),0,MIN($E82*(1-$C$2)*$C$3,$C$4))</f>
        <v>0</v>
      </c>
      <c r="I82" s="69">
        <f>IF(ISBLANK(最大収容数!I82),0,MIN($E82*(1-$C$2)*$C$3,$C$4))</f>
        <v>0</v>
      </c>
      <c r="J82" s="69">
        <f>IF(ISBLANK(最大収容数!J82),0,MIN($E82*(1-$C$2)*$C$3,$C$4))</f>
        <v>3150</v>
      </c>
      <c r="K82" s="69">
        <f>IF(ISBLANK(最大収容数!K82),0,MIN($E82*(1-$C$2)*$C$3,$C$4))</f>
        <v>3150</v>
      </c>
      <c r="L82" s="69">
        <f>IF(ISBLANK(最大収容数!L82),0,MIN($E82*(1-$C$2)*$C$3,$C$4))</f>
        <v>3150</v>
      </c>
      <c r="M82" s="69">
        <f>IF(ISBLANK(最大収容数!M82),0,MIN($E82*(1-$C$2)*$C$3,$C$4))</f>
        <v>3150</v>
      </c>
      <c r="N82" s="69">
        <f>IF(ISBLANK(最大収容数!N82),0,MIN($E82*(1-$C$2)*$C$3,$C$4))</f>
        <v>3150</v>
      </c>
      <c r="O82" s="69">
        <f>IF(ISBLANK(最大収容数!O82),0,MIN($E82*(1-$C$2)*$C$3,$C$4))</f>
        <v>3150</v>
      </c>
      <c r="P82" s="69">
        <f>IF(ISBLANK(最大収容数!P82),0,MIN($E82*(1-$C$2)*$C$3,$C$4))</f>
        <v>3150</v>
      </c>
      <c r="Q82" s="69">
        <f>IF(ISBLANK(最大収容数!Q82),0,MIN($E82*(1-$C$2)*$C$3,$C$4))</f>
        <v>3150</v>
      </c>
      <c r="R82" s="69">
        <f>IF(ISBLANK(最大収容数!R82),0,MIN($E82*(1-$C$2)*$C$3,$C$4))</f>
        <v>3150</v>
      </c>
      <c r="S82" s="69">
        <f>IF(ISBLANK(最大収容数!S82),0,MIN($E82*(1-$C$2)*$C$3,$C$4))</f>
        <v>3150</v>
      </c>
      <c r="T82" s="69">
        <f>IF(ISBLANK(最大収容数!T82),0,MIN($E82*(1-$C$2)*$C$3,$C$4))</f>
        <v>3150</v>
      </c>
      <c r="U82" s="69">
        <f>IF(ISBLANK(最大収容数!U82),0,MIN($E82*(1-$C$2)*$C$3,$C$4))</f>
        <v>3150</v>
      </c>
      <c r="V82" s="69">
        <f>IF(ISBLANK(最大収容数!V82),0,MIN($E82*(1-$C$2)*$C$3,$C$4))</f>
        <v>3150</v>
      </c>
      <c r="W82" s="69">
        <f>IF(ISBLANK(最大収容数!W82),0,MIN($E82*(1-$C$2)*$C$3,$C$4))</f>
        <v>3150</v>
      </c>
      <c r="X82" s="69">
        <f>IF(ISBLANK(最大収容数!X82),0,MIN($E82*(1-$C$2)*$C$3,$C$4))</f>
        <v>0</v>
      </c>
    </row>
    <row r="83" spans="2:24">
      <c r="B83" s="33" t="s">
        <v>112</v>
      </c>
      <c r="C83" s="34" t="s">
        <v>87</v>
      </c>
      <c r="D83" s="34" t="s">
        <v>69</v>
      </c>
      <c r="E83" s="35">
        <v>4700</v>
      </c>
      <c r="F83" s="69">
        <f>IF(ISBLANK(最大収容数!F83),0,MIN($E83*(1-$C$2)*$C$3,$C$4))</f>
        <v>0</v>
      </c>
      <c r="G83" s="69">
        <f>IF(ISBLANK(最大収容数!G83),0,MIN($E83*(1-$C$2)*$C$3,$C$4))</f>
        <v>0</v>
      </c>
      <c r="H83" s="69">
        <f>IF(ISBLANK(最大収容数!H83),0,MIN($E83*(1-$C$2)*$C$3,$C$4))</f>
        <v>0</v>
      </c>
      <c r="I83" s="69">
        <f>IF(ISBLANK(最大収容数!I83),0,MIN($E83*(1-$C$2)*$C$3,$C$4))</f>
        <v>0</v>
      </c>
      <c r="J83" s="69">
        <f>IF(ISBLANK(最大収容数!J83),0,MIN($E83*(1-$C$2)*$C$3,$C$4))</f>
        <v>987</v>
      </c>
      <c r="K83" s="69">
        <f>IF(ISBLANK(最大収容数!K83),0,MIN($E83*(1-$C$2)*$C$3,$C$4))</f>
        <v>0</v>
      </c>
      <c r="L83" s="69">
        <f>IF(ISBLANK(最大収容数!L83),0,MIN($E83*(1-$C$2)*$C$3,$C$4))</f>
        <v>987</v>
      </c>
      <c r="M83" s="69">
        <f>IF(ISBLANK(最大収容数!M83),0,MIN($E83*(1-$C$2)*$C$3,$C$4))</f>
        <v>0</v>
      </c>
      <c r="N83" s="69">
        <f>IF(ISBLANK(最大収容数!N83),0,MIN($E83*(1-$C$2)*$C$3,$C$4))</f>
        <v>987</v>
      </c>
      <c r="O83" s="69">
        <f>IF(ISBLANK(最大収容数!O83),0,MIN($E83*(1-$C$2)*$C$3,$C$4))</f>
        <v>0</v>
      </c>
      <c r="P83" s="69">
        <f>IF(ISBLANK(最大収容数!P83),0,MIN($E83*(1-$C$2)*$C$3,$C$4))</f>
        <v>987</v>
      </c>
      <c r="Q83" s="69">
        <f>IF(ISBLANK(最大収容数!Q83),0,MIN($E83*(1-$C$2)*$C$3,$C$4))</f>
        <v>0</v>
      </c>
      <c r="R83" s="69">
        <f>IF(ISBLANK(最大収容数!R83),0,MIN($E83*(1-$C$2)*$C$3,$C$4))</f>
        <v>987</v>
      </c>
      <c r="S83" s="69">
        <f>IF(ISBLANK(最大収容数!S83),0,MIN($E83*(1-$C$2)*$C$3,$C$4))</f>
        <v>0</v>
      </c>
      <c r="T83" s="69">
        <f>IF(ISBLANK(最大収容数!T83),0,MIN($E83*(1-$C$2)*$C$3,$C$4))</f>
        <v>0</v>
      </c>
      <c r="U83" s="69">
        <f>IF(ISBLANK(最大収容数!U83),0,MIN($E83*(1-$C$2)*$C$3,$C$4))</f>
        <v>0</v>
      </c>
      <c r="V83" s="69">
        <f>IF(ISBLANK(最大収容数!V83),0,MIN($E83*(1-$C$2)*$C$3,$C$4))</f>
        <v>0</v>
      </c>
      <c r="W83" s="69">
        <f>IF(ISBLANK(最大収容数!W83),0,MIN($E83*(1-$C$2)*$C$3,$C$4))</f>
        <v>987</v>
      </c>
      <c r="X83" s="69">
        <f>IF(ISBLANK(最大収容数!X83),0,MIN($E83*(1-$C$2)*$C$3,$C$4))</f>
        <v>987</v>
      </c>
    </row>
    <row r="84" spans="2:24">
      <c r="B84" s="6" t="s">
        <v>112</v>
      </c>
      <c r="C84" s="21" t="s">
        <v>87</v>
      </c>
      <c r="D84" s="21" t="s">
        <v>69</v>
      </c>
      <c r="E84" s="22">
        <v>4700</v>
      </c>
      <c r="F84" s="69">
        <f>IF(ISBLANK(最大収容数!F84),0,MIN($E84*(1-$C$2)*$C$3,$C$4))</f>
        <v>0</v>
      </c>
      <c r="G84" s="69">
        <f>IF(ISBLANK(最大収容数!G84),0,MIN($E84*(1-$C$2)*$C$3,$C$4))</f>
        <v>0</v>
      </c>
      <c r="H84" s="69">
        <f>IF(ISBLANK(最大収容数!H84),0,MIN($E84*(1-$C$2)*$C$3,$C$4))</f>
        <v>0</v>
      </c>
      <c r="I84" s="69">
        <f>IF(ISBLANK(最大収容数!I84),0,MIN($E84*(1-$C$2)*$C$3,$C$4))</f>
        <v>987</v>
      </c>
      <c r="J84" s="69">
        <f>IF(ISBLANK(最大収容数!J84),0,MIN($E84*(1-$C$2)*$C$3,$C$4))</f>
        <v>987</v>
      </c>
      <c r="K84" s="69">
        <f>IF(ISBLANK(最大収容数!K84),0,MIN($E84*(1-$C$2)*$C$3,$C$4))</f>
        <v>987</v>
      </c>
      <c r="L84" s="69">
        <f>IF(ISBLANK(最大収容数!L84),0,MIN($E84*(1-$C$2)*$C$3,$C$4))</f>
        <v>987</v>
      </c>
      <c r="M84" s="69">
        <f>IF(ISBLANK(最大収容数!M84),0,MIN($E84*(1-$C$2)*$C$3,$C$4))</f>
        <v>987</v>
      </c>
      <c r="N84" s="69">
        <f>IF(ISBLANK(最大収容数!N84),0,MIN($E84*(1-$C$2)*$C$3,$C$4))</f>
        <v>987</v>
      </c>
      <c r="O84" s="69">
        <f>IF(ISBLANK(最大収容数!O84),0,MIN($E84*(1-$C$2)*$C$3,$C$4))</f>
        <v>987</v>
      </c>
      <c r="P84" s="69">
        <f>IF(ISBLANK(最大収容数!P84),0,MIN($E84*(1-$C$2)*$C$3,$C$4))</f>
        <v>987</v>
      </c>
      <c r="Q84" s="69">
        <f>IF(ISBLANK(最大収容数!Q84),0,MIN($E84*(1-$C$2)*$C$3,$C$4))</f>
        <v>987</v>
      </c>
      <c r="R84" s="69">
        <f>IF(ISBLANK(最大収容数!R84),0,MIN($E84*(1-$C$2)*$C$3,$C$4))</f>
        <v>987</v>
      </c>
      <c r="S84" s="69">
        <f>IF(ISBLANK(最大収容数!S84),0,MIN($E84*(1-$C$2)*$C$3,$C$4))</f>
        <v>987</v>
      </c>
      <c r="T84" s="69">
        <f>IF(ISBLANK(最大収容数!T84),0,MIN($E84*(1-$C$2)*$C$3,$C$4))</f>
        <v>987</v>
      </c>
      <c r="U84" s="69">
        <f>IF(ISBLANK(最大収容数!U84),0,MIN($E84*(1-$C$2)*$C$3,$C$4))</f>
        <v>987</v>
      </c>
      <c r="V84" s="69">
        <f>IF(ISBLANK(最大収容数!V84),0,MIN($E84*(1-$C$2)*$C$3,$C$4))</f>
        <v>987</v>
      </c>
      <c r="W84" s="69">
        <f>IF(ISBLANK(最大収容数!W84),0,MIN($E84*(1-$C$2)*$C$3,$C$4))</f>
        <v>987</v>
      </c>
      <c r="X84" s="69">
        <f>IF(ISBLANK(最大収容数!X84),0,MIN($E84*(1-$C$2)*$C$3,$C$4))</f>
        <v>987</v>
      </c>
    </row>
    <row r="85" spans="2:24">
      <c r="B85" s="24" t="s">
        <v>112</v>
      </c>
      <c r="C85" s="25" t="s">
        <v>87</v>
      </c>
      <c r="D85" s="25" t="s">
        <v>69</v>
      </c>
      <c r="E85" s="26">
        <v>4700</v>
      </c>
      <c r="F85" s="69">
        <f>IF(ISBLANK(最大収容数!F85),0,MIN($E85*(1-$C$2)*$C$3,$C$4))</f>
        <v>0</v>
      </c>
      <c r="G85" s="69">
        <f>IF(ISBLANK(最大収容数!G85),0,MIN($E85*(1-$C$2)*$C$3,$C$4))</f>
        <v>0</v>
      </c>
      <c r="H85" s="69">
        <f>IF(ISBLANK(最大収容数!H85),0,MIN($E85*(1-$C$2)*$C$3,$C$4))</f>
        <v>0</v>
      </c>
      <c r="I85" s="69">
        <f>IF(ISBLANK(最大収容数!I85),0,MIN($E85*(1-$C$2)*$C$3,$C$4))</f>
        <v>987</v>
      </c>
      <c r="J85" s="69">
        <f>IF(ISBLANK(最大収容数!J85),0,MIN($E85*(1-$C$2)*$C$3,$C$4))</f>
        <v>987</v>
      </c>
      <c r="K85" s="69">
        <f>IF(ISBLANK(最大収容数!K85),0,MIN($E85*(1-$C$2)*$C$3,$C$4))</f>
        <v>987</v>
      </c>
      <c r="L85" s="69">
        <f>IF(ISBLANK(最大収容数!L85),0,MIN($E85*(1-$C$2)*$C$3,$C$4))</f>
        <v>987</v>
      </c>
      <c r="M85" s="69">
        <f>IF(ISBLANK(最大収容数!M85),0,MIN($E85*(1-$C$2)*$C$3,$C$4))</f>
        <v>987</v>
      </c>
      <c r="N85" s="69">
        <f>IF(ISBLANK(最大収容数!N85),0,MIN($E85*(1-$C$2)*$C$3,$C$4))</f>
        <v>987</v>
      </c>
      <c r="O85" s="69">
        <f>IF(ISBLANK(最大収容数!O85),0,MIN($E85*(1-$C$2)*$C$3,$C$4))</f>
        <v>987</v>
      </c>
      <c r="P85" s="69">
        <f>IF(ISBLANK(最大収容数!P85),0,MIN($E85*(1-$C$2)*$C$3,$C$4))</f>
        <v>987</v>
      </c>
      <c r="Q85" s="69">
        <f>IF(ISBLANK(最大収容数!Q85),0,MIN($E85*(1-$C$2)*$C$3,$C$4))</f>
        <v>987</v>
      </c>
      <c r="R85" s="69">
        <f>IF(ISBLANK(最大収容数!R85),0,MIN($E85*(1-$C$2)*$C$3,$C$4))</f>
        <v>987</v>
      </c>
      <c r="S85" s="69">
        <f>IF(ISBLANK(最大収容数!S85),0,MIN($E85*(1-$C$2)*$C$3,$C$4))</f>
        <v>987</v>
      </c>
      <c r="T85" s="69">
        <f>IF(ISBLANK(最大収容数!T85),0,MIN($E85*(1-$C$2)*$C$3,$C$4))</f>
        <v>987</v>
      </c>
      <c r="U85" s="69">
        <f>IF(ISBLANK(最大収容数!U85),0,MIN($E85*(1-$C$2)*$C$3,$C$4))</f>
        <v>987</v>
      </c>
      <c r="V85" s="69">
        <f>IF(ISBLANK(最大収容数!V85),0,MIN($E85*(1-$C$2)*$C$3,$C$4))</f>
        <v>987</v>
      </c>
      <c r="W85" s="69">
        <f>IF(ISBLANK(最大収容数!W85),0,MIN($E85*(1-$C$2)*$C$3,$C$4))</f>
        <v>987</v>
      </c>
      <c r="X85" s="69">
        <f>IF(ISBLANK(最大収容数!X85),0,MIN($E85*(1-$C$2)*$C$3,$C$4))</f>
        <v>987</v>
      </c>
    </row>
    <row r="86" spans="2:24">
      <c r="B86" s="27"/>
      <c r="C86" s="28" t="s">
        <v>88</v>
      </c>
      <c r="D86" s="28" t="s">
        <v>70</v>
      </c>
      <c r="E86" s="29">
        <v>10000</v>
      </c>
      <c r="F86" s="69">
        <f>IF(ISBLANK(最大収容数!F86),0,MIN($E86*(1-$C$2)*$C$3,$C$4))</f>
        <v>0</v>
      </c>
      <c r="G86" s="69">
        <f>IF(ISBLANK(最大収容数!G86),0,MIN($E86*(1-$C$2)*$C$3,$C$4))</f>
        <v>0</v>
      </c>
      <c r="H86" s="69">
        <f>IF(ISBLANK(最大収容数!H86),0,MIN($E86*(1-$C$2)*$C$3,$C$4))</f>
        <v>0</v>
      </c>
      <c r="I86" s="69">
        <f>IF(ISBLANK(最大収容数!I86),0,MIN($E86*(1-$C$2)*$C$3,$C$4))</f>
        <v>2100</v>
      </c>
      <c r="J86" s="69">
        <f>IF(ISBLANK(最大収容数!J86),0,MIN($E86*(1-$C$2)*$C$3,$C$4))</f>
        <v>2100</v>
      </c>
      <c r="K86" s="69">
        <f>IF(ISBLANK(最大収容数!K86),0,MIN($E86*(1-$C$2)*$C$3,$C$4))</f>
        <v>2100</v>
      </c>
      <c r="L86" s="69">
        <f>IF(ISBLANK(最大収容数!L86),0,MIN($E86*(1-$C$2)*$C$3,$C$4))</f>
        <v>2100</v>
      </c>
      <c r="M86" s="69">
        <f>IF(ISBLANK(最大収容数!M86),0,MIN($E86*(1-$C$2)*$C$3,$C$4))</f>
        <v>0</v>
      </c>
      <c r="N86" s="69">
        <f>IF(ISBLANK(最大収容数!N86),0,MIN($E86*(1-$C$2)*$C$3,$C$4))</f>
        <v>0</v>
      </c>
      <c r="O86" s="69">
        <f>IF(ISBLANK(最大収容数!O86),0,MIN($E86*(1-$C$2)*$C$3,$C$4))</f>
        <v>0</v>
      </c>
      <c r="P86" s="69">
        <f>IF(ISBLANK(最大収容数!P86),0,MIN($E86*(1-$C$2)*$C$3,$C$4))</f>
        <v>0</v>
      </c>
      <c r="Q86" s="69">
        <f>IF(ISBLANK(最大収容数!Q86),0,MIN($E86*(1-$C$2)*$C$3,$C$4))</f>
        <v>0</v>
      </c>
      <c r="R86" s="69">
        <f>IF(ISBLANK(最大収容数!R86),0,MIN($E86*(1-$C$2)*$C$3,$C$4))</f>
        <v>0</v>
      </c>
      <c r="S86" s="69">
        <f>IF(ISBLANK(最大収容数!S86),0,MIN($E86*(1-$C$2)*$C$3,$C$4))</f>
        <v>0</v>
      </c>
      <c r="T86" s="69">
        <f>IF(ISBLANK(最大収容数!T86),0,MIN($E86*(1-$C$2)*$C$3,$C$4))</f>
        <v>0</v>
      </c>
      <c r="U86" s="69">
        <f>IF(ISBLANK(最大収容数!U86),0,MIN($E86*(1-$C$2)*$C$3,$C$4))</f>
        <v>0</v>
      </c>
      <c r="V86" s="69">
        <f>IF(ISBLANK(最大収容数!V86),0,MIN($E86*(1-$C$2)*$C$3,$C$4))</f>
        <v>0</v>
      </c>
      <c r="W86" s="69">
        <f>IF(ISBLANK(最大収容数!W86),0,MIN($E86*(1-$C$2)*$C$3,$C$4))</f>
        <v>0</v>
      </c>
      <c r="X86" s="69">
        <f>IF(ISBLANK(最大収容数!X86),0,MIN($E86*(1-$C$2)*$C$3,$C$4))</f>
        <v>0</v>
      </c>
    </row>
    <row r="87" spans="2:24">
      <c r="B87" s="6"/>
      <c r="C87" s="21" t="s">
        <v>88</v>
      </c>
      <c r="D87" s="21" t="s">
        <v>70</v>
      </c>
      <c r="E87" s="22">
        <v>10000</v>
      </c>
      <c r="F87" s="69">
        <f>IF(ISBLANK(最大収容数!F87),0,MIN($E87*(1-$C$2)*$C$3,$C$4))</f>
        <v>0</v>
      </c>
      <c r="G87" s="69">
        <f>IF(ISBLANK(最大収容数!G87),0,MIN($E87*(1-$C$2)*$C$3,$C$4))</f>
        <v>0</v>
      </c>
      <c r="H87" s="69">
        <f>IF(ISBLANK(最大収容数!H87),0,MIN($E87*(1-$C$2)*$C$3,$C$4))</f>
        <v>0</v>
      </c>
      <c r="I87" s="69">
        <f>IF(ISBLANK(最大収容数!I87),0,MIN($E87*(1-$C$2)*$C$3,$C$4))</f>
        <v>2100</v>
      </c>
      <c r="J87" s="69">
        <f>IF(ISBLANK(最大収容数!J87),0,MIN($E87*(1-$C$2)*$C$3,$C$4))</f>
        <v>2100</v>
      </c>
      <c r="K87" s="69">
        <f>IF(ISBLANK(最大収容数!K87),0,MIN($E87*(1-$C$2)*$C$3,$C$4))</f>
        <v>2100</v>
      </c>
      <c r="L87" s="69">
        <f>IF(ISBLANK(最大収容数!L87),0,MIN($E87*(1-$C$2)*$C$3,$C$4))</f>
        <v>2100</v>
      </c>
      <c r="M87" s="69">
        <f>IF(ISBLANK(最大収容数!M87),0,MIN($E87*(1-$C$2)*$C$3,$C$4))</f>
        <v>0</v>
      </c>
      <c r="N87" s="69">
        <f>IF(ISBLANK(最大収容数!N87),0,MIN($E87*(1-$C$2)*$C$3,$C$4))</f>
        <v>0</v>
      </c>
      <c r="O87" s="69">
        <f>IF(ISBLANK(最大収容数!O87),0,MIN($E87*(1-$C$2)*$C$3,$C$4))</f>
        <v>0</v>
      </c>
      <c r="P87" s="69">
        <f>IF(ISBLANK(最大収容数!P87),0,MIN($E87*(1-$C$2)*$C$3,$C$4))</f>
        <v>0</v>
      </c>
      <c r="Q87" s="69">
        <f>IF(ISBLANK(最大収容数!Q87),0,MIN($E87*(1-$C$2)*$C$3,$C$4))</f>
        <v>0</v>
      </c>
      <c r="R87" s="69">
        <f>IF(ISBLANK(最大収容数!R87),0,MIN($E87*(1-$C$2)*$C$3,$C$4))</f>
        <v>0</v>
      </c>
      <c r="S87" s="69">
        <f>IF(ISBLANK(最大収容数!S87),0,MIN($E87*(1-$C$2)*$C$3,$C$4))</f>
        <v>0</v>
      </c>
      <c r="T87" s="69">
        <f>IF(ISBLANK(最大収容数!T87),0,MIN($E87*(1-$C$2)*$C$3,$C$4))</f>
        <v>0</v>
      </c>
      <c r="U87" s="69">
        <f>IF(ISBLANK(最大収容数!U87),0,MIN($E87*(1-$C$2)*$C$3,$C$4))</f>
        <v>0</v>
      </c>
      <c r="V87" s="69">
        <f>IF(ISBLANK(最大収容数!V87),0,MIN($E87*(1-$C$2)*$C$3,$C$4))</f>
        <v>0</v>
      </c>
      <c r="W87" s="69">
        <f>IF(ISBLANK(最大収容数!W87),0,MIN($E87*(1-$C$2)*$C$3,$C$4))</f>
        <v>0</v>
      </c>
      <c r="X87" s="69">
        <f>IF(ISBLANK(最大収容数!X87),0,MIN($E87*(1-$C$2)*$C$3,$C$4))</f>
        <v>0</v>
      </c>
    </row>
    <row r="88" spans="2:24">
      <c r="B88" s="6"/>
      <c r="C88" s="21" t="s">
        <v>88</v>
      </c>
      <c r="D88" s="21" t="s">
        <v>71</v>
      </c>
      <c r="E88" s="22">
        <v>10000</v>
      </c>
      <c r="F88" s="69">
        <f>IF(ISBLANK(最大収容数!F88),0,MIN($E88*(1-$C$2)*$C$3,$C$4))</f>
        <v>0</v>
      </c>
      <c r="G88" s="69">
        <f>IF(ISBLANK(最大収容数!G88),0,MIN($E88*(1-$C$2)*$C$3,$C$4))</f>
        <v>0</v>
      </c>
      <c r="H88" s="69">
        <f>IF(ISBLANK(最大収容数!H88),0,MIN($E88*(1-$C$2)*$C$3,$C$4))</f>
        <v>0</v>
      </c>
      <c r="I88" s="69">
        <f>IF(ISBLANK(最大収容数!I88),0,MIN($E88*(1-$C$2)*$C$3,$C$4))</f>
        <v>0</v>
      </c>
      <c r="J88" s="69">
        <f>IF(ISBLANK(最大収容数!J88),0,MIN($E88*(1-$C$2)*$C$3,$C$4))</f>
        <v>0</v>
      </c>
      <c r="K88" s="69">
        <f>IF(ISBLANK(最大収容数!K88),0,MIN($E88*(1-$C$2)*$C$3,$C$4))</f>
        <v>0</v>
      </c>
      <c r="L88" s="69">
        <f>IF(ISBLANK(最大収容数!L88),0,MIN($E88*(1-$C$2)*$C$3,$C$4))</f>
        <v>0</v>
      </c>
      <c r="M88" s="69">
        <f>IF(ISBLANK(最大収容数!M88),0,MIN($E88*(1-$C$2)*$C$3,$C$4))</f>
        <v>0</v>
      </c>
      <c r="N88" s="69">
        <f>IF(ISBLANK(最大収容数!N88),0,MIN($E88*(1-$C$2)*$C$3,$C$4))</f>
        <v>0</v>
      </c>
      <c r="O88" s="69">
        <f>IF(ISBLANK(最大収容数!O88),0,MIN($E88*(1-$C$2)*$C$3,$C$4))</f>
        <v>0</v>
      </c>
      <c r="P88" s="69">
        <f>IF(ISBLANK(最大収容数!P88),0,MIN($E88*(1-$C$2)*$C$3,$C$4))</f>
        <v>0</v>
      </c>
      <c r="Q88" s="69">
        <f>IF(ISBLANK(最大収容数!Q88),0,MIN($E88*(1-$C$2)*$C$3,$C$4))</f>
        <v>2100</v>
      </c>
      <c r="R88" s="69">
        <f>IF(ISBLANK(最大収容数!R88),0,MIN($E88*(1-$C$2)*$C$3,$C$4))</f>
        <v>2100</v>
      </c>
      <c r="S88" s="69">
        <f>IF(ISBLANK(最大収容数!S88),0,MIN($E88*(1-$C$2)*$C$3,$C$4))</f>
        <v>2100</v>
      </c>
      <c r="T88" s="69">
        <f>IF(ISBLANK(最大収容数!T88),0,MIN($E88*(1-$C$2)*$C$3,$C$4))</f>
        <v>2100</v>
      </c>
      <c r="U88" s="69">
        <f>IF(ISBLANK(最大収容数!U88),0,MIN($E88*(1-$C$2)*$C$3,$C$4))</f>
        <v>2100</v>
      </c>
      <c r="V88" s="69">
        <f>IF(ISBLANK(最大収容数!V88),0,MIN($E88*(1-$C$2)*$C$3,$C$4))</f>
        <v>2100</v>
      </c>
      <c r="W88" s="69">
        <f>IF(ISBLANK(最大収容数!W88),0,MIN($E88*(1-$C$2)*$C$3,$C$4))</f>
        <v>0</v>
      </c>
      <c r="X88" s="69">
        <f>IF(ISBLANK(最大収容数!X88),0,MIN($E88*(1-$C$2)*$C$3,$C$4))</f>
        <v>0</v>
      </c>
    </row>
    <row r="89" spans="2:24">
      <c r="B89" s="30"/>
      <c r="C89" s="31" t="s">
        <v>88</v>
      </c>
      <c r="D89" s="31" t="s">
        <v>71</v>
      </c>
      <c r="E89" s="32">
        <v>10000</v>
      </c>
      <c r="F89" s="69">
        <f>IF(ISBLANK(最大収容数!F89),0,MIN($E89*(1-$C$2)*$C$3,$C$4))</f>
        <v>0</v>
      </c>
      <c r="G89" s="69">
        <f>IF(ISBLANK(最大収容数!G89),0,MIN($E89*(1-$C$2)*$C$3,$C$4))</f>
        <v>0</v>
      </c>
      <c r="H89" s="69">
        <f>IF(ISBLANK(最大収容数!H89),0,MIN($E89*(1-$C$2)*$C$3,$C$4))</f>
        <v>0</v>
      </c>
      <c r="I89" s="69">
        <f>IF(ISBLANK(最大収容数!I89),0,MIN($E89*(1-$C$2)*$C$3,$C$4))</f>
        <v>0</v>
      </c>
      <c r="J89" s="69">
        <f>IF(ISBLANK(最大収容数!J89),0,MIN($E89*(1-$C$2)*$C$3,$C$4))</f>
        <v>0</v>
      </c>
      <c r="K89" s="69">
        <f>IF(ISBLANK(最大収容数!K89),0,MIN($E89*(1-$C$2)*$C$3,$C$4))</f>
        <v>0</v>
      </c>
      <c r="L89" s="69">
        <f>IF(ISBLANK(最大収容数!L89),0,MIN($E89*(1-$C$2)*$C$3,$C$4))</f>
        <v>0</v>
      </c>
      <c r="M89" s="69">
        <f>IF(ISBLANK(最大収容数!M89),0,MIN($E89*(1-$C$2)*$C$3,$C$4))</f>
        <v>0</v>
      </c>
      <c r="N89" s="69">
        <f>IF(ISBLANK(最大収容数!N89),0,MIN($E89*(1-$C$2)*$C$3,$C$4))</f>
        <v>0</v>
      </c>
      <c r="O89" s="69">
        <f>IF(ISBLANK(最大収容数!O89),0,MIN($E89*(1-$C$2)*$C$3,$C$4))</f>
        <v>0</v>
      </c>
      <c r="P89" s="69">
        <f>IF(ISBLANK(最大収容数!P89),0,MIN($E89*(1-$C$2)*$C$3,$C$4))</f>
        <v>0</v>
      </c>
      <c r="Q89" s="69">
        <f>IF(ISBLANK(最大収容数!Q89),0,MIN($E89*(1-$C$2)*$C$3,$C$4))</f>
        <v>2100</v>
      </c>
      <c r="R89" s="69">
        <f>IF(ISBLANK(最大収容数!R89),0,MIN($E89*(1-$C$2)*$C$3,$C$4))</f>
        <v>2100</v>
      </c>
      <c r="S89" s="69">
        <f>IF(ISBLANK(最大収容数!S89),0,MIN($E89*(1-$C$2)*$C$3,$C$4))</f>
        <v>2100</v>
      </c>
      <c r="T89" s="69">
        <f>IF(ISBLANK(最大収容数!T89),0,MIN($E89*(1-$C$2)*$C$3,$C$4))</f>
        <v>2100</v>
      </c>
      <c r="U89" s="69">
        <f>IF(ISBLANK(最大収容数!U89),0,MIN($E89*(1-$C$2)*$C$3,$C$4))</f>
        <v>2100</v>
      </c>
      <c r="V89" s="69">
        <f>IF(ISBLANK(最大収容数!V89),0,MIN($E89*(1-$C$2)*$C$3,$C$4))</f>
        <v>2100</v>
      </c>
      <c r="W89" s="69">
        <f>IF(ISBLANK(最大収容数!W89),0,MIN($E89*(1-$C$2)*$C$3,$C$4))</f>
        <v>2100</v>
      </c>
      <c r="X89" s="69">
        <f>IF(ISBLANK(最大収容数!X89),0,MIN($E89*(1-$C$2)*$C$3,$C$4))</f>
        <v>0</v>
      </c>
    </row>
    <row r="90" spans="2:24">
      <c r="B90" s="33"/>
      <c r="C90" s="34" t="s">
        <v>89</v>
      </c>
      <c r="D90" s="34" t="s">
        <v>72</v>
      </c>
      <c r="E90" s="35">
        <v>8000</v>
      </c>
      <c r="F90" s="69">
        <f>IF(ISBLANK(最大収容数!F90),0,MIN($E90*(1-$C$2)*$C$3,$C$4))</f>
        <v>0</v>
      </c>
      <c r="G90" s="69">
        <f>IF(ISBLANK(最大収容数!G90),0,MIN($E90*(1-$C$2)*$C$3,$C$4))</f>
        <v>0</v>
      </c>
      <c r="H90" s="69">
        <f>IF(ISBLANK(最大収容数!H90),0,MIN($E90*(1-$C$2)*$C$3,$C$4))</f>
        <v>0</v>
      </c>
      <c r="I90" s="69">
        <f>IF(ISBLANK(最大収容数!I90),0,MIN($E90*(1-$C$2)*$C$3,$C$4))</f>
        <v>1680</v>
      </c>
      <c r="J90" s="69">
        <f>IF(ISBLANK(最大収容数!J90),0,MIN($E90*(1-$C$2)*$C$3,$C$4))</f>
        <v>1680</v>
      </c>
      <c r="K90" s="69">
        <f>IF(ISBLANK(最大収容数!K90),0,MIN($E90*(1-$C$2)*$C$3,$C$4))</f>
        <v>1680</v>
      </c>
      <c r="L90" s="69">
        <f>IF(ISBLANK(最大収容数!L90),0,MIN($E90*(1-$C$2)*$C$3,$C$4))</f>
        <v>1680</v>
      </c>
      <c r="M90" s="69">
        <f>IF(ISBLANK(最大収容数!M90),0,MIN($E90*(1-$C$2)*$C$3,$C$4))</f>
        <v>1680</v>
      </c>
      <c r="N90" s="69">
        <f>IF(ISBLANK(最大収容数!N90),0,MIN($E90*(1-$C$2)*$C$3,$C$4))</f>
        <v>1680</v>
      </c>
      <c r="O90" s="69">
        <f>IF(ISBLANK(最大収容数!O90),0,MIN($E90*(1-$C$2)*$C$3,$C$4))</f>
        <v>1680</v>
      </c>
      <c r="P90" s="69">
        <f>IF(ISBLANK(最大収容数!P90),0,MIN($E90*(1-$C$2)*$C$3,$C$4))</f>
        <v>1680</v>
      </c>
      <c r="Q90" s="69">
        <f>IF(ISBLANK(最大収容数!Q90),0,MIN($E90*(1-$C$2)*$C$3,$C$4))</f>
        <v>1680</v>
      </c>
      <c r="R90" s="69">
        <f>IF(ISBLANK(最大収容数!R90),0,MIN($E90*(1-$C$2)*$C$3,$C$4))</f>
        <v>0</v>
      </c>
      <c r="S90" s="69">
        <f>IF(ISBLANK(最大収容数!S90),0,MIN($E90*(1-$C$2)*$C$3,$C$4))</f>
        <v>0</v>
      </c>
      <c r="T90" s="69">
        <f>IF(ISBLANK(最大収容数!T90),0,MIN($E90*(1-$C$2)*$C$3,$C$4))</f>
        <v>0</v>
      </c>
      <c r="U90" s="69">
        <f>IF(ISBLANK(最大収容数!U90),0,MIN($E90*(1-$C$2)*$C$3,$C$4))</f>
        <v>0</v>
      </c>
      <c r="V90" s="69">
        <f>IF(ISBLANK(最大収容数!V90),0,MIN($E90*(1-$C$2)*$C$3,$C$4))</f>
        <v>0</v>
      </c>
      <c r="W90" s="69">
        <f>IF(ISBLANK(最大収容数!W90),0,MIN($E90*(1-$C$2)*$C$3,$C$4))</f>
        <v>0</v>
      </c>
      <c r="X90" s="69">
        <f>IF(ISBLANK(最大収容数!X90),0,MIN($E90*(1-$C$2)*$C$3,$C$4))</f>
        <v>0</v>
      </c>
    </row>
    <row r="91" spans="2:24">
      <c r="B91" s="24"/>
      <c r="C91" s="25" t="s">
        <v>89</v>
      </c>
      <c r="D91" s="25" t="s">
        <v>72</v>
      </c>
      <c r="E91" s="26">
        <v>8000</v>
      </c>
      <c r="F91" s="69">
        <f>IF(ISBLANK(最大収容数!F91),0,MIN($E91*(1-$C$2)*$C$3,$C$4))</f>
        <v>0</v>
      </c>
      <c r="G91" s="69">
        <f>IF(ISBLANK(最大収容数!G91),0,MIN($E91*(1-$C$2)*$C$3,$C$4))</f>
        <v>0</v>
      </c>
      <c r="H91" s="69">
        <f>IF(ISBLANK(最大収容数!H91),0,MIN($E91*(1-$C$2)*$C$3,$C$4))</f>
        <v>0</v>
      </c>
      <c r="I91" s="69">
        <f>IF(ISBLANK(最大収容数!I91),0,MIN($E91*(1-$C$2)*$C$3,$C$4))</f>
        <v>1680</v>
      </c>
      <c r="J91" s="69">
        <f>IF(ISBLANK(最大収容数!J91),0,MIN($E91*(1-$C$2)*$C$3,$C$4))</f>
        <v>1680</v>
      </c>
      <c r="K91" s="69">
        <f>IF(ISBLANK(最大収容数!K91),0,MIN($E91*(1-$C$2)*$C$3,$C$4))</f>
        <v>1680</v>
      </c>
      <c r="L91" s="69">
        <f>IF(ISBLANK(最大収容数!L91),0,MIN($E91*(1-$C$2)*$C$3,$C$4))</f>
        <v>1680</v>
      </c>
      <c r="M91" s="69">
        <f>IF(ISBLANK(最大収容数!M91),0,MIN($E91*(1-$C$2)*$C$3,$C$4))</f>
        <v>1680</v>
      </c>
      <c r="N91" s="69">
        <f>IF(ISBLANK(最大収容数!N91),0,MIN($E91*(1-$C$2)*$C$3,$C$4))</f>
        <v>1680</v>
      </c>
      <c r="O91" s="69">
        <f>IF(ISBLANK(最大収容数!O91),0,MIN($E91*(1-$C$2)*$C$3,$C$4))</f>
        <v>1680</v>
      </c>
      <c r="P91" s="69">
        <f>IF(ISBLANK(最大収容数!P91),0,MIN($E91*(1-$C$2)*$C$3,$C$4))</f>
        <v>1680</v>
      </c>
      <c r="Q91" s="69">
        <f>IF(ISBLANK(最大収容数!Q91),0,MIN($E91*(1-$C$2)*$C$3,$C$4))</f>
        <v>1680</v>
      </c>
      <c r="R91" s="69">
        <f>IF(ISBLANK(最大収容数!R91),0,MIN($E91*(1-$C$2)*$C$3,$C$4))</f>
        <v>0</v>
      </c>
      <c r="S91" s="69">
        <f>IF(ISBLANK(最大収容数!S91),0,MIN($E91*(1-$C$2)*$C$3,$C$4))</f>
        <v>0</v>
      </c>
      <c r="T91" s="69">
        <f>IF(ISBLANK(最大収容数!T91),0,MIN($E91*(1-$C$2)*$C$3,$C$4))</f>
        <v>0</v>
      </c>
      <c r="U91" s="69">
        <f>IF(ISBLANK(最大収容数!U91),0,MIN($E91*(1-$C$2)*$C$3,$C$4))</f>
        <v>0</v>
      </c>
      <c r="V91" s="69">
        <f>IF(ISBLANK(最大収容数!V91),0,MIN($E91*(1-$C$2)*$C$3,$C$4))</f>
        <v>0</v>
      </c>
      <c r="W91" s="69">
        <f>IF(ISBLANK(最大収容数!W91),0,MIN($E91*(1-$C$2)*$C$3,$C$4))</f>
        <v>0</v>
      </c>
      <c r="X91" s="69">
        <f>IF(ISBLANK(最大収容数!X91),0,MIN($E91*(1-$C$2)*$C$3,$C$4))</f>
        <v>0</v>
      </c>
    </row>
    <row r="92" spans="2:24">
      <c r="B92" s="45"/>
      <c r="C92" s="46" t="s">
        <v>73</v>
      </c>
      <c r="D92" s="46" t="s">
        <v>74</v>
      </c>
      <c r="E92" s="47">
        <v>6000</v>
      </c>
      <c r="F92" s="69">
        <f>IF(ISBLANK(最大収容数!F92),0,MIN($E92*(1-$C$2)*$C$3,$C$4))</f>
        <v>0</v>
      </c>
      <c r="G92" s="69">
        <f>IF(ISBLANK(最大収容数!G92),0,MIN($E92*(1-$C$2)*$C$3,$C$4))</f>
        <v>0</v>
      </c>
      <c r="H92" s="69">
        <f>IF(ISBLANK(最大収容数!H92),0,MIN($E92*(1-$C$2)*$C$3,$C$4))</f>
        <v>0</v>
      </c>
      <c r="I92" s="69">
        <f>IF(ISBLANK(最大収容数!I92),0,MIN($E92*(1-$C$2)*$C$3,$C$4))</f>
        <v>0</v>
      </c>
      <c r="J92" s="69">
        <f>IF(ISBLANK(最大収容数!J92),0,MIN($E92*(1-$C$2)*$C$3,$C$4))</f>
        <v>1260</v>
      </c>
      <c r="K92" s="69">
        <f>IF(ISBLANK(最大収容数!K92),0,MIN($E92*(1-$C$2)*$C$3,$C$4))</f>
        <v>1260</v>
      </c>
      <c r="L92" s="69">
        <f>IF(ISBLANK(最大収容数!L92),0,MIN($E92*(1-$C$2)*$C$3,$C$4))</f>
        <v>1260</v>
      </c>
      <c r="M92" s="69">
        <f>IF(ISBLANK(最大収容数!M92),0,MIN($E92*(1-$C$2)*$C$3,$C$4))</f>
        <v>1260</v>
      </c>
      <c r="N92" s="69">
        <f>IF(ISBLANK(最大収容数!N92),0,MIN($E92*(1-$C$2)*$C$3,$C$4))</f>
        <v>1260</v>
      </c>
      <c r="O92" s="69">
        <f>IF(ISBLANK(最大収容数!O92),0,MIN($E92*(1-$C$2)*$C$3,$C$4))</f>
        <v>1260</v>
      </c>
      <c r="P92" s="69">
        <f>IF(ISBLANK(最大収容数!P92),0,MIN($E92*(1-$C$2)*$C$3,$C$4))</f>
        <v>1260</v>
      </c>
      <c r="Q92" s="69">
        <f>IF(ISBLANK(最大収容数!Q92),0,MIN($E92*(1-$C$2)*$C$3,$C$4))</f>
        <v>1260</v>
      </c>
      <c r="R92" s="69">
        <f>IF(ISBLANK(最大収容数!R92),0,MIN($E92*(1-$C$2)*$C$3,$C$4))</f>
        <v>0</v>
      </c>
      <c r="S92" s="69">
        <f>IF(ISBLANK(最大収容数!S92),0,MIN($E92*(1-$C$2)*$C$3,$C$4))</f>
        <v>0</v>
      </c>
      <c r="T92" s="69">
        <f>IF(ISBLANK(最大収容数!T92),0,MIN($E92*(1-$C$2)*$C$3,$C$4))</f>
        <v>0</v>
      </c>
      <c r="U92" s="69">
        <f>IF(ISBLANK(最大収容数!U92),0,MIN($E92*(1-$C$2)*$C$3,$C$4))</f>
        <v>0</v>
      </c>
      <c r="V92" s="69">
        <f>IF(ISBLANK(最大収容数!V92),0,MIN($E92*(1-$C$2)*$C$3,$C$4))</f>
        <v>0</v>
      </c>
      <c r="W92" s="69">
        <f>IF(ISBLANK(最大収容数!W92),0,MIN($E92*(1-$C$2)*$C$3,$C$4))</f>
        <v>0</v>
      </c>
      <c r="X92" s="69">
        <f>IF(ISBLANK(最大収容数!X92),0,MIN($E92*(1-$C$2)*$C$3,$C$4))</f>
        <v>0</v>
      </c>
    </row>
    <row r="93" spans="2:24">
      <c r="B93" s="33"/>
      <c r="C93" s="34" t="s">
        <v>75</v>
      </c>
      <c r="D93" s="34" t="s">
        <v>101</v>
      </c>
      <c r="E93" s="35">
        <v>21000</v>
      </c>
      <c r="F93" s="69">
        <f>IF(ISBLANK(最大収容数!F93),0,MIN($E93*(1-$C$2)*$C$3,$C$4))</f>
        <v>0</v>
      </c>
      <c r="G93" s="69">
        <f>IF(ISBLANK(最大収容数!G93),0,MIN($E93*(1-$C$2)*$C$3,$C$4))</f>
        <v>0</v>
      </c>
      <c r="H93" s="69">
        <f>IF(ISBLANK(最大収容数!H93),0,MIN($E93*(1-$C$2)*$C$3,$C$4))</f>
        <v>0</v>
      </c>
      <c r="I93" s="69">
        <f>IF(ISBLANK(最大収容数!I93),0,MIN($E93*(1-$C$2)*$C$3,$C$4))</f>
        <v>0</v>
      </c>
      <c r="J93" s="69">
        <f>IF(ISBLANK(最大収容数!J93),0,MIN($E93*(1-$C$2)*$C$3,$C$4))</f>
        <v>4410</v>
      </c>
      <c r="K93" s="69">
        <f>IF(ISBLANK(最大収容数!K93),0,MIN($E93*(1-$C$2)*$C$3,$C$4))</f>
        <v>4410</v>
      </c>
      <c r="L93" s="69">
        <f>IF(ISBLANK(最大収容数!L93),0,MIN($E93*(1-$C$2)*$C$3,$C$4))</f>
        <v>4410</v>
      </c>
      <c r="M93" s="69">
        <f>IF(ISBLANK(最大収容数!M93),0,MIN($E93*(1-$C$2)*$C$3,$C$4))</f>
        <v>4410</v>
      </c>
      <c r="N93" s="69">
        <f>IF(ISBLANK(最大収容数!N93),0,MIN($E93*(1-$C$2)*$C$3,$C$4))</f>
        <v>4410</v>
      </c>
      <c r="O93" s="69">
        <f>IF(ISBLANK(最大収容数!O93),0,MIN($E93*(1-$C$2)*$C$3,$C$4))</f>
        <v>4410</v>
      </c>
      <c r="P93" s="69">
        <f>IF(ISBLANK(最大収容数!P93),0,MIN($E93*(1-$C$2)*$C$3,$C$4))</f>
        <v>4410</v>
      </c>
      <c r="Q93" s="69">
        <f>IF(ISBLANK(最大収容数!Q93),0,MIN($E93*(1-$C$2)*$C$3,$C$4))</f>
        <v>4410</v>
      </c>
      <c r="R93" s="69">
        <f>IF(ISBLANK(最大収容数!R93),0,MIN($E93*(1-$C$2)*$C$3,$C$4))</f>
        <v>4410</v>
      </c>
      <c r="S93" s="69">
        <f>IF(ISBLANK(最大収容数!S93),0,MIN($E93*(1-$C$2)*$C$3,$C$4))</f>
        <v>4410</v>
      </c>
      <c r="T93" s="69">
        <f>IF(ISBLANK(最大収容数!T93),0,MIN($E93*(1-$C$2)*$C$3,$C$4))</f>
        <v>4410</v>
      </c>
      <c r="U93" s="69">
        <f>IF(ISBLANK(最大収容数!U93),0,MIN($E93*(1-$C$2)*$C$3,$C$4))</f>
        <v>0</v>
      </c>
      <c r="V93" s="69">
        <f>IF(ISBLANK(最大収容数!V93),0,MIN($E93*(1-$C$2)*$C$3,$C$4))</f>
        <v>0</v>
      </c>
      <c r="W93" s="69">
        <f>IF(ISBLANK(最大収容数!W93),0,MIN($E93*(1-$C$2)*$C$3,$C$4))</f>
        <v>4410</v>
      </c>
      <c r="X93" s="69">
        <f>IF(ISBLANK(最大収容数!X93),0,MIN($E93*(1-$C$2)*$C$3,$C$4))</f>
        <v>4410</v>
      </c>
    </row>
    <row r="94" spans="2:24">
      <c r="B94" s="6"/>
      <c r="C94" s="21" t="s">
        <v>75</v>
      </c>
      <c r="D94" s="21" t="s">
        <v>101</v>
      </c>
      <c r="E94" s="22">
        <v>21000</v>
      </c>
      <c r="F94" s="69">
        <f>IF(ISBLANK(最大収容数!F94),0,MIN($E94*(1-$C$2)*$C$3,$C$4))</f>
        <v>0</v>
      </c>
      <c r="G94" s="69">
        <f>IF(ISBLANK(最大収容数!G94),0,MIN($E94*(1-$C$2)*$C$3,$C$4))</f>
        <v>0</v>
      </c>
      <c r="H94" s="69">
        <f>IF(ISBLANK(最大収容数!H94),0,MIN($E94*(1-$C$2)*$C$3,$C$4))</f>
        <v>0</v>
      </c>
      <c r="I94" s="69">
        <f>IF(ISBLANK(最大収容数!I94),0,MIN($E94*(1-$C$2)*$C$3,$C$4))</f>
        <v>0</v>
      </c>
      <c r="J94" s="69">
        <f>IF(ISBLANK(最大収容数!J94),0,MIN($E94*(1-$C$2)*$C$3,$C$4))</f>
        <v>4410</v>
      </c>
      <c r="K94" s="69">
        <f>IF(ISBLANK(最大収容数!K94),0,MIN($E94*(1-$C$2)*$C$3,$C$4))</f>
        <v>4410</v>
      </c>
      <c r="L94" s="69">
        <f>IF(ISBLANK(最大収容数!L94),0,MIN($E94*(1-$C$2)*$C$3,$C$4))</f>
        <v>4410</v>
      </c>
      <c r="M94" s="69">
        <f>IF(ISBLANK(最大収容数!M94),0,MIN($E94*(1-$C$2)*$C$3,$C$4))</f>
        <v>4410</v>
      </c>
      <c r="N94" s="69">
        <f>IF(ISBLANK(最大収容数!N94),0,MIN($E94*(1-$C$2)*$C$3,$C$4))</f>
        <v>4410</v>
      </c>
      <c r="O94" s="69">
        <f>IF(ISBLANK(最大収容数!O94),0,MIN($E94*(1-$C$2)*$C$3,$C$4))</f>
        <v>4410</v>
      </c>
      <c r="P94" s="69">
        <f>IF(ISBLANK(最大収容数!P94),0,MIN($E94*(1-$C$2)*$C$3,$C$4))</f>
        <v>4410</v>
      </c>
      <c r="Q94" s="69">
        <f>IF(ISBLANK(最大収容数!Q94),0,MIN($E94*(1-$C$2)*$C$3,$C$4))</f>
        <v>4410</v>
      </c>
      <c r="R94" s="69">
        <f>IF(ISBLANK(最大収容数!R94),0,MIN($E94*(1-$C$2)*$C$3,$C$4))</f>
        <v>4410</v>
      </c>
      <c r="S94" s="69">
        <f>IF(ISBLANK(最大収容数!S94),0,MIN($E94*(1-$C$2)*$C$3,$C$4))</f>
        <v>4410</v>
      </c>
      <c r="T94" s="69">
        <f>IF(ISBLANK(最大収容数!T94),0,MIN($E94*(1-$C$2)*$C$3,$C$4))</f>
        <v>4410</v>
      </c>
      <c r="U94" s="69">
        <f>IF(ISBLANK(最大収容数!U94),0,MIN($E94*(1-$C$2)*$C$3,$C$4))</f>
        <v>4410</v>
      </c>
      <c r="V94" s="69">
        <f>IF(ISBLANK(最大収容数!V94),0,MIN($E94*(1-$C$2)*$C$3,$C$4))</f>
        <v>4410</v>
      </c>
      <c r="W94" s="69">
        <f>IF(ISBLANK(最大収容数!W94),0,MIN($E94*(1-$C$2)*$C$3,$C$4))</f>
        <v>0</v>
      </c>
      <c r="X94" s="69">
        <f>IF(ISBLANK(最大収容数!X94),0,MIN($E94*(1-$C$2)*$C$3,$C$4))</f>
        <v>0</v>
      </c>
    </row>
    <row r="95" spans="2:24">
      <c r="B95" s="6"/>
      <c r="C95" s="21" t="s">
        <v>75</v>
      </c>
      <c r="D95" s="21" t="s">
        <v>101</v>
      </c>
      <c r="E95" s="22">
        <v>21000</v>
      </c>
      <c r="F95" s="69">
        <f>IF(ISBLANK(最大収容数!F95),0,MIN($E95*(1-$C$2)*$C$3,$C$4))</f>
        <v>0</v>
      </c>
      <c r="G95" s="69">
        <f>IF(ISBLANK(最大収容数!G95),0,MIN($E95*(1-$C$2)*$C$3,$C$4))</f>
        <v>0</v>
      </c>
      <c r="H95" s="69">
        <f>IF(ISBLANK(最大収容数!H95),0,MIN($E95*(1-$C$2)*$C$3,$C$4))</f>
        <v>0</v>
      </c>
      <c r="I95" s="69">
        <f>IF(ISBLANK(最大収容数!I95),0,MIN($E95*(1-$C$2)*$C$3,$C$4))</f>
        <v>0</v>
      </c>
      <c r="J95" s="69">
        <f>IF(ISBLANK(最大収容数!J95),0,MIN($E95*(1-$C$2)*$C$3,$C$4))</f>
        <v>4410</v>
      </c>
      <c r="K95" s="69">
        <f>IF(ISBLANK(最大収容数!K95),0,MIN($E95*(1-$C$2)*$C$3,$C$4))</f>
        <v>4410</v>
      </c>
      <c r="L95" s="69">
        <f>IF(ISBLANK(最大収容数!L95),0,MIN($E95*(1-$C$2)*$C$3,$C$4))</f>
        <v>4410</v>
      </c>
      <c r="M95" s="69">
        <f>IF(ISBLANK(最大収容数!M95),0,MIN($E95*(1-$C$2)*$C$3,$C$4))</f>
        <v>4410</v>
      </c>
      <c r="N95" s="69">
        <f>IF(ISBLANK(最大収容数!N95),0,MIN($E95*(1-$C$2)*$C$3,$C$4))</f>
        <v>4410</v>
      </c>
      <c r="O95" s="69">
        <f>IF(ISBLANK(最大収容数!O95),0,MIN($E95*(1-$C$2)*$C$3,$C$4))</f>
        <v>4410</v>
      </c>
      <c r="P95" s="69">
        <f>IF(ISBLANK(最大収容数!P95),0,MIN($E95*(1-$C$2)*$C$3,$C$4))</f>
        <v>4410</v>
      </c>
      <c r="Q95" s="69">
        <f>IF(ISBLANK(最大収容数!Q95),0,MIN($E95*(1-$C$2)*$C$3,$C$4))</f>
        <v>4410</v>
      </c>
      <c r="R95" s="69">
        <f>IF(ISBLANK(最大収容数!R95),0,MIN($E95*(1-$C$2)*$C$3,$C$4))</f>
        <v>4410</v>
      </c>
      <c r="S95" s="69">
        <f>IF(ISBLANK(最大収容数!S95),0,MIN($E95*(1-$C$2)*$C$3,$C$4))</f>
        <v>4410</v>
      </c>
      <c r="T95" s="69">
        <f>IF(ISBLANK(最大収容数!T95),0,MIN($E95*(1-$C$2)*$C$3,$C$4))</f>
        <v>4410</v>
      </c>
      <c r="U95" s="69">
        <f>IF(ISBLANK(最大収容数!U95),0,MIN($E95*(1-$C$2)*$C$3,$C$4))</f>
        <v>0</v>
      </c>
      <c r="V95" s="69">
        <f>IF(ISBLANK(最大収容数!V95),0,MIN($E95*(1-$C$2)*$C$3,$C$4))</f>
        <v>0</v>
      </c>
      <c r="W95" s="69">
        <f>IF(ISBLANK(最大収容数!W95),0,MIN($E95*(1-$C$2)*$C$3,$C$4))</f>
        <v>4410</v>
      </c>
      <c r="X95" s="69">
        <f>IF(ISBLANK(最大収容数!X95),0,MIN($E95*(1-$C$2)*$C$3,$C$4))</f>
        <v>0</v>
      </c>
    </row>
    <row r="96" spans="2:24">
      <c r="B96" s="24"/>
      <c r="C96" s="25" t="s">
        <v>75</v>
      </c>
      <c r="D96" s="25" t="s">
        <v>101</v>
      </c>
      <c r="E96" s="26">
        <v>21000</v>
      </c>
      <c r="F96" s="69">
        <f>IF(ISBLANK(最大収容数!F96),0,MIN($E96*(1-$C$2)*$C$3,$C$4))</f>
        <v>0</v>
      </c>
      <c r="G96" s="69">
        <f>IF(ISBLANK(最大収容数!G96),0,MIN($E96*(1-$C$2)*$C$3,$C$4))</f>
        <v>0</v>
      </c>
      <c r="H96" s="69">
        <f>IF(ISBLANK(最大収容数!H96),0,MIN($E96*(1-$C$2)*$C$3,$C$4))</f>
        <v>0</v>
      </c>
      <c r="I96" s="69">
        <f>IF(ISBLANK(最大収容数!I96),0,MIN($E96*(1-$C$2)*$C$3,$C$4))</f>
        <v>0</v>
      </c>
      <c r="J96" s="69">
        <f>IF(ISBLANK(最大収容数!J96),0,MIN($E96*(1-$C$2)*$C$3,$C$4))</f>
        <v>4410</v>
      </c>
      <c r="K96" s="69">
        <f>IF(ISBLANK(最大収容数!K96),0,MIN($E96*(1-$C$2)*$C$3,$C$4))</f>
        <v>4410</v>
      </c>
      <c r="L96" s="69">
        <f>IF(ISBLANK(最大収容数!L96),0,MIN($E96*(1-$C$2)*$C$3,$C$4))</f>
        <v>4410</v>
      </c>
      <c r="M96" s="69">
        <f>IF(ISBLANK(最大収容数!M96),0,MIN($E96*(1-$C$2)*$C$3,$C$4))</f>
        <v>4410</v>
      </c>
      <c r="N96" s="69">
        <f>IF(ISBLANK(最大収容数!N96),0,MIN($E96*(1-$C$2)*$C$3,$C$4))</f>
        <v>4410</v>
      </c>
      <c r="O96" s="69">
        <f>IF(ISBLANK(最大収容数!O96),0,MIN($E96*(1-$C$2)*$C$3,$C$4))</f>
        <v>4410</v>
      </c>
      <c r="P96" s="69">
        <f>IF(ISBLANK(最大収容数!P96),0,MIN($E96*(1-$C$2)*$C$3,$C$4))</f>
        <v>4410</v>
      </c>
      <c r="Q96" s="69">
        <f>IF(ISBLANK(最大収容数!Q96),0,MIN($E96*(1-$C$2)*$C$3,$C$4))</f>
        <v>4410</v>
      </c>
      <c r="R96" s="69">
        <f>IF(ISBLANK(最大収容数!R96),0,MIN($E96*(1-$C$2)*$C$3,$C$4))</f>
        <v>4410</v>
      </c>
      <c r="S96" s="69">
        <f>IF(ISBLANK(最大収容数!S96),0,MIN($E96*(1-$C$2)*$C$3,$C$4))</f>
        <v>4410</v>
      </c>
      <c r="T96" s="69">
        <f>IF(ISBLANK(最大収容数!T96),0,MIN($E96*(1-$C$2)*$C$3,$C$4))</f>
        <v>4410</v>
      </c>
      <c r="U96" s="69">
        <f>IF(ISBLANK(最大収容数!U96),0,MIN($E96*(1-$C$2)*$C$3,$C$4))</f>
        <v>4410</v>
      </c>
      <c r="V96" s="69">
        <f>IF(ISBLANK(最大収容数!V96),0,MIN($E96*(1-$C$2)*$C$3,$C$4))</f>
        <v>4410</v>
      </c>
      <c r="W96" s="69">
        <f>IF(ISBLANK(最大収容数!W96),0,MIN($E96*(1-$C$2)*$C$3,$C$4))</f>
        <v>4410</v>
      </c>
      <c r="X96" s="69">
        <f>IF(ISBLANK(最大収容数!X96),0,MIN($E96*(1-$C$2)*$C$3,$C$4))</f>
        <v>0</v>
      </c>
    </row>
    <row r="97" spans="2:24">
      <c r="B97" s="27"/>
      <c r="C97" s="28" t="s">
        <v>90</v>
      </c>
      <c r="D97" s="28" t="s">
        <v>76</v>
      </c>
      <c r="E97" s="29">
        <v>3000</v>
      </c>
      <c r="F97" s="69">
        <f>IF(ISBLANK(最大収容数!F97),0,MIN($E97*(1-$C$2)*$C$3,$C$4))</f>
        <v>0</v>
      </c>
      <c r="G97" s="69">
        <f>IF(ISBLANK(最大収容数!G97),0,MIN($E97*(1-$C$2)*$C$3,$C$4))</f>
        <v>0</v>
      </c>
      <c r="H97" s="69">
        <f>IF(ISBLANK(最大収容数!H97),0,MIN($E97*(1-$C$2)*$C$3,$C$4))</f>
        <v>0</v>
      </c>
      <c r="I97" s="69">
        <f>IF(ISBLANK(最大収容数!I97),0,MIN($E97*(1-$C$2)*$C$3,$C$4))</f>
        <v>0</v>
      </c>
      <c r="J97" s="69">
        <f>IF(ISBLANK(最大収容数!J97),0,MIN($E97*(1-$C$2)*$C$3,$C$4))</f>
        <v>630</v>
      </c>
      <c r="K97" s="69">
        <f>IF(ISBLANK(最大収容数!K97),0,MIN($E97*(1-$C$2)*$C$3,$C$4))</f>
        <v>630</v>
      </c>
      <c r="L97" s="69">
        <f>IF(ISBLANK(最大収容数!L97),0,MIN($E97*(1-$C$2)*$C$3,$C$4))</f>
        <v>0</v>
      </c>
      <c r="M97" s="69">
        <f>IF(ISBLANK(最大収容数!M97),0,MIN($E97*(1-$C$2)*$C$3,$C$4))</f>
        <v>630</v>
      </c>
      <c r="N97" s="69">
        <f>IF(ISBLANK(最大収容数!N97),0,MIN($E97*(1-$C$2)*$C$3,$C$4))</f>
        <v>630</v>
      </c>
      <c r="O97" s="69">
        <f>IF(ISBLANK(最大収容数!O97),0,MIN($E97*(1-$C$2)*$C$3,$C$4))</f>
        <v>0</v>
      </c>
      <c r="P97" s="69">
        <f>IF(ISBLANK(最大収容数!P97),0,MIN($E97*(1-$C$2)*$C$3,$C$4))</f>
        <v>630</v>
      </c>
      <c r="Q97" s="69">
        <f>IF(ISBLANK(最大収容数!Q97),0,MIN($E97*(1-$C$2)*$C$3,$C$4))</f>
        <v>0</v>
      </c>
      <c r="R97" s="69">
        <f>IF(ISBLANK(最大収容数!R97),0,MIN($E97*(1-$C$2)*$C$3,$C$4))</f>
        <v>0</v>
      </c>
      <c r="S97" s="69">
        <f>IF(ISBLANK(最大収容数!S97),0,MIN($E97*(1-$C$2)*$C$3,$C$4))</f>
        <v>0</v>
      </c>
      <c r="T97" s="69">
        <f>IF(ISBLANK(最大収容数!T97),0,MIN($E97*(1-$C$2)*$C$3,$C$4))</f>
        <v>0</v>
      </c>
      <c r="U97" s="69">
        <f>IF(ISBLANK(最大収容数!U97),0,MIN($E97*(1-$C$2)*$C$3,$C$4))</f>
        <v>0</v>
      </c>
      <c r="V97" s="69">
        <f>IF(ISBLANK(最大収容数!V97),0,MIN($E97*(1-$C$2)*$C$3,$C$4))</f>
        <v>0</v>
      </c>
      <c r="W97" s="69">
        <f>IF(ISBLANK(最大収容数!W97),0,MIN($E97*(1-$C$2)*$C$3,$C$4))</f>
        <v>0</v>
      </c>
      <c r="X97" s="69">
        <f>IF(ISBLANK(最大収容数!X97),0,MIN($E97*(1-$C$2)*$C$3,$C$4))</f>
        <v>0</v>
      </c>
    </row>
    <row r="98" spans="2:24">
      <c r="B98" s="30"/>
      <c r="C98" s="31" t="s">
        <v>90</v>
      </c>
      <c r="D98" s="31" t="s">
        <v>106</v>
      </c>
      <c r="E98" s="32">
        <v>3200</v>
      </c>
      <c r="F98" s="69">
        <f>IF(ISBLANK(最大収容数!F98),0,MIN($E98*(1-$C$2)*$C$3,$C$4))</f>
        <v>0</v>
      </c>
      <c r="G98" s="69">
        <f>IF(ISBLANK(最大収容数!G98),0,MIN($E98*(1-$C$2)*$C$3,$C$4))</f>
        <v>0</v>
      </c>
      <c r="H98" s="69">
        <f>IF(ISBLANK(最大収容数!H98),0,MIN($E98*(1-$C$2)*$C$3,$C$4))</f>
        <v>0</v>
      </c>
      <c r="I98" s="69">
        <f>IF(ISBLANK(最大収容数!I98),0,MIN($E98*(1-$C$2)*$C$3,$C$4))</f>
        <v>672</v>
      </c>
      <c r="J98" s="69">
        <f>IF(ISBLANK(最大収容数!J98),0,MIN($E98*(1-$C$2)*$C$3,$C$4))</f>
        <v>672</v>
      </c>
      <c r="K98" s="69">
        <f>IF(ISBLANK(最大収容数!K98),0,MIN($E98*(1-$C$2)*$C$3,$C$4))</f>
        <v>0</v>
      </c>
      <c r="L98" s="69">
        <f>IF(ISBLANK(最大収容数!L98),0,MIN($E98*(1-$C$2)*$C$3,$C$4))</f>
        <v>672</v>
      </c>
      <c r="M98" s="69">
        <f>IF(ISBLANK(最大収容数!M98),0,MIN($E98*(1-$C$2)*$C$3,$C$4))</f>
        <v>0</v>
      </c>
      <c r="N98" s="69">
        <f>IF(ISBLANK(最大収容数!N98),0,MIN($E98*(1-$C$2)*$C$3,$C$4))</f>
        <v>672</v>
      </c>
      <c r="O98" s="69">
        <f>IF(ISBLANK(最大収容数!O98),0,MIN($E98*(1-$C$2)*$C$3,$C$4))</f>
        <v>672</v>
      </c>
      <c r="P98" s="69">
        <f>IF(ISBLANK(最大収容数!P98),0,MIN($E98*(1-$C$2)*$C$3,$C$4))</f>
        <v>672</v>
      </c>
      <c r="Q98" s="69">
        <f>IF(ISBLANK(最大収容数!Q98),0,MIN($E98*(1-$C$2)*$C$3,$C$4))</f>
        <v>672</v>
      </c>
      <c r="R98" s="69">
        <f>IF(ISBLANK(最大収容数!R98),0,MIN($E98*(1-$C$2)*$C$3,$C$4))</f>
        <v>672</v>
      </c>
      <c r="S98" s="69">
        <f>IF(ISBLANK(最大収容数!S98),0,MIN($E98*(1-$C$2)*$C$3,$C$4))</f>
        <v>0</v>
      </c>
      <c r="T98" s="69">
        <f>IF(ISBLANK(最大収容数!T98),0,MIN($E98*(1-$C$2)*$C$3,$C$4))</f>
        <v>0</v>
      </c>
      <c r="U98" s="69">
        <f>IF(ISBLANK(最大収容数!U98),0,MIN($E98*(1-$C$2)*$C$3,$C$4))</f>
        <v>0</v>
      </c>
      <c r="V98" s="69">
        <f>IF(ISBLANK(最大収容数!V98),0,MIN($E98*(1-$C$2)*$C$3,$C$4))</f>
        <v>0</v>
      </c>
      <c r="W98" s="69">
        <f>IF(ISBLANK(最大収容数!W98),0,MIN($E98*(1-$C$2)*$C$3,$C$4))</f>
        <v>0</v>
      </c>
      <c r="X98" s="69">
        <f>IF(ISBLANK(最大収容数!X98),0,MIN($E98*(1-$C$2)*$C$3,$C$4))</f>
        <v>0</v>
      </c>
    </row>
    <row r="99" spans="2:24">
      <c r="B99" s="36"/>
      <c r="C99" s="37" t="s">
        <v>77</v>
      </c>
      <c r="D99" s="37" t="s">
        <v>78</v>
      </c>
      <c r="E99" s="38">
        <v>25000</v>
      </c>
      <c r="F99" s="69">
        <f>IF(ISBLANK(最大収容数!F99),0,MIN($E99*(1-$C$2)*$C$3,$C$4))</f>
        <v>0</v>
      </c>
      <c r="G99" s="69">
        <f>IF(ISBLANK(最大収容数!G99),0,MIN($E99*(1-$C$2)*$C$3,$C$4))</f>
        <v>0</v>
      </c>
      <c r="H99" s="69">
        <f>IF(ISBLANK(最大収容数!H99),0,MIN($E99*(1-$C$2)*$C$3,$C$4))</f>
        <v>0</v>
      </c>
      <c r="I99" s="69">
        <f>IF(ISBLANK(最大収容数!I99),0,MIN($E99*(1-$C$2)*$C$3,$C$4))</f>
        <v>0</v>
      </c>
      <c r="J99" s="69">
        <f>IF(ISBLANK(最大収容数!J99),0,MIN($E99*(1-$C$2)*$C$3,$C$4))</f>
        <v>0</v>
      </c>
      <c r="K99" s="69">
        <f>IF(ISBLANK(最大収容数!K99),0,MIN($E99*(1-$C$2)*$C$3,$C$4))</f>
        <v>0</v>
      </c>
      <c r="L99" s="69">
        <f>IF(ISBLANK(最大収容数!L99),0,MIN($E99*(1-$C$2)*$C$3,$C$4))</f>
        <v>0</v>
      </c>
      <c r="M99" s="69">
        <f>IF(ISBLANK(最大収容数!M99),0,MIN($E99*(1-$C$2)*$C$3,$C$4))</f>
        <v>0</v>
      </c>
      <c r="N99" s="69">
        <f>IF(ISBLANK(最大収容数!N99),0,MIN($E99*(1-$C$2)*$C$3,$C$4))</f>
        <v>5250</v>
      </c>
      <c r="O99" s="69">
        <f>IF(ISBLANK(最大収容数!O99),0,MIN($E99*(1-$C$2)*$C$3,$C$4))</f>
        <v>5250</v>
      </c>
      <c r="P99" s="69">
        <f>IF(ISBLANK(最大収容数!P99),0,MIN($E99*(1-$C$2)*$C$3,$C$4))</f>
        <v>5250</v>
      </c>
      <c r="Q99" s="69">
        <f>IF(ISBLANK(最大収容数!Q99),0,MIN($E99*(1-$C$2)*$C$3,$C$4))</f>
        <v>5250</v>
      </c>
      <c r="R99" s="69">
        <f>IF(ISBLANK(最大収容数!R99),0,MIN($E99*(1-$C$2)*$C$3,$C$4))</f>
        <v>0</v>
      </c>
      <c r="S99" s="69">
        <f>IF(ISBLANK(最大収容数!S99),0,MIN($E99*(1-$C$2)*$C$3,$C$4))</f>
        <v>0</v>
      </c>
      <c r="T99" s="69">
        <f>IF(ISBLANK(最大収容数!T99),0,MIN($E99*(1-$C$2)*$C$3,$C$4))</f>
        <v>5250</v>
      </c>
      <c r="U99" s="69">
        <f>IF(ISBLANK(最大収容数!U99),0,MIN($E99*(1-$C$2)*$C$3,$C$4))</f>
        <v>5250</v>
      </c>
      <c r="V99" s="69">
        <f>IF(ISBLANK(最大収容数!V99),0,MIN($E99*(1-$C$2)*$C$3,$C$4))</f>
        <v>5250</v>
      </c>
      <c r="W99" s="69">
        <f>IF(ISBLANK(最大収容数!W99),0,MIN($E99*(1-$C$2)*$C$3,$C$4))</f>
        <v>5250</v>
      </c>
      <c r="X99" s="69">
        <f>IF(ISBLANK(最大収容数!X99),0,MIN($E99*(1-$C$2)*$C$3,$C$4))</f>
        <v>0</v>
      </c>
    </row>
    <row r="100" spans="2:24">
      <c r="B100" s="45"/>
      <c r="C100" s="46" t="s">
        <v>91</v>
      </c>
      <c r="D100" s="46" t="s">
        <v>79</v>
      </c>
      <c r="E100" s="47">
        <v>3600</v>
      </c>
      <c r="F100" s="69">
        <f>IF(ISBLANK(最大収容数!F100),0,MIN($E100*(1-$C$2)*$C$3,$C$4))</f>
        <v>0</v>
      </c>
      <c r="G100" s="69">
        <f>IF(ISBLANK(最大収容数!G100),0,MIN($E100*(1-$C$2)*$C$3,$C$4))</f>
        <v>0</v>
      </c>
      <c r="H100" s="69">
        <f>IF(ISBLANK(最大収容数!H100),0,MIN($E100*(1-$C$2)*$C$3,$C$4))</f>
        <v>0</v>
      </c>
      <c r="I100" s="69">
        <f>IF(ISBLANK(最大収容数!I100),0,MIN($E100*(1-$C$2)*$C$3,$C$4))</f>
        <v>0</v>
      </c>
      <c r="J100" s="69">
        <f>IF(ISBLANK(最大収容数!J100),0,MIN($E100*(1-$C$2)*$C$3,$C$4))</f>
        <v>756</v>
      </c>
      <c r="K100" s="69">
        <f>IF(ISBLANK(最大収容数!K100),0,MIN($E100*(1-$C$2)*$C$3,$C$4))</f>
        <v>756</v>
      </c>
      <c r="L100" s="69">
        <f>IF(ISBLANK(最大収容数!L100),0,MIN($E100*(1-$C$2)*$C$3,$C$4))</f>
        <v>756</v>
      </c>
      <c r="M100" s="69">
        <f>IF(ISBLANK(最大収容数!M100),0,MIN($E100*(1-$C$2)*$C$3,$C$4))</f>
        <v>756</v>
      </c>
      <c r="N100" s="69">
        <f>IF(ISBLANK(最大収容数!N100),0,MIN($E100*(1-$C$2)*$C$3,$C$4))</f>
        <v>756</v>
      </c>
      <c r="O100" s="69">
        <f>IF(ISBLANK(最大収容数!O100),0,MIN($E100*(1-$C$2)*$C$3,$C$4))</f>
        <v>756</v>
      </c>
      <c r="P100" s="69">
        <f>IF(ISBLANK(最大収容数!P100),0,MIN($E100*(1-$C$2)*$C$3,$C$4))</f>
        <v>756</v>
      </c>
      <c r="Q100" s="69">
        <f>IF(ISBLANK(最大収容数!Q100),0,MIN($E100*(1-$C$2)*$C$3,$C$4))</f>
        <v>756</v>
      </c>
      <c r="R100" s="69">
        <f>IF(ISBLANK(最大収容数!R100),0,MIN($E100*(1-$C$2)*$C$3,$C$4))</f>
        <v>756</v>
      </c>
      <c r="S100" s="69">
        <f>IF(ISBLANK(最大収容数!S100),0,MIN($E100*(1-$C$2)*$C$3,$C$4))</f>
        <v>756</v>
      </c>
      <c r="T100" s="69">
        <f>IF(ISBLANK(最大収容数!T100),0,MIN($E100*(1-$C$2)*$C$3,$C$4))</f>
        <v>756</v>
      </c>
      <c r="U100" s="69">
        <f>IF(ISBLANK(最大収容数!U100),0,MIN($E100*(1-$C$2)*$C$3,$C$4))</f>
        <v>0</v>
      </c>
      <c r="V100" s="69">
        <f>IF(ISBLANK(最大収容数!V100),0,MIN($E100*(1-$C$2)*$C$3,$C$4))</f>
        <v>0</v>
      </c>
      <c r="W100" s="69">
        <f>IF(ISBLANK(最大収容数!W100),0,MIN($E100*(1-$C$2)*$C$3,$C$4))</f>
        <v>0</v>
      </c>
      <c r="X100" s="69">
        <f>IF(ISBLANK(最大収容数!X100),0,MIN($E100*(1-$C$2)*$C$3,$C$4))</f>
        <v>0</v>
      </c>
    </row>
    <row r="101" spans="2:24">
      <c r="B101" s="36"/>
      <c r="C101" s="37" t="s">
        <v>92</v>
      </c>
      <c r="D101" s="37" t="s">
        <v>107</v>
      </c>
      <c r="E101" s="38">
        <v>3600</v>
      </c>
      <c r="F101" s="69">
        <f>IF(ISBLANK(最大収容数!F101),0,MIN($E101*(1-$C$2)*$C$3,$C$4))</f>
        <v>0</v>
      </c>
      <c r="G101" s="69">
        <f>IF(ISBLANK(最大収容数!G101),0,MIN($E101*(1-$C$2)*$C$3,$C$4))</f>
        <v>0</v>
      </c>
      <c r="H101" s="69">
        <f>IF(ISBLANK(最大収容数!H101),0,MIN($E101*(1-$C$2)*$C$3,$C$4))</f>
        <v>0</v>
      </c>
      <c r="I101" s="69">
        <f>IF(ISBLANK(最大収容数!I101),0,MIN($E101*(1-$C$2)*$C$3,$C$4))</f>
        <v>0</v>
      </c>
      <c r="J101" s="69">
        <f>IF(ISBLANK(最大収容数!J101),0,MIN($E101*(1-$C$2)*$C$3,$C$4))</f>
        <v>0</v>
      </c>
      <c r="K101" s="69">
        <f>IF(ISBLANK(最大収容数!K101),0,MIN($E101*(1-$C$2)*$C$3,$C$4))</f>
        <v>0</v>
      </c>
      <c r="L101" s="69">
        <f>IF(ISBLANK(最大収容数!L101),0,MIN($E101*(1-$C$2)*$C$3,$C$4))</f>
        <v>0</v>
      </c>
      <c r="M101" s="69">
        <f>IF(ISBLANK(最大収容数!M101),0,MIN($E101*(1-$C$2)*$C$3,$C$4))</f>
        <v>0</v>
      </c>
      <c r="N101" s="69">
        <f>IF(ISBLANK(最大収容数!N101),0,MIN($E101*(1-$C$2)*$C$3,$C$4))</f>
        <v>0</v>
      </c>
      <c r="O101" s="69">
        <f>IF(ISBLANK(最大収容数!O101),0,MIN($E101*(1-$C$2)*$C$3,$C$4))</f>
        <v>0</v>
      </c>
      <c r="P101" s="69">
        <f>IF(ISBLANK(最大収容数!P101),0,MIN($E101*(1-$C$2)*$C$3,$C$4))</f>
        <v>0</v>
      </c>
      <c r="Q101" s="69">
        <f>IF(ISBLANK(最大収容数!Q101),0,MIN($E101*(1-$C$2)*$C$3,$C$4))</f>
        <v>0</v>
      </c>
      <c r="R101" s="69">
        <f>IF(ISBLANK(最大収容数!R101),0,MIN($E101*(1-$C$2)*$C$3,$C$4))</f>
        <v>756</v>
      </c>
      <c r="S101" s="69">
        <f>IF(ISBLANK(最大収容数!S101),0,MIN($E101*(1-$C$2)*$C$3,$C$4))</f>
        <v>756</v>
      </c>
      <c r="T101" s="69">
        <f>IF(ISBLANK(最大収容数!T101),0,MIN($E101*(1-$C$2)*$C$3,$C$4))</f>
        <v>756</v>
      </c>
      <c r="U101" s="69">
        <f>IF(ISBLANK(最大収容数!U101),0,MIN($E101*(1-$C$2)*$C$3,$C$4))</f>
        <v>756</v>
      </c>
      <c r="V101" s="69">
        <f>IF(ISBLANK(最大収容数!V101),0,MIN($E101*(1-$C$2)*$C$3,$C$4))</f>
        <v>756</v>
      </c>
      <c r="W101" s="69">
        <f>IF(ISBLANK(最大収容数!W101),0,MIN($E101*(1-$C$2)*$C$3,$C$4))</f>
        <v>756</v>
      </c>
      <c r="X101" s="69">
        <f>IF(ISBLANK(最大収容数!X101),0,MIN($E101*(1-$C$2)*$C$3,$C$4))</f>
        <v>756</v>
      </c>
    </row>
    <row r="102" spans="2:24">
      <c r="B102" s="45"/>
      <c r="C102" s="46" t="s">
        <v>93</v>
      </c>
      <c r="D102" s="46" t="s">
        <v>108</v>
      </c>
      <c r="E102" s="47">
        <v>11500</v>
      </c>
      <c r="F102" s="69">
        <f>IF(ISBLANK(最大収容数!F102),0,MIN($E102*(1-$C$2)*$C$3,$C$4))</f>
        <v>0</v>
      </c>
      <c r="G102" s="69">
        <f>IF(ISBLANK(最大収容数!G102),0,MIN($E102*(1-$C$2)*$C$3,$C$4))</f>
        <v>0</v>
      </c>
      <c r="H102" s="69">
        <f>IF(ISBLANK(最大収容数!H102),0,MIN($E102*(1-$C$2)*$C$3,$C$4))</f>
        <v>0</v>
      </c>
      <c r="I102" s="69">
        <f>IF(ISBLANK(最大収容数!I102),0,MIN($E102*(1-$C$2)*$C$3,$C$4))</f>
        <v>0</v>
      </c>
      <c r="J102" s="69">
        <f>IF(ISBLANK(最大収容数!J102),0,MIN($E102*(1-$C$2)*$C$3,$C$4))</f>
        <v>0</v>
      </c>
      <c r="K102" s="69">
        <f>IF(ISBLANK(最大収容数!K102),0,MIN($E102*(1-$C$2)*$C$3,$C$4))</f>
        <v>2415</v>
      </c>
      <c r="L102" s="69">
        <f>IF(ISBLANK(最大収容数!L102),0,MIN($E102*(1-$C$2)*$C$3,$C$4))</f>
        <v>2415</v>
      </c>
      <c r="M102" s="69">
        <f>IF(ISBLANK(最大収容数!M102),0,MIN($E102*(1-$C$2)*$C$3,$C$4))</f>
        <v>0</v>
      </c>
      <c r="N102" s="69">
        <f>IF(ISBLANK(最大収容数!N102),0,MIN($E102*(1-$C$2)*$C$3,$C$4))</f>
        <v>0</v>
      </c>
      <c r="O102" s="69">
        <f>IF(ISBLANK(最大収容数!O102),0,MIN($E102*(1-$C$2)*$C$3,$C$4))</f>
        <v>0</v>
      </c>
      <c r="P102" s="69">
        <f>IF(ISBLANK(最大収容数!P102),0,MIN($E102*(1-$C$2)*$C$3,$C$4))</f>
        <v>0</v>
      </c>
      <c r="Q102" s="69">
        <f>IF(ISBLANK(最大収容数!Q102),0,MIN($E102*(1-$C$2)*$C$3,$C$4))</f>
        <v>0</v>
      </c>
      <c r="R102" s="69">
        <f>IF(ISBLANK(最大収容数!R102),0,MIN($E102*(1-$C$2)*$C$3,$C$4))</f>
        <v>0</v>
      </c>
      <c r="S102" s="69">
        <f>IF(ISBLANK(最大収容数!S102),0,MIN($E102*(1-$C$2)*$C$3,$C$4))</f>
        <v>0</v>
      </c>
      <c r="T102" s="69">
        <f>IF(ISBLANK(最大収容数!T102),0,MIN($E102*(1-$C$2)*$C$3,$C$4))</f>
        <v>0</v>
      </c>
      <c r="U102" s="69">
        <f>IF(ISBLANK(最大収容数!U102),0,MIN($E102*(1-$C$2)*$C$3,$C$4))</f>
        <v>0</v>
      </c>
      <c r="V102" s="69">
        <f>IF(ISBLANK(最大収容数!V102),0,MIN($E102*(1-$C$2)*$C$3,$C$4))</f>
        <v>0</v>
      </c>
      <c r="W102" s="69">
        <f>IF(ISBLANK(最大収容数!W102),0,MIN($E102*(1-$C$2)*$C$3,$C$4))</f>
        <v>0</v>
      </c>
      <c r="X102" s="69">
        <f>IF(ISBLANK(最大収容数!X102),0,MIN($E102*(1-$C$2)*$C$3,$C$4))</f>
        <v>0</v>
      </c>
    </row>
    <row r="103" spans="2:24">
      <c r="B103" s="36"/>
      <c r="C103" s="37" t="s">
        <v>94</v>
      </c>
      <c r="D103" s="37" t="s">
        <v>109</v>
      </c>
      <c r="E103" s="38">
        <v>22000</v>
      </c>
      <c r="F103" s="69">
        <f>IF(ISBLANK(最大収容数!F103),0,MIN($E103*(1-$C$2)*$C$3,$C$4))</f>
        <v>0</v>
      </c>
      <c r="G103" s="69">
        <f>IF(ISBLANK(最大収容数!G103),0,MIN($E103*(1-$C$2)*$C$3,$C$4))</f>
        <v>0</v>
      </c>
      <c r="H103" s="69">
        <f>IF(ISBLANK(最大収容数!H103),0,MIN($E103*(1-$C$2)*$C$3,$C$4))</f>
        <v>0</v>
      </c>
      <c r="I103" s="69">
        <f>IF(ISBLANK(最大収容数!I103),0,MIN($E103*(1-$C$2)*$C$3,$C$4))</f>
        <v>4620</v>
      </c>
      <c r="J103" s="69">
        <f>IF(ISBLANK(最大収容数!J103),0,MIN($E103*(1-$C$2)*$C$3,$C$4))</f>
        <v>4620</v>
      </c>
      <c r="K103" s="69">
        <f>IF(ISBLANK(最大収容数!K103),0,MIN($E103*(1-$C$2)*$C$3,$C$4))</f>
        <v>0</v>
      </c>
      <c r="L103" s="69">
        <f>IF(ISBLANK(最大収容数!L103),0,MIN($E103*(1-$C$2)*$C$3,$C$4))</f>
        <v>0</v>
      </c>
      <c r="M103" s="69">
        <f>IF(ISBLANK(最大収容数!M103),0,MIN($E103*(1-$C$2)*$C$3,$C$4))</f>
        <v>4620</v>
      </c>
      <c r="N103" s="69">
        <f>IF(ISBLANK(最大収容数!N103),0,MIN($E103*(1-$C$2)*$C$3,$C$4))</f>
        <v>0</v>
      </c>
      <c r="O103" s="69">
        <f>IF(ISBLANK(最大収容数!O103),0,MIN($E103*(1-$C$2)*$C$3,$C$4))</f>
        <v>0</v>
      </c>
      <c r="P103" s="69">
        <f>IF(ISBLANK(最大収容数!P103),0,MIN($E103*(1-$C$2)*$C$3,$C$4))</f>
        <v>0</v>
      </c>
      <c r="Q103" s="69">
        <f>IF(ISBLANK(最大収容数!Q103),0,MIN($E103*(1-$C$2)*$C$3,$C$4))</f>
        <v>0</v>
      </c>
      <c r="R103" s="69">
        <f>IF(ISBLANK(最大収容数!R103),0,MIN($E103*(1-$C$2)*$C$3,$C$4))</f>
        <v>0</v>
      </c>
      <c r="S103" s="69">
        <f>IF(ISBLANK(最大収容数!S103),0,MIN($E103*(1-$C$2)*$C$3,$C$4))</f>
        <v>0</v>
      </c>
      <c r="T103" s="69">
        <f>IF(ISBLANK(最大収容数!T103),0,MIN($E103*(1-$C$2)*$C$3,$C$4))</f>
        <v>0</v>
      </c>
      <c r="U103" s="69">
        <f>IF(ISBLANK(最大収容数!U103),0,MIN($E103*(1-$C$2)*$C$3,$C$4))</f>
        <v>0</v>
      </c>
      <c r="V103" s="69">
        <f>IF(ISBLANK(最大収容数!V103),0,MIN($E103*(1-$C$2)*$C$3,$C$4))</f>
        <v>0</v>
      </c>
      <c r="W103" s="69">
        <f>IF(ISBLANK(最大収容数!W103),0,MIN($E103*(1-$C$2)*$C$3,$C$4))</f>
        <v>0</v>
      </c>
      <c r="X103" s="69">
        <f>IF(ISBLANK(最大収容数!X103),0,MIN($E103*(1-$C$2)*$C$3,$C$4))</f>
        <v>0</v>
      </c>
    </row>
    <row r="104" spans="2:24">
      <c r="B104" s="45"/>
      <c r="C104" s="46" t="s">
        <v>80</v>
      </c>
      <c r="D104" s="46" t="s">
        <v>110</v>
      </c>
      <c r="E104" s="47">
        <v>14300</v>
      </c>
      <c r="F104" s="69">
        <f>IF(ISBLANK(最大収容数!F104),0,MIN($E104*(1-$C$2)*$C$3,$C$4))</f>
        <v>3003</v>
      </c>
      <c r="G104" s="69">
        <f>IF(ISBLANK(最大収容数!G104),0,MIN($E104*(1-$C$2)*$C$3,$C$4))</f>
        <v>3003</v>
      </c>
      <c r="H104" s="69">
        <f>IF(ISBLANK(最大収容数!H104),0,MIN($E104*(1-$C$2)*$C$3,$C$4))</f>
        <v>0</v>
      </c>
      <c r="I104" s="69">
        <f>IF(ISBLANK(最大収容数!I104),0,MIN($E104*(1-$C$2)*$C$3,$C$4))</f>
        <v>0</v>
      </c>
      <c r="J104" s="69">
        <f>IF(ISBLANK(最大収容数!J104),0,MIN($E104*(1-$C$2)*$C$3,$C$4))</f>
        <v>0</v>
      </c>
      <c r="K104" s="69">
        <f>IF(ISBLANK(最大収容数!K104),0,MIN($E104*(1-$C$2)*$C$3,$C$4))</f>
        <v>0</v>
      </c>
      <c r="L104" s="69">
        <f>IF(ISBLANK(最大収容数!L104),0,MIN($E104*(1-$C$2)*$C$3,$C$4))</f>
        <v>0</v>
      </c>
      <c r="M104" s="69">
        <f>IF(ISBLANK(最大収容数!M104),0,MIN($E104*(1-$C$2)*$C$3,$C$4))</f>
        <v>3003</v>
      </c>
      <c r="N104" s="69">
        <f>IF(ISBLANK(最大収容数!N104),0,MIN($E104*(1-$C$2)*$C$3,$C$4))</f>
        <v>0</v>
      </c>
      <c r="O104" s="69">
        <f>IF(ISBLANK(最大収容数!O104),0,MIN($E104*(1-$C$2)*$C$3,$C$4))</f>
        <v>0</v>
      </c>
      <c r="P104" s="69">
        <f>IF(ISBLANK(最大収容数!P104),0,MIN($E104*(1-$C$2)*$C$3,$C$4))</f>
        <v>0</v>
      </c>
      <c r="Q104" s="69">
        <f>IF(ISBLANK(最大収容数!Q104),0,MIN($E104*(1-$C$2)*$C$3,$C$4))</f>
        <v>0</v>
      </c>
      <c r="R104" s="69">
        <f>IF(ISBLANK(最大収容数!R104),0,MIN($E104*(1-$C$2)*$C$3,$C$4))</f>
        <v>0</v>
      </c>
      <c r="S104" s="69">
        <f>IF(ISBLANK(最大収容数!S104),0,MIN($E104*(1-$C$2)*$C$3,$C$4))</f>
        <v>0</v>
      </c>
      <c r="T104" s="69">
        <f>IF(ISBLANK(最大収容数!T104),0,MIN($E104*(1-$C$2)*$C$3,$C$4))</f>
        <v>0</v>
      </c>
      <c r="U104" s="69">
        <f>IF(ISBLANK(最大収容数!U104),0,MIN($E104*(1-$C$2)*$C$3,$C$4))</f>
        <v>0</v>
      </c>
      <c r="V104" s="69">
        <f>IF(ISBLANK(最大収容数!V104),0,MIN($E104*(1-$C$2)*$C$3,$C$4))</f>
        <v>0</v>
      </c>
      <c r="W104" s="69">
        <f>IF(ISBLANK(最大収容数!W104),0,MIN($E104*(1-$C$2)*$C$3,$C$4))</f>
        <v>0</v>
      </c>
      <c r="X104" s="69">
        <f>IF(ISBLANK(最大収容数!X104),0,MIN($E104*(1-$C$2)*$C$3,$C$4))</f>
        <v>0</v>
      </c>
    </row>
    <row r="105" spans="2:24">
      <c r="B105" s="33"/>
      <c r="C105" s="34" t="s">
        <v>81</v>
      </c>
      <c r="D105" s="34" t="s">
        <v>110</v>
      </c>
      <c r="E105" s="35">
        <v>35000</v>
      </c>
      <c r="F105" s="69">
        <f>IF(ISBLANK(最大収容数!F105),0,MIN($E105*(1-$C$2)*$C$3,$C$4))</f>
        <v>0</v>
      </c>
      <c r="G105" s="69">
        <f>IF(ISBLANK(最大収容数!G105),0,MIN($E105*(1-$C$2)*$C$3,$C$4))</f>
        <v>0</v>
      </c>
      <c r="H105" s="69">
        <f>IF(ISBLANK(最大収容数!H105),0,MIN($E105*(1-$C$2)*$C$3,$C$4))</f>
        <v>0</v>
      </c>
      <c r="I105" s="69">
        <f>IF(ISBLANK(最大収容数!I105),0,MIN($E105*(1-$C$2)*$C$3,$C$4))</f>
        <v>7350</v>
      </c>
      <c r="J105" s="69">
        <f>IF(ISBLANK(最大収容数!J105),0,MIN($E105*(1-$C$2)*$C$3,$C$4))</f>
        <v>7350</v>
      </c>
      <c r="K105" s="69">
        <f>IF(ISBLANK(最大収容数!K105),0,MIN($E105*(1-$C$2)*$C$3,$C$4))</f>
        <v>7350</v>
      </c>
      <c r="L105" s="69">
        <f>IF(ISBLANK(最大収容数!L105),0,MIN($E105*(1-$C$2)*$C$3,$C$4))</f>
        <v>7350</v>
      </c>
      <c r="M105" s="69">
        <f>IF(ISBLANK(最大収容数!M105),0,MIN($E105*(1-$C$2)*$C$3,$C$4))</f>
        <v>0</v>
      </c>
      <c r="N105" s="69">
        <f>IF(ISBLANK(最大収容数!N105),0,MIN($E105*(1-$C$2)*$C$3,$C$4))</f>
        <v>0</v>
      </c>
      <c r="O105" s="69">
        <f>IF(ISBLANK(最大収容数!O105),0,MIN($E105*(1-$C$2)*$C$3,$C$4))</f>
        <v>7350</v>
      </c>
      <c r="P105" s="69">
        <f>IF(ISBLANK(最大収容数!P105),0,MIN($E105*(1-$C$2)*$C$3,$C$4))</f>
        <v>7350</v>
      </c>
      <c r="Q105" s="69">
        <f>IF(ISBLANK(最大収容数!Q105),0,MIN($E105*(1-$C$2)*$C$3,$C$4))</f>
        <v>7350</v>
      </c>
      <c r="R105" s="69">
        <f>IF(ISBLANK(最大収容数!R105),0,MIN($E105*(1-$C$2)*$C$3,$C$4))</f>
        <v>7350</v>
      </c>
      <c r="S105" s="69">
        <f>IF(ISBLANK(最大収容数!S105),0,MIN($E105*(1-$C$2)*$C$3,$C$4))</f>
        <v>0</v>
      </c>
      <c r="T105" s="69">
        <f>IF(ISBLANK(最大収容数!T105),0,MIN($E105*(1-$C$2)*$C$3,$C$4))</f>
        <v>7350</v>
      </c>
      <c r="U105" s="69">
        <f>IF(ISBLANK(最大収容数!U105),0,MIN($E105*(1-$C$2)*$C$3,$C$4))</f>
        <v>0</v>
      </c>
      <c r="V105" s="69">
        <f>IF(ISBLANK(最大収容数!V105),0,MIN($E105*(1-$C$2)*$C$3,$C$4))</f>
        <v>7350</v>
      </c>
      <c r="W105" s="69">
        <f>IF(ISBLANK(最大収容数!W105),0,MIN($E105*(1-$C$2)*$C$3,$C$4))</f>
        <v>0</v>
      </c>
      <c r="X105" s="69">
        <f>IF(ISBLANK(最大収容数!X105),0,MIN($E105*(1-$C$2)*$C$3,$C$4))</f>
        <v>0</v>
      </c>
    </row>
    <row r="106" spans="2:24">
      <c r="B106" s="24"/>
      <c r="C106" s="25" t="s">
        <v>81</v>
      </c>
      <c r="D106" s="25" t="s">
        <v>110</v>
      </c>
      <c r="E106" s="26">
        <v>35000</v>
      </c>
      <c r="F106" s="69">
        <f>IF(ISBLANK(最大収容数!F106),0,MIN($E106*(1-$C$2)*$C$3,$C$4))</f>
        <v>0</v>
      </c>
      <c r="G106" s="69">
        <f>IF(ISBLANK(最大収容数!G106),0,MIN($E106*(1-$C$2)*$C$3,$C$4))</f>
        <v>0</v>
      </c>
      <c r="H106" s="69">
        <f>IF(ISBLANK(最大収容数!H106),0,MIN($E106*(1-$C$2)*$C$3,$C$4))</f>
        <v>0</v>
      </c>
      <c r="I106" s="69">
        <f>IF(ISBLANK(最大収容数!I106),0,MIN($E106*(1-$C$2)*$C$3,$C$4))</f>
        <v>7350</v>
      </c>
      <c r="J106" s="69">
        <f>IF(ISBLANK(最大収容数!J106),0,MIN($E106*(1-$C$2)*$C$3,$C$4))</f>
        <v>7350</v>
      </c>
      <c r="K106" s="69">
        <f>IF(ISBLANK(最大収容数!K106),0,MIN($E106*(1-$C$2)*$C$3,$C$4))</f>
        <v>7350</v>
      </c>
      <c r="L106" s="69">
        <f>IF(ISBLANK(最大収容数!L106),0,MIN($E106*(1-$C$2)*$C$3,$C$4))</f>
        <v>7350</v>
      </c>
      <c r="M106" s="69">
        <f>IF(ISBLANK(最大収容数!M106),0,MIN($E106*(1-$C$2)*$C$3,$C$4))</f>
        <v>0</v>
      </c>
      <c r="N106" s="69">
        <f>IF(ISBLANK(最大収容数!N106),0,MIN($E106*(1-$C$2)*$C$3,$C$4))</f>
        <v>7350</v>
      </c>
      <c r="O106" s="69">
        <f>IF(ISBLANK(最大収容数!O106),0,MIN($E106*(1-$C$2)*$C$3,$C$4))</f>
        <v>7350</v>
      </c>
      <c r="P106" s="69">
        <f>IF(ISBLANK(最大収容数!P106),0,MIN($E106*(1-$C$2)*$C$3,$C$4))</f>
        <v>7350</v>
      </c>
      <c r="Q106" s="69">
        <f>IF(ISBLANK(最大収容数!Q106),0,MIN($E106*(1-$C$2)*$C$3,$C$4))</f>
        <v>7350</v>
      </c>
      <c r="R106" s="69">
        <f>IF(ISBLANK(最大収容数!R106),0,MIN($E106*(1-$C$2)*$C$3,$C$4))</f>
        <v>7350</v>
      </c>
      <c r="S106" s="69">
        <f>IF(ISBLANK(最大収容数!S106),0,MIN($E106*(1-$C$2)*$C$3,$C$4))</f>
        <v>7350</v>
      </c>
      <c r="T106" s="69">
        <f>IF(ISBLANK(最大収容数!T106),0,MIN($E106*(1-$C$2)*$C$3,$C$4))</f>
        <v>7350</v>
      </c>
      <c r="U106" s="69">
        <f>IF(ISBLANK(最大収容数!U106),0,MIN($E106*(1-$C$2)*$C$3,$C$4))</f>
        <v>7350</v>
      </c>
      <c r="V106" s="69">
        <f>IF(ISBLANK(最大収容数!V106),0,MIN($E106*(1-$C$2)*$C$3,$C$4))</f>
        <v>7350</v>
      </c>
      <c r="W106" s="69">
        <f>IF(ISBLANK(最大収容数!W106),0,MIN($E106*(1-$C$2)*$C$3,$C$4))</f>
        <v>0</v>
      </c>
      <c r="X106" s="69">
        <f>IF(ISBLANK(最大収容数!X106),0,MIN($E106*(1-$C$2)*$C$3,$C$4))</f>
        <v>0</v>
      </c>
    </row>
    <row r="107" spans="2:24">
      <c r="B107" s="45"/>
      <c r="C107" s="46" t="s">
        <v>82</v>
      </c>
      <c r="D107" s="46" t="s">
        <v>24</v>
      </c>
      <c r="E107" s="47">
        <v>41000</v>
      </c>
      <c r="F107" s="69">
        <f>IF(ISBLANK(最大収容数!F107),0,MIN($E107*(1-$C$2)*$C$3,$C$4))</f>
        <v>8610</v>
      </c>
      <c r="G107" s="69">
        <f>IF(ISBLANK(最大収容数!G107),0,MIN($E107*(1-$C$2)*$C$3,$C$4))</f>
        <v>8610</v>
      </c>
      <c r="H107" s="69">
        <f>IF(ISBLANK(最大収容数!H107),0,MIN($E107*(1-$C$2)*$C$3,$C$4))</f>
        <v>0</v>
      </c>
      <c r="I107" s="69">
        <f>IF(ISBLANK(最大収容数!I107),0,MIN($E107*(1-$C$2)*$C$3,$C$4))</f>
        <v>8610</v>
      </c>
      <c r="J107" s="69">
        <f>IF(ISBLANK(最大収容数!J107),0,MIN($E107*(1-$C$2)*$C$3,$C$4))</f>
        <v>8610</v>
      </c>
      <c r="K107" s="69">
        <f>IF(ISBLANK(最大収容数!K107),0,MIN($E107*(1-$C$2)*$C$3,$C$4))</f>
        <v>0</v>
      </c>
      <c r="L107" s="69">
        <f>IF(ISBLANK(最大収容数!L107),0,MIN($E107*(1-$C$2)*$C$3,$C$4))</f>
        <v>0</v>
      </c>
      <c r="M107" s="69">
        <f>IF(ISBLANK(最大収容数!M107),0,MIN($E107*(1-$C$2)*$C$3,$C$4))</f>
        <v>8610</v>
      </c>
      <c r="N107" s="69">
        <f>IF(ISBLANK(最大収容数!N107),0,MIN($E107*(1-$C$2)*$C$3,$C$4))</f>
        <v>0</v>
      </c>
      <c r="O107" s="69">
        <f>IF(ISBLANK(最大収容数!O107),0,MIN($E107*(1-$C$2)*$C$3,$C$4))</f>
        <v>0</v>
      </c>
      <c r="P107" s="69">
        <f>IF(ISBLANK(最大収容数!P107),0,MIN($E107*(1-$C$2)*$C$3,$C$4))</f>
        <v>0</v>
      </c>
      <c r="Q107" s="69">
        <f>IF(ISBLANK(最大収容数!Q107),0,MIN($E107*(1-$C$2)*$C$3,$C$4))</f>
        <v>0</v>
      </c>
      <c r="R107" s="69">
        <f>IF(ISBLANK(最大収容数!R107),0,MIN($E107*(1-$C$2)*$C$3,$C$4))</f>
        <v>0</v>
      </c>
      <c r="S107" s="69">
        <f>IF(ISBLANK(最大収容数!S107),0,MIN($E107*(1-$C$2)*$C$3,$C$4))</f>
        <v>0</v>
      </c>
      <c r="T107" s="69">
        <f>IF(ISBLANK(最大収容数!T107),0,MIN($E107*(1-$C$2)*$C$3,$C$4))</f>
        <v>0</v>
      </c>
      <c r="U107" s="69">
        <f>IF(ISBLANK(最大収容数!U107),0,MIN($E107*(1-$C$2)*$C$3,$C$4))</f>
        <v>0</v>
      </c>
      <c r="V107" s="69">
        <f>IF(ISBLANK(最大収容数!V107),0,MIN($E107*(1-$C$2)*$C$3,$C$4))</f>
        <v>0</v>
      </c>
      <c r="W107" s="69">
        <f>IF(ISBLANK(最大収容数!W107),0,MIN($E107*(1-$C$2)*$C$3,$C$4))</f>
        <v>0</v>
      </c>
      <c r="X107" s="69">
        <f>IF(ISBLANK(最大収容数!X107),0,MIN($E107*(1-$C$2)*$C$3,$C$4))</f>
        <v>0</v>
      </c>
    </row>
    <row r="108" spans="2:24">
      <c r="B108" s="36"/>
      <c r="C108" s="37" t="s">
        <v>83</v>
      </c>
      <c r="D108" s="37" t="s">
        <v>24</v>
      </c>
      <c r="E108" s="38">
        <v>49000</v>
      </c>
      <c r="F108" s="69">
        <f>IF(ISBLANK(最大収容数!F108),0,MIN($E108*(1-$C$2)*$C$3,$C$4))</f>
        <v>10290</v>
      </c>
      <c r="G108" s="69">
        <f>IF(ISBLANK(最大収容数!G108),0,MIN($E108*(1-$C$2)*$C$3,$C$4))</f>
        <v>0</v>
      </c>
      <c r="H108" s="69">
        <f>IF(ISBLANK(最大収容数!H108),0,MIN($E108*(1-$C$2)*$C$3,$C$4))</f>
        <v>0</v>
      </c>
      <c r="I108" s="69">
        <f>IF(ISBLANK(最大収容数!I108),0,MIN($E108*(1-$C$2)*$C$3,$C$4))</f>
        <v>10290</v>
      </c>
      <c r="J108" s="69">
        <f>IF(ISBLANK(最大収容数!J108),0,MIN($E108*(1-$C$2)*$C$3,$C$4))</f>
        <v>0</v>
      </c>
      <c r="K108" s="69">
        <f>IF(ISBLANK(最大収容数!K108),0,MIN($E108*(1-$C$2)*$C$3,$C$4))</f>
        <v>0</v>
      </c>
      <c r="L108" s="69">
        <f>IF(ISBLANK(最大収容数!L108),0,MIN($E108*(1-$C$2)*$C$3,$C$4))</f>
        <v>10290</v>
      </c>
      <c r="M108" s="69">
        <f>IF(ISBLANK(最大収容数!M108),0,MIN($E108*(1-$C$2)*$C$3,$C$4))</f>
        <v>10290</v>
      </c>
      <c r="N108" s="69">
        <f>IF(ISBLANK(最大収容数!N108),0,MIN($E108*(1-$C$2)*$C$3,$C$4))</f>
        <v>0</v>
      </c>
      <c r="O108" s="69">
        <f>IF(ISBLANK(最大収容数!O108),0,MIN($E108*(1-$C$2)*$C$3,$C$4))</f>
        <v>10290</v>
      </c>
      <c r="P108" s="69">
        <f>IF(ISBLANK(最大収容数!P108),0,MIN($E108*(1-$C$2)*$C$3,$C$4))</f>
        <v>10290</v>
      </c>
      <c r="Q108" s="69">
        <f>IF(ISBLANK(最大収容数!Q108),0,MIN($E108*(1-$C$2)*$C$3,$C$4))</f>
        <v>0</v>
      </c>
      <c r="R108" s="69">
        <f>IF(ISBLANK(最大収容数!R108),0,MIN($E108*(1-$C$2)*$C$3,$C$4))</f>
        <v>0</v>
      </c>
      <c r="S108" s="69">
        <f>IF(ISBLANK(最大収容数!S108),0,MIN($E108*(1-$C$2)*$C$3,$C$4))</f>
        <v>0</v>
      </c>
      <c r="T108" s="69">
        <f>IF(ISBLANK(最大収容数!T108),0,MIN($E108*(1-$C$2)*$C$3,$C$4))</f>
        <v>0</v>
      </c>
      <c r="U108" s="69">
        <f>IF(ISBLANK(最大収容数!U108),0,MIN($E108*(1-$C$2)*$C$3,$C$4))</f>
        <v>0</v>
      </c>
      <c r="V108" s="69">
        <f>IF(ISBLANK(最大収容数!V108),0,MIN($E108*(1-$C$2)*$C$3,$C$4))</f>
        <v>0</v>
      </c>
      <c r="W108" s="69">
        <f>IF(ISBLANK(最大収容数!W108),0,MIN($E108*(1-$C$2)*$C$3,$C$4))</f>
        <v>0</v>
      </c>
      <c r="X108" s="69">
        <f>IF(ISBLANK(最大収容数!X108),0,MIN($E108*(1-$C$2)*$C$3,$C$4))</f>
        <v>0</v>
      </c>
    </row>
    <row r="109" spans="2:24">
      <c r="B109" s="45"/>
      <c r="C109" s="46" t="s">
        <v>95</v>
      </c>
      <c r="D109" s="46" t="s">
        <v>24</v>
      </c>
      <c r="E109" s="47">
        <v>40000</v>
      </c>
      <c r="F109" s="69">
        <f>IF(ISBLANK(最大収容数!F109),0,MIN($E109*(1-$C$2)*$C$3,$C$4))</f>
        <v>0</v>
      </c>
      <c r="G109" s="69">
        <f>IF(ISBLANK(最大収容数!G109),0,MIN($E109*(1-$C$2)*$C$3,$C$4))</f>
        <v>8400</v>
      </c>
      <c r="H109" s="69">
        <f>IF(ISBLANK(最大収容数!H109),0,MIN($E109*(1-$C$2)*$C$3,$C$4))</f>
        <v>0</v>
      </c>
      <c r="I109" s="69">
        <f>IF(ISBLANK(最大収容数!I109),0,MIN($E109*(1-$C$2)*$C$3,$C$4))</f>
        <v>0</v>
      </c>
      <c r="J109" s="69">
        <f>IF(ISBLANK(最大収容数!J109),0,MIN($E109*(1-$C$2)*$C$3,$C$4))</f>
        <v>8400</v>
      </c>
      <c r="K109" s="69">
        <f>IF(ISBLANK(最大収容数!K109),0,MIN($E109*(1-$C$2)*$C$3,$C$4))</f>
        <v>0</v>
      </c>
      <c r="L109" s="69">
        <f>IF(ISBLANK(最大収容数!L109),0,MIN($E109*(1-$C$2)*$C$3,$C$4))</f>
        <v>8400</v>
      </c>
      <c r="M109" s="69">
        <f>IF(ISBLANK(最大収容数!M109),0,MIN($E109*(1-$C$2)*$C$3,$C$4))</f>
        <v>0</v>
      </c>
      <c r="N109" s="69">
        <f>IF(ISBLANK(最大収容数!N109),0,MIN($E109*(1-$C$2)*$C$3,$C$4))</f>
        <v>0</v>
      </c>
      <c r="O109" s="69">
        <f>IF(ISBLANK(最大収容数!O109),0,MIN($E109*(1-$C$2)*$C$3,$C$4))</f>
        <v>8400</v>
      </c>
      <c r="P109" s="69">
        <f>IF(ISBLANK(最大収容数!P109),0,MIN($E109*(1-$C$2)*$C$3,$C$4))</f>
        <v>8400</v>
      </c>
      <c r="Q109" s="69">
        <f>IF(ISBLANK(最大収容数!Q109),0,MIN($E109*(1-$C$2)*$C$3,$C$4))</f>
        <v>0</v>
      </c>
      <c r="R109" s="69">
        <f>IF(ISBLANK(最大収容数!R109),0,MIN($E109*(1-$C$2)*$C$3,$C$4))</f>
        <v>8400</v>
      </c>
      <c r="S109" s="69">
        <f>IF(ISBLANK(最大収容数!S109),0,MIN($E109*(1-$C$2)*$C$3,$C$4))</f>
        <v>8400</v>
      </c>
      <c r="T109" s="69">
        <f>IF(ISBLANK(最大収容数!T109),0,MIN($E109*(1-$C$2)*$C$3,$C$4))</f>
        <v>0</v>
      </c>
      <c r="U109" s="69">
        <f>IF(ISBLANK(最大収容数!U109),0,MIN($E109*(1-$C$2)*$C$3,$C$4))</f>
        <v>8400</v>
      </c>
      <c r="V109" s="69">
        <f>IF(ISBLANK(最大収容数!V109),0,MIN($E109*(1-$C$2)*$C$3,$C$4))</f>
        <v>0</v>
      </c>
      <c r="W109" s="69">
        <f>IF(ISBLANK(最大収容数!W109),0,MIN($E109*(1-$C$2)*$C$3,$C$4))</f>
        <v>0</v>
      </c>
      <c r="X109" s="69">
        <f>IF(ISBLANK(最大収容数!X109),0,MIN($E109*(1-$C$2)*$C$3,$C$4))</f>
        <v>0</v>
      </c>
    </row>
    <row r="110" spans="2:24">
      <c r="B110" s="36"/>
      <c r="C110" s="37" t="s">
        <v>84</v>
      </c>
      <c r="D110" s="37" t="s">
        <v>24</v>
      </c>
      <c r="E110" s="38">
        <v>64000</v>
      </c>
      <c r="F110" s="69">
        <f>IF(ISBLANK(最大収容数!F110),0,MIN($E110*(1-$C$2)*$C$3,$C$4))</f>
        <v>0</v>
      </c>
      <c r="G110" s="69">
        <f>IF(ISBLANK(最大収容数!G110),0,MIN($E110*(1-$C$2)*$C$3,$C$4))</f>
        <v>0</v>
      </c>
      <c r="H110" s="69">
        <f>IF(ISBLANK(最大収容数!H110),0,MIN($E110*(1-$C$2)*$C$3,$C$4))</f>
        <v>0</v>
      </c>
      <c r="I110" s="69">
        <f>IF(ISBLANK(最大収容数!I110),0,MIN($E110*(1-$C$2)*$C$3,$C$4))</f>
        <v>13440</v>
      </c>
      <c r="J110" s="69">
        <f>IF(ISBLANK(最大収容数!J110),0,MIN($E110*(1-$C$2)*$C$3,$C$4))</f>
        <v>13440</v>
      </c>
      <c r="K110" s="69">
        <f>IF(ISBLANK(最大収容数!K110),0,MIN($E110*(1-$C$2)*$C$3,$C$4))</f>
        <v>0</v>
      </c>
      <c r="L110" s="69">
        <f>IF(ISBLANK(最大収容数!L110),0,MIN($E110*(1-$C$2)*$C$3,$C$4))</f>
        <v>13440</v>
      </c>
      <c r="M110" s="69">
        <f>IF(ISBLANK(最大収容数!M110),0,MIN($E110*(1-$C$2)*$C$3,$C$4))</f>
        <v>13440</v>
      </c>
      <c r="N110" s="69">
        <f>IF(ISBLANK(最大収容数!N110),0,MIN($E110*(1-$C$2)*$C$3,$C$4))</f>
        <v>0</v>
      </c>
      <c r="O110" s="69">
        <f>IF(ISBLANK(最大収容数!O110),0,MIN($E110*(1-$C$2)*$C$3,$C$4))</f>
        <v>13440</v>
      </c>
      <c r="P110" s="69">
        <f>IF(ISBLANK(最大収容数!P110),0,MIN($E110*(1-$C$2)*$C$3,$C$4))</f>
        <v>13440</v>
      </c>
      <c r="Q110" s="69">
        <f>IF(ISBLANK(最大収容数!Q110),0,MIN($E110*(1-$C$2)*$C$3,$C$4))</f>
        <v>0</v>
      </c>
      <c r="R110" s="69">
        <f>IF(ISBLANK(最大収容数!R110),0,MIN($E110*(1-$C$2)*$C$3,$C$4))</f>
        <v>0</v>
      </c>
      <c r="S110" s="69">
        <f>IF(ISBLANK(最大収容数!S110),0,MIN($E110*(1-$C$2)*$C$3,$C$4))</f>
        <v>13440</v>
      </c>
      <c r="T110" s="69">
        <f>IF(ISBLANK(最大収容数!T110),0,MIN($E110*(1-$C$2)*$C$3,$C$4))</f>
        <v>0</v>
      </c>
      <c r="U110" s="69">
        <f>IF(ISBLANK(最大収容数!U110),0,MIN($E110*(1-$C$2)*$C$3,$C$4))</f>
        <v>0</v>
      </c>
      <c r="V110" s="69">
        <f>IF(ISBLANK(最大収容数!V110),0,MIN($E110*(1-$C$2)*$C$3,$C$4))</f>
        <v>13440</v>
      </c>
      <c r="W110" s="69">
        <f>IF(ISBLANK(最大収容数!W110),0,MIN($E110*(1-$C$2)*$C$3,$C$4))</f>
        <v>0</v>
      </c>
      <c r="X110" s="69">
        <f>IF(ISBLANK(最大収容数!X110),0,MIN($E110*(1-$C$2)*$C$3,$C$4))</f>
        <v>0</v>
      </c>
    </row>
    <row r="111" spans="2:24">
      <c r="B111" s="45"/>
      <c r="C111" s="46" t="s">
        <v>96</v>
      </c>
      <c r="D111" s="46" t="s">
        <v>24</v>
      </c>
      <c r="E111" s="47">
        <v>72000</v>
      </c>
      <c r="F111" s="69">
        <f>IF(ISBLANK(最大収容数!F111),0,MIN($E111*(1-$C$2)*$C$3,$C$4))</f>
        <v>0</v>
      </c>
      <c r="G111" s="69">
        <f>IF(ISBLANK(最大収容数!G111),0,MIN($E111*(1-$C$2)*$C$3,$C$4))</f>
        <v>15120</v>
      </c>
      <c r="H111" s="69">
        <f>IF(ISBLANK(最大収容数!H111),0,MIN($E111*(1-$C$2)*$C$3,$C$4))</f>
        <v>0</v>
      </c>
      <c r="I111" s="69">
        <f>IF(ISBLANK(最大収容数!I111),0,MIN($E111*(1-$C$2)*$C$3,$C$4))</f>
        <v>0</v>
      </c>
      <c r="J111" s="69">
        <f>IF(ISBLANK(最大収容数!J111),0,MIN($E111*(1-$C$2)*$C$3,$C$4))</f>
        <v>15120</v>
      </c>
      <c r="K111" s="69">
        <f>IF(ISBLANK(最大収容数!K111),0,MIN($E111*(1-$C$2)*$C$3,$C$4))</f>
        <v>0</v>
      </c>
      <c r="L111" s="69">
        <f>IF(ISBLANK(最大収容数!L111),0,MIN($E111*(1-$C$2)*$C$3,$C$4))</f>
        <v>15120</v>
      </c>
      <c r="M111" s="69">
        <f>IF(ISBLANK(最大収容数!M111),0,MIN($E111*(1-$C$2)*$C$3,$C$4))</f>
        <v>15120</v>
      </c>
      <c r="N111" s="69">
        <f>IF(ISBLANK(最大収容数!N111),0,MIN($E111*(1-$C$2)*$C$3,$C$4))</f>
        <v>0</v>
      </c>
      <c r="O111" s="69">
        <f>IF(ISBLANK(最大収容数!O111),0,MIN($E111*(1-$C$2)*$C$3,$C$4))</f>
        <v>15120</v>
      </c>
      <c r="P111" s="69">
        <f>IF(ISBLANK(最大収容数!P111),0,MIN($E111*(1-$C$2)*$C$3,$C$4))</f>
        <v>15120</v>
      </c>
      <c r="Q111" s="69">
        <f>IF(ISBLANK(最大収容数!Q111),0,MIN($E111*(1-$C$2)*$C$3,$C$4))</f>
        <v>0</v>
      </c>
      <c r="R111" s="69">
        <f>IF(ISBLANK(最大収容数!R111),0,MIN($E111*(1-$C$2)*$C$3,$C$4))</f>
        <v>15120</v>
      </c>
      <c r="S111" s="69">
        <f>IF(ISBLANK(最大収容数!S111),0,MIN($E111*(1-$C$2)*$C$3,$C$4))</f>
        <v>0</v>
      </c>
      <c r="T111" s="69">
        <f>IF(ISBLANK(最大収容数!T111),0,MIN($E111*(1-$C$2)*$C$3,$C$4))</f>
        <v>0</v>
      </c>
      <c r="U111" s="69">
        <f>IF(ISBLANK(最大収容数!U111),0,MIN($E111*(1-$C$2)*$C$3,$C$4))</f>
        <v>0</v>
      </c>
      <c r="V111" s="69">
        <f>IF(ISBLANK(最大収容数!V111),0,MIN($E111*(1-$C$2)*$C$3,$C$4))</f>
        <v>0</v>
      </c>
      <c r="W111" s="69">
        <f>IF(ISBLANK(最大収容数!W111),0,MIN($E111*(1-$C$2)*$C$3,$C$4))</f>
        <v>15120</v>
      </c>
      <c r="X111" s="69">
        <f>IF(ISBLANK(最大収容数!X111),0,MIN($E111*(1-$C$2)*$C$3,$C$4))</f>
        <v>0</v>
      </c>
    </row>
    <row r="112" spans="2:24">
      <c r="B112" s="33"/>
      <c r="C112" s="34" t="s">
        <v>85</v>
      </c>
      <c r="D112" s="34" t="s">
        <v>111</v>
      </c>
      <c r="E112" s="35"/>
      <c r="F112" s="69">
        <f>IF(ISBLANK(最大収容数!F112),0,MIN($E112*(1-$C$2)*$C$3,$C$4))</f>
        <v>0</v>
      </c>
      <c r="G112" s="69">
        <f>IF(ISBLANK(最大収容数!G112),0,MIN($E112*(1-$C$2)*$C$3,$C$4))</f>
        <v>0</v>
      </c>
      <c r="H112" s="69">
        <f>IF(ISBLANK(最大収容数!H112),0,MIN($E112*(1-$C$2)*$C$3,$C$4))</f>
        <v>0</v>
      </c>
      <c r="I112" s="69">
        <f>IF(ISBLANK(最大収容数!I112),0,MIN($E112*(1-$C$2)*$C$3,$C$4))</f>
        <v>0</v>
      </c>
      <c r="J112" s="69">
        <f>IF(ISBLANK(最大収容数!J112),0,MIN($E112*(1-$C$2)*$C$3,$C$4))</f>
        <v>0</v>
      </c>
      <c r="K112" s="69">
        <f>IF(ISBLANK(最大収容数!K112),0,MIN($E112*(1-$C$2)*$C$3,$C$4))</f>
        <v>0</v>
      </c>
      <c r="L112" s="69">
        <f>IF(ISBLANK(最大収容数!L112),0,MIN($E112*(1-$C$2)*$C$3,$C$4))</f>
        <v>0</v>
      </c>
      <c r="M112" s="69">
        <f>IF(ISBLANK(最大収容数!M112),0,MIN($E112*(1-$C$2)*$C$3,$C$4))</f>
        <v>0</v>
      </c>
      <c r="N112" s="69">
        <f>IF(ISBLANK(最大収容数!N112),0,MIN($E112*(1-$C$2)*$C$3,$C$4))</f>
        <v>0</v>
      </c>
      <c r="O112" s="69">
        <f>IF(ISBLANK(最大収容数!O112),0,MIN($E112*(1-$C$2)*$C$3,$C$4))</f>
        <v>0</v>
      </c>
      <c r="P112" s="69">
        <f>IF(ISBLANK(最大収容数!P112),0,MIN($E112*(1-$C$2)*$C$3,$C$4))</f>
        <v>0</v>
      </c>
      <c r="Q112" s="69">
        <f>IF(ISBLANK(最大収容数!Q112),0,MIN($E112*(1-$C$2)*$C$3,$C$4))</f>
        <v>0</v>
      </c>
      <c r="R112" s="69">
        <f>IF(ISBLANK(最大収容数!R112),0,MIN($E112*(1-$C$2)*$C$3,$C$4))</f>
        <v>0</v>
      </c>
      <c r="S112" s="69">
        <f>IF(ISBLANK(最大収容数!S112),0,MIN($E112*(1-$C$2)*$C$3,$C$4))</f>
        <v>0</v>
      </c>
      <c r="T112" s="69">
        <f>IF(ISBLANK(最大収容数!T112),0,MIN($E112*(1-$C$2)*$C$3,$C$4))</f>
        <v>0</v>
      </c>
      <c r="U112" s="69">
        <f>IF(ISBLANK(最大収容数!U112),0,MIN($E112*(1-$C$2)*$C$3,$C$4))</f>
        <v>0</v>
      </c>
      <c r="V112" s="69">
        <f>IF(ISBLANK(最大収容数!V112),0,MIN($E112*(1-$C$2)*$C$3,$C$4))</f>
        <v>0</v>
      </c>
      <c r="W112" s="69">
        <f>IF(ISBLANK(最大収容数!W112),0,MIN($E112*(1-$C$2)*$C$3,$C$4))</f>
        <v>0</v>
      </c>
      <c r="X112" s="69">
        <f>IF(ISBLANK(最大収容数!X112),0,MIN($E112*(1-$C$2)*$C$3,$C$4))</f>
        <v>0</v>
      </c>
    </row>
    <row r="113" spans="2:24">
      <c r="B113" s="30"/>
      <c r="C113" s="31" t="s">
        <v>85</v>
      </c>
      <c r="D113" s="31" t="s">
        <v>111</v>
      </c>
      <c r="E113" s="32"/>
      <c r="F113" s="69">
        <f>IF(ISBLANK(最大収容数!F113),0,MIN($E113*(1-$C$2)*$C$3,$C$4))</f>
        <v>0</v>
      </c>
      <c r="G113" s="69">
        <f>IF(ISBLANK(最大収容数!G113),0,MIN($E113*(1-$C$2)*$C$3,$C$4))</f>
        <v>0</v>
      </c>
      <c r="H113" s="69">
        <f>IF(ISBLANK(最大収容数!H113),0,MIN($E113*(1-$C$2)*$C$3,$C$4))</f>
        <v>0</v>
      </c>
      <c r="I113" s="69">
        <f>IF(ISBLANK(最大収容数!I113),0,MIN($E113*(1-$C$2)*$C$3,$C$4))</f>
        <v>0</v>
      </c>
      <c r="J113" s="69">
        <f>IF(ISBLANK(最大収容数!J113),0,MIN($E113*(1-$C$2)*$C$3,$C$4))</f>
        <v>0</v>
      </c>
      <c r="K113" s="69">
        <f>IF(ISBLANK(最大収容数!K113),0,MIN($E113*(1-$C$2)*$C$3,$C$4))</f>
        <v>0</v>
      </c>
      <c r="L113" s="69">
        <f>IF(ISBLANK(最大収容数!L113),0,MIN($E113*(1-$C$2)*$C$3,$C$4))</f>
        <v>0</v>
      </c>
      <c r="M113" s="69">
        <f>IF(ISBLANK(最大収容数!M113),0,MIN($E113*(1-$C$2)*$C$3,$C$4))</f>
        <v>0</v>
      </c>
      <c r="N113" s="69">
        <f>IF(ISBLANK(最大収容数!N113),0,MIN($E113*(1-$C$2)*$C$3,$C$4))</f>
        <v>0</v>
      </c>
      <c r="O113" s="69">
        <f>IF(ISBLANK(最大収容数!O113),0,MIN($E113*(1-$C$2)*$C$3,$C$4))</f>
        <v>0</v>
      </c>
      <c r="P113" s="69">
        <f>IF(ISBLANK(最大収容数!P113),0,MIN($E113*(1-$C$2)*$C$3,$C$4))</f>
        <v>0</v>
      </c>
      <c r="Q113" s="69">
        <f>IF(ISBLANK(最大収容数!Q113),0,MIN($E113*(1-$C$2)*$C$3,$C$4))</f>
        <v>0</v>
      </c>
      <c r="R113" s="69">
        <f>IF(ISBLANK(最大収容数!R113),0,MIN($E113*(1-$C$2)*$C$3,$C$4))</f>
        <v>0</v>
      </c>
      <c r="S113" s="69">
        <f>IF(ISBLANK(最大収容数!S113),0,MIN($E113*(1-$C$2)*$C$3,$C$4))</f>
        <v>0</v>
      </c>
      <c r="T113" s="69">
        <f>IF(ISBLANK(最大収容数!T113),0,MIN($E113*(1-$C$2)*$C$3,$C$4))</f>
        <v>0</v>
      </c>
      <c r="U113" s="69">
        <f>IF(ISBLANK(最大収容数!U113),0,MIN($E113*(1-$C$2)*$C$3,$C$4))</f>
        <v>0</v>
      </c>
      <c r="V113" s="69">
        <f>IF(ISBLANK(最大収容数!V113),0,MIN($E113*(1-$C$2)*$C$3,$C$4))</f>
        <v>0</v>
      </c>
      <c r="W113" s="69">
        <f>IF(ISBLANK(最大収容数!W113),0,MIN($E113*(1-$C$2)*$C$3,$C$4))</f>
        <v>0</v>
      </c>
      <c r="X113" s="69">
        <f>IF(ISBLANK(最大収容数!X113),0,MIN($E113*(1-$C$2)*$C$3,$C$4))</f>
        <v>0</v>
      </c>
    </row>
    <row r="114" spans="2:24" ht="24">
      <c r="B114" s="62" t="s">
        <v>129</v>
      </c>
      <c r="G114" s="2"/>
      <c r="Q114" s="9"/>
      <c r="R114" s="9"/>
      <c r="S114" s="9"/>
    </row>
  </sheetData>
  <mergeCells count="2">
    <mergeCell ref="B8:D8"/>
    <mergeCell ref="D3:D4"/>
  </mergeCells>
  <phoneticPr fontId="1"/>
  <conditionalFormatting sqref="F6:Z6">
    <cfRule type="colorScale" priority="1">
      <colorScale>
        <cfvo type="min"/>
        <cfvo type="percentile" val="50"/>
        <cfvo type="max"/>
        <color rgb="FF5A8AC6"/>
        <color rgb="FFFCFCFF"/>
        <color rgb="FFF8696B"/>
      </colorScale>
    </cfRule>
    <cfRule type="colorScale" priority="5">
      <colorScale>
        <cfvo type="min"/>
        <cfvo type="max"/>
        <color rgb="FFFCFCFF"/>
        <color rgb="FFF8696B"/>
      </colorScale>
    </cfRule>
  </conditionalFormatting>
  <conditionalFormatting sqref="F5:Z5">
    <cfRule type="colorScale" priority="2">
      <colorScale>
        <cfvo type="min"/>
        <cfvo type="percentile" val="50"/>
        <cfvo type="max"/>
        <color rgb="FF5A8AC6"/>
        <color rgb="FFFCFCFF"/>
        <color rgb="FFF8696B"/>
      </colorScale>
    </cfRule>
    <cfRule type="colorScale" priority="4">
      <colorScale>
        <cfvo type="min"/>
        <cfvo type="max"/>
        <color rgb="FFFCFCFF"/>
        <color rgb="FFF8696B"/>
      </colorScale>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1"/>
  <sheetViews>
    <sheetView workbookViewId="0">
      <selection activeCell="D21" sqref="D21"/>
    </sheetView>
  </sheetViews>
  <sheetFormatPr defaultColWidth="11" defaultRowHeight="18.75"/>
  <sheetData>
    <row r="1" spans="1:3">
      <c r="B1" s="72" t="s">
        <v>117</v>
      </c>
      <c r="C1" s="72" t="s">
        <v>113</v>
      </c>
    </row>
    <row r="2" spans="1:3">
      <c r="A2" s="71">
        <v>44398</v>
      </c>
      <c r="B2" s="73">
        <f ca="1">OFFSET(推計用!$F$5,0,ROW(A1)-1)</f>
        <v>31983</v>
      </c>
      <c r="C2" s="73">
        <f ca="1">OFFSET(推計用!$F$6,0,ROW(A1)-1)</f>
        <v>10080</v>
      </c>
    </row>
    <row r="3" spans="1:3">
      <c r="A3" s="71">
        <v>44399</v>
      </c>
      <c r="B3" s="73">
        <f ca="1">OFFSET(推計用!$F$5,0,ROW(A2)-1)</f>
        <v>45213</v>
      </c>
      <c r="C3" s="73">
        <f ca="1">OFFSET(推計用!$F$6,0,ROW(A2)-1)</f>
        <v>10080</v>
      </c>
    </row>
    <row r="4" spans="1:3">
      <c r="A4" s="71">
        <v>44400</v>
      </c>
      <c r="B4" s="73">
        <f ca="1">OFFSET(推計用!$F$5,0,ROW(A3)-1)</f>
        <v>19992</v>
      </c>
      <c r="C4" s="73">
        <f ca="1">OFFSET(推計用!$F$6,0,ROW(A3)-1)</f>
        <v>19992</v>
      </c>
    </row>
    <row r="5" spans="1:3">
      <c r="A5" s="71">
        <v>44401</v>
      </c>
      <c r="B5" s="73">
        <f ca="1">OFFSET(推計用!$F$5,0,ROW(A4)-1)</f>
        <v>137340</v>
      </c>
      <c r="C5" s="73">
        <f ca="1">OFFSET(推計用!$F$6,0,ROW(A4)-1)</f>
        <v>77448</v>
      </c>
    </row>
    <row r="6" spans="1:3">
      <c r="A6" s="71">
        <v>44402</v>
      </c>
      <c r="B6" s="73">
        <f ca="1">OFFSET(推計用!$F$5,0,ROW(A5)-1)</f>
        <v>182238</v>
      </c>
      <c r="C6" s="73">
        <f ca="1">OFFSET(推計用!$F$6,0,ROW(A5)-1)</f>
        <v>88830</v>
      </c>
    </row>
    <row r="7" spans="1:3">
      <c r="A7" s="71">
        <v>44403</v>
      </c>
      <c r="B7" s="73">
        <f ca="1">OFFSET(推計用!$F$5,0,ROW(A6)-1)</f>
        <v>146076</v>
      </c>
      <c r="C7" s="73">
        <f ca="1">OFFSET(推計用!$F$6,0,ROW(A6)-1)</f>
        <v>101115</v>
      </c>
    </row>
    <row r="8" spans="1:3">
      <c r="A8" s="71">
        <v>44404</v>
      </c>
      <c r="B8" s="73">
        <f ca="1">OFFSET(推計用!$F$5,0,ROW(A7)-1)</f>
        <v>193347</v>
      </c>
      <c r="C8" s="73">
        <f ca="1">OFFSET(推計用!$F$6,0,ROW(A7)-1)</f>
        <v>101094</v>
      </c>
    </row>
    <row r="9" spans="1:3">
      <c r="A9" s="71">
        <v>44405</v>
      </c>
      <c r="B9" s="73">
        <f ca="1">OFFSET(推計用!$F$5,0,ROW(A8)-1)</f>
        <v>176190</v>
      </c>
      <c r="C9" s="73">
        <f ca="1">OFFSET(推計用!$F$6,0,ROW(A8)-1)</f>
        <v>97461</v>
      </c>
    </row>
    <row r="10" spans="1:3">
      <c r="A10" s="71">
        <v>44406</v>
      </c>
      <c r="B10" s="73">
        <f ca="1">OFFSET(推計用!$F$5,0,ROW(A9)-1)</f>
        <v>128908.5</v>
      </c>
      <c r="C10" s="73">
        <f ca="1">OFFSET(推計用!$F$6,0,ROW(A9)-1)</f>
        <v>91990.5</v>
      </c>
    </row>
    <row r="11" spans="1:3">
      <c r="A11" s="71">
        <v>44407</v>
      </c>
      <c r="B11" s="73">
        <f ca="1">OFFSET(推計用!$F$5,0,ROW(A10)-1)</f>
        <v>210787.5</v>
      </c>
      <c r="C11" s="73">
        <f ca="1">OFFSET(推計用!$F$6,0,ROW(A10)-1)</f>
        <v>119899.5</v>
      </c>
    </row>
    <row r="12" spans="1:3">
      <c r="A12" s="71">
        <v>44408</v>
      </c>
      <c r="B12" s="73">
        <f ca="1">OFFSET(推計用!$F$5,0,ROW(A11)-1)</f>
        <v>204487.5</v>
      </c>
      <c r="C12" s="73">
        <f ca="1">OFFSET(推計用!$F$6,0,ROW(A11)-1)</f>
        <v>112969.5</v>
      </c>
    </row>
    <row r="13" spans="1:3">
      <c r="A13" s="71">
        <v>44409</v>
      </c>
      <c r="B13" s="73">
        <f ca="1">OFFSET(推計用!$F$5,0,ROW(A12)-1)</f>
        <v>136720.5</v>
      </c>
      <c r="C13" s="73">
        <f ca="1">OFFSET(推計用!$F$6,0,ROW(A12)-1)</f>
        <v>88882.5</v>
      </c>
    </row>
    <row r="14" spans="1:3">
      <c r="A14" s="71">
        <v>44410</v>
      </c>
      <c r="B14" s="73">
        <f ca="1">OFFSET(推計用!$F$5,0,ROW(A13)-1)</f>
        <v>147966</v>
      </c>
      <c r="C14" s="73">
        <f ca="1">OFFSET(推計用!$F$6,0,ROW(A13)-1)</f>
        <v>85722</v>
      </c>
    </row>
    <row r="15" spans="1:3">
      <c r="A15" s="71">
        <v>44411</v>
      </c>
      <c r="B15" s="73">
        <f ca="1">OFFSET(推計用!$F$5,0,ROW(A14)-1)</f>
        <v>141435</v>
      </c>
      <c r="C15" s="73">
        <f ca="1">OFFSET(推計用!$F$6,0,ROW(A14)-1)</f>
        <v>88893</v>
      </c>
    </row>
    <row r="16" spans="1:3">
      <c r="A16" s="71">
        <v>44412</v>
      </c>
      <c r="B16" s="73">
        <f ca="1">OFFSET(推計用!$F$5,0,ROW(A15)-1)</f>
        <v>127617</v>
      </c>
      <c r="C16" s="73">
        <f ca="1">OFFSET(推計用!$F$6,0,ROW(A15)-1)</f>
        <v>84315</v>
      </c>
    </row>
    <row r="17" spans="1:3">
      <c r="A17" s="71">
        <v>44413</v>
      </c>
      <c r="B17" s="73">
        <f ca="1">OFFSET(推計用!$F$5,0,ROW(A16)-1)</f>
        <v>109116</v>
      </c>
      <c r="C17" s="73">
        <f ca="1">OFFSET(推計用!$F$6,0,ROW(A16)-1)</f>
        <v>74340</v>
      </c>
    </row>
    <row r="18" spans="1:3">
      <c r="A18" s="71">
        <v>44414</v>
      </c>
      <c r="B18" s="73">
        <f ca="1">OFFSET(推計用!$F$5,0,ROW(A17)-1)</f>
        <v>131922</v>
      </c>
      <c r="C18" s="73">
        <f ca="1">OFFSET(推計用!$F$6,0,ROW(A17)-1)</f>
        <v>84756</v>
      </c>
    </row>
    <row r="19" spans="1:3">
      <c r="A19" s="71">
        <v>44415</v>
      </c>
      <c r="B19" s="73">
        <f ca="1">OFFSET(推計用!$F$5,0,ROW(A18)-1)</f>
        <v>99855</v>
      </c>
      <c r="C19" s="73">
        <f ca="1">OFFSET(推計用!$F$6,0,ROW(A18)-1)</f>
        <v>63399</v>
      </c>
    </row>
    <row r="20" spans="1:3">
      <c r="A20" s="71">
        <v>44416</v>
      </c>
      <c r="B20" s="73">
        <f ca="1">OFFSET(推計用!$F$5,0,ROW(A19)-1)</f>
        <v>37044</v>
      </c>
      <c r="C20" s="73">
        <f ca="1">OFFSET(推計用!$F$6,0,ROW(A19)-1)</f>
        <v>31878</v>
      </c>
    </row>
    <row r="21" spans="1:3">
      <c r="A21" s="71"/>
    </row>
  </sheetData>
  <phoneticPr fontId="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workbookViewId="0">
      <selection activeCell="C14" sqref="C14"/>
    </sheetView>
  </sheetViews>
  <sheetFormatPr defaultColWidth="11" defaultRowHeight="18.75"/>
  <cols>
    <col min="1" max="1" width="14" bestFit="1" customWidth="1"/>
  </cols>
  <sheetData>
    <row r="1" spans="1:4">
      <c r="B1" s="72" t="s">
        <v>117</v>
      </c>
      <c r="C1" s="72" t="s">
        <v>113</v>
      </c>
    </row>
    <row r="2" spans="1:4">
      <c r="A2" s="74">
        <v>44396</v>
      </c>
      <c r="B2" s="73">
        <f ca="1">SUM(日別!B2:'日別'!B6)</f>
        <v>416766</v>
      </c>
      <c r="C2" s="73">
        <f ca="1">SUM(日別!C2:'日別'!C6)</f>
        <v>206430</v>
      </c>
    </row>
    <row r="3" spans="1:4">
      <c r="A3" s="74">
        <v>44403</v>
      </c>
      <c r="B3" s="73">
        <f ca="1">SUM(日別!B7:'日別'!B13)</f>
        <v>1196517</v>
      </c>
      <c r="C3" s="73">
        <f ca="1">SUM(日別!C7:'日別'!C13)</f>
        <v>713412</v>
      </c>
    </row>
    <row r="4" spans="1:4">
      <c r="A4" s="74">
        <v>44410</v>
      </c>
      <c r="B4" s="73">
        <f ca="1">SUM(日別!B14:'日別'!B20)</f>
        <v>794955</v>
      </c>
      <c r="C4" s="73">
        <f ca="1">SUM(日別!C14:'日別'!C20)</f>
        <v>513303</v>
      </c>
    </row>
    <row r="5" spans="1:4">
      <c r="D5" t="s">
        <v>138</v>
      </c>
    </row>
    <row r="6" spans="1:4">
      <c r="A6" t="s">
        <v>136</v>
      </c>
      <c r="B6" s="73">
        <f ca="1">SUM(B2:B4)</f>
        <v>2408238</v>
      </c>
      <c r="C6" s="73">
        <f t="shared" ref="C6" ca="1" si="0">SUM(C2:C4)</f>
        <v>1433145</v>
      </c>
      <c r="D6" s="75">
        <f ca="1">C6/19</f>
        <v>75428.68421052632</v>
      </c>
    </row>
    <row r="8" spans="1:4">
      <c r="A8" t="s">
        <v>137</v>
      </c>
      <c r="B8">
        <f>11467000*0.42</f>
        <v>4816140</v>
      </c>
    </row>
  </sheetData>
  <phoneticPr fontId="1"/>
  <pageMargins left="0.7" right="0.7" top="0.75" bottom="0.75"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README</vt:lpstr>
      <vt:lpstr>最大収容数</vt:lpstr>
      <vt:lpstr>推計用</vt:lpstr>
      <vt:lpstr>日別</vt:lpstr>
      <vt:lpstr>週別</vt:lpstr>
    </vt:vector>
  </TitlesOfParts>
  <Company>TAIMS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東京都</dc:creator>
  <cp:lastModifiedBy>Taisuke</cp:lastModifiedBy>
  <cp:lastPrinted>2021-06-04T10:56:04Z</cp:lastPrinted>
  <dcterms:created xsi:type="dcterms:W3CDTF">2021-05-31T01:57:14Z</dcterms:created>
  <dcterms:modified xsi:type="dcterms:W3CDTF">2021-06-14T04:13:07Z</dcterms:modified>
</cp:coreProperties>
</file>