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/Library/Mobile Documents/com~apple~CloudDocs/Projects/PIL/EIGE/"/>
    </mc:Choice>
  </mc:AlternateContent>
  <xr:revisionPtr revIDLastSave="0" documentId="13_ncr:1_{6CB494FC-B13D-EF4C-9841-F9E5C455560A}" xr6:coauthVersionLast="47" xr6:coauthVersionMax="47" xr10:uidLastSave="{00000000-0000-0000-0000-000000000000}"/>
  <bookViews>
    <workbookView xWindow="240" yWindow="960" windowWidth="15380" windowHeight="14440" xr2:uid="{79911A9A-23AD-0242-8A90-CBF04673FA1A}"/>
  </bookViews>
  <sheets>
    <sheet name="criteria for qualitative assess" sheetId="1" r:id="rId1"/>
    <sheet name="type of EIGE output" sheetId="8" r:id="rId2"/>
    <sheet name="citation tools" sheetId="6" r:id="rId3"/>
    <sheet name="topic" sheetId="2" r:id="rId4"/>
    <sheet name="impact factor" sheetId="5" r:id="rId5"/>
    <sheet name="location of the citation" sheetId="3" r:id="rId6"/>
    <sheet name="category of mention" sheetId="4" r:id="rId7"/>
    <sheet name="weights" sheetId="7" r:id="rId8"/>
  </sheets>
  <definedNames>
    <definedName name="_xlnm._FilterDatabase" localSheetId="0" hidden="1">'criteria for qualitative assess'!$A$1:$Q$1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P11" i="1"/>
  <c r="P10" i="1"/>
  <c r="P9" i="1"/>
  <c r="P6" i="1"/>
  <c r="P3" i="1"/>
  <c r="P17" i="1"/>
  <c r="P18" i="1"/>
  <c r="P19" i="1"/>
  <c r="P20" i="1"/>
  <c r="P15" i="1"/>
  <c r="P16" i="1"/>
  <c r="P12" i="1"/>
  <c r="P13" i="1"/>
  <c r="P7" i="1"/>
  <c r="P8" i="1"/>
  <c r="P5" i="1"/>
  <c r="P4" i="1"/>
  <c r="P2" i="1"/>
</calcChain>
</file>

<file path=xl/sharedStrings.xml><?xml version="1.0" encoding="utf-8"?>
<sst xmlns="http://schemas.openxmlformats.org/spreadsheetml/2006/main" count="299" uniqueCount="204">
  <si>
    <t>number of citations (using google scholar)</t>
  </si>
  <si>
    <t>date of publication</t>
  </si>
  <si>
    <t>name of the document citing EIGE</t>
  </si>
  <si>
    <t>URL of the document citing EIGE</t>
  </si>
  <si>
    <t>name of the journal citing EIGE</t>
  </si>
  <si>
    <t>name of the author/organisation citing EIGE</t>
  </si>
  <si>
    <t>EIGE's output cited</t>
  </si>
  <si>
    <t>topic</t>
  </si>
  <si>
    <t>year of publication of EIGE's output cited</t>
  </si>
  <si>
    <t>respectable</t>
  </si>
  <si>
    <t>strong</t>
  </si>
  <si>
    <t>very strong</t>
  </si>
  <si>
    <t>Being free from violence and stereotypes</t>
  </si>
  <si>
    <t>Thriving in a gender-equal economy</t>
  </si>
  <si>
    <t>Leading equally throughout society</t>
  </si>
  <si>
    <t>Gender mainstreaming and funding</t>
  </si>
  <si>
    <t>Promoting gender equality and women’s empowerment across the world</t>
  </si>
  <si>
    <t>introduction</t>
  </si>
  <si>
    <t>body of the article</t>
  </si>
  <si>
    <t>bibliography/reference</t>
  </si>
  <si>
    <t>positive</t>
  </si>
  <si>
    <t>neutral</t>
  </si>
  <si>
    <t>negative</t>
  </si>
  <si>
    <t>Main tool</t>
  </si>
  <si>
    <t>Scite</t>
  </si>
  <si>
    <t>Subscription</t>
  </si>
  <si>
    <t>Use of the tool</t>
  </si>
  <si>
    <t>Name of the tool</t>
  </si>
  <si>
    <t>Subscription-based /free</t>
  </si>
  <si>
    <t>Double check</t>
  </si>
  <si>
    <t>Google scholar</t>
  </si>
  <si>
    <t>Mendeley</t>
  </si>
  <si>
    <t>Free</t>
  </si>
  <si>
    <t>Check social impact</t>
  </si>
  <si>
    <t>Altmetric</t>
  </si>
  <si>
    <t>Impact factor</t>
  </si>
  <si>
    <t>Scopus</t>
  </si>
  <si>
    <t xml:space="preserve">Free </t>
  </si>
  <si>
    <t>Scope of the tool</t>
  </si>
  <si>
    <t>limited</t>
  </si>
  <si>
    <t>Main disadvantages of the tool</t>
  </si>
  <si>
    <t>no access to full article</t>
  </si>
  <si>
    <t>full version of the tool, very expensive</t>
  </si>
  <si>
    <t>number of mentions in social media using altmetric</t>
  </si>
  <si>
    <t>only registers mentions in social media that are recorded in Altmetric</t>
  </si>
  <si>
    <t>impact factor of the journal: 1 respectable; 2 strong; 3 very strong (using free version of scopus)</t>
  </si>
  <si>
    <t>location of the citation: 3 body of the article; 2 introduction; 1 bibliography/reference</t>
  </si>
  <si>
    <t>ranking/weight</t>
  </si>
  <si>
    <t>Blomeyer &amp; Sanz will cover the cost of a 12 month subscription to SCITE</t>
  </si>
  <si>
    <t>category of mention: 1 positive; 0 neutral; -1 negative</t>
  </si>
  <si>
    <t>-1</t>
  </si>
  <si>
    <t>No. citations</t>
  </si>
  <si>
    <t>Locaiton of the citaiton</t>
  </si>
  <si>
    <t>Category of mention</t>
  </si>
  <si>
    <t>Metric</t>
  </si>
  <si>
    <t>Weight</t>
  </si>
  <si>
    <t>NA</t>
  </si>
  <si>
    <t>low</t>
  </si>
  <si>
    <t>average</t>
  </si>
  <si>
    <t>5 +</t>
  </si>
  <si>
    <t>high</t>
  </si>
  <si>
    <t>0 to 1</t>
  </si>
  <si>
    <t>SOURCE</t>
  </si>
  <si>
    <t>not found</t>
  </si>
  <si>
    <t>1</t>
  </si>
  <si>
    <t>2</t>
  </si>
  <si>
    <t>3</t>
  </si>
  <si>
    <t>type of EIGE's output cited</t>
  </si>
  <si>
    <t>2 to 5</t>
  </si>
  <si>
    <t>name of the institution citing EIGE</t>
  </si>
  <si>
    <t>Number of publications</t>
  </si>
  <si>
    <t>Number of citations</t>
  </si>
  <si>
    <t>Digital health technology use in Australian general practice (GP) consultations: a cross-sectional analysis of the medicine in Australia: balancing employment and life study</t>
  </si>
  <si>
    <t>Michael Tran, Joel Rhee, Katrina Blazek, Chinthaka Balasooriya, Kylie Vuong</t>
  </si>
  <si>
    <t>Journal of Public Health, Cambridge University Press</t>
  </si>
  <si>
    <t>https://www.cambridge.org/core/services/aop-cambridge-core/content/view/3C35D24BEDBD40C48A618AB74B182801/S1463423625000143a.pdf/digital-health-technology-use-in-australian-general-practice-gp-consultations-a-cross-sectional-analysis-of-the-medicine-in-australia-balancing-employment-and-life-study.pdf</t>
  </si>
  <si>
    <t>Gender Equality Index 2020: Digitalisation and the future of work</t>
  </si>
  <si>
    <t>Report</t>
  </si>
  <si>
    <t>Methodological report</t>
  </si>
  <si>
    <t>Policy brief</t>
  </si>
  <si>
    <t>Factsheet</t>
  </si>
  <si>
    <t>Gender Statistics database</t>
  </si>
  <si>
    <t>Toolkit</t>
  </si>
  <si>
    <t>Good practice</t>
  </si>
  <si>
    <t>Thesaurus</t>
  </si>
  <si>
    <t>General reference</t>
  </si>
  <si>
    <t>https://psycnet.apa.org/doiLanding?doi=10.1037%2Femo0001478</t>
  </si>
  <si>
    <t>Men and women’s waking patterns to infant crying: Preparenthood differences are insufficient to explain uneven sharing of nighttime care.</t>
  </si>
  <si>
    <t>Vermillet, A.-Q., Skewes, J. C., &amp; Parsons, C. E.</t>
  </si>
  <si>
    <t>American Psychological Association</t>
  </si>
  <si>
    <t>27.02.2025</t>
  </si>
  <si>
    <t>28.02.2025</t>
  </si>
  <si>
    <t>Aarhus University</t>
  </si>
  <si>
    <t>University of New South Wales, Griffith University</t>
  </si>
  <si>
    <t>6 X users, 3 Bluesky users</t>
  </si>
  <si>
    <t>Data or publication not publicly available</t>
  </si>
  <si>
    <t>Web section - index</t>
  </si>
  <si>
    <t>NOTE: there is one article published in Turkish with three references to EIGE. Publication date: 27.02.2025</t>
  </si>
  <si>
    <t>https://arrow.tudublin.ie/cgi/viewcontent.cgi?article=1117&amp;context=aaschsslarts</t>
  </si>
  <si>
    <t>Technical University of Dublin</t>
  </si>
  <si>
    <t xml:space="preserve">Gender Equality Plans in Research Organisations and Higher Gender Equality Plans in Research Organisations and Higher Education Institutions as a Catalyst for Transformative and Education Institutions as a Catalyst for Transformative and Sustainable Change </t>
  </si>
  <si>
    <t>Yvonne Galligan</t>
  </si>
  <si>
    <t>11.03.2025</t>
  </si>
  <si>
    <t>GEAR tool</t>
  </si>
  <si>
    <t>She Figures 2024 - Policy Report</t>
  </si>
  <si>
    <t>Towards gender equality in education: Different strategies to improve subnational performance of European countries using data envelopment analysis</t>
  </si>
  <si>
    <t>Dovilė Stumbrienė a, José L. Ruiz b, Inmaculada Sirvent </t>
  </si>
  <si>
    <t>Universidad Miguel Hernández, Alicante; Vilnius University</t>
  </si>
  <si>
    <t>https://www.sciencedirect.com/science/article/abs/pii/S0038012124003380</t>
  </si>
  <si>
    <t>31.03.2025</t>
  </si>
  <si>
    <t>The European Union-Intersectionality Framework: Unpacking Intersectionality in the ‘Union of Equality’ Agenda</t>
  </si>
  <si>
    <t>https://journals.sagepub.com/doi/abs/10.1177/14789299241242343</t>
  </si>
  <si>
    <t>Petra Debusscher, Eva Luna Maes</t>
  </si>
  <si>
    <t>Ghent University</t>
  </si>
  <si>
    <t>Political Studies Review</t>
  </si>
  <si>
    <t>1 X user</t>
  </si>
  <si>
    <t>International Journal of Public Sector Decision-Making</t>
  </si>
  <si>
    <t>Gender Mainstreaming in Academia Flowing Between Policy and Bureaucracy</t>
  </si>
  <si>
    <t>https://www.tandfonline.com/doi/full/10.1080/08038740.2024.2446767</t>
  </si>
  <si>
    <t>Tonje Lauritzen</t>
  </si>
  <si>
    <t>NORA - Nordic Journal of Feminist and Gender Research </t>
  </si>
  <si>
    <t>Single Programming Document 2023-2025</t>
  </si>
  <si>
    <t>Work Programme</t>
  </si>
  <si>
    <t>Web section, index</t>
  </si>
  <si>
    <t>Web section, GBV</t>
  </si>
  <si>
    <t>Web section, BPfA</t>
  </si>
  <si>
    <t>Web section, GM</t>
  </si>
  <si>
    <t>EIGE's recommendations for national Gender Equality Plans</t>
  </si>
  <si>
    <t>19.01.2025</t>
  </si>
  <si>
    <t>Bridging the gender gap: Women’s education and political representation</t>
  </si>
  <si>
    <t>https://www.sciencedirect.com/science/article/pii/S0272775724000992</t>
  </si>
  <si>
    <t>Luna Bellani, Marisa Hidalgo-Hidalgo</t>
  </si>
  <si>
    <t>Ulm University, Universidad Pablo Olavide</t>
  </si>
  <si>
    <t>University of Inland Norway</t>
  </si>
  <si>
    <t>2 Bluesky users</t>
  </si>
  <si>
    <t>Economics of Education Review</t>
  </si>
  <si>
    <t>Data on decision making and other Gender Statistics Database</t>
  </si>
  <si>
    <t>Challenges and opportunities in teaching gender equality in Irish secondary schools</t>
  </si>
  <si>
    <t>https://www.tandfonline.com/doi/abs/10.1080/09540253.2025.2462051</t>
  </si>
  <si>
    <t>Sarah Arnold</t>
  </si>
  <si>
    <t>North Campus Maynooth University</t>
  </si>
  <si>
    <t>12.02.2025</t>
  </si>
  <si>
    <t>1 X user; 1 Bluesky user</t>
  </si>
  <si>
    <t>Gender Equality in the National Parliaments across the EU and the European Parliament</t>
  </si>
  <si>
    <t>Gender and Education</t>
  </si>
  <si>
    <t>Grey literature on Education</t>
  </si>
  <si>
    <t>Does Gender Diversity on the Boards of Independent Fiscal Institutions Matter for Achieving Better Fiscal Outcomes?</t>
  </si>
  <si>
    <t>03.02.2025</t>
  </si>
  <si>
    <t>https://papers.ssrn.com/sol3/papers.cfm?abstract_id=5119067</t>
  </si>
  <si>
    <t>Google Scholar</t>
  </si>
  <si>
    <t>Bogdan CĂPRARU, Antonio Minguez-Vera, Antonio Minguez-Vera</t>
  </si>
  <si>
    <t>Alexandru Ioan Cuza University of Iași, University of Murcia</t>
  </si>
  <si>
    <t>SSRN</t>
  </si>
  <si>
    <t>Gender Equality Index 2024. Sustaining momentum on a fragile path</t>
  </si>
  <si>
    <t>The decision-making process and experiences of women returning to work after parental leave: a qualitative systematic review protocol</t>
  </si>
  <si>
    <t>07.02.2025</t>
  </si>
  <si>
    <t>Safiye Sahin, Sabine S. Dunbar, Gurmeet Sehgal, Lisa R. Roberts &amp; Jan M. Ni</t>
  </si>
  <si>
    <t>https://systematicreviewsjournal.biomedcentral.com/articles/10.1186/s13643-025-02778-3</t>
  </si>
  <si>
    <t xml:space="preserve">Systematic Reviews </t>
  </si>
  <si>
    <t>Loma Linda University Health</t>
  </si>
  <si>
    <t>Return to the labour market after parental leave: A gender analysis 2024</t>
  </si>
  <si>
    <t>Emerging Trends in Intimate Partner Rape and Marital/Spousal Rape During the Biennium 2020 and 2021, Including the COVID-19 Pandemic in Greece</t>
  </si>
  <si>
    <t>https://journals.sagepub.com/doi/abs/10.1177/08862605241247552</t>
  </si>
  <si>
    <t>Journal of Interpersonal Violence</t>
  </si>
  <si>
    <t>Karakasi, M.-V., Nikolaidis, I., Fotou, E., Sapounas, A., Patounas, A., Sakka, S., Ntentopoulos, C., Pavlidis, P., &amp; Voultsos, P</t>
  </si>
  <si>
    <t>Democritus University of Thrace, Aristotle University School of Medicine, Hellenic Police Headquarters</t>
  </si>
  <si>
    <t>Analysis of national definitions of intimate partner violence</t>
  </si>
  <si>
    <t>31.01.2025</t>
  </si>
  <si>
    <t>19.02.2025</t>
  </si>
  <si>
    <t>Stakeholder Engagement in Sustainable Supply Chain Management: Integrating Sustainability Reporting, Governance, and Corporate Responsibility</t>
  </si>
  <si>
    <t>https://papers.ssrn.com/sol3/papers.cfm?abstract_id=5137976</t>
  </si>
  <si>
    <t>Lee Shee Weng</t>
  </si>
  <si>
    <t>Independent</t>
  </si>
  <si>
    <t>EIGE's institutional role</t>
  </si>
  <si>
    <t>Tourism and Empowering Women Through Handicrafts: A Literature Review of Publications From the Middle East and South Asia in Tourism Journals</t>
  </si>
  <si>
    <t>Eastern Mediterranean University, Cyprus</t>
  </si>
  <si>
    <t>https://www.igi-global.com/chapter/tourism-and-empowering-women-through-handicrafts/365645</t>
  </si>
  <si>
    <t>Ensieh Sharifinejad, Hamed Rezapouraghdam</t>
  </si>
  <si>
    <t>Gender and sex differences in colorectal cancer screening, diagnosis and treatment</t>
  </si>
  <si>
    <t>17.01.2025</t>
  </si>
  <si>
    <t>https://link.springer.com/article/10.1007/s12094-024-03801-0</t>
  </si>
  <si>
    <t xml:space="preserve">Encarnación González-Flores, Rocio Garcia-Carbonero, Elena Élez, Eduardo Redondo-Cerezo, María José Safont &amp; Ruth Vera García </t>
  </si>
  <si>
    <t>Universidad Complutense, Universidad Autónoma de Barcelona, Universidad de Navarra, Universidad de Granada, Universidad de Valencia</t>
  </si>
  <si>
    <t>Gender equality index: Spain. 2020</t>
  </si>
  <si>
    <t>Clinical and Transnational Oncology</t>
  </si>
  <si>
    <t>A systematic review of the literature: Young people's experiences of violence against women and girls in the UK</t>
  </si>
  <si>
    <t>28.03.2025</t>
  </si>
  <si>
    <t>https://www.magonlinelibrary.com/doi/epub/10.12968/jfch.2025.2.3.130</t>
  </si>
  <si>
    <t>Heidi Fewings</t>
  </si>
  <si>
    <t>Children's Prevention and Early Intervention Lead; Humber Teaching NHS Foundation Trust</t>
  </si>
  <si>
    <t>Journal of Family and Child Health</t>
  </si>
  <si>
    <t>Emotional Abuse Against Women in the Context of Intimate Relationships: A Concept Analysis</t>
  </si>
  <si>
    <t>https://onlinelibrary.wiley.com/doi/full/10.1155/nuf/6301140</t>
  </si>
  <si>
    <t>30.01.2025</t>
  </si>
  <si>
    <t>Hanan A. Abusbaitan, Anwar M. Eyadat, Jeana M. Holt, Reem K. Telfah, Tala F. Abu Zahra, Tuleen F. Abu Zahra, Amani A. Mobarki, Lucy Mkandawire-Valhmu, Peninnah M. Kako, Kaboni W. Gondwe, Alexa A. Lopez</t>
  </si>
  <si>
    <t>University of Wisconsin-Milwaukee, University of Minessota</t>
  </si>
  <si>
    <t>Wiley Nursing Forum</t>
  </si>
  <si>
    <t>Definition of emotional abuse</t>
  </si>
  <si>
    <t>https://dspace.lib.uom.gr/bitstream/2159/32032/4/VezyroglouKorniliosMsc2024.pdf</t>
  </si>
  <si>
    <t xml:space="preserve">University of Macedonia </t>
  </si>
  <si>
    <t xml:space="preserve">Kornilios Vezyroglou </t>
  </si>
  <si>
    <t>Auctions, REITs and future trends: an overview of the  Greek real estate ecosystem in the aftermath of a long-lasting NPL crisis</t>
  </si>
  <si>
    <t>PSEPHEDA</t>
  </si>
  <si>
    <t>Report on the motherhood pay gap in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</si>
</sst>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"/>
    </font>
    <font>
      <b/>
      <sz val="12"/>
      <color theme="0"/>
      <name val="Aptos Narrow"/>
      <scheme val="minor"/>
    </font>
    <font>
      <sz val="12"/>
      <color theme="0"/>
      <name val="Calibri"/>
      <family val="2"/>
    </font>
    <font>
      <sz val="12"/>
      <color theme="1"/>
      <name val="Calibri"/>
      <family val="2"/>
    </font>
    <font>
      <sz val="8"/>
      <name val="Aptos Narrow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0" fontId="3" fillId="3" borderId="0" xfId="0" applyFont="1" applyFill="1"/>
    <xf numFmtId="0" fontId="5" fillId="0" borderId="0" xfId="0" applyFont="1" applyAlignment="1">
      <alignment vertical="top" wrapText="1"/>
    </xf>
    <xf numFmtId="0" fontId="4" fillId="2" borderId="0" xfId="0" applyFont="1" applyFill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5" fillId="5" borderId="0" xfId="0" applyFont="1" applyFill="1" applyAlignment="1">
      <alignment vertical="top" wrapText="1"/>
    </xf>
    <xf numFmtId="0" fontId="8" fillId="0" borderId="0" xfId="1" applyAlignment="1">
      <alignment vertical="top" wrapText="1"/>
    </xf>
    <xf numFmtId="0" fontId="5" fillId="6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apers.ssrn.com/sol3/cf_dev/AbsByAuth.cfm?per_id=687279" TargetMode="External"/><Relationship Id="rId2" Type="http://schemas.openxmlformats.org/officeDocument/2006/relationships/hyperlink" Target="https://www.tandfonline.com/doi/full/10.1080/08038740.2024.2446767" TargetMode="External"/><Relationship Id="rId1" Type="http://schemas.openxmlformats.org/officeDocument/2006/relationships/hyperlink" Target="https://journals.sagepub.com/doi/abs/10.1177/14789299241242343" TargetMode="External"/><Relationship Id="rId5" Type="http://schemas.openxmlformats.org/officeDocument/2006/relationships/hyperlink" Target="https://dspace.lib.uom.gr/bitstream/2159/32032/4/VezyroglouKorniliosMsc2024.pdf" TargetMode="External"/><Relationship Id="rId4" Type="http://schemas.openxmlformats.org/officeDocument/2006/relationships/hyperlink" Target="https://papers.ssrn.com/sol3/cf_dev/AbsByAuth.cfm?per_id=72697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378C1-2E2E-EC40-8952-FF12AB596943}">
  <dimension ref="A1:Q27"/>
  <sheetViews>
    <sheetView tabSelected="1" topLeftCell="F1" workbookViewId="0">
      <selection activeCell="P15" sqref="P15"/>
    </sheetView>
  </sheetViews>
  <sheetFormatPr baseColWidth="10" defaultColWidth="18.83203125" defaultRowHeight="88" customHeight="1" x14ac:dyDescent="0.2"/>
  <cols>
    <col min="1" max="1" width="13.83203125" style="6" customWidth="1"/>
    <col min="2" max="2" width="22.33203125" style="6" customWidth="1"/>
    <col min="3" max="5" width="18.83203125" style="6"/>
    <col min="6" max="6" width="44.83203125" style="6" customWidth="1"/>
    <col min="7" max="12" width="18.83203125" style="6"/>
    <col min="13" max="13" width="21.1640625" style="6" customWidth="1"/>
    <col min="14" max="16384" width="18.83203125" style="6"/>
  </cols>
  <sheetData>
    <row r="1" spans="1:17" ht="88" customHeight="1" x14ac:dyDescent="0.2">
      <c r="A1" s="7" t="s">
        <v>1</v>
      </c>
      <c r="B1" s="7" t="s">
        <v>2</v>
      </c>
      <c r="C1" s="7" t="s">
        <v>3</v>
      </c>
      <c r="D1" s="7" t="s">
        <v>5</v>
      </c>
      <c r="E1" s="7" t="s">
        <v>69</v>
      </c>
      <c r="F1" s="7" t="s">
        <v>4</v>
      </c>
      <c r="G1" s="7" t="s">
        <v>6</v>
      </c>
      <c r="H1" s="7" t="s">
        <v>67</v>
      </c>
      <c r="I1" s="7" t="s">
        <v>8</v>
      </c>
      <c r="J1" s="7" t="s">
        <v>7</v>
      </c>
      <c r="K1" s="7" t="s">
        <v>45</v>
      </c>
      <c r="L1" s="7" t="s">
        <v>0</v>
      </c>
      <c r="M1" s="7" t="s">
        <v>46</v>
      </c>
      <c r="N1" s="7" t="s">
        <v>49</v>
      </c>
      <c r="O1" s="7" t="s">
        <v>43</v>
      </c>
      <c r="P1" s="7" t="s">
        <v>47</v>
      </c>
      <c r="Q1" s="6" t="s">
        <v>62</v>
      </c>
    </row>
    <row r="2" spans="1:17" ht="88" customHeight="1" x14ac:dyDescent="0.2">
      <c r="A2" s="6" t="s">
        <v>90</v>
      </c>
      <c r="B2" s="6" t="s">
        <v>72</v>
      </c>
      <c r="C2" s="6" t="s">
        <v>75</v>
      </c>
      <c r="D2" s="6" t="s">
        <v>73</v>
      </c>
      <c r="E2" s="6" t="s">
        <v>93</v>
      </c>
      <c r="F2" s="6" t="s">
        <v>74</v>
      </c>
      <c r="G2" s="6" t="s">
        <v>76</v>
      </c>
      <c r="H2" s="6" t="s">
        <v>77</v>
      </c>
      <c r="I2" s="6">
        <v>2020</v>
      </c>
      <c r="J2" s="6" t="s">
        <v>15</v>
      </c>
      <c r="K2" s="6">
        <v>2</v>
      </c>
      <c r="L2" s="6">
        <v>1</v>
      </c>
      <c r="M2" s="6">
        <v>3</v>
      </c>
      <c r="N2" s="6">
        <v>1</v>
      </c>
      <c r="O2" s="6">
        <v>0</v>
      </c>
      <c r="P2" s="9">
        <f>K2*0.2 + L2*0.4 + M2*0.1 + N2*0.1 + O2*0.2</f>
        <v>1.2000000000000002</v>
      </c>
      <c r="Q2" s="6" t="s">
        <v>24</v>
      </c>
    </row>
    <row r="3" spans="1:17" ht="88" customHeight="1" x14ac:dyDescent="0.2">
      <c r="A3" s="6" t="s">
        <v>91</v>
      </c>
      <c r="B3" s="6" t="s">
        <v>87</v>
      </c>
      <c r="C3" s="6" t="s">
        <v>86</v>
      </c>
      <c r="D3" s="6" t="s">
        <v>88</v>
      </c>
      <c r="E3" s="6" t="s">
        <v>92</v>
      </c>
      <c r="F3" s="6" t="s">
        <v>89</v>
      </c>
      <c r="G3" s="6" t="s">
        <v>56</v>
      </c>
      <c r="H3" s="6" t="s">
        <v>96</v>
      </c>
      <c r="I3" s="6" t="s">
        <v>56</v>
      </c>
      <c r="J3" s="6" t="s">
        <v>15</v>
      </c>
      <c r="K3" s="10" t="s">
        <v>66</v>
      </c>
      <c r="L3" s="6">
        <v>1</v>
      </c>
      <c r="M3" s="6">
        <v>0</v>
      </c>
      <c r="N3" s="6">
        <v>1</v>
      </c>
      <c r="O3" s="6" t="s">
        <v>94</v>
      </c>
      <c r="P3" s="9">
        <f>K3*0.2 + L3*0.4 + M3*0.1 + N3*0.1 + 9*0.2</f>
        <v>2.9000000000000004</v>
      </c>
      <c r="Q3" s="6" t="s">
        <v>24</v>
      </c>
    </row>
    <row r="4" spans="1:17" ht="88" customHeight="1" x14ac:dyDescent="0.2">
      <c r="A4" s="6" t="s">
        <v>102</v>
      </c>
      <c r="B4" s="6" t="s">
        <v>100</v>
      </c>
      <c r="C4" s="6" t="s">
        <v>98</v>
      </c>
      <c r="D4" s="6" t="s">
        <v>101</v>
      </c>
      <c r="E4" s="6" t="s">
        <v>99</v>
      </c>
      <c r="F4" s="6" t="s">
        <v>104</v>
      </c>
      <c r="G4" s="6" t="s">
        <v>103</v>
      </c>
      <c r="H4" s="6" t="s">
        <v>82</v>
      </c>
      <c r="I4" s="6">
        <v>2022</v>
      </c>
      <c r="J4" s="6" t="s">
        <v>16</v>
      </c>
      <c r="K4" s="11"/>
      <c r="L4" s="6">
        <v>1</v>
      </c>
      <c r="M4" s="6">
        <v>2</v>
      </c>
      <c r="N4" s="6">
        <v>1</v>
      </c>
      <c r="O4" s="6">
        <v>0</v>
      </c>
      <c r="P4" s="9">
        <f>K4*0.2 + L4*0.4 + M4*0.1 + N4*0.1 + O4*0.2</f>
        <v>0.70000000000000007</v>
      </c>
      <c r="Q4" s="6" t="s">
        <v>149</v>
      </c>
    </row>
    <row r="5" spans="1:17" ht="88" customHeight="1" x14ac:dyDescent="0.2">
      <c r="A5" s="6" t="s">
        <v>109</v>
      </c>
      <c r="B5" s="6" t="s">
        <v>105</v>
      </c>
      <c r="C5" s="6" t="s">
        <v>108</v>
      </c>
      <c r="D5" s="6" t="s">
        <v>106</v>
      </c>
      <c r="E5" s="6" t="s">
        <v>107</v>
      </c>
      <c r="F5" s="6" t="s">
        <v>116</v>
      </c>
      <c r="G5" s="11"/>
      <c r="H5" s="11"/>
      <c r="I5" s="11"/>
      <c r="J5" s="6" t="s">
        <v>15</v>
      </c>
      <c r="K5" s="6" t="s">
        <v>66</v>
      </c>
      <c r="L5" s="11"/>
      <c r="M5" s="6">
        <v>3</v>
      </c>
      <c r="N5" s="11"/>
      <c r="P5" s="9">
        <f t="shared" ref="P5:P12" si="0">K5*0.2 + L5*0.4 + M5*0.1 + N5*0.1 + O5*0.2</f>
        <v>0.90000000000000013</v>
      </c>
      <c r="Q5" s="6" t="s">
        <v>149</v>
      </c>
    </row>
    <row r="6" spans="1:17" ht="88" customHeight="1" x14ac:dyDescent="0.2">
      <c r="A6" s="6" t="s">
        <v>91</v>
      </c>
      <c r="B6" s="6" t="s">
        <v>110</v>
      </c>
      <c r="C6" s="12" t="s">
        <v>111</v>
      </c>
      <c r="D6" s="6" t="s">
        <v>112</v>
      </c>
      <c r="E6" s="6" t="s">
        <v>113</v>
      </c>
      <c r="F6" s="6" t="s">
        <v>114</v>
      </c>
      <c r="G6" s="11"/>
      <c r="H6" s="11"/>
      <c r="I6" s="11"/>
      <c r="J6" s="6" t="s">
        <v>15</v>
      </c>
      <c r="K6" s="6" t="s">
        <v>65</v>
      </c>
      <c r="L6" s="11"/>
      <c r="M6" s="11"/>
      <c r="N6" s="11"/>
      <c r="O6" s="6" t="s">
        <v>115</v>
      </c>
      <c r="P6" s="9">
        <f>K6*0.2 + L6*0.4 + M6*0.1 + N6*0.1 + 1*0.2</f>
        <v>0.60000000000000009</v>
      </c>
      <c r="Q6" s="6" t="s">
        <v>149</v>
      </c>
    </row>
    <row r="7" spans="1:17" ht="88" customHeight="1" x14ac:dyDescent="0.2">
      <c r="A7" s="6" t="s">
        <v>128</v>
      </c>
      <c r="B7" s="6" t="s">
        <v>117</v>
      </c>
      <c r="C7" s="12" t="s">
        <v>118</v>
      </c>
      <c r="D7" s="6" t="s">
        <v>119</v>
      </c>
      <c r="E7" s="6" t="s">
        <v>133</v>
      </c>
      <c r="F7" s="6" t="s">
        <v>120</v>
      </c>
      <c r="G7" s="6" t="s">
        <v>121</v>
      </c>
      <c r="H7" s="6" t="s">
        <v>122</v>
      </c>
      <c r="I7" s="6">
        <v>2022</v>
      </c>
      <c r="J7" s="6" t="s">
        <v>15</v>
      </c>
      <c r="K7" s="6" t="s">
        <v>65</v>
      </c>
      <c r="L7" s="6">
        <v>1</v>
      </c>
      <c r="M7" s="6">
        <v>3</v>
      </c>
      <c r="N7" s="6">
        <v>1</v>
      </c>
      <c r="O7" s="6">
        <v>0</v>
      </c>
      <c r="P7" s="9">
        <f>K7*0.2 + L7*0.4 + M7*0.1 + N7*0.1 + O7*0.2</f>
        <v>1.2000000000000002</v>
      </c>
      <c r="Q7" s="6" t="s">
        <v>149</v>
      </c>
    </row>
    <row r="8" spans="1:17" ht="88" customHeight="1" x14ac:dyDescent="0.2">
      <c r="A8" s="13" t="s">
        <v>128</v>
      </c>
      <c r="B8" s="13" t="s">
        <v>117</v>
      </c>
      <c r="C8" s="13" t="s">
        <v>118</v>
      </c>
      <c r="D8" s="13" t="s">
        <v>119</v>
      </c>
      <c r="E8" s="13" t="s">
        <v>133</v>
      </c>
      <c r="F8" s="13" t="s">
        <v>120</v>
      </c>
      <c r="G8" s="13" t="s">
        <v>127</v>
      </c>
      <c r="H8" s="13" t="s">
        <v>83</v>
      </c>
      <c r="I8" s="13" t="s">
        <v>56</v>
      </c>
      <c r="J8" s="13" t="s">
        <v>15</v>
      </c>
      <c r="K8" s="13" t="s">
        <v>65</v>
      </c>
      <c r="L8" s="13">
        <v>7</v>
      </c>
      <c r="M8" s="13">
        <v>3</v>
      </c>
      <c r="N8" s="13">
        <v>1</v>
      </c>
      <c r="O8" s="13">
        <v>0</v>
      </c>
      <c r="P8" s="9">
        <f t="shared" si="0"/>
        <v>3.6</v>
      </c>
      <c r="Q8" s="6" t="s">
        <v>149</v>
      </c>
    </row>
    <row r="9" spans="1:17" ht="88" customHeight="1" x14ac:dyDescent="0.2">
      <c r="A9" s="6" t="s">
        <v>91</v>
      </c>
      <c r="B9" s="6" t="s">
        <v>129</v>
      </c>
      <c r="C9" s="6" t="s">
        <v>130</v>
      </c>
      <c r="D9" s="6" t="s">
        <v>131</v>
      </c>
      <c r="E9" s="6" t="s">
        <v>132</v>
      </c>
      <c r="F9" s="6" t="s">
        <v>135</v>
      </c>
      <c r="G9" s="6" t="s">
        <v>136</v>
      </c>
      <c r="H9" s="6" t="s">
        <v>81</v>
      </c>
      <c r="I9" s="6" t="s">
        <v>56</v>
      </c>
      <c r="J9" s="6" t="s">
        <v>15</v>
      </c>
      <c r="K9" s="6" t="s">
        <v>65</v>
      </c>
      <c r="L9" s="6">
        <v>13</v>
      </c>
      <c r="M9" s="6">
        <v>3</v>
      </c>
      <c r="N9" s="6">
        <v>1</v>
      </c>
      <c r="O9" s="6" t="s">
        <v>134</v>
      </c>
      <c r="P9" s="9">
        <f>K9*0.2 + L9*0.4 + M9*0.1 + N9*0.1 + 2*0.2</f>
        <v>6.4</v>
      </c>
      <c r="Q9" s="6" t="s">
        <v>149</v>
      </c>
    </row>
    <row r="10" spans="1:17" s="9" customFormat="1" ht="88" customHeight="1" x14ac:dyDescent="0.2">
      <c r="A10" s="6" t="s">
        <v>141</v>
      </c>
      <c r="B10" s="6" t="s">
        <v>137</v>
      </c>
      <c r="C10" s="6" t="s">
        <v>138</v>
      </c>
      <c r="D10" s="6" t="s">
        <v>139</v>
      </c>
      <c r="E10" s="6" t="s">
        <v>140</v>
      </c>
      <c r="F10" s="6" t="s">
        <v>144</v>
      </c>
      <c r="G10" s="6" t="s">
        <v>143</v>
      </c>
      <c r="H10" s="6" t="s">
        <v>77</v>
      </c>
      <c r="I10" s="6">
        <v>2019</v>
      </c>
      <c r="J10" s="6" t="s">
        <v>15</v>
      </c>
      <c r="K10" s="6" t="s">
        <v>66</v>
      </c>
      <c r="L10" s="6">
        <v>1</v>
      </c>
      <c r="M10" s="11"/>
      <c r="N10" s="11"/>
      <c r="O10" s="6" t="s">
        <v>142</v>
      </c>
      <c r="P10" s="9">
        <f>K10*0.2 + L10*0.4 + M10*0.1 + N10*0.1 + 2*0.2</f>
        <v>1.4</v>
      </c>
      <c r="Q10" s="6" t="s">
        <v>149</v>
      </c>
    </row>
    <row r="11" spans="1:17" ht="88" customHeight="1" x14ac:dyDescent="0.2">
      <c r="A11" s="13" t="s">
        <v>141</v>
      </c>
      <c r="B11" s="13" t="s">
        <v>137</v>
      </c>
      <c r="C11" s="13" t="s">
        <v>138</v>
      </c>
      <c r="D11" s="13" t="s">
        <v>139</v>
      </c>
      <c r="E11" s="13" t="s">
        <v>140</v>
      </c>
      <c r="F11" s="13" t="s">
        <v>144</v>
      </c>
      <c r="G11" s="13" t="s">
        <v>145</v>
      </c>
      <c r="H11" s="13" t="s">
        <v>80</v>
      </c>
      <c r="I11" s="13">
        <v>2019</v>
      </c>
      <c r="J11" s="13" t="s">
        <v>15</v>
      </c>
      <c r="K11" s="13" t="s">
        <v>66</v>
      </c>
      <c r="L11" s="13">
        <v>1</v>
      </c>
      <c r="M11" s="11"/>
      <c r="N11" s="11"/>
      <c r="O11" s="13" t="s">
        <v>142</v>
      </c>
      <c r="P11" s="9">
        <f>K11*0.2 + L11*0.4 + M11*0.1 + N11*0.1 + 2*0.2</f>
        <v>1.4</v>
      </c>
      <c r="Q11" s="6" t="s">
        <v>149</v>
      </c>
    </row>
    <row r="12" spans="1:17" ht="88" customHeight="1" x14ac:dyDescent="0.2">
      <c r="A12" s="6" t="s">
        <v>147</v>
      </c>
      <c r="B12" s="6" t="s">
        <v>146</v>
      </c>
      <c r="C12" s="6" t="s">
        <v>148</v>
      </c>
      <c r="D12" s="6" t="s">
        <v>150</v>
      </c>
      <c r="E12" s="6" t="s">
        <v>151</v>
      </c>
      <c r="F12" s="6" t="s">
        <v>152</v>
      </c>
      <c r="G12" s="6" t="s">
        <v>153</v>
      </c>
      <c r="H12" s="6" t="s">
        <v>77</v>
      </c>
      <c r="I12" s="6">
        <v>2024</v>
      </c>
      <c r="J12" s="6" t="s">
        <v>14</v>
      </c>
      <c r="K12" s="11"/>
      <c r="L12" s="6">
        <v>2</v>
      </c>
      <c r="M12" s="6">
        <v>2</v>
      </c>
      <c r="N12" s="6">
        <v>1</v>
      </c>
      <c r="O12" s="6">
        <v>0</v>
      </c>
      <c r="P12" s="9">
        <f t="shared" si="0"/>
        <v>1.1000000000000001</v>
      </c>
      <c r="Q12" s="6" t="s">
        <v>149</v>
      </c>
    </row>
    <row r="13" spans="1:17" ht="88" customHeight="1" x14ac:dyDescent="0.2">
      <c r="A13" s="6" t="s">
        <v>155</v>
      </c>
      <c r="B13" s="6" t="s">
        <v>154</v>
      </c>
      <c r="C13" s="6" t="s">
        <v>157</v>
      </c>
      <c r="D13" s="6" t="s">
        <v>156</v>
      </c>
      <c r="E13" s="6" t="s">
        <v>159</v>
      </c>
      <c r="F13" s="6" t="s">
        <v>158</v>
      </c>
      <c r="G13" s="6" t="s">
        <v>160</v>
      </c>
      <c r="H13" s="6" t="s">
        <v>80</v>
      </c>
      <c r="I13" s="6">
        <v>2024</v>
      </c>
      <c r="J13" s="6" t="s">
        <v>14</v>
      </c>
      <c r="K13" s="11"/>
      <c r="L13" s="6">
        <v>1</v>
      </c>
      <c r="M13" s="6">
        <v>2</v>
      </c>
      <c r="N13" s="6">
        <v>0</v>
      </c>
      <c r="O13" s="6">
        <v>0</v>
      </c>
      <c r="P13" s="9">
        <f>K13*0.2 + L13*0.4 + M13*0.1 + N13*0.1 + O13*0.2</f>
        <v>0.60000000000000009</v>
      </c>
      <c r="Q13" s="6" t="s">
        <v>149</v>
      </c>
    </row>
    <row r="14" spans="1:17" ht="88" customHeight="1" x14ac:dyDescent="0.2">
      <c r="A14" s="6" t="s">
        <v>167</v>
      </c>
      <c r="B14" s="6" t="s">
        <v>161</v>
      </c>
      <c r="C14" s="6" t="s">
        <v>162</v>
      </c>
      <c r="D14" s="6" t="s">
        <v>164</v>
      </c>
      <c r="E14" s="6" t="s">
        <v>165</v>
      </c>
      <c r="F14" s="6" t="s">
        <v>163</v>
      </c>
      <c r="G14" s="6" t="s">
        <v>166</v>
      </c>
      <c r="H14" s="6" t="s">
        <v>78</v>
      </c>
      <c r="I14" s="6">
        <v>2016</v>
      </c>
      <c r="J14" s="6" t="s">
        <v>12</v>
      </c>
      <c r="K14" s="6" t="s">
        <v>66</v>
      </c>
      <c r="L14" s="11"/>
      <c r="M14" s="11"/>
      <c r="N14" s="11"/>
      <c r="O14" s="6" t="s">
        <v>115</v>
      </c>
      <c r="P14" s="9">
        <f>K14*0.2 + L14*0.4 + M14*0.1 + N14*0.1 + 1*0.2</f>
        <v>0.8</v>
      </c>
      <c r="Q14" s="6" t="s">
        <v>149</v>
      </c>
    </row>
    <row r="15" spans="1:17" ht="88" customHeight="1" x14ac:dyDescent="0.2">
      <c r="A15" s="6" t="s">
        <v>168</v>
      </c>
      <c r="B15" s="6" t="s">
        <v>169</v>
      </c>
      <c r="C15" s="6" t="s">
        <v>170</v>
      </c>
      <c r="D15" s="6" t="s">
        <v>171</v>
      </c>
      <c r="E15" s="6" t="s">
        <v>172</v>
      </c>
      <c r="F15" s="6" t="s">
        <v>152</v>
      </c>
      <c r="G15" s="6" t="s">
        <v>173</v>
      </c>
      <c r="H15" s="6" t="s">
        <v>85</v>
      </c>
      <c r="I15" s="6" t="s">
        <v>56</v>
      </c>
      <c r="J15" s="6" t="s">
        <v>13</v>
      </c>
      <c r="K15" s="11"/>
      <c r="L15" s="6">
        <v>1</v>
      </c>
      <c r="M15" s="6">
        <v>3</v>
      </c>
      <c r="N15" s="6">
        <v>1</v>
      </c>
      <c r="O15" s="6">
        <v>0</v>
      </c>
      <c r="P15" s="9">
        <f t="shared" ref="P15:P16" si="1">K15*0.2 + L15*0.4 + M15*0.1 + N15*0.1 + O15*0.2</f>
        <v>0.8</v>
      </c>
      <c r="Q15" s="6" t="s">
        <v>149</v>
      </c>
    </row>
    <row r="16" spans="1:17" ht="88" customHeight="1" x14ac:dyDescent="0.2">
      <c r="A16" s="6" t="s">
        <v>109</v>
      </c>
      <c r="B16" s="6" t="s">
        <v>174</v>
      </c>
      <c r="C16" s="6" t="s">
        <v>176</v>
      </c>
      <c r="D16" s="6" t="s">
        <v>177</v>
      </c>
      <c r="E16" s="6" t="s">
        <v>175</v>
      </c>
      <c r="F16" s="11"/>
      <c r="G16" s="11"/>
      <c r="H16" s="6" t="s">
        <v>77</v>
      </c>
      <c r="I16" s="6">
        <v>2016</v>
      </c>
      <c r="J16" s="11"/>
      <c r="K16" s="11"/>
      <c r="L16" s="11"/>
      <c r="M16" s="11"/>
      <c r="N16" s="11"/>
      <c r="O16" s="11"/>
      <c r="P16" s="9">
        <f t="shared" si="1"/>
        <v>0</v>
      </c>
      <c r="Q16" s="6" t="s">
        <v>149</v>
      </c>
    </row>
    <row r="17" spans="1:17" ht="88" customHeight="1" x14ac:dyDescent="0.2">
      <c r="A17" s="6" t="s">
        <v>179</v>
      </c>
      <c r="B17" s="6" t="s">
        <v>178</v>
      </c>
      <c r="C17" s="6" t="s">
        <v>180</v>
      </c>
      <c r="D17" s="6" t="s">
        <v>181</v>
      </c>
      <c r="E17" s="6" t="s">
        <v>182</v>
      </c>
      <c r="F17" s="6" t="s">
        <v>184</v>
      </c>
      <c r="G17" s="6" t="s">
        <v>183</v>
      </c>
      <c r="H17" s="6" t="s">
        <v>77</v>
      </c>
      <c r="I17" s="6">
        <v>2016</v>
      </c>
      <c r="J17" s="6" t="s">
        <v>15</v>
      </c>
      <c r="K17" s="11"/>
      <c r="L17" s="6">
        <v>1</v>
      </c>
      <c r="M17" s="6">
        <v>3</v>
      </c>
      <c r="N17" s="6">
        <v>1</v>
      </c>
      <c r="O17" s="6">
        <v>0</v>
      </c>
      <c r="P17" s="9">
        <f>K17*0.2 + L17*0.4 + M17*0.1 + N17*0.1 + O17*0.2</f>
        <v>0.8</v>
      </c>
      <c r="Q17" s="6" t="s">
        <v>149</v>
      </c>
    </row>
    <row r="18" spans="1:17" ht="88" customHeight="1" x14ac:dyDescent="0.2">
      <c r="A18" s="6" t="s">
        <v>186</v>
      </c>
      <c r="B18" s="6" t="s">
        <v>185</v>
      </c>
      <c r="C18" s="6" t="s">
        <v>187</v>
      </c>
      <c r="D18" s="6" t="s">
        <v>188</v>
      </c>
      <c r="E18" s="6" t="s">
        <v>189</v>
      </c>
      <c r="F18" s="6" t="s">
        <v>190</v>
      </c>
      <c r="G18" s="11"/>
      <c r="H18" s="11"/>
      <c r="I18" s="11"/>
      <c r="J18" s="11"/>
      <c r="K18" s="11"/>
      <c r="L18" s="11"/>
      <c r="M18" s="11"/>
      <c r="N18" s="11"/>
      <c r="O18" s="6">
        <v>0</v>
      </c>
      <c r="P18" s="9">
        <f t="shared" ref="P18:P21" si="2">K18*0.2 + L18*0.4 + M18*0.1 + N18*0.1 + O18*0.2</f>
        <v>0</v>
      </c>
      <c r="Q18" s="6" t="s">
        <v>149</v>
      </c>
    </row>
    <row r="19" spans="1:17" ht="88" customHeight="1" x14ac:dyDescent="0.2">
      <c r="A19" s="6" t="s">
        <v>193</v>
      </c>
      <c r="B19" s="6" t="s">
        <v>191</v>
      </c>
      <c r="C19" s="6" t="s">
        <v>192</v>
      </c>
      <c r="D19" s="6" t="s">
        <v>194</v>
      </c>
      <c r="E19" s="6" t="s">
        <v>195</v>
      </c>
      <c r="F19" s="6" t="s">
        <v>196</v>
      </c>
      <c r="G19" s="6" t="s">
        <v>197</v>
      </c>
      <c r="H19" s="6" t="s">
        <v>84</v>
      </c>
      <c r="I19" s="6" t="s">
        <v>56</v>
      </c>
      <c r="J19" s="6" t="s">
        <v>12</v>
      </c>
      <c r="K19" s="11"/>
      <c r="L19" s="6">
        <v>1</v>
      </c>
      <c r="M19" s="6">
        <v>3</v>
      </c>
      <c r="N19" s="6">
        <v>1</v>
      </c>
      <c r="O19" s="6">
        <v>0</v>
      </c>
      <c r="P19" s="9">
        <f t="shared" si="2"/>
        <v>0.8</v>
      </c>
      <c r="Q19" s="6" t="s">
        <v>149</v>
      </c>
    </row>
    <row r="20" spans="1:17" ht="88" customHeight="1" x14ac:dyDescent="0.2">
      <c r="A20" s="6" t="s">
        <v>109</v>
      </c>
      <c r="B20" s="6" t="s">
        <v>201</v>
      </c>
      <c r="C20" s="12" t="s">
        <v>198</v>
      </c>
      <c r="D20" s="6" t="s">
        <v>200</v>
      </c>
      <c r="E20" s="6" t="s">
        <v>199</v>
      </c>
      <c r="F20" s="6" t="s">
        <v>202</v>
      </c>
      <c r="G20" s="6" t="s">
        <v>203</v>
      </c>
      <c r="H20" s="6" t="s">
        <v>77</v>
      </c>
      <c r="I20" s="6" t="s">
        <v>56</v>
      </c>
      <c r="J20" s="6" t="s">
        <v>13</v>
      </c>
      <c r="K20" s="11"/>
      <c r="L20" s="6">
        <v>1</v>
      </c>
      <c r="M20" s="6">
        <v>3</v>
      </c>
      <c r="N20" s="6">
        <v>1</v>
      </c>
      <c r="O20" s="6">
        <v>0</v>
      </c>
      <c r="P20" s="9">
        <f>K20*0.2 + L20*0.4 + M20*0.1 + N20*0.1 + O20*0.2</f>
        <v>0.8</v>
      </c>
      <c r="Q20" s="6" t="s">
        <v>149</v>
      </c>
    </row>
    <row r="21" spans="1:17" ht="88" customHeight="1" x14ac:dyDescent="0.2">
      <c r="P21" s="9"/>
    </row>
    <row r="24" spans="1:17" ht="88" customHeight="1" x14ac:dyDescent="0.2">
      <c r="A24" s="11"/>
      <c r="B24" s="6" t="s">
        <v>95</v>
      </c>
    </row>
    <row r="25" spans="1:17" ht="88" customHeight="1" x14ac:dyDescent="0.2">
      <c r="A25" s="6" t="s">
        <v>97</v>
      </c>
    </row>
    <row r="27" spans="1:17" ht="88" customHeight="1" x14ac:dyDescent="0.2">
      <c r="B27" s="8" t="s">
        <v>70</v>
      </c>
      <c r="C27" s="8" t="s">
        <v>71</v>
      </c>
    </row>
  </sheetData>
  <autoFilter ref="A1:Q1" xr:uid="{716378C1-2E2E-EC40-8952-FF12AB596943}"/>
  <phoneticPr fontId="6" type="noConversion"/>
  <hyperlinks>
    <hyperlink ref="C6" r:id="rId1" xr:uid="{E995E090-2625-664D-A3E7-9C3ACE54A188}"/>
    <hyperlink ref="C7" r:id="rId2" xr:uid="{C29EB76A-6617-384C-A756-470108614641}"/>
    <hyperlink ref="D12" r:id="rId3" tooltip="View other papers by this author" display="https://papers.ssrn.com/sol3/cf_dev/AbsByAuth.cfm?per_id=687279" xr:uid="{A3BC79DE-8386-AE49-9B89-536D36D5BD40}"/>
    <hyperlink ref="D15" r:id="rId4" tooltip="View other papers by this author" display="https://papers.ssrn.com/sol3/cf_dev/AbsByAuth.cfm?per_id=7269733" xr:uid="{B8703A62-8AC0-4141-AB39-9F53B8BBC0AC}"/>
    <hyperlink ref="C20" r:id="rId5" xr:uid="{29A07DA1-DB7A-354A-BD95-A3829207E95E}"/>
  </hyperlinks>
  <pageMargins left="0.7" right="0.7" top="0.75" bottom="0.75" header="0.3" footer="0.3"/>
  <ignoredErrors>
    <ignoredError sqref="K3:K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C4A6815-2AD8-0249-86DD-EA0764AA02C6}">
          <x14:formula1>
            <xm:f>topic!$A$1:$A$5</xm:f>
          </x14:formula1>
          <xm:sqref>J1:J1048576</xm:sqref>
        </x14:dataValidation>
        <x14:dataValidation type="list" allowBlank="1" showInputMessage="1" showErrorMessage="1" xr:uid="{C4204E9E-4D9D-BC41-AAD1-FF476C27F483}">
          <x14:formula1>
            <xm:f>'impact factor'!$A$1:$A$3</xm:f>
          </x14:formula1>
          <xm:sqref>K1:K11 K14 K16:K1048576</xm:sqref>
        </x14:dataValidation>
        <x14:dataValidation type="list" allowBlank="1" showInputMessage="1" showErrorMessage="1" xr:uid="{87C4A8B2-BC57-4F44-808B-99C9C1A31A11}">
          <x14:formula1>
            <xm:f>'location of the citation'!$A$1:$A$3</xm:f>
          </x14:formula1>
          <xm:sqref>M1:M2 M4:M5 M7:M9 M12:M1048576</xm:sqref>
        </x14:dataValidation>
        <x14:dataValidation type="list" allowBlank="1" showInputMessage="1" showErrorMessage="1" xr:uid="{748F2B75-1313-414A-824D-B53F46684F0F}">
          <x14:formula1>
            <xm:f>'category of mention'!$A$1:$A$3</xm:f>
          </x14:formula1>
          <xm:sqref>N1:N2 N4:N5 N7:N9 N12:N1048576</xm:sqref>
        </x14:dataValidation>
        <x14:dataValidation type="list" allowBlank="1" showInputMessage="1" showErrorMessage="1" xr:uid="{2BA569A9-50FC-2248-B896-B40522B39C58}">
          <x14:formula1>
            <xm:f>'type of EIGE output'!$A$1:$A$13</xm:f>
          </x14:formula1>
          <xm:sqref>A24 H1:H6 H8:H1048576</xm:sqref>
        </x14:dataValidation>
        <x14:dataValidation type="list" allowBlank="1" showInputMessage="1" showErrorMessage="1" xr:uid="{000EBCF0-C2FD-1842-B0BC-CC33EE10463B}">
          <x14:formula1>
            <xm:f>'type of EIGE output'!$A$1:$A$14</xm:f>
          </x14:formula1>
          <xm:sqref>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2BA5-858E-6946-8D36-8DB7C858A038}">
  <dimension ref="A1:A14"/>
  <sheetViews>
    <sheetView workbookViewId="0">
      <selection sqref="A1:A14"/>
    </sheetView>
  </sheetViews>
  <sheetFormatPr baseColWidth="10" defaultRowHeight="16" x14ac:dyDescent="0.2"/>
  <sheetData>
    <row r="1" spans="1:1" x14ac:dyDescent="0.2">
      <c r="A1" t="s">
        <v>77</v>
      </c>
    </row>
    <row r="2" spans="1:1" x14ac:dyDescent="0.2">
      <c r="A2" t="s">
        <v>78</v>
      </c>
    </row>
    <row r="3" spans="1:1" x14ac:dyDescent="0.2">
      <c r="A3" t="s">
        <v>79</v>
      </c>
    </row>
    <row r="4" spans="1:1" x14ac:dyDescent="0.2">
      <c r="A4" t="s">
        <v>80</v>
      </c>
    </row>
    <row r="5" spans="1:1" x14ac:dyDescent="0.2">
      <c r="A5" t="s">
        <v>81</v>
      </c>
    </row>
    <row r="6" spans="1:1" x14ac:dyDescent="0.2">
      <c r="A6" t="s">
        <v>82</v>
      </c>
    </row>
    <row r="7" spans="1:1" x14ac:dyDescent="0.2">
      <c r="A7" t="s">
        <v>83</v>
      </c>
    </row>
    <row r="8" spans="1:1" x14ac:dyDescent="0.2">
      <c r="A8" t="s">
        <v>123</v>
      </c>
    </row>
    <row r="9" spans="1:1" x14ac:dyDescent="0.2">
      <c r="A9" t="s">
        <v>124</v>
      </c>
    </row>
    <row r="10" spans="1:1" x14ac:dyDescent="0.2">
      <c r="A10" t="s">
        <v>125</v>
      </c>
    </row>
    <row r="11" spans="1:1" x14ac:dyDescent="0.2">
      <c r="A11" t="s">
        <v>126</v>
      </c>
    </row>
    <row r="12" spans="1:1" x14ac:dyDescent="0.2">
      <c r="A12" t="s">
        <v>84</v>
      </c>
    </row>
    <row r="13" spans="1:1" x14ac:dyDescent="0.2">
      <c r="A13" t="s">
        <v>85</v>
      </c>
    </row>
    <row r="14" spans="1:1" x14ac:dyDescent="0.2">
      <c r="A14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79B8-3B66-D340-B78D-FC1B209A34E0}">
  <dimension ref="A1:E25"/>
  <sheetViews>
    <sheetView workbookViewId="0">
      <selection activeCell="A2" sqref="A2"/>
    </sheetView>
  </sheetViews>
  <sheetFormatPr baseColWidth="10" defaultRowHeight="16" x14ac:dyDescent="0.2"/>
  <cols>
    <col min="1" max="1" width="18.6640625" customWidth="1"/>
    <col min="2" max="2" width="22.5" customWidth="1"/>
    <col min="3" max="3" width="23.6640625" customWidth="1"/>
    <col min="4" max="4" width="17" customWidth="1"/>
    <col min="5" max="5" width="61.5" customWidth="1"/>
    <col min="6" max="6" width="43.5" customWidth="1"/>
  </cols>
  <sheetData>
    <row r="1" spans="1:5" x14ac:dyDescent="0.2">
      <c r="A1" s="2" t="s">
        <v>26</v>
      </c>
      <c r="B1" s="2" t="s">
        <v>27</v>
      </c>
      <c r="C1" s="2" t="s">
        <v>28</v>
      </c>
      <c r="D1" s="2" t="s">
        <v>38</v>
      </c>
      <c r="E1" s="2" t="s">
        <v>40</v>
      </c>
    </row>
    <row r="2" spans="1:5" x14ac:dyDescent="0.2">
      <c r="A2" t="s">
        <v>23</v>
      </c>
      <c r="B2" t="s">
        <v>24</v>
      </c>
      <c r="C2" t="s">
        <v>25</v>
      </c>
      <c r="D2" t="s">
        <v>39</v>
      </c>
      <c r="E2" t="s">
        <v>41</v>
      </c>
    </row>
    <row r="3" spans="1:5" x14ac:dyDescent="0.2">
      <c r="A3" t="s">
        <v>29</v>
      </c>
      <c r="B3" t="s">
        <v>30</v>
      </c>
      <c r="C3" t="s">
        <v>32</v>
      </c>
      <c r="D3" t="s">
        <v>39</v>
      </c>
      <c r="E3" t="s">
        <v>41</v>
      </c>
    </row>
    <row r="4" spans="1:5" x14ac:dyDescent="0.2">
      <c r="A4" t="s">
        <v>29</v>
      </c>
      <c r="B4" t="s">
        <v>31</v>
      </c>
      <c r="C4" t="s">
        <v>32</v>
      </c>
      <c r="D4" t="s">
        <v>39</v>
      </c>
      <c r="E4" t="s">
        <v>41</v>
      </c>
    </row>
    <row r="5" spans="1:5" x14ac:dyDescent="0.2">
      <c r="A5" t="s">
        <v>33</v>
      </c>
      <c r="B5" t="s">
        <v>34</v>
      </c>
      <c r="C5" t="s">
        <v>32</v>
      </c>
      <c r="D5" t="s">
        <v>39</v>
      </c>
      <c r="E5" t="s">
        <v>44</v>
      </c>
    </row>
    <row r="6" spans="1:5" x14ac:dyDescent="0.2">
      <c r="A6" t="s">
        <v>35</v>
      </c>
      <c r="B6" t="s">
        <v>36</v>
      </c>
      <c r="C6" t="s">
        <v>37</v>
      </c>
      <c r="D6" t="s">
        <v>39</v>
      </c>
      <c r="E6" t="s">
        <v>42</v>
      </c>
    </row>
    <row r="14" spans="1:5" x14ac:dyDescent="0.2">
      <c r="A14" t="s">
        <v>48</v>
      </c>
    </row>
    <row r="25" spans="3:3" x14ac:dyDescent="0.2">
      <c r="C2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E17A-148A-2148-92D8-82FAF8CDF8E7}">
  <dimension ref="A1:A5"/>
  <sheetViews>
    <sheetView workbookViewId="0">
      <selection activeCell="A4" sqref="A4"/>
    </sheetView>
  </sheetViews>
  <sheetFormatPr baseColWidth="10" defaultRowHeight="16" x14ac:dyDescent="0.2"/>
  <cols>
    <col min="1" max="1" width="42.83203125" customWidth="1"/>
  </cols>
  <sheetData>
    <row r="1" spans="1:1" x14ac:dyDescent="0.2">
      <c r="A1" s="1" t="s">
        <v>12</v>
      </c>
    </row>
    <row r="2" spans="1:1" x14ac:dyDescent="0.2">
      <c r="A2" s="1" t="s">
        <v>13</v>
      </c>
    </row>
    <row r="3" spans="1:1" x14ac:dyDescent="0.2">
      <c r="A3" s="1" t="s">
        <v>14</v>
      </c>
    </row>
    <row r="4" spans="1:1" x14ac:dyDescent="0.2">
      <c r="A4" s="1" t="s">
        <v>15</v>
      </c>
    </row>
    <row r="5" spans="1:1" x14ac:dyDescent="0.2">
      <c r="A5" s="1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F55A-DA9F-294D-8235-63E03B9D7308}">
  <dimension ref="A1:D4"/>
  <sheetViews>
    <sheetView workbookViewId="0">
      <selection activeCell="A4" sqref="A4"/>
    </sheetView>
  </sheetViews>
  <sheetFormatPr baseColWidth="10" defaultRowHeight="16" x14ac:dyDescent="0.2"/>
  <sheetData>
    <row r="1" spans="1:4" x14ac:dyDescent="0.2">
      <c r="A1" s="4" t="s">
        <v>64</v>
      </c>
      <c r="B1" t="s">
        <v>9</v>
      </c>
      <c r="C1" t="s">
        <v>61</v>
      </c>
      <c r="D1" t="s">
        <v>57</v>
      </c>
    </row>
    <row r="2" spans="1:4" x14ac:dyDescent="0.2">
      <c r="A2" s="4" t="s">
        <v>65</v>
      </c>
      <c r="B2" t="s">
        <v>10</v>
      </c>
      <c r="C2" t="s">
        <v>68</v>
      </c>
      <c r="D2" t="s">
        <v>58</v>
      </c>
    </row>
    <row r="3" spans="1:4" x14ac:dyDescent="0.2">
      <c r="A3" s="4" t="s">
        <v>66</v>
      </c>
      <c r="B3" t="s">
        <v>11</v>
      </c>
      <c r="C3" t="s">
        <v>59</v>
      </c>
      <c r="D3" t="s">
        <v>60</v>
      </c>
    </row>
    <row r="4" spans="1:4" x14ac:dyDescent="0.2">
      <c r="A4" s="4">
        <v>0</v>
      </c>
      <c r="B4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6BAD-91C1-AE45-A0E8-C08AD952099D}">
  <dimension ref="A1:B3"/>
  <sheetViews>
    <sheetView workbookViewId="0">
      <selection activeCell="B9" sqref="B9"/>
    </sheetView>
  </sheetViews>
  <sheetFormatPr baseColWidth="10" defaultRowHeight="16" x14ac:dyDescent="0.2"/>
  <sheetData>
    <row r="1" spans="1:2" x14ac:dyDescent="0.2">
      <c r="A1">
        <v>3</v>
      </c>
      <c r="B1" t="s">
        <v>18</v>
      </c>
    </row>
    <row r="2" spans="1:2" x14ac:dyDescent="0.2">
      <c r="A2">
        <v>2</v>
      </c>
      <c r="B2" t="s">
        <v>17</v>
      </c>
    </row>
    <row r="3" spans="1:2" x14ac:dyDescent="0.2">
      <c r="A3">
        <v>1</v>
      </c>
      <c r="B3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7AE0-87B4-964B-8BFF-B6410BCE5201}">
  <dimension ref="A1:B3"/>
  <sheetViews>
    <sheetView workbookViewId="0">
      <selection activeCell="D13" sqref="D13"/>
    </sheetView>
  </sheetViews>
  <sheetFormatPr baseColWidth="10" defaultRowHeight="16" x14ac:dyDescent="0.2"/>
  <sheetData>
    <row r="1" spans="1:2" x14ac:dyDescent="0.2">
      <c r="A1">
        <v>1</v>
      </c>
      <c r="B1" t="s">
        <v>20</v>
      </c>
    </row>
    <row r="2" spans="1:2" x14ac:dyDescent="0.2">
      <c r="A2">
        <v>0</v>
      </c>
      <c r="B2" t="s">
        <v>21</v>
      </c>
    </row>
    <row r="3" spans="1:2" x14ac:dyDescent="0.2">
      <c r="A3" s="4" t="s">
        <v>50</v>
      </c>
      <c r="B3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6275-A95D-C141-BBA4-8B4EE4B64637}">
  <dimension ref="A1:B6"/>
  <sheetViews>
    <sheetView workbookViewId="0">
      <selection activeCell="B9" sqref="B9"/>
    </sheetView>
  </sheetViews>
  <sheetFormatPr baseColWidth="10" defaultRowHeight="16" x14ac:dyDescent="0.2"/>
  <cols>
    <col min="1" max="1" width="22.33203125" customWidth="1"/>
  </cols>
  <sheetData>
    <row r="1" spans="1:2" x14ac:dyDescent="0.2">
      <c r="A1" s="5" t="s">
        <v>54</v>
      </c>
      <c r="B1" s="5" t="s">
        <v>55</v>
      </c>
    </row>
    <row r="2" spans="1:2" ht="17" customHeight="1" x14ac:dyDescent="0.2">
      <c r="A2" t="s">
        <v>51</v>
      </c>
      <c r="B2">
        <v>0.4</v>
      </c>
    </row>
    <row r="3" spans="1:2" x14ac:dyDescent="0.2">
      <c r="A3" t="s">
        <v>35</v>
      </c>
      <c r="B3">
        <v>0.2</v>
      </c>
    </row>
    <row r="4" spans="1:2" x14ac:dyDescent="0.2">
      <c r="A4" t="s">
        <v>34</v>
      </c>
      <c r="B4">
        <v>0.2</v>
      </c>
    </row>
    <row r="5" spans="1:2" x14ac:dyDescent="0.2">
      <c r="A5" t="s">
        <v>52</v>
      </c>
      <c r="B5">
        <v>0.1</v>
      </c>
    </row>
    <row r="6" spans="1:2" x14ac:dyDescent="0.2">
      <c r="A6" t="s">
        <v>53</v>
      </c>
      <c r="B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criteria for qualitative assess</vt:lpstr>
      <vt:lpstr>type of EIGE output</vt:lpstr>
      <vt:lpstr>citation tools</vt:lpstr>
      <vt:lpstr>topic</vt:lpstr>
      <vt:lpstr>impact factor</vt:lpstr>
      <vt:lpstr>location of the citation</vt:lpstr>
      <vt:lpstr>category of mention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Sanz</dc:creator>
  <cp:lastModifiedBy>Nina Zdanovic</cp:lastModifiedBy>
  <dcterms:created xsi:type="dcterms:W3CDTF">2024-12-03T08:52:55Z</dcterms:created>
  <dcterms:modified xsi:type="dcterms:W3CDTF">2025-04-04T08:09:38Z</dcterms:modified>
</cp:coreProperties>
</file>