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na/Downloads/"/>
    </mc:Choice>
  </mc:AlternateContent>
  <xr:revisionPtr revIDLastSave="0" documentId="8_{08B45A3B-71C2-B047-BD07-3C232CF5F13D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criteria for qualitative assess" sheetId="1" r:id="rId1"/>
    <sheet name="citation tools" sheetId="2" r:id="rId2"/>
    <sheet name="topic" sheetId="3" r:id="rId3"/>
    <sheet name="impact factor" sheetId="4" r:id="rId4"/>
    <sheet name="location of the citation" sheetId="5" r:id="rId5"/>
    <sheet name="category of mention" sheetId="6" r:id="rId6"/>
    <sheet name="weigh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/6WO/E6O00pFpFOEBMPhp5YhJsZZGp7B7m9N56pm+No="/>
    </ext>
  </extLst>
</workbook>
</file>

<file path=xl/calcChain.xml><?xml version="1.0" encoding="utf-8"?>
<calcChain xmlns="http://schemas.openxmlformats.org/spreadsheetml/2006/main">
  <c r="P22" i="1" l="1"/>
  <c r="P17" i="1"/>
  <c r="P16" i="1"/>
  <c r="P15" i="1"/>
  <c r="P12" i="1"/>
  <c r="P5" i="1"/>
  <c r="P6" i="1"/>
  <c r="P7" i="1"/>
  <c r="P8" i="1"/>
  <c r="P9" i="1"/>
  <c r="P10" i="1"/>
  <c r="P11" i="1"/>
  <c r="P4" i="1"/>
  <c r="P13" i="1"/>
  <c r="P14" i="1"/>
  <c r="P18" i="1"/>
  <c r="P19" i="1"/>
  <c r="P20" i="1"/>
  <c r="P21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6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ID#AAABbjCR8sI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5" authorId="0" shapeId="0" xr:uid="{00000000-0006-0000-0000-000004000000}">
      <text>
        <r>
          <rPr>
            <sz val="12"/>
            <color theme="1"/>
            <rFont val="Aptos Narrow"/>
            <scheme val="minor"/>
          </rPr>
          <t>======
ID#AAABbjCR8sM
Margarita Sanz    (2025-01-12 13:59:19)
paper publication: 2022; online publication: October 2024</t>
        </r>
      </text>
    </comment>
    <comment ref="A6" authorId="0" shapeId="0" xr:uid="{00000000-0006-0000-0000-000005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ID#AAABbjCR8sU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7" authorId="0" shapeId="0" xr:uid="{00000000-0006-0000-0000-000008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ID#AAABbjCR8sA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8" authorId="0" shapeId="0" xr:uid="{00000000-0006-0000-0000-000007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ID#AAABbjCR8sE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9" authorId="0" shapeId="0" xr:uid="{00000000-0006-0000-0000-000001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ID#AAABbjCR8sY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10" authorId="0" shapeId="0" xr:uid="{00000000-0006-0000-0000-000002000000}">
      <text>
        <r>
          <rPr>
            <sz val="12"/>
            <color theme="1"/>
            <rFont val="Aptos Narrow"/>
            <scheme val="minor"/>
          </rPr>
          <t>======
ID#AAABbjCR8sc
Margarita Sanz    (2025-01-12 13:59:19)
paper publication: 2022; online publication: October 2024</t>
        </r>
      </text>
    </comment>
    <comment ref="A11" authorId="0" shapeId="0" xr:uid="{00000000-0006-0000-0000-000003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ID#AAABbjCR8sQ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Di8xKlpHAnRVgVO10VeNeRKCAdw=="/>
    </ext>
  </extLst>
</comments>
</file>

<file path=xl/sharedStrings.xml><?xml version="1.0" encoding="utf-8"?>
<sst xmlns="http://schemas.openxmlformats.org/spreadsheetml/2006/main" count="325" uniqueCount="185">
  <si>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</si>
  <si>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</si>
  <si>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</si>
  <si>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</si>
  <si>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</si>
  <si>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</si>
  <si>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</si>
  <si>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</si>
  <si>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</si>
  <si>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</si>
  <si>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</si>
  <si>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</si>
  <si>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</si>
  <si>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</si>
  <si>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</si>
  <si>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</si>
  <si>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31.10.2024</t>
  </si>
  <si>
    <t>Evidence-based policy-making in normatively divided policy fields: European Institute for Gender Equality, Agency for Fundamental Rights and Slovak policies tackling violence against women</t>
  </si>
  <si>
    <t>https://repository.uantwerpen.be/docman/irua/12cd2f/192263av.pdf</t>
  </si>
  <si>
    <t>Valkovičová, V. and Meier, P.</t>
  </si>
  <si>
    <t>European Journal of Politics and Gender</t>
  </si>
  <si>
    <t>tools of benchmarking EU gender equality policies</t>
  </si>
  <si>
    <t>NA</t>
  </si>
  <si>
    <t>Gender mainstreaming and funding</t>
  </si>
  <si>
    <t>mentioned by 3 X users; 14 readers Mendeley</t>
  </si>
  <si>
    <t>Scite</t>
  </si>
  <si>
    <t>EIGE's objectives</t>
  </si>
  <si>
    <t>general reference</t>
  </si>
  <si>
    <t>indicator tools in policy-making</t>
  </si>
  <si>
    <t>tools to tackle GBV</t>
  </si>
  <si>
    <t>gender equality index</t>
  </si>
  <si>
    <t>EIGE's resource database</t>
  </si>
  <si>
    <t>cooperation with other agencies</t>
  </si>
  <si>
    <t>general reports on GBV</t>
  </si>
  <si>
    <t>report</t>
  </si>
  <si>
    <t>Leading equally throughout society</t>
  </si>
  <si>
    <t>gender statistics database</t>
  </si>
  <si>
    <t>Being free from violence and stereotypes</t>
  </si>
  <si>
    <t>2</t>
  </si>
  <si>
    <t>Thriving in a gender-equal economy</t>
  </si>
  <si>
    <t>1</t>
  </si>
  <si>
    <t>Promoting gender equality and women’s empowerment across the world</t>
  </si>
  <si>
    <t>thesaurus</t>
  </si>
  <si>
    <t>31.12.2024</t>
  </si>
  <si>
    <t>The Impact of the Covid-19 Pandemic on Human Rights</t>
  </si>
  <si>
    <t>3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</si>
  <si>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</si>
  <si>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</si>
  <si>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</si>
  <si>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</si>
  <si>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</si>
  <si>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</si>
  <si>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</si>
  <si>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</si>
  <si>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</si>
  <si>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</si>
  <si>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</si>
  <si>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</si>
  <si>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</si>
  <si>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</si>
  <si>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</si>
  <si>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</si>
  <si>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</si>
  <si>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</si>
  <si>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</si>
  <si>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</si>
  <si>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</si>
  <si>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respectable</t>
  </si>
  <si>
    <t>0 to 1</t>
  </si>
  <si>
    <t>low</t>
  </si>
  <si>
    <t>strong</t>
  </si>
  <si>
    <t>2 to 5</t>
  </si>
  <si>
    <t>average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</si>
  <si>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</si>
  <si>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</si>
  <si>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</si>
  <si>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</si>
  <si>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</si>
  <si>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</si>
  <si>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</si>
  <si>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</si>
  <si>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</si>
  <si>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</si>
  <si>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</si>
  <si>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</si>
  <si>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</si>
  <si>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</si>
  <si>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</si>
  <si>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</si>
  <si>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</si>
  <si>
    <t>Barbara Agueli, Ciro Esposito, Stefania Carnevale, Caterina Arcidiacono, Immacolata Di Napoli</t>
  </si>
  <si>
    <t>https://psycnet.apa.org/doiLanding?doi=10.1037%2Fmgr0000166</t>
  </si>
  <si>
    <t>Gender-Mainstreaming in Public Policy</t>
  </si>
  <si>
    <t>24.12.2024</t>
  </si>
  <si>
    <t>https://link.springer.com/referenceworkentry/10.1007/978-3-030-90434-0_121-1</t>
  </si>
  <si>
    <t>Google Scholar</t>
  </si>
  <si>
    <t>name of the institution</t>
  </si>
  <si>
    <t xml:space="preserve"> </t>
  </si>
  <si>
    <t>Document not publicly available (DNPA)</t>
  </si>
  <si>
    <t>Determinants Encouraging Tourists to Use Public Transport in Their Vacation Destination</t>
  </si>
  <si>
    <t>https://onlinelibrary.wiley.com/doi/10.1002/jtr.2791</t>
  </si>
  <si>
    <t>09.10.2024</t>
  </si>
  <si>
    <t>Munich University of Applied Sciences, University of Salento, University of Innsbruck, University of Bolzano</t>
  </si>
  <si>
    <t>Tomas Bausch, Alessandro M. Peluso, Bartosz Bursa, Markus Mailer, Mercy Lorlonyo Amegah</t>
  </si>
  <si>
    <t>Gender Equality and Urban Mobility</t>
  </si>
  <si>
    <t>International Journal of Tourism Research</t>
  </si>
  <si>
    <t>Gendered Pathways: How do STEM Majors Fare in the Labor Market?</t>
  </si>
  <si>
    <t>Rosa Weber, Camilla Härtull, Jan Saarela</t>
  </si>
  <si>
    <t>https://osf.io/8qa9t_v1</t>
  </si>
  <si>
    <t>Stockholm University, Institut National d’Études Démographiques, Åbo Akademi University</t>
  </si>
  <si>
    <t>02.12.2024</t>
  </si>
  <si>
    <t>Economic Benefits of Gender Equality in the EU</t>
  </si>
  <si>
    <t>Gender Segregation in Education, Training and the Labour Market</t>
  </si>
  <si>
    <t>mentioned by 4 X users, 7 Bluesky users</t>
  </si>
  <si>
    <t>OSF platform</t>
  </si>
  <si>
    <t>Young adults' gendered trajectories of routine housework time when leaving home</t>
  </si>
  <si>
    <t>Florian Schulz, Marcel Raab</t>
  </si>
  <si>
    <t>28.11.2024</t>
  </si>
  <si>
    <t>https://doi.org/10.1111/jomf.13053</t>
  </si>
  <si>
    <t>University of Bamberg</t>
  </si>
  <si>
    <t>referenced by 5 Bluesky users</t>
  </si>
  <si>
    <t>Gender Equality Index 2023: Towards a green transition in transport and energy.</t>
  </si>
  <si>
    <t>Journal of Marriage and Family</t>
  </si>
  <si>
    <t>Multidimensional domestic gender inequality and the global diffusion of women’s ministries, 1975–2015</t>
  </si>
  <si>
    <t>International Journal of Comparative Sociology</t>
  </si>
  <si>
    <t>Juan J Fernández, Silvia Clavería, Margarita Torre</t>
  </si>
  <si>
    <t>https://journals.sagepub.com/doi/10.1177/00207152231222919</t>
  </si>
  <si>
    <t>University Carlos III Madrid</t>
  </si>
  <si>
    <t>posted by 22 X users</t>
  </si>
  <si>
    <t>A duoethnography: female academics’ experiences of gendered health issues at the intersection of middlescence, ethnic origin, social and professional status in the neoliberal academy</t>
  </si>
  <si>
    <t>04.12.2024</t>
  </si>
  <si>
    <t>Joanna Fox, Irine Mano</t>
  </si>
  <si>
    <t>https://www.emerald.com/insight/content/doi/10.1108/joe-02-2024-0007/full/html</t>
  </si>
  <si>
    <t>Journal of Organizational Ethnography</t>
  </si>
  <si>
    <t>Anglia Ruskin University</t>
  </si>
  <si>
    <t>Bridging Real and Virtual: An Ecological Approach toPrevent Cyberviolence Against Women</t>
  </si>
  <si>
    <t>15.10.2024</t>
  </si>
  <si>
    <t>https://onlinelibrary.wiley.com/doi/epdf/10.1002/casp.70010</t>
  </si>
  <si>
    <t>University of Modena and Reggio Emilia, University of Napoli Federico II, University of Foggia</t>
  </si>
  <si>
    <t>Journal of Community and Applied Social Psychology</t>
  </si>
  <si>
    <t>Development of an Index to Evaluate Children’s Risk for Being Instrumentalized in Intimate Partner Violence against Women Contexts</t>
  </si>
  <si>
    <t>17.11.2024</t>
  </si>
  <si>
    <r>
      <t>José C. Ríos Lechuga</t>
    </r>
    <r>
      <rPr>
        <sz val="12"/>
        <color rgb="FF424242"/>
        <rFont val="Times New Roman"/>
        <family val="1"/>
      </rPr>
      <t>1</t>
    </r>
    <r>
      <rPr>
        <sz val="16"/>
        <color rgb="FF424242"/>
        <rFont val="Times New Roman"/>
        <family val="1"/>
      </rPr>
      <t>, Juan M. Alarcón Cuenca</t>
    </r>
    <r>
      <rPr>
        <sz val="12"/>
        <color rgb="FF424242"/>
        <rFont val="Times New Roman"/>
        <family val="1"/>
      </rPr>
      <t>2</t>
    </r>
    <r>
      <rPr>
        <sz val="16"/>
        <color rgb="FF424242"/>
        <rFont val="Times New Roman"/>
        <family val="1"/>
      </rPr>
      <t>, and Esther Lopez-Zafra</t>
    </r>
  </si>
  <si>
    <t>https://journals.copmadrid.org/ejpalc/art/ejpalc2024a7</t>
  </si>
  <si>
    <t>University of Jaén</t>
  </si>
  <si>
    <t>The European Journal of Psychology Applied to Legal Contex</t>
  </si>
  <si>
    <t>Intimate partner violence and witness intervention: what are the deciding  factors?</t>
  </si>
  <si>
    <t>posted by 1 X user</t>
  </si>
  <si>
    <t>Voice of leadership: Prosodic features as predictors of leadership perception.</t>
  </si>
  <si>
    <t>Hsu, C.-C., Krajewski, J., &amp; Felfe, J.</t>
  </si>
  <si>
    <t>Psychology of Leaders and Leadership</t>
  </si>
  <si>
    <t>The relationship between feminist collective action and social media engagement</t>
  </si>
  <si>
    <t>18.11.2024</t>
  </si>
  <si>
    <t>İrem Buran, Şenay Sabah, Akin Koçak</t>
  </si>
  <si>
    <t>Ankara University</t>
  </si>
  <si>
    <t>https://www.emerald.com/insight/content/doi/10.1108/jsocm-10-2022-0212/full/html</t>
  </si>
  <si>
    <t>Journal of Social Marketing</t>
  </si>
  <si>
    <t>The impact of board gender diversity on ESG disclosure. A contingency perspective</t>
  </si>
  <si>
    <t>Giovanna Gavana, Pietro Gottardo, Anna Maria Moisello</t>
  </si>
  <si>
    <t>https://www.emerald.com/insight/content/doi/10.1108/medar-07-2024-2567/full/html</t>
  </si>
  <si>
    <t>University of Insubria, University of Pavese</t>
  </si>
  <si>
    <t>Definition of gender equality</t>
  </si>
  <si>
    <t>Meditari Accountancy Research</t>
  </si>
  <si>
    <t>ICT Interest and ICT Self-concept as Determinants of Adolescents’ Vocational Choices. Implications for Gender Segregation in the Labor Market</t>
  </si>
  <si>
    <t>https://osf.io/preprints/socarxiv/spjvb_v1</t>
  </si>
  <si>
    <t>20.11.2024</t>
  </si>
  <si>
    <r>
      <t>Leo Röhlke</t>
    </r>
    <r>
      <rPr>
        <sz val="14"/>
        <color rgb="FFFFFFFF"/>
        <rFont val="Helvetica Neue"/>
        <family val="2"/>
      </rPr>
      <t>, </t>
    </r>
    <r>
      <rPr>
        <sz val="12"/>
        <color theme="1"/>
        <rFont val="Calibri"/>
        <family val="2"/>
      </rPr>
      <t>Jessica M. E. Herzing, Andrés Gomensoro, and Dominique Krebs-Oesch</t>
    </r>
  </si>
  <si>
    <t>research note</t>
  </si>
  <si>
    <t>Women and men in ICT: a chance for better work-life balance</t>
  </si>
  <si>
    <t>University of Antwerpen</t>
  </si>
  <si>
    <t>factsheet</t>
  </si>
  <si>
    <t>Cyber ViolenceAgainst Women and Girls</t>
  </si>
  <si>
    <t>web section: GBV</t>
  </si>
  <si>
    <t>toolkit</t>
  </si>
  <si>
    <t>web section: index</t>
  </si>
  <si>
    <t>web section: GM</t>
  </si>
  <si>
    <t>web section: BPfA</t>
  </si>
  <si>
    <t>Stephanie Paterson, Francesca Sala</t>
  </si>
  <si>
    <t xml:space="preserve">Concordia University of Montreal </t>
  </si>
  <si>
    <t>Encyclopedia of Public Policy. Springer</t>
  </si>
  <si>
    <t>https://www.logos-verlag.de/cgi-bin/engbuchmid?isbn=5665&amp;lng=eng&amp;id=</t>
  </si>
  <si>
    <t xml:space="preserve"> Vasiliki Karagkouni</t>
  </si>
  <si>
    <t>Frederick University</t>
  </si>
  <si>
    <t>Logos Verlag Berlin</t>
  </si>
  <si>
    <t>Gender Equality Index 2020: Digitalisation and the future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</si>
</sst>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scheme val="minor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313131"/>
      <name val="Calibri"/>
      <family val="2"/>
    </font>
    <font>
      <u/>
      <sz val="12"/>
      <color theme="10"/>
      <name val="Aptos Narrow"/>
      <family val="2"/>
    </font>
    <font>
      <sz val="12"/>
      <color rgb="FF000000"/>
      <name val="Calibri"/>
      <family val="2"/>
    </font>
    <font>
      <sz val="12"/>
      <color theme="0"/>
      <name val="Aptos Narrow"/>
      <family val="2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sz val="12"/>
      <color rgb="FF000000"/>
      <name val="Aptos"/>
      <family val="2"/>
    </font>
    <font>
      <b/>
      <sz val="12"/>
      <color theme="0"/>
      <name val="Aptos Narrow"/>
      <family val="2"/>
    </font>
    <font>
      <sz val="12"/>
      <color rgb="FF000000"/>
      <name val="Aptos Narrow"/>
    </font>
    <font>
      <u/>
      <sz val="12"/>
      <color theme="10"/>
      <name val="Aptos Narrow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6"/>
      <color rgb="FF424242"/>
      <name val="Times New Roman"/>
      <family val="1"/>
    </font>
    <font>
      <sz val="12"/>
      <color rgb="FF424242"/>
      <name val="Times New Roman"/>
      <family val="1"/>
    </font>
    <font>
      <sz val="18"/>
      <color rgb="FF000000"/>
      <name val="Arial"/>
      <family val="2"/>
    </font>
    <font>
      <sz val="14"/>
      <color rgb="FFFFFFFF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3A7D22"/>
        <bgColor rgb="FF3A7D22"/>
      </patternFill>
    </fill>
    <fill>
      <patternFill patternType="solid">
        <fgColor rgb="FFDBE9F7"/>
        <bgColor rgb="FFDBE9F7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7" fillId="2" borderId="1" xfId="0" applyFont="1" applyFill="1" applyBorder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quotePrefix="1" applyFont="1" applyAlignment="1">
      <alignment horizontal="right"/>
    </xf>
    <xf numFmtId="0" fontId="11" fillId="4" borderId="1" xfId="0" applyFont="1" applyFill="1" applyBorder="1"/>
    <xf numFmtId="0" fontId="3" fillId="5" borderId="0" xfId="0" applyFont="1" applyFill="1"/>
    <xf numFmtId="0" fontId="3" fillId="6" borderId="0" xfId="0" applyFont="1" applyFill="1"/>
    <xf numFmtId="0" fontId="13" fillId="0" borderId="0" xfId="1"/>
    <xf numFmtId="0" fontId="15" fillId="0" borderId="0" xfId="0" applyFont="1"/>
    <xf numFmtId="0" fontId="3" fillId="7" borderId="0" xfId="0" applyFont="1" applyFill="1"/>
    <xf numFmtId="0" fontId="15" fillId="7" borderId="0" xfId="0" applyFont="1" applyFill="1"/>
    <xf numFmtId="0" fontId="3" fillId="7" borderId="0" xfId="0" applyFont="1" applyFill="1" applyAlignment="1">
      <alignment horizontal="left" vertical="center" wrapText="1"/>
    </xf>
    <xf numFmtId="0" fontId="0" fillId="7" borderId="0" xfId="0" applyFill="1"/>
    <xf numFmtId="0" fontId="14" fillId="7" borderId="0" xfId="0" applyFont="1" applyFill="1"/>
    <xf numFmtId="0" fontId="3" fillId="8" borderId="0" xfId="0" applyFont="1" applyFill="1"/>
    <xf numFmtId="0" fontId="18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referenceworkentry/10.1007/978-3-030-90434-0_121-1" TargetMode="External"/><Relationship Id="rId3" Type="http://schemas.openxmlformats.org/officeDocument/2006/relationships/hyperlink" Target="https://scite.ai/reports/gendered-pathways-how-do-stem-PQMnaEL0" TargetMode="External"/><Relationship Id="rId7" Type="http://schemas.openxmlformats.org/officeDocument/2006/relationships/hyperlink" Target="https://psycnet.apa.org/record/2025-14404-001?doi=1" TargetMode="External"/><Relationship Id="rId2" Type="http://schemas.openxmlformats.org/officeDocument/2006/relationships/hyperlink" Target="https://scite.ai/reports/gendered-pathways-how-do-stem-PQMnaEL0" TargetMode="External"/><Relationship Id="rId1" Type="http://schemas.openxmlformats.org/officeDocument/2006/relationships/hyperlink" Target="https://repository.uantwerpen.be/docman/irua/12cd2f/192263av.pdf" TargetMode="External"/><Relationship Id="rId6" Type="http://schemas.openxmlformats.org/officeDocument/2006/relationships/hyperlink" Target="https://www.emerald.com/insight/publication/issn/2046-6749" TargetMode="External"/><Relationship Id="rId5" Type="http://schemas.openxmlformats.org/officeDocument/2006/relationships/hyperlink" Target="https://scite.ai/reports/multidimensional-domestic-gender-inequality-and-lZ56Algk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doi.org/10.1111/jomf.13053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0"/>
  <sheetViews>
    <sheetView tabSelected="1" zoomScale="110" zoomScaleNormal="110" workbookViewId="0">
      <selection activeCell="O27" sqref="O27"/>
    </sheetView>
  </sheetViews>
  <sheetFormatPr baseColWidth="10" defaultColWidth="11.1640625" defaultRowHeight="15" customHeight="1" x14ac:dyDescent="0.2"/>
  <cols>
    <col min="1" max="1" width="16" customWidth="1"/>
    <col min="2" max="2" width="43" customWidth="1"/>
    <col min="3" max="12" width="18.83203125" customWidth="1"/>
    <col min="13" max="13" width="21.1640625" customWidth="1"/>
    <col min="14" max="27" width="18.83203125" customWidth="1"/>
  </cols>
  <sheetData>
    <row r="1" spans="1:27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96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4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4" t="s">
        <v>101</v>
      </c>
      <c r="B2" s="4" t="s">
        <v>99</v>
      </c>
      <c r="C2" s="4" t="s">
        <v>100</v>
      </c>
      <c r="D2" s="4" t="s">
        <v>103</v>
      </c>
      <c r="E2" s="4" t="s">
        <v>102</v>
      </c>
      <c r="F2" s="4" t="s">
        <v>105</v>
      </c>
      <c r="G2" s="4" t="s">
        <v>104</v>
      </c>
      <c r="H2" s="4" t="s">
        <v>170</v>
      </c>
      <c r="I2" s="4">
        <v>2023</v>
      </c>
      <c r="J2" s="8" t="s">
        <v>23</v>
      </c>
      <c r="K2" s="31" t="s">
        <v>45</v>
      </c>
      <c r="L2" s="4">
        <v>1</v>
      </c>
      <c r="M2" s="4">
        <v>3</v>
      </c>
      <c r="N2" s="4">
        <v>1</v>
      </c>
      <c r="O2" s="4">
        <v>0</v>
      </c>
      <c r="P2" s="9">
        <f>K4*0.2 + L4*0.4 + M4*0.1 + N4*0.1</f>
        <v>3.1000000000000005</v>
      </c>
      <c r="Q2" s="4" t="s">
        <v>25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4" t="s">
        <v>136</v>
      </c>
      <c r="B3" s="4" t="s">
        <v>135</v>
      </c>
      <c r="C3" s="4" t="s">
        <v>137</v>
      </c>
      <c r="D3" s="4" t="s">
        <v>90</v>
      </c>
      <c r="E3" s="4" t="s">
        <v>138</v>
      </c>
      <c r="F3" s="4" t="s">
        <v>139</v>
      </c>
      <c r="G3" s="4" t="s">
        <v>171</v>
      </c>
      <c r="H3" s="4" t="s">
        <v>172</v>
      </c>
      <c r="I3" s="4">
        <v>2017</v>
      </c>
      <c r="J3" s="8"/>
      <c r="K3" s="31" t="s">
        <v>45</v>
      </c>
      <c r="L3" s="4">
        <v>1</v>
      </c>
      <c r="M3" s="4">
        <v>2</v>
      </c>
      <c r="N3" s="4">
        <v>1</v>
      </c>
      <c r="O3" s="4">
        <v>0</v>
      </c>
      <c r="P3" s="9">
        <f t="shared" ref="P3:P4" si="0">K5*0.2 + L5*0.4 + M5*0.1 + N5*0.1</f>
        <v>1.2000000000000002</v>
      </c>
      <c r="Q3" s="4" t="s">
        <v>25</v>
      </c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4" t="s">
        <v>16</v>
      </c>
      <c r="B4" s="5" t="s">
        <v>17</v>
      </c>
      <c r="C4" s="6" t="s">
        <v>18</v>
      </c>
      <c r="D4" s="7" t="s">
        <v>19</v>
      </c>
      <c r="E4" s="7" t="s">
        <v>169</v>
      </c>
      <c r="F4" s="7" t="s">
        <v>20</v>
      </c>
      <c r="G4" s="4" t="s">
        <v>21</v>
      </c>
      <c r="H4" s="4" t="s">
        <v>173</v>
      </c>
      <c r="I4" s="31" t="s">
        <v>22</v>
      </c>
      <c r="J4" s="8" t="s">
        <v>23</v>
      </c>
      <c r="K4" s="31">
        <v>2</v>
      </c>
      <c r="L4" s="4">
        <v>6</v>
      </c>
      <c r="M4" s="4">
        <v>2</v>
      </c>
      <c r="N4" s="4">
        <v>1</v>
      </c>
      <c r="O4" s="4" t="s">
        <v>24</v>
      </c>
      <c r="P4" s="9">
        <f>K6*0.2 + L6*0.4 + M6*0.1 + N6*0.1 + 3*0.2</f>
        <v>1.8000000000000003</v>
      </c>
      <c r="Q4" s="4" t="s">
        <v>25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10" t="s">
        <v>16</v>
      </c>
      <c r="B5" s="11" t="s">
        <v>17</v>
      </c>
      <c r="C5" s="10" t="s">
        <v>18</v>
      </c>
      <c r="D5" s="12" t="s">
        <v>19</v>
      </c>
      <c r="E5" s="12" t="s">
        <v>169</v>
      </c>
      <c r="F5" s="12" t="s">
        <v>20</v>
      </c>
      <c r="G5" s="10" t="s">
        <v>26</v>
      </c>
      <c r="H5" s="10" t="s">
        <v>27</v>
      </c>
      <c r="I5" s="32" t="s">
        <v>22</v>
      </c>
      <c r="J5" s="13" t="s">
        <v>23</v>
      </c>
      <c r="K5" s="32">
        <v>2</v>
      </c>
      <c r="L5" s="10">
        <v>1</v>
      </c>
      <c r="M5" s="10">
        <v>3</v>
      </c>
      <c r="N5" s="10">
        <v>1</v>
      </c>
      <c r="O5" s="10" t="s">
        <v>24</v>
      </c>
      <c r="P5" s="9">
        <f t="shared" ref="P5:P11" si="1">K7*0.2 + L7*0.4 + M7*0.1 + N7*0.1 + 3*0.2</f>
        <v>1.8000000000000003</v>
      </c>
      <c r="Q5" s="4" t="s">
        <v>25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">
      <c r="A6" s="10" t="s">
        <v>16</v>
      </c>
      <c r="B6" s="11" t="s">
        <v>17</v>
      </c>
      <c r="C6" s="10" t="s">
        <v>18</v>
      </c>
      <c r="D6" s="12" t="s">
        <v>19</v>
      </c>
      <c r="E6" s="12" t="s">
        <v>169</v>
      </c>
      <c r="F6" s="12" t="s">
        <v>20</v>
      </c>
      <c r="G6" s="10" t="s">
        <v>28</v>
      </c>
      <c r="H6" s="10" t="s">
        <v>173</v>
      </c>
      <c r="I6" s="32" t="s">
        <v>22</v>
      </c>
      <c r="J6" s="13" t="s">
        <v>23</v>
      </c>
      <c r="K6" s="32">
        <v>2</v>
      </c>
      <c r="L6" s="10">
        <v>1</v>
      </c>
      <c r="M6" s="10">
        <v>3</v>
      </c>
      <c r="N6" s="10">
        <v>1</v>
      </c>
      <c r="O6" s="10" t="s">
        <v>24</v>
      </c>
      <c r="P6" s="9">
        <f t="shared" si="1"/>
        <v>3.8000000000000007</v>
      </c>
      <c r="Q6" s="4" t="s">
        <v>25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 t="s">
        <v>16</v>
      </c>
      <c r="B7" s="11" t="s">
        <v>17</v>
      </c>
      <c r="C7" s="10" t="s">
        <v>18</v>
      </c>
      <c r="D7" s="12" t="s">
        <v>19</v>
      </c>
      <c r="E7" s="12" t="s">
        <v>169</v>
      </c>
      <c r="F7" s="12" t="s">
        <v>20</v>
      </c>
      <c r="G7" s="10" t="s">
        <v>29</v>
      </c>
      <c r="H7" s="10" t="s">
        <v>173</v>
      </c>
      <c r="I7" s="32" t="s">
        <v>22</v>
      </c>
      <c r="J7" s="13" t="s">
        <v>23</v>
      </c>
      <c r="K7" s="32">
        <v>2</v>
      </c>
      <c r="L7" s="10">
        <v>1</v>
      </c>
      <c r="M7" s="10">
        <v>3</v>
      </c>
      <c r="N7" s="10">
        <v>1</v>
      </c>
      <c r="O7" s="10" t="s">
        <v>24</v>
      </c>
      <c r="P7" s="9">
        <f t="shared" si="1"/>
        <v>1.8000000000000003</v>
      </c>
      <c r="Q7" s="4" t="s">
        <v>25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 t="s">
        <v>16</v>
      </c>
      <c r="B8" s="11" t="s">
        <v>17</v>
      </c>
      <c r="C8" s="10" t="s">
        <v>18</v>
      </c>
      <c r="D8" s="12" t="s">
        <v>19</v>
      </c>
      <c r="E8" s="12" t="s">
        <v>169</v>
      </c>
      <c r="F8" s="12" t="s">
        <v>20</v>
      </c>
      <c r="G8" s="10" t="s">
        <v>30</v>
      </c>
      <c r="H8" s="10" t="s">
        <v>174</v>
      </c>
      <c r="I8" s="32" t="s">
        <v>22</v>
      </c>
      <c r="J8" s="13" t="s">
        <v>23</v>
      </c>
      <c r="K8" s="32">
        <v>2</v>
      </c>
      <c r="L8" s="10">
        <v>6</v>
      </c>
      <c r="M8" s="10">
        <v>3</v>
      </c>
      <c r="N8" s="10">
        <v>1</v>
      </c>
      <c r="O8" s="10" t="s">
        <v>24</v>
      </c>
      <c r="P8" s="9">
        <f t="shared" si="1"/>
        <v>1.8000000000000003</v>
      </c>
      <c r="Q8" s="4" t="s">
        <v>25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 t="s">
        <v>16</v>
      </c>
      <c r="B9" s="11" t="s">
        <v>17</v>
      </c>
      <c r="C9" s="10" t="s">
        <v>18</v>
      </c>
      <c r="D9" s="12" t="s">
        <v>19</v>
      </c>
      <c r="E9" s="12" t="s">
        <v>169</v>
      </c>
      <c r="F9" s="12" t="s">
        <v>20</v>
      </c>
      <c r="G9" s="10" t="s">
        <v>31</v>
      </c>
      <c r="H9" s="10" t="s">
        <v>36</v>
      </c>
      <c r="I9" s="32" t="s">
        <v>22</v>
      </c>
      <c r="J9" s="13" t="s">
        <v>23</v>
      </c>
      <c r="K9" s="32">
        <v>2</v>
      </c>
      <c r="L9" s="10">
        <v>1</v>
      </c>
      <c r="M9" s="10">
        <v>3</v>
      </c>
      <c r="N9" s="10">
        <v>1</v>
      </c>
      <c r="O9" s="10" t="s">
        <v>24</v>
      </c>
      <c r="P9" s="9">
        <f t="shared" si="1"/>
        <v>1.8000000000000003</v>
      </c>
      <c r="Q9" s="4" t="s">
        <v>25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 t="s">
        <v>16</v>
      </c>
      <c r="B10" s="11" t="s">
        <v>17</v>
      </c>
      <c r="C10" s="10" t="s">
        <v>18</v>
      </c>
      <c r="D10" s="12" t="s">
        <v>19</v>
      </c>
      <c r="E10" s="12" t="s">
        <v>169</v>
      </c>
      <c r="F10" s="12" t="s">
        <v>20</v>
      </c>
      <c r="G10" s="10" t="s">
        <v>32</v>
      </c>
      <c r="H10" s="10" t="s">
        <v>27</v>
      </c>
      <c r="I10" s="32" t="s">
        <v>22</v>
      </c>
      <c r="J10" s="13" t="s">
        <v>23</v>
      </c>
      <c r="K10" s="32">
        <v>2</v>
      </c>
      <c r="L10" s="10">
        <v>1</v>
      </c>
      <c r="M10" s="10">
        <v>3</v>
      </c>
      <c r="N10" s="10">
        <v>1</v>
      </c>
      <c r="O10" s="10" t="s">
        <v>24</v>
      </c>
      <c r="P10" s="9">
        <f t="shared" si="1"/>
        <v>1.3000000000000003</v>
      </c>
      <c r="Q10" s="4" t="s">
        <v>25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 t="s">
        <v>16</v>
      </c>
      <c r="B11" s="11" t="s">
        <v>17</v>
      </c>
      <c r="C11" s="10" t="s">
        <v>18</v>
      </c>
      <c r="D11" s="12" t="s">
        <v>19</v>
      </c>
      <c r="E11" s="12" t="s">
        <v>169</v>
      </c>
      <c r="F11" s="12" t="s">
        <v>20</v>
      </c>
      <c r="G11" s="10" t="s">
        <v>33</v>
      </c>
      <c r="H11" s="10" t="s">
        <v>34</v>
      </c>
      <c r="I11" s="32" t="s">
        <v>22</v>
      </c>
      <c r="J11" s="13" t="s">
        <v>23</v>
      </c>
      <c r="K11" s="32">
        <v>2</v>
      </c>
      <c r="L11" s="10">
        <v>1</v>
      </c>
      <c r="M11" s="10">
        <v>3</v>
      </c>
      <c r="N11" s="10">
        <v>1</v>
      </c>
      <c r="O11" s="10" t="s">
        <v>24</v>
      </c>
      <c r="P11" s="9">
        <f t="shared" si="1"/>
        <v>1</v>
      </c>
      <c r="Q11" s="4" t="s">
        <v>25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4" t="s">
        <v>141</v>
      </c>
      <c r="B12" s="4" t="s">
        <v>140</v>
      </c>
      <c r="C12" s="4" t="s">
        <v>143</v>
      </c>
      <c r="D12" s="4" t="s">
        <v>142</v>
      </c>
      <c r="E12" s="4" t="s">
        <v>144</v>
      </c>
      <c r="F12" s="4" t="s">
        <v>145</v>
      </c>
      <c r="G12" s="4" t="s">
        <v>146</v>
      </c>
      <c r="H12" s="4" t="s">
        <v>34</v>
      </c>
      <c r="I12" s="31">
        <v>2020</v>
      </c>
      <c r="J12" s="8" t="s">
        <v>37</v>
      </c>
      <c r="K12" s="34"/>
      <c r="L12" s="4">
        <v>1</v>
      </c>
      <c r="M12" s="4">
        <v>2</v>
      </c>
      <c r="N12" s="4">
        <v>1</v>
      </c>
      <c r="O12" s="4" t="s">
        <v>147</v>
      </c>
      <c r="P12" s="9">
        <f>K12*0.2 + L12*0.4 + M12*0.1 + N12*0.1 + 1* 0.2</f>
        <v>0.90000000000000013</v>
      </c>
      <c r="Q12" s="4" t="s">
        <v>25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4" t="s">
        <v>152</v>
      </c>
      <c r="B13" s="4" t="s">
        <v>151</v>
      </c>
      <c r="C13" s="4" t="s">
        <v>155</v>
      </c>
      <c r="D13" s="4" t="s">
        <v>153</v>
      </c>
      <c r="E13" s="4" t="s">
        <v>154</v>
      </c>
      <c r="F13" s="4" t="s">
        <v>156</v>
      </c>
      <c r="G13" s="21" t="s">
        <v>98</v>
      </c>
      <c r="H13" s="4" t="s">
        <v>97</v>
      </c>
      <c r="I13" s="31"/>
      <c r="J13" s="8" t="s">
        <v>35</v>
      </c>
      <c r="K13" s="31" t="s">
        <v>38</v>
      </c>
      <c r="L13" s="4"/>
      <c r="M13" s="4"/>
      <c r="N13" s="4"/>
      <c r="O13" s="4">
        <v>0</v>
      </c>
      <c r="P13" s="9">
        <f t="shared" ref="P4:P22" si="2">K13*0.2 + L13*0.4 + M13*0.1 + N13*0.1</f>
        <v>0.4</v>
      </c>
      <c r="Q13" s="4" t="s">
        <v>25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4" t="s">
        <v>165</v>
      </c>
      <c r="B14" s="4" t="s">
        <v>163</v>
      </c>
      <c r="C14" s="4" t="s">
        <v>164</v>
      </c>
      <c r="D14" s="4" t="s">
        <v>166</v>
      </c>
      <c r="E14" s="4"/>
      <c r="F14" s="4" t="s">
        <v>114</v>
      </c>
      <c r="G14" s="4" t="s">
        <v>168</v>
      </c>
      <c r="H14" s="4" t="s">
        <v>167</v>
      </c>
      <c r="I14" s="31">
        <v>2018</v>
      </c>
      <c r="J14" s="8" t="s">
        <v>23</v>
      </c>
      <c r="K14" s="34"/>
      <c r="L14" s="4">
        <v>1</v>
      </c>
      <c r="M14" s="4"/>
      <c r="N14" s="4"/>
      <c r="O14" s="4"/>
      <c r="P14" s="9">
        <f t="shared" si="2"/>
        <v>0.4</v>
      </c>
      <c r="Q14" s="4" t="s">
        <v>25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4" t="s">
        <v>117</v>
      </c>
      <c r="B15" s="4" t="s">
        <v>115</v>
      </c>
      <c r="C15" s="22" t="s">
        <v>118</v>
      </c>
      <c r="D15" s="4" t="s">
        <v>116</v>
      </c>
      <c r="E15" s="4" t="s">
        <v>119</v>
      </c>
      <c r="F15" s="4" t="s">
        <v>122</v>
      </c>
      <c r="G15" t="s">
        <v>121</v>
      </c>
      <c r="H15" s="4" t="s">
        <v>34</v>
      </c>
      <c r="I15" s="31">
        <v>2023</v>
      </c>
      <c r="J15" s="8" t="s">
        <v>23</v>
      </c>
      <c r="K15" s="31" t="s">
        <v>45</v>
      </c>
      <c r="L15" s="4">
        <v>1</v>
      </c>
      <c r="M15" s="4">
        <v>3</v>
      </c>
      <c r="N15" s="4"/>
      <c r="O15" s="4" t="s">
        <v>120</v>
      </c>
      <c r="P15" s="9">
        <f>K15*0.2 + L15*0.4 + M15*0.1 + N15*0.1 + 5*0.2</f>
        <v>2.2999999999999998</v>
      </c>
      <c r="Q15" s="4" t="s">
        <v>25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4" t="s">
        <v>110</v>
      </c>
      <c r="B16" s="4" t="s">
        <v>106</v>
      </c>
      <c r="C16" s="4" t="s">
        <v>108</v>
      </c>
      <c r="D16" s="4" t="s">
        <v>107</v>
      </c>
      <c r="E16" s="4" t="s">
        <v>109</v>
      </c>
      <c r="F16" s="4" t="s">
        <v>114</v>
      </c>
      <c r="G16" s="23" t="s">
        <v>111</v>
      </c>
      <c r="H16" s="4" t="s">
        <v>175</v>
      </c>
      <c r="I16" s="31">
        <v>2017</v>
      </c>
      <c r="J16" s="8" t="s">
        <v>23</v>
      </c>
      <c r="K16" s="34"/>
      <c r="L16" s="4">
        <v>1</v>
      </c>
      <c r="M16" s="4">
        <v>2</v>
      </c>
      <c r="N16" s="4">
        <v>1</v>
      </c>
      <c r="O16" s="4" t="s">
        <v>113</v>
      </c>
      <c r="P16" s="9">
        <f>K16*0.2 + L16*0.4 + M16*0.1 + N16*0.1 + 11 * 0.2</f>
        <v>2.9000000000000004</v>
      </c>
      <c r="Q16" s="4" t="s">
        <v>25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s="27" customFormat="1" ht="15.75" customHeight="1" x14ac:dyDescent="0.2">
      <c r="A17" s="24" t="s">
        <v>110</v>
      </c>
      <c r="B17" s="20" t="s">
        <v>106</v>
      </c>
      <c r="C17" s="24" t="s">
        <v>108</v>
      </c>
      <c r="D17" s="24" t="s">
        <v>107</v>
      </c>
      <c r="E17" s="28" t="s">
        <v>109</v>
      </c>
      <c r="F17" s="24" t="s">
        <v>114</v>
      </c>
      <c r="G17" s="25" t="s">
        <v>112</v>
      </c>
      <c r="H17" s="24" t="s">
        <v>176</v>
      </c>
      <c r="I17" s="33">
        <v>2023</v>
      </c>
      <c r="J17" s="26" t="s">
        <v>23</v>
      </c>
      <c r="K17" s="34"/>
      <c r="L17" s="24">
        <v>1</v>
      </c>
      <c r="M17" s="24">
        <v>3</v>
      </c>
      <c r="N17" s="24">
        <v>1</v>
      </c>
      <c r="O17" s="24" t="s">
        <v>113</v>
      </c>
      <c r="P17" s="9">
        <f>K17*0.2 + L17*0.4 + M17*0.1 + N17*0.1 + 11*0.2</f>
        <v>3</v>
      </c>
      <c r="Q17" s="4" t="s">
        <v>25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5.75" customHeight="1" x14ac:dyDescent="0.2">
      <c r="A18" s="4" t="s">
        <v>130</v>
      </c>
      <c r="B18" s="4" t="s">
        <v>129</v>
      </c>
      <c r="C18" s="4" t="s">
        <v>132</v>
      </c>
      <c r="D18" s="4" t="s">
        <v>131</v>
      </c>
      <c r="E18" s="4" t="s">
        <v>134</v>
      </c>
      <c r="F18" s="4" t="s">
        <v>133</v>
      </c>
      <c r="G18" s="21" t="s">
        <v>98</v>
      </c>
      <c r="H18" s="4" t="s">
        <v>97</v>
      </c>
      <c r="I18" s="31"/>
      <c r="J18" s="8" t="s">
        <v>23</v>
      </c>
      <c r="K18" s="31" t="s">
        <v>40</v>
      </c>
      <c r="L18" s="4"/>
      <c r="M18" s="4"/>
      <c r="N18" s="4"/>
      <c r="O18" s="4"/>
      <c r="P18" s="9">
        <f t="shared" si="2"/>
        <v>0.2</v>
      </c>
      <c r="Q18" s="4" t="s">
        <v>25</v>
      </c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4" t="s">
        <v>93</v>
      </c>
      <c r="B19" s="4" t="s">
        <v>92</v>
      </c>
      <c r="C19" s="22" t="s">
        <v>94</v>
      </c>
      <c r="D19" s="4" t="s">
        <v>177</v>
      </c>
      <c r="E19" s="4" t="s">
        <v>178</v>
      </c>
      <c r="F19" s="4" t="s">
        <v>179</v>
      </c>
      <c r="G19" s="21" t="s">
        <v>98</v>
      </c>
      <c r="H19" s="4" t="s">
        <v>97</v>
      </c>
      <c r="I19" s="31"/>
      <c r="J19" s="8" t="s">
        <v>23</v>
      </c>
      <c r="K19" s="31"/>
      <c r="L19" s="4"/>
      <c r="M19" s="4"/>
      <c r="N19" s="4"/>
      <c r="O19" s="4">
        <v>0</v>
      </c>
      <c r="P19" s="9">
        <f t="shared" si="2"/>
        <v>0</v>
      </c>
      <c r="Q19" s="4" t="s">
        <v>95</v>
      </c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4" t="s">
        <v>43</v>
      </c>
      <c r="B20" s="4" t="s">
        <v>157</v>
      </c>
      <c r="C20" s="4" t="s">
        <v>159</v>
      </c>
      <c r="D20" s="4" t="s">
        <v>158</v>
      </c>
      <c r="E20" s="4" t="s">
        <v>160</v>
      </c>
      <c r="F20" s="4" t="s">
        <v>162</v>
      </c>
      <c r="G20" s="4" t="s">
        <v>161</v>
      </c>
      <c r="H20" s="4" t="s">
        <v>42</v>
      </c>
      <c r="I20" s="31" t="s">
        <v>22</v>
      </c>
      <c r="J20" s="8" t="s">
        <v>35</v>
      </c>
      <c r="K20" s="31" t="s">
        <v>45</v>
      </c>
      <c r="L20" s="4">
        <v>1</v>
      </c>
      <c r="M20" s="4">
        <v>3</v>
      </c>
      <c r="N20" s="4">
        <v>1</v>
      </c>
      <c r="O20" s="4">
        <v>0</v>
      </c>
      <c r="P20" s="9">
        <f t="shared" si="2"/>
        <v>1.4000000000000001</v>
      </c>
      <c r="Q20" s="4" t="s">
        <v>25</v>
      </c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 t="s">
        <v>43</v>
      </c>
      <c r="B21" s="4" t="s">
        <v>44</v>
      </c>
      <c r="C21" s="22" t="s">
        <v>180</v>
      </c>
      <c r="D21" s="4" t="s">
        <v>181</v>
      </c>
      <c r="E21" s="4" t="s">
        <v>182</v>
      </c>
      <c r="F21" s="4" t="s">
        <v>183</v>
      </c>
      <c r="G21" s="4" t="s">
        <v>184</v>
      </c>
      <c r="H21" s="4" t="s">
        <v>34</v>
      </c>
      <c r="I21" s="31">
        <v>2020</v>
      </c>
      <c r="J21" s="8" t="s">
        <v>23</v>
      </c>
      <c r="K21" s="34"/>
      <c r="L21" s="4">
        <v>1</v>
      </c>
      <c r="M21" s="4">
        <v>3</v>
      </c>
      <c r="N21" s="4">
        <v>1</v>
      </c>
      <c r="O21" s="4">
        <v>0</v>
      </c>
      <c r="P21" s="9">
        <f t="shared" si="2"/>
        <v>0.8</v>
      </c>
      <c r="Q21" s="4" t="s">
        <v>25</v>
      </c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 t="s">
        <v>43</v>
      </c>
      <c r="B22" s="4" t="s">
        <v>123</v>
      </c>
      <c r="C22" s="4" t="s">
        <v>126</v>
      </c>
      <c r="D22" s="4" t="s">
        <v>125</v>
      </c>
      <c r="E22" s="4" t="s">
        <v>127</v>
      </c>
      <c r="F22" s="4" t="s">
        <v>124</v>
      </c>
      <c r="G22" s="21" t="s">
        <v>98</v>
      </c>
      <c r="H22" s="4" t="s">
        <v>97</v>
      </c>
      <c r="I22" s="31"/>
      <c r="J22" s="8" t="s">
        <v>35</v>
      </c>
      <c r="K22" s="34"/>
      <c r="L22" s="4"/>
      <c r="M22" s="4"/>
      <c r="N22" s="4"/>
      <c r="O22" s="4" t="s">
        <v>128</v>
      </c>
      <c r="P22" s="9">
        <f>K22*0.2 + L22*0.4 + M22*0.1 + N22*0.1 + 22*0.2</f>
        <v>4.4000000000000004</v>
      </c>
      <c r="Q22" s="4" t="s">
        <v>25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 t="s">
        <v>43</v>
      </c>
      <c r="B23" s="4" t="s">
        <v>148</v>
      </c>
      <c r="C23" s="4" t="s">
        <v>91</v>
      </c>
      <c r="D23" s="4" t="s">
        <v>149</v>
      </c>
      <c r="E23" s="30"/>
      <c r="F23" s="4" t="s">
        <v>150</v>
      </c>
      <c r="G23" s="21" t="s">
        <v>98</v>
      </c>
      <c r="H23" s="4" t="s">
        <v>97</v>
      </c>
      <c r="I23" s="4"/>
      <c r="J23" s="8" t="s">
        <v>35</v>
      </c>
      <c r="K23" s="34"/>
      <c r="L23" s="4"/>
      <c r="M23" s="4"/>
      <c r="N23" s="4"/>
      <c r="O23" s="4"/>
      <c r="P23" s="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2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2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9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9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9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9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9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9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9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9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9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9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9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9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9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9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9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9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9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9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9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9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9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9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9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9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9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9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9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9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9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9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9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9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9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9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9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9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9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9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9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9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9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9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9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9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9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9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9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9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9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9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9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9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9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9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9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9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9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9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9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9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9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9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9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9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9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9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9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9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9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9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9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9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9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9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9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9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9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9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9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9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9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9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9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9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9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9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9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9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9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9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9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9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9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9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9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9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9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9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9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9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9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9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9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9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9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9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9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9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9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9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9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9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9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9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9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9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9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9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9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9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9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9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9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9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9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9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9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9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9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9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9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9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9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9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9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9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9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9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9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9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9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9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9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9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9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9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9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9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9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9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9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9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9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9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9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9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9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9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9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9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9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9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9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9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9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9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9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9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9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9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9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9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9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9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9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9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9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9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9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9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9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9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9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9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9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9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9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9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9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9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9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9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9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9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9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9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9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9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9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9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9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9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9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9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9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9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9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9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9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9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9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9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9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9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9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9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9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9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9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9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9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9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9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9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9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9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9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9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9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9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9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9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9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9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9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9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9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9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9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9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9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9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9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9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9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9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9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9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9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9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9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9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9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9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9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9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9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9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9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9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9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9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9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9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9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9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9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9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9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9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9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9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9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9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9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9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9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9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9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9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9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9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9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9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9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9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9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9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9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9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9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9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9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9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9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9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9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9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9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9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9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9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9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9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9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9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9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9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9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9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9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9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9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9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9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9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9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9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9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9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9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9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9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9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9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9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9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9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9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9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9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9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9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9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9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9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9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9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9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9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9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9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9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9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9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9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9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9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9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9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9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9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9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9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9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9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9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9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9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9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9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9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9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9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9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9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9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9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9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9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9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9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9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9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9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9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9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9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9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9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9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9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9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9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9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9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9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9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9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9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9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9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9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9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9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9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9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9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9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9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9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9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9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9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9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9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9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9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9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9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9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9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9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9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9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9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9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9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9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9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9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9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9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9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9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9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9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9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9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9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9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9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9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9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9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9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9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9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9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9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9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9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9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9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9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9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9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9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9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9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9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9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9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9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9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9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9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9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9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9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9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9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9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9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9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9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9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9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9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9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9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9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9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9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9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9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9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9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9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9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9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9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9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9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9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9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9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9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9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9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9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9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9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9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9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9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9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9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9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9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9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9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9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9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9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9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9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9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9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9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9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9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9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9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9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9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9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9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9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9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9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9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9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9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9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9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9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9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9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9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9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9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9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9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9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9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9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9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9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9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9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9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9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9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9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9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9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9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9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9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9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9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9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9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9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9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9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9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9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9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9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9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9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9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9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9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9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9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9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9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9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9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9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9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9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9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9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9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9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9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9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9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9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9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9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9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9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9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9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9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9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9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9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9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9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9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9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9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9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9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9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9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9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9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9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9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9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9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9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9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9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9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9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9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9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9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9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9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9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9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9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9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9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9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9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9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9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9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9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9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9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9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9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9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9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9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9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9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9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9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9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9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9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9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9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9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9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9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9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9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9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9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9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9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9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9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9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9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9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9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9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9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9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9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9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9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9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9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9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9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9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9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9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9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9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9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9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9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9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9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9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9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9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9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9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9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9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9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9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9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9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9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9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9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9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9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9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9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9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9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9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9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9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9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9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9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9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9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9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9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9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9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9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9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9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9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9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9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9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9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9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9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9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9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9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9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9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9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9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9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9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9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9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9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9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9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9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9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9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9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9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9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9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9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9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9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9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9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9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9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9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9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9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9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9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9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9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9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9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9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9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9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9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9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9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9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9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9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9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9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9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9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9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9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9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9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9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9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9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9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9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9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9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9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9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9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9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9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9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9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9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9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9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9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9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9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9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9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9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9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9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9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9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9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9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9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9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9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9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9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9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9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9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9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9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9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9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9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9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9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9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9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9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9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9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9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9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9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9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9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9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9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9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9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9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9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9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9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9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9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9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9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9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9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9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9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9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9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9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9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9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9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9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9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9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9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9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9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9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9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</sheetData>
  <hyperlinks>
    <hyperlink ref="C4" r:id="rId1" xr:uid="{00000000-0004-0000-0000-000000000000}"/>
    <hyperlink ref="B16" r:id="rId2" display="https://scite.ai/reports/gendered-pathways-how-do-stem-PQMnaEL0" xr:uid="{2EAFE865-8C32-444A-80FD-605A5FE830B0}"/>
    <hyperlink ref="B17" r:id="rId3" display="https://scite.ai/reports/gendered-pathways-how-do-stem-PQMnaEL0" xr:uid="{BDB12BD0-C907-5C48-B397-077C9A3A66AC}"/>
    <hyperlink ref="C15" r:id="rId4" xr:uid="{74217168-5915-7543-97AB-52B82AB81055}"/>
    <hyperlink ref="B22" r:id="rId5" display="https://scite.ai/reports/multidimensional-domestic-gender-inequality-and-lZ56Algk" xr:uid="{0ABDBE40-FA5C-B44A-AF60-488A047F0AF9}"/>
    <hyperlink ref="F18" r:id="rId6" display="https://www.emerald.com/insight/publication/issn/2046-6749" xr:uid="{0794E20D-119E-384B-95DD-0B9306C15FB8}"/>
    <hyperlink ref="B23" r:id="rId7" tooltip="record title" display="https://psycnet.apa.org/record/2025-14404-001?doi=1" xr:uid="{6EC917BB-3664-914C-AB68-C72FC2F6DA30}"/>
    <hyperlink ref="C19" r:id="rId8" xr:uid="{94A7DA2F-A820-C544-9097-01E0F424B6AE}"/>
  </hyperlinks>
  <pageMargins left="0.7" right="0.7" top="0.75" bottom="0.75" header="0" footer="0"/>
  <pageSetup orientation="landscape"/>
  <ignoredErrors>
    <ignoredError sqref="K2:K11 K12:K23" numberStoredAsText="1"/>
  </ignoredErrors>
  <legacyDrawing r:id="rId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1000000}">
          <x14:formula1>
            <xm:f>'impact factor'!$A$1:$A$3</xm:f>
          </x14:formula1>
          <xm:sqref>K1:K3 K5:K960</xm:sqref>
        </x14:dataValidation>
        <x14:dataValidation type="list" allowBlank="1" showErrorMessage="1" xr:uid="{00000000-0002-0000-0000-000002000000}">
          <x14:formula1>
            <xm:f>'impact factor'!$A$1:$A$43</xm:f>
          </x14:formula1>
          <xm:sqref>K4</xm:sqref>
        </x14:dataValidation>
        <x14:dataValidation type="list" allowBlank="1" showErrorMessage="1" xr:uid="{00000000-0002-0000-0000-000003000000}">
          <x14:formula1>
            <xm:f>topic!$A$1:$A$5</xm:f>
          </x14:formula1>
          <xm:sqref>J1:J23</xm:sqref>
        </x14:dataValidation>
        <x14:dataValidation type="list" allowBlank="1" showErrorMessage="1" xr:uid="{00000000-0002-0000-0000-000000000000}">
          <x14:formula1>
            <xm:f>'category of mention'!$A$1:$A$3</xm:f>
          </x14:formula1>
          <xm:sqref>N1:N960</xm:sqref>
        </x14:dataValidation>
        <x14:dataValidation type="list" allowBlank="1" showErrorMessage="1" xr:uid="{00000000-0002-0000-0000-000004000000}">
          <x14:formula1>
            <xm:f>'location of the citation'!$A$1:$A$3</xm:f>
          </x14:formula1>
          <xm:sqref>M1:M960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  <col min="7" max="26" width="10.5" customWidth="1"/>
  </cols>
  <sheetData>
    <row r="1" spans="1:5" ht="15.75" customHeight="1" x14ac:dyDescent="0.2">
      <c r="A1" s="14" t="s">
        <v>46</v>
      </c>
      <c r="B1" s="14" t="s">
        <v>47</v>
      </c>
      <c r="C1" s="14" t="s">
        <v>48</v>
      </c>
      <c r="D1" s="14" t="s">
        <v>49</v>
      </c>
      <c r="E1" s="14" t="s">
        <v>50</v>
      </c>
    </row>
    <row r="2" spans="1:5" ht="15.75" customHeight="1" x14ac:dyDescent="0.2">
      <c r="A2" s="15" t="s">
        <v>51</v>
      </c>
      <c r="B2" s="15" t="s">
        <v>25</v>
      </c>
      <c r="C2" s="15" t="s">
        <v>52</v>
      </c>
      <c r="D2" s="15" t="s">
        <v>53</v>
      </c>
      <c r="E2" s="15" t="s">
        <v>54</v>
      </c>
    </row>
    <row r="3" spans="1:5" ht="15.75" customHeight="1" x14ac:dyDescent="0.2">
      <c r="A3" s="15" t="s">
        <v>55</v>
      </c>
      <c r="B3" s="15" t="s">
        <v>56</v>
      </c>
      <c r="C3" s="15" t="s">
        <v>57</v>
      </c>
      <c r="D3" s="15" t="s">
        <v>53</v>
      </c>
      <c r="E3" s="15" t="s">
        <v>54</v>
      </c>
    </row>
    <row r="4" spans="1:5" ht="15.75" customHeight="1" x14ac:dyDescent="0.2">
      <c r="A4" s="15" t="s">
        <v>55</v>
      </c>
      <c r="B4" s="15" t="s">
        <v>58</v>
      </c>
      <c r="C4" s="15" t="s">
        <v>57</v>
      </c>
      <c r="D4" s="15" t="s">
        <v>53</v>
      </c>
      <c r="E4" s="15" t="s">
        <v>54</v>
      </c>
    </row>
    <row r="5" spans="1:5" ht="15.75" customHeight="1" x14ac:dyDescent="0.2">
      <c r="A5" s="15" t="s">
        <v>59</v>
      </c>
      <c r="B5" s="15" t="s">
        <v>60</v>
      </c>
      <c r="C5" s="15" t="s">
        <v>57</v>
      </c>
      <c r="D5" s="15" t="s">
        <v>53</v>
      </c>
      <c r="E5" s="15" t="s">
        <v>61</v>
      </c>
    </row>
    <row r="6" spans="1:5" ht="15.75" customHeight="1" x14ac:dyDescent="0.2">
      <c r="A6" s="15" t="s">
        <v>62</v>
      </c>
      <c r="B6" s="15" t="s">
        <v>63</v>
      </c>
      <c r="C6" s="15" t="s">
        <v>64</v>
      </c>
      <c r="D6" s="15" t="s">
        <v>53</v>
      </c>
      <c r="E6" s="15" t="s">
        <v>65</v>
      </c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>
      <c r="A14" s="15" t="s">
        <v>66</v>
      </c>
    </row>
    <row r="15" spans="1:5" ht="15.75" customHeight="1" x14ac:dyDescent="0.2"/>
    <row r="16" spans="1:5" ht="15.75" customHeight="1" x14ac:dyDescent="0.2"/>
    <row r="17" spans="3:3" ht="15.75" customHeight="1" x14ac:dyDescent="0.2"/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>
      <c r="C25" s="16"/>
    </row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42.83203125" customWidth="1"/>
    <col min="2" max="26" width="10.5" customWidth="1"/>
  </cols>
  <sheetData>
    <row r="1" spans="1:1" ht="15.75" customHeight="1" x14ac:dyDescent="0.2">
      <c r="A1" s="17" t="s">
        <v>37</v>
      </c>
    </row>
    <row r="2" spans="1:1" ht="15.75" customHeight="1" x14ac:dyDescent="0.2">
      <c r="A2" s="17" t="s">
        <v>39</v>
      </c>
    </row>
    <row r="3" spans="1:1" ht="15.75" customHeight="1" x14ac:dyDescent="0.2">
      <c r="A3" s="17" t="s">
        <v>35</v>
      </c>
    </row>
    <row r="4" spans="1:1" ht="15.75" customHeight="1" x14ac:dyDescent="0.2">
      <c r="A4" s="17" t="s">
        <v>23</v>
      </c>
    </row>
    <row r="5" spans="1:1" ht="15.75" customHeight="1" x14ac:dyDescent="0.2">
      <c r="A5" s="17" t="s">
        <v>41</v>
      </c>
    </row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18" t="s">
        <v>40</v>
      </c>
      <c r="B1" s="15" t="s">
        <v>67</v>
      </c>
      <c r="C1" s="15" t="s">
        <v>68</v>
      </c>
      <c r="D1" s="15" t="s">
        <v>69</v>
      </c>
    </row>
    <row r="2" spans="1:4" ht="15.75" customHeight="1" x14ac:dyDescent="0.2">
      <c r="A2" s="18" t="s">
        <v>38</v>
      </c>
      <c r="B2" s="15" t="s">
        <v>70</v>
      </c>
      <c r="C2" s="15" t="s">
        <v>71</v>
      </c>
      <c r="D2" s="15" t="s">
        <v>72</v>
      </c>
    </row>
    <row r="3" spans="1:4" ht="15.75" customHeight="1" x14ac:dyDescent="0.2">
      <c r="A3" s="18" t="s">
        <v>45</v>
      </c>
      <c r="B3" s="15" t="s">
        <v>73</v>
      </c>
      <c r="C3" s="15" t="s">
        <v>74</v>
      </c>
      <c r="D3" s="15" t="s">
        <v>75</v>
      </c>
    </row>
    <row r="4" spans="1:4" ht="15.75" customHeight="1" x14ac:dyDescent="0.2">
      <c r="A4" s="18" t="s">
        <v>76</v>
      </c>
      <c r="B4" s="15" t="s">
        <v>77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5">
        <v>3</v>
      </c>
      <c r="B1" s="15" t="s">
        <v>78</v>
      </c>
    </row>
    <row r="2" spans="1:2" ht="15.75" customHeight="1" x14ac:dyDescent="0.2">
      <c r="A2" s="15">
        <v>2</v>
      </c>
      <c r="B2" s="15" t="s">
        <v>79</v>
      </c>
    </row>
    <row r="3" spans="1:2" ht="15.75" customHeight="1" x14ac:dyDescent="0.2">
      <c r="A3" s="15">
        <v>1</v>
      </c>
      <c r="B3" s="15" t="s">
        <v>80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5">
        <v>1</v>
      </c>
      <c r="B1" s="15" t="s">
        <v>81</v>
      </c>
    </row>
    <row r="2" spans="1:2" ht="15.75" customHeight="1" x14ac:dyDescent="0.2">
      <c r="A2" s="15">
        <v>0</v>
      </c>
      <c r="B2" s="15" t="s">
        <v>82</v>
      </c>
    </row>
    <row r="3" spans="1:2" ht="15.75" customHeight="1" x14ac:dyDescent="0.2">
      <c r="A3" s="18" t="s">
        <v>83</v>
      </c>
      <c r="B3" s="15" t="s">
        <v>84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26" width="10.5" customWidth="1"/>
  </cols>
  <sheetData>
    <row r="1" spans="1:2" ht="15.75" customHeight="1" x14ac:dyDescent="0.2">
      <c r="A1" s="19" t="s">
        <v>85</v>
      </c>
      <c r="B1" s="19" t="s">
        <v>86</v>
      </c>
    </row>
    <row r="2" spans="1:2" ht="16.5" customHeight="1" x14ac:dyDescent="0.2">
      <c r="A2" s="15" t="s">
        <v>87</v>
      </c>
      <c r="B2" s="15">
        <v>0.4</v>
      </c>
    </row>
    <row r="3" spans="1:2" ht="15.75" customHeight="1" x14ac:dyDescent="0.2">
      <c r="A3" s="15" t="s">
        <v>62</v>
      </c>
      <c r="B3" s="15">
        <v>0.2</v>
      </c>
    </row>
    <row r="4" spans="1:2" ht="15.75" customHeight="1" x14ac:dyDescent="0.2">
      <c r="A4" s="15" t="s">
        <v>60</v>
      </c>
      <c r="B4" s="15">
        <v>0.2</v>
      </c>
    </row>
    <row r="5" spans="1:2" ht="15.75" customHeight="1" x14ac:dyDescent="0.2">
      <c r="A5" s="15" t="s">
        <v>88</v>
      </c>
      <c r="B5" s="15">
        <v>0.1</v>
      </c>
    </row>
    <row r="6" spans="1:2" ht="15.75" customHeight="1" x14ac:dyDescent="0.2">
      <c r="A6" s="15" t="s">
        <v>89</v>
      </c>
      <c r="B6" s="15">
        <v>0.1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 for qualitative assess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N Z</cp:lastModifiedBy>
  <dcterms:created xsi:type="dcterms:W3CDTF">2024-12-03T08:52:55Z</dcterms:created>
  <dcterms:modified xsi:type="dcterms:W3CDTF">2025-02-10T13:35:01Z</dcterms:modified>
</cp:coreProperties>
</file>