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svg" ContentType="image/svg+xml"/>
  <Default Extension="png" ContentType="image/png"/>
  <Override PartName="/docMetadata/LabelInfo.xml" ContentType="application/vnd.ms-office.classificationlabel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44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bookViews>
    <workbookView xWindow="-108" yWindow="-108" windowWidth="23256" windowHeight="12720" xr2:uid="{00000000-000D-0000-FFFF-FFFF00000000}"/>
  </bookViews>
  <sheets>
    <sheet name="Cash flow" sheetId="1" r:id="rId1"/>
    <sheet name="Monthly income" sheetId="3" r:id="rId2"/>
    <sheet name="Monthly expenses" sheetId="4" r:id="rId3"/>
    <sheet name="Chart data" sheetId="2" state="hidden" r:id="rId4"/>
  </sheets>
  <definedNames>
    <definedName name="BudgetTitle">'Cash flow'!$B$3</definedName>
    <definedName name="Month">'Cash flow'!#REF!</definedName>
    <definedName name="Name">'Cash flow'!#REF!</definedName>
    <definedName name="_xlnm.Print_Titles" localSheetId="0">'Cash flow'!$8:$8</definedName>
    <definedName name="_xlnm.Print_Titles" localSheetId="2">'Monthly expenses'!$5:$5</definedName>
    <definedName name="_xlnm.Print_Titles" localSheetId="1">'Monthly income'!$5:$5</definedName>
    <definedName name="Title1">CashFlow[[#Headers],[Household budget]]</definedName>
    <definedName name="Title2">Income[[#Headers],[ Monthry income]]</definedName>
    <definedName name="Title3">Expenses[[#Headers],[ Monthry expenses]]</definedName>
    <definedName name="Year">'Cash flow'!#REF!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E10" i="1"/>
  <c r="E8" i="3"/>
  <c r="E7" i="3"/>
  <c r="E6" i="3"/>
  <c r="C9" i="3"/>
  <c r="D9" i="3"/>
  <c r="D26" i="4"/>
  <c r="D6" i="2"/>
  <c r="C26" i="4"/>
  <c r="C6" i="2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5" i="2"/>
  <c r="C9" i="1"/>
  <c r="E9" i="3"/>
  <c r="D10" i="1"/>
  <c r="C5" i="2"/>
  <c r="E26" i="4"/>
  <c r="C10" i="1"/>
  <c r="C11" i="1"/>
  <c r="C7" i="2"/>
  <c r="D11" i="1" l="1"/>
  <c r="D7" i="2" s="1"/>
  <c r="E11" i="1"/>
</calcChain>
</file>

<file path=xl/sharedStrings.xml><?xml version="1.0" encoding="utf-8"?>
<sst xmlns="http://schemas.openxmlformats.org/spreadsheetml/2006/main" count="55" uniqueCount="43">
  <si>
    <t>Projected</t>
  </si>
  <si>
    <t>Actual</t>
  </si>
  <si>
    <t>Variance</t>
  </si>
  <si>
    <t>Income 1</t>
  </si>
  <si>
    <t>Income 2</t>
  </si>
  <si>
    <t>Housing</t>
  </si>
  <si>
    <t>Groceries</t>
  </si>
  <si>
    <t>Telephone</t>
  </si>
  <si>
    <t>Cable TV</t>
  </si>
  <si>
    <t>Internet</t>
  </si>
  <si>
    <t>Childcare</t>
  </si>
  <si>
    <t>Tuition</t>
  </si>
  <si>
    <t>Pets</t>
  </si>
  <si>
    <t>Transportation</t>
  </si>
  <si>
    <t>Insurance</t>
  </si>
  <si>
    <t>Loans</t>
  </si>
  <si>
    <t>Taxes</t>
  </si>
  <si>
    <t>Gifts / Charity</t>
  </si>
  <si>
    <t>Savings</t>
  </si>
  <si>
    <t>Other</t>
  </si>
  <si>
    <t>Total</t>
  </si>
  <si>
    <t xml:space="preserve"> </t>
  </si>
  <si>
    <t>Household budget</t>
  </si>
  <si>
    <t>Cash flow analysis</t>
  </si>
  <si>
    <t>Total income</t>
  </si>
  <si>
    <t>Total expense</t>
  </si>
  <si>
    <t>Total cash</t>
  </si>
  <si>
    <t>Monthly income</t>
  </si>
  <si>
    <t>Other income</t>
  </si>
  <si>
    <t>Monthly expenses</t>
  </si>
  <si>
    <t>Personal care</t>
  </si>
  <si>
    <t>Electric / gas</t>
  </si>
  <si>
    <t>Water / sewer / trash</t>
  </si>
  <si>
    <t>Maintenance / repairs</t>
  </si>
  <si>
    <t>Credit cards</t>
  </si>
  <si>
    <t>Cash flow</t>
  </si>
  <si>
    <t>Chart data</t>
  </si>
  <si>
    <t xml:space="preserve"> Monthry income</t>
  </si>
  <si>
    <t xml:space="preserve"> Monthry expenses</t>
  </si>
  <si>
    <t>HOUSEHOLD BUDGET</t>
  </si>
  <si>
    <t>Torres Family | February 2023</t>
  </si>
  <si>
    <t>MONTHLY INCOME</t>
  </si>
  <si>
    <t>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</si>
</sst>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46" x14ac:knownFonts="1">
    <font>
      <sz val="11"/>
      <color theme="2" tint="-0.749961851863155"/>
      <name val="Trebuchet MS"/>
      <family val="2"/>
      <scheme val="minor"/>
    </font>
    <font>
      <b/>
      <sz val="25"/>
      <color theme="5" tint="-0.499984740745262"/>
      <name val="Century Gothic"/>
      <family val="2"/>
      <scheme val="major"/>
    </font>
    <font>
      <b/>
      <sz val="25"/>
      <color theme="4" tint="-0.24994659260841701"/>
      <name val="Century Gothic"/>
      <family val="2"/>
      <scheme val="major"/>
    </font>
    <font>
      <b/>
      <sz val="31"/>
      <color theme="4" tint="-0.24994659260841701"/>
      <name val="Century Gothic"/>
      <family val="2"/>
      <scheme val="major"/>
    </font>
    <font>
      <i/>
      <sz val="11"/>
      <color theme="1" tint="0.34998626667073579"/>
      <name val="Trebuchet MS"/>
      <family val="2"/>
      <scheme val="minor"/>
    </font>
    <font>
      <b/>
      <sz val="20"/>
      <color theme="5" tint="-0.499984740745262"/>
      <name val="Century Gothic"/>
      <family val="2"/>
      <scheme val="major"/>
    </font>
    <font>
      <b/>
      <sz val="20"/>
      <color theme="1" tint="0.499984740745262"/>
      <name val="Century Gothic"/>
      <family val="2"/>
      <scheme val="major"/>
    </font>
    <font>
      <b/>
      <sz val="13"/>
      <color theme="2" tint="-0.749961851863155"/>
      <name val="Trebuchet MS"/>
      <family val="2"/>
      <scheme val="minor"/>
    </font>
    <font>
      <b/>
      <sz val="25"/>
      <color theme="6" tint="-0.499984740745262"/>
      <name val="Century Gothic"/>
      <family val="2"/>
      <scheme val="major"/>
    </font>
    <font>
      <b/>
      <sz val="13"/>
      <color theme="1" tint="0.14999847407452621"/>
      <name val="Trebuchet MS"/>
      <family val="2"/>
      <scheme val="minor"/>
    </font>
    <font>
      <b/>
      <sz val="16"/>
      <color theme="1" tint="0.14999847407452621"/>
      <name val="Trebuchet MS"/>
      <family val="2"/>
      <scheme val="minor"/>
    </font>
    <font>
      <sz val="16"/>
      <color theme="1" tint="0.14999847407452621"/>
      <name val="Century Gothic"/>
      <family val="2"/>
      <scheme val="major"/>
    </font>
    <font>
      <b/>
      <sz val="16"/>
      <color theme="1" tint="0.14999847407452621"/>
      <name val="Century Gothic"/>
      <family val="2"/>
      <scheme val="major"/>
    </font>
    <font>
      <sz val="11"/>
      <color theme="2" tint="-0.749961851863155"/>
      <name val="Trebuchet MS"/>
      <family val="2"/>
      <scheme val="minor"/>
    </font>
    <font>
      <sz val="20"/>
      <color theme="9" tint="-0.499984740745262"/>
      <name val="Century Gothic"/>
      <family val="2"/>
      <scheme val="major"/>
    </font>
    <font>
      <b/>
      <sz val="20"/>
      <color theme="4" tint="-0.24994659260841701"/>
      <name val="Century Gothic"/>
      <family val="2"/>
      <scheme val="major"/>
    </font>
    <font>
      <b/>
      <sz val="20"/>
      <color theme="2" tint="-0.749961851863155"/>
      <name val="Century Gothic"/>
      <family val="2"/>
      <scheme val="major"/>
    </font>
    <font>
      <sz val="11"/>
      <name val="Trebuchet MS"/>
      <family val="2"/>
      <scheme val="minor"/>
    </font>
    <font>
      <b/>
      <sz val="11"/>
      <color theme="1" tint="0.14999847407452621"/>
      <name val="Trebuchet MS"/>
      <family val="2"/>
      <scheme val="minor"/>
    </font>
    <font>
      <b/>
      <sz val="16"/>
      <color theme="0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9" tint="-0.499984740745262"/>
      <name val="Trebuchet MS"/>
      <family val="2"/>
      <scheme val="minor"/>
    </font>
    <font>
      <sz val="26"/>
      <color theme="1" tint="0.14999847407452621"/>
      <name val="Century Gothic"/>
      <family val="2"/>
      <scheme val="major"/>
    </font>
    <font>
      <b/>
      <sz val="18"/>
      <color theme="1" tint="0.14999847407452621"/>
      <name val="Century Gothic"/>
      <family val="2"/>
      <scheme val="major"/>
    </font>
    <font>
      <sz val="18"/>
      <color theme="0"/>
      <name val="Century Gothic"/>
      <family val="2"/>
      <scheme val="major"/>
    </font>
    <font>
      <sz val="26"/>
      <color theme="9" tint="-0.499984740745262"/>
      <name val="Century Gothic"/>
      <family val="2"/>
      <scheme val="major"/>
    </font>
    <font>
      <b/>
      <sz val="11"/>
      <color theme="9" tint="-0.499984740745262"/>
      <name val="Trebuchet MS"/>
      <family val="2"/>
      <scheme val="minor"/>
    </font>
    <font>
      <sz val="16"/>
      <color theme="6" tint="-0.499984740745262"/>
      <name val="Century Gothic"/>
      <family val="1"/>
    </font>
    <font>
      <b/>
      <sz val="16"/>
      <color theme="6" tint="-0.499984740745262"/>
      <name val="Century Gothic"/>
      <family val="1"/>
    </font>
    <font>
      <b/>
      <sz val="13"/>
      <color theme="6" tint="-0.499984740745262"/>
      <name val="Century Gothic"/>
      <family val="1"/>
    </font>
    <font>
      <b/>
      <sz val="18"/>
      <color theme="6" tint="-0.499984740745262"/>
      <name val="Century Gothic"/>
      <family val="1"/>
    </font>
    <font>
      <i/>
      <sz val="11"/>
      <color theme="6" tint="0.79998168889431442"/>
      <name val="Trebuchet MS"/>
      <family val="2"/>
      <scheme val="minor"/>
    </font>
    <font>
      <sz val="12"/>
      <color theme="6" tint="-0.499984740745262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42"/>
      <color theme="6" tint="-0.499984740745262"/>
      <name val="Century Gothic"/>
      <family val="1"/>
    </font>
    <font>
      <sz val="12"/>
      <color theme="8"/>
      <name val="Trebuchet MS"/>
      <family val="2"/>
      <scheme val="minor"/>
    </font>
    <font>
      <sz val="11"/>
      <color theme="1" tint="0.14999847407452621"/>
      <name val="Century Gothic"/>
      <family val="1"/>
    </font>
    <font>
      <sz val="16"/>
      <color theme="1" tint="0.14999847407452621"/>
      <name val="Trebuchet MS"/>
      <family val="2"/>
      <scheme val="minor"/>
    </font>
    <font>
      <sz val="26"/>
      <color theme="1" tint="0.14999847407452621"/>
      <name val="Trebuchet MS"/>
      <family val="2"/>
      <scheme val="minor"/>
    </font>
    <font>
      <sz val="26"/>
      <color theme="6" tint="-0.499984740745262"/>
      <name val="Century Gothic"/>
      <family val="1"/>
    </font>
    <font>
      <b/>
      <sz val="11"/>
      <color theme="9" tint="-0.499984740745262"/>
      <name val="Century Gothic"/>
      <family val="1"/>
    </font>
    <font>
      <sz val="12"/>
      <color theme="6" tint="-0.499984740745262"/>
      <name val="Century Gothic"/>
      <family val="1"/>
      <scheme val="major"/>
    </font>
    <font>
      <sz val="42"/>
      <color theme="6" tint="-0.499984740745262"/>
      <name val="Century Gothic"/>
      <family val="1"/>
      <scheme val="major"/>
    </font>
    <font>
      <sz val="42"/>
      <color theme="6" tint="-0.499984740745262"/>
      <name val="Century Gothic"/>
      <family val="2"/>
      <scheme val="major"/>
    </font>
    <font>
      <sz val="18"/>
      <color theme="0"/>
      <name val="Century Gothic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-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2" tint="-0.2499465926084170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2" fillId="0" borderId="0" applyNumberFormat="0" applyFill="0" applyBorder="0" applyProtection="0"/>
    <xf numFmtId="0" fontId="1" fillId="0" borderId="0" applyNumberFormat="0" applyFill="0" applyBorder="0" applyProtection="0"/>
    <xf numFmtId="0" fontId="8" fillId="0" borderId="0" applyNumberFormat="0" applyFill="0" applyBorder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Protection="0"/>
    <xf numFmtId="0" fontId="6" fillId="0" borderId="1">
      <alignment horizontal="left" vertical="center"/>
    </xf>
    <xf numFmtId="0" fontId="7" fillId="0" borderId="0"/>
    <xf numFmtId="3" fontId="7" fillId="0" borderId="0">
      <alignment horizontal="right"/>
    </xf>
    <xf numFmtId="3" fontId="7" fillId="0" borderId="0">
      <alignment horizontal="right"/>
    </xf>
  </cellStyleXfs>
  <cellXfs count="92">
    <xf numFmtId="0" fontId="0" fillId="0" borderId="0" xfId="0"/>
    <xf numFmtId="0" fontId="9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0" fontId="10" fillId="0" borderId="0" xfId="0" applyFont="1" applyAlignment="1">
      <alignment vertical="center"/>
    </xf>
    <xf numFmtId="0" fontId="19" fillId="0" borderId="0" xfId="0" applyFont="1"/>
    <xf numFmtId="0" fontId="15" fillId="0" borderId="2" xfId="1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2" xfId="2" applyFont="1" applyBorder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22" fillId="0" borderId="0" xfId="0" applyFont="1" applyAlignment="1">
      <alignment vertical="center"/>
    </xf>
    <xf numFmtId="0" fontId="23" fillId="0" borderId="0" xfId="0" applyFont="1"/>
    <xf numFmtId="0" fontId="20" fillId="0" borderId="0" xfId="0" applyFont="1" applyAlignment="1">
      <alignment horizontal="left" vertical="center"/>
    </xf>
    <xf numFmtId="3" fontId="28" fillId="2" borderId="0" xfId="0" applyNumberFormat="1" applyFont="1" applyFill="1" applyAlignment="1">
      <alignment horizontal="center"/>
    </xf>
    <xf numFmtId="3" fontId="29" fillId="2" borderId="0" xfId="0" applyNumberFormat="1" applyFont="1" applyFill="1" applyAlignment="1">
      <alignment horizontal="center"/>
    </xf>
    <xf numFmtId="3" fontId="30" fillId="2" borderId="0" xfId="0" applyNumberFormat="1" applyFont="1" applyFill="1" applyAlignment="1">
      <alignment horizontal="right" indent="1"/>
    </xf>
    <xf numFmtId="0" fontId="31" fillId="2" borderId="0" xfId="6" applyFont="1" applyFill="1" applyAlignment="1">
      <alignment vertical="top"/>
    </xf>
    <xf numFmtId="0" fontId="31" fillId="2" borderId="0" xfId="6" applyFont="1" applyFill="1" applyAlignment="1">
      <alignment horizontal="center"/>
    </xf>
    <xf numFmtId="0" fontId="31" fillId="2" borderId="0" xfId="6" applyFont="1" applyFill="1"/>
    <xf numFmtId="3" fontId="24" fillId="3" borderId="0" xfId="0" applyNumberFormat="1" applyFont="1" applyFill="1" applyAlignment="1">
      <alignment horizontal="left" vertical="center" indent="1"/>
    </xf>
    <xf numFmtId="0" fontId="34" fillId="3" borderId="0" xfId="2" applyFont="1" applyFill="1" applyBorder="1" applyAlignment="1">
      <alignment horizontal="left" vertical="center" indent="1"/>
    </xf>
    <xf numFmtId="0" fontId="34" fillId="3" borderId="0" xfId="0" applyFont="1" applyFill="1" applyAlignment="1">
      <alignment horizontal="left" vertical="center"/>
    </xf>
    <xf numFmtId="164" fontId="34" fillId="3" borderId="0" xfId="0" applyNumberFormat="1" applyFont="1" applyFill="1" applyAlignment="1">
      <alignment horizontal="left" vertical="center"/>
    </xf>
    <xf numFmtId="6" fontId="34" fillId="3" borderId="0" xfId="0" applyNumberFormat="1" applyFont="1" applyFill="1" applyAlignment="1">
      <alignment horizontal="left" vertical="center" indent="1"/>
    </xf>
    <xf numFmtId="0" fontId="26" fillId="4" borderId="0" xfId="0" applyFont="1" applyFill="1"/>
    <xf numFmtId="0" fontId="26" fillId="4" borderId="0" xfId="0" applyFont="1" applyFill="1" applyAlignment="1">
      <alignment horizontal="center"/>
    </xf>
    <xf numFmtId="3" fontId="26" fillId="4" borderId="0" xfId="0" applyNumberFormat="1" applyFont="1" applyFill="1" applyAlignment="1">
      <alignment horizontal="center"/>
    </xf>
    <xf numFmtId="3" fontId="26" fillId="4" borderId="0" xfId="0" applyNumberFormat="1" applyFont="1" applyFill="1" applyAlignment="1">
      <alignment horizontal="right" indent="1"/>
    </xf>
    <xf numFmtId="0" fontId="33" fillId="4" borderId="0" xfId="0" applyFont="1" applyFill="1" applyAlignment="1">
      <alignment horizontal="center" vertical="center"/>
    </xf>
    <xf numFmtId="3" fontId="33" fillId="4" borderId="0" xfId="0" applyNumberFormat="1" applyFont="1" applyFill="1" applyAlignment="1">
      <alignment horizontal="center" vertical="center"/>
    </xf>
    <xf numFmtId="3" fontId="28" fillId="2" borderId="0" xfId="0" applyNumberFormat="1" applyFont="1" applyFill="1" applyAlignment="1">
      <alignment horizontal="left" indent="1"/>
    </xf>
    <xf numFmtId="3" fontId="27" fillId="2" borderId="0" xfId="0" applyNumberFormat="1" applyFont="1" applyFill="1" applyAlignment="1">
      <alignment horizontal="left" indent="2"/>
    </xf>
    <xf numFmtId="0" fontId="35" fillId="2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164" fontId="36" fillId="5" borderId="0" xfId="9" applyNumberFormat="1" applyFont="1" applyFill="1" applyAlignment="1">
      <alignment horizontal="left" vertical="center"/>
    </xf>
    <xf numFmtId="6" fontId="36" fillId="5" borderId="0" xfId="10" applyNumberFormat="1" applyFont="1" applyFill="1" applyAlignment="1">
      <alignment horizontal="left" vertical="center" indent="1"/>
    </xf>
    <xf numFmtId="0" fontId="34" fillId="3" borderId="0" xfId="0" applyFont="1" applyFill="1" applyAlignment="1">
      <alignment horizontal="left" vertical="center" indent="1"/>
    </xf>
    <xf numFmtId="8" fontId="32" fillId="2" borderId="0" xfId="9" applyNumberFormat="1" applyFont="1" applyFill="1" applyAlignment="1">
      <alignment horizontal="left" vertical="center"/>
    </xf>
    <xf numFmtId="8" fontId="32" fillId="2" borderId="0" xfId="10" applyNumberFormat="1" applyFont="1" applyFill="1" applyAlignment="1">
      <alignment horizontal="left" vertical="center" indent="1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right" indent="1"/>
    </xf>
    <xf numFmtId="3" fontId="11" fillId="2" borderId="0" xfId="0" applyNumberFormat="1" applyFont="1" applyFill="1" applyAlignment="1">
      <alignment horizontal="center"/>
    </xf>
    <xf numFmtId="3" fontId="25" fillId="2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center" vertical="center"/>
    </xf>
    <xf numFmtId="3" fontId="20" fillId="4" borderId="0" xfId="0" applyNumberFormat="1" applyFont="1" applyFill="1" applyAlignment="1">
      <alignment horizontal="center" vertical="center"/>
    </xf>
    <xf numFmtId="0" fontId="34" fillId="3" borderId="3" xfId="0" applyFont="1" applyFill="1" applyBorder="1" applyAlignment="1">
      <alignment horizontal="left" vertical="center" indent="1"/>
    </xf>
    <xf numFmtId="8" fontId="34" fillId="3" borderId="3" xfId="0" applyNumberFormat="1" applyFont="1" applyFill="1" applyBorder="1" applyAlignment="1">
      <alignment horizontal="left" vertical="center"/>
    </xf>
    <xf numFmtId="8" fontId="34" fillId="3" borderId="3" xfId="0" applyNumberFormat="1" applyFont="1" applyFill="1" applyBorder="1" applyAlignment="1">
      <alignment horizontal="left" vertical="center" indent="1"/>
    </xf>
    <xf numFmtId="0" fontId="34" fillId="3" borderId="4" xfId="4" applyFont="1" applyFill="1" applyBorder="1" applyAlignment="1">
      <alignment horizontal="left" vertical="center" indent="1"/>
    </xf>
    <xf numFmtId="0" fontId="34" fillId="3" borderId="4" xfId="0" applyFont="1" applyFill="1" applyBorder="1" applyAlignment="1">
      <alignment horizontal="left" vertical="center"/>
    </xf>
    <xf numFmtId="0" fontId="34" fillId="3" borderId="4" xfId="0" applyFont="1" applyFill="1" applyBorder="1" applyAlignment="1">
      <alignment horizontal="left" vertical="center" indent="1"/>
    </xf>
    <xf numFmtId="0" fontId="36" fillId="5" borderId="0" xfId="8" applyFont="1" applyFill="1" applyAlignment="1">
      <alignment horizontal="left" vertical="center" indent="1"/>
    </xf>
    <xf numFmtId="0" fontId="37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center" vertical="center"/>
    </xf>
    <xf numFmtId="3" fontId="37" fillId="2" borderId="0" xfId="0" applyNumberFormat="1" applyFont="1" applyFill="1" applyAlignment="1">
      <alignment horizontal="center" vertical="center"/>
    </xf>
    <xf numFmtId="0" fontId="38" fillId="0" borderId="0" xfId="0" applyFont="1"/>
    <xf numFmtId="0" fontId="39" fillId="0" borderId="0" xfId="0" applyFont="1" applyAlignment="1">
      <alignment vertical="center"/>
    </xf>
    <xf numFmtId="3" fontId="27" fillId="2" borderId="0" xfId="0" applyNumberFormat="1" applyFont="1" applyFill="1" applyAlignment="1">
      <alignment horizontal="center"/>
    </xf>
    <xf numFmtId="3" fontId="40" fillId="2" borderId="0" xfId="0" applyNumberFormat="1" applyFont="1" applyFill="1" applyAlignment="1">
      <alignment horizontal="center" vertic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 applyAlignment="1">
      <alignment horizontal="center"/>
    </xf>
    <xf numFmtId="3" fontId="41" fillId="4" borderId="0" xfId="0" applyNumberFormat="1" applyFont="1" applyFill="1" applyAlignment="1">
      <alignment horizontal="right" indent="1"/>
    </xf>
    <xf numFmtId="3" fontId="42" fillId="2" borderId="0" xfId="0" applyNumberFormat="1" applyFont="1" applyFill="1" applyAlignment="1">
      <alignment horizontal="left" indent="2"/>
    </xf>
    <xf numFmtId="0" fontId="43" fillId="2" borderId="0" xfId="1" applyFont="1" applyFill="1" applyAlignment="1">
      <alignment horizontal="left" vertical="center" indent="1"/>
    </xf>
    <xf numFmtId="0" fontId="43" fillId="2" borderId="0" xfId="1" applyFont="1" applyFill="1" applyBorder="1" applyAlignment="1">
      <alignment horizontal="left" vertical="center" indent="1"/>
    </xf>
    <xf numFmtId="0" fontId="44" fillId="2" borderId="0" xfId="0" applyFont="1" applyFill="1" applyAlignment="1">
      <alignment horizontal="left" vertical="center" indent="1"/>
    </xf>
    <xf numFmtId="0" fontId="45" fillId="3" borderId="0" xfId="0" applyFont="1" applyFill="1" applyAlignment="1">
      <alignment horizontal="left" vertical="center" indent="1"/>
    </xf>
    <xf numFmtId="8" fontId="19" fillId="0" borderId="0" xfId="0" applyNumberFormat="1" applyFont="1"/>
    <xf numFmtId="0" fontId="32" fillId="0" borderId="0" xfId="8" applyFont="1" applyFill="1" applyAlignment="1">
      <alignment horizontal="left" vertical="center" indent="1"/>
    </xf>
    <xf numFmtId="3" fontId="42" fillId="2" borderId="0" xfId="0" applyNumberFormat="1" applyFont="1" applyFill="1" applyAlignment="1">
      <alignment horizontal="left" indent="2"/>
    </xf>
    <xf numFmtId="0" fontId="34" fillId="0" borderId="0" xfId="3" applyFont="1" applyFill="1" applyAlignment="1">
      <alignment horizontal="left" vertical="center" indent="1"/>
    </xf>
    <xf numFmtId="0" fontId="34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 indent="1"/>
    </xf>
    <xf numFmtId="8" fontId="32" fillId="0" borderId="0" xfId="9" applyNumberFormat="1" applyFont="1" applyFill="1" applyAlignment="1">
      <alignment horizontal="left" vertical="center"/>
    </xf>
    <xf numFmtId="8" fontId="32" fillId="0" borderId="0" xfId="10" applyNumberFormat="1" applyFont="1" applyFill="1" applyAlignment="1">
      <alignment horizontal="left" vertical="center" indent="1"/>
    </xf>
    <xf numFmtId="8" fontId="34" fillId="0" borderId="0" xfId="0" applyNumberFormat="1" applyFont="1" applyFill="1" applyAlignment="1">
      <alignment horizontal="left" vertical="center"/>
    </xf>
    <xf numFmtId="8" fontId="34" fillId="0" borderId="0" xfId="0" applyNumberFormat="1" applyFont="1" applyFill="1" applyAlignment="1">
      <alignment horizontal="left" vertical="center" indent="1"/>
    </xf>
  </cellXfs>
  <cellStyles count="11">
    <cellStyle name="Amounts" xfId="9" xr:uid="{00000000-0005-0000-0000-000000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8" xr:uid="{00000000-0005-0000-0000-000007000000}"/>
    <cellStyle name="Title" xfId="1" builtinId="15" customBuiltin="1"/>
    <cellStyle name="Variance" xfId="10" xr:uid="{00000000-0005-0000-0000-000009000000}"/>
    <cellStyle name="Year" xfId="7" xr:uid="{00000000-0005-0000-0000-00000A000000}"/>
  </cellStyles>
  <dxfs count="62"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color theme="0"/>
      </font>
      <fill>
        <patternFill>
          <bgColor theme="3" tint="-0.749961851863155"/>
        </patternFill>
      </fill>
    </dxf>
    <dxf>
      <font>
        <color theme="0"/>
      </font>
      <fill>
        <patternFill>
          <bgColor theme="3" tint="-0.749961851863155"/>
        </patternFill>
      </fill>
    </dxf>
    <dxf>
      <font>
        <color theme="6" tint="-0.499984740745262"/>
      </font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0" formatCode="&quot;$&quot;#,##0_);[Red]\(&quot;$&quot;#,##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4" formatCode="&quot;$&quot;#,##0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4" formatCode="&quot;$&quot;#,##0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 val="0"/>
        <i val="0"/>
        <color theme="9" tint="-0.249977111117893"/>
      </font>
      <border>
        <top style="thin">
          <color theme="9"/>
        </top>
      </border>
    </dxf>
    <dxf>
      <font>
        <b val="0"/>
        <i val="0"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border>
        <top style="thin">
          <color theme="9"/>
        </top>
        <bottom style="thin">
          <color theme="9"/>
        </bottom>
      </border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6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8" defaultTableStyle="Family budget cash flow" defaultPivotStyle="PivotStyleLight16">
    <tableStyle name="Family budget cash flow" pivot="0" count="3" xr9:uid="{00000000-0011-0000-FFFF-FFFF00000000}">
      <tableStyleElement type="wholeTable" dxfId="61"/>
      <tableStyleElement type="headerRow" dxfId="60"/>
      <tableStyleElement type="totalRow" dxfId="59"/>
    </tableStyle>
    <tableStyle name="Family budget monthly expense" pivot="0" count="3" xr9:uid="{00000000-0011-0000-FFFF-FFFF01000000}">
      <tableStyleElement type="wholeTable" dxfId="58"/>
      <tableStyleElement type="headerRow" dxfId="57"/>
      <tableStyleElement type="totalRow" dxfId="56"/>
    </tableStyle>
    <tableStyle name="Family budget monthly income" pivot="0" count="3" xr9:uid="{00000000-0011-0000-FFFF-FFFF02000000}">
      <tableStyleElement type="wholeTable" dxfId="55"/>
      <tableStyleElement type="headerRow" dxfId="54"/>
      <tableStyleElement type="totalRow" dxfId="53"/>
    </tableStyle>
    <tableStyle name="Table Style 1" pivot="0" count="2" xr9:uid="{B5DE5009-E770-BA43-B0DE-61262AD481DC}">
      <tableStyleElement type="wholeTable" dxfId="52"/>
      <tableStyleElement type="headerRow" dxfId="51"/>
    </tableStyle>
    <tableStyle name="Table Style 2" pivot="0" count="3" xr9:uid="{3D81C508-3650-5046-81FC-FB4FC97F2EE1}">
      <tableStyleElement type="wholeTable" dxfId="50"/>
      <tableStyleElement type="headerRow" dxfId="49"/>
      <tableStyleElement type="totalRow" dxfId="48"/>
    </tableStyle>
    <tableStyle name="Table Style 3" pivot="0" count="3" xr9:uid="{2FC9B26F-7C11-E245-81E1-6E5877165283}">
      <tableStyleElement type="wholeTable" dxfId="47"/>
      <tableStyleElement type="headerRow" dxfId="46"/>
      <tableStyleElement type="totalRow" dxfId="45"/>
    </tableStyle>
    <tableStyle name="Table Style 4" pivot="0" count="3" xr9:uid="{571116A8-D3CA-8846-8B78-97327FD63432}">
      <tableStyleElement type="wholeTable" dxfId="13"/>
      <tableStyleElement type="headerRow" dxfId="12"/>
      <tableStyleElement type="totalRow" dxfId="11"/>
    </tableStyle>
    <tableStyle name="TableStyleLight7 2" pivot="0" count="7" xr9:uid="{00000000-0011-0000-FFFF-FFFF03000000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customXml" Target="/customXml/item3.xml" Id="rId11" /><Relationship Type="http://schemas.openxmlformats.org/officeDocument/2006/relationships/theme" Target="/xl/theme/theme11.xml" Id="rId5" /><Relationship Type="http://schemas.openxmlformats.org/officeDocument/2006/relationships/customXml" Target="/customXml/item22.xml" Id="rId10" /><Relationship Type="http://schemas.openxmlformats.org/officeDocument/2006/relationships/worksheet" Target="/xl/worksheets/sheet44.xml" Id="rId4" /><Relationship Type="http://schemas.openxmlformats.org/officeDocument/2006/relationships/customXml" Target="/customXml/item1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86195146659284E-2"/>
          <c:y val="0.17138518848718276"/>
          <c:w val="0.87991205046737575"/>
          <c:h val="0.7035791363484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5700</c:v>
                </c:pt>
                <c:pt idx="1">
                  <c:v>3603</c:v>
                </c:pt>
                <c:pt idx="2">
                  <c:v>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6000</c:v>
                </c:pt>
                <c:pt idx="1">
                  <c:v>3655</c:v>
                </c:pt>
                <c:pt idx="2">
                  <c:v>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6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270939816733436E-3"/>
          <c:y val="1.024386862841564E-2"/>
          <c:w val="0.18731167178797772"/>
          <c:h val="7.8801191317724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3" /><Relationship Type="http://schemas.openxmlformats.org/officeDocument/2006/relationships/image" Target="/xl/media/image1.png" Id="rId2" /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5</xdr:row>
      <xdr:rowOff>50801</xdr:rowOff>
    </xdr:from>
    <xdr:to>
      <xdr:col>5</xdr:col>
      <xdr:colOff>0</xdr:colOff>
      <xdr:row>6</xdr:row>
      <xdr:rowOff>25401</xdr:rowOff>
    </xdr:to>
    <xdr:graphicFrame macro="">
      <xdr:nvGraphicFramePr>
        <xdr:cNvPr id="3" name="Budget Chart" descr="Chart showing the comparison of Projected and Actual values for Monthly Income, Monthly Expenses, and Cash Flo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1498600</xdr:colOff>
      <xdr:row>1</xdr:row>
      <xdr:rowOff>12700</xdr:rowOff>
    </xdr:from>
    <xdr:to>
      <xdr:col>4</xdr:col>
      <xdr:colOff>1447800</xdr:colOff>
      <xdr:row>4</xdr:row>
      <xdr:rowOff>61575</xdr:rowOff>
    </xdr:to>
    <xdr:pic>
      <xdr:nvPicPr>
        <xdr:cNvPr id="2" name="Graphic 1" descr="Illustration of a house with two trees">
          <a:extLst>
            <a:ext uri="{FF2B5EF4-FFF2-40B4-BE49-F238E27FC236}">
              <a16:creationId xmlns:a16="http://schemas.microsoft.com/office/drawing/2014/main" id="{A1456F7D-1376-6B74-F456-F5FCD6598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24600" y="203200"/>
          <a:ext cx="1841500" cy="1395075"/>
        </a:xfrm>
        <a:prstGeom prst="rect">
          <a:avLst/>
        </a:prstGeom>
      </xdr:spPr>
    </xdr:pic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8:E11" totalsRowCount="1" headerRowDxfId="22" dataDxfId="20" totalsRowDxfId="21">
  <tableColumns count="4">
    <tableColumn id="1" xr3:uid="{00000000-0010-0000-0000-000001000000}" name="Household budget" totalsRowLabel="Total cash" dataDxfId="26" totalsRowDxfId="19"/>
    <tableColumn id="3" xr3:uid="{00000000-0010-0000-0000-000003000000}" name="Projected" totalsRowFunction="custom" dataDxfId="25" totalsRowDxfId="18">
      <totalsRowFormula>C9-C10</totalsRowFormula>
    </tableColumn>
    <tableColumn id="4" xr3:uid="{00000000-0010-0000-0000-000004000000}" name="Actual" totalsRowFunction="custom" dataDxfId="24" totalsRowDxfId="17">
      <totalsRowFormula>D9-D10</totalsRowFormula>
    </tableColumn>
    <tableColumn id="5" xr3:uid="{00000000-0010-0000-0000-000005000000}" name="Variance" totalsRowFunction="sum" dataDxfId="23" totalsRowDxfId="16">
      <calculatedColumnFormula>A9</calculatedColumnFormula>
    </tableColumn>
  </tableColumns>
  <tableStyleInfo name="Table Style 4" showFirstColumn="0" showLastColumn="0" showRowStripes="0" showColumnStripes="0"/>
  <extLst>
    <ext xmlns:x14="http://schemas.microsoft.com/office/spreadsheetml/2009/9/main" uri="{504A1905-F514-4f6f-8877-14C23A59335A}">
      <x14:table altTextSummary="Projected, Actual, and Variance cash flow are automatically updated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Income" displayName="Income" ref="B5:E9" totalsRowCount="1" headerRowDxfId="2" dataDxfId="0" totalsRowDxfId="1">
  <autoFilter ref="B5:E8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 Monthry income" totalsRowLabel="Total income" dataDxfId="10" totalsRowDxfId="9" dataCellStyle="Table Details"/>
    <tableColumn id="3" xr3:uid="{00000000-0010-0000-0100-000003000000}" name="Projected" totalsRowFunction="sum" dataDxfId="8" totalsRowDxfId="7" dataCellStyle="Amounts"/>
    <tableColumn id="4" xr3:uid="{00000000-0010-0000-0100-000004000000}" name="Actual" totalsRowFunction="sum" dataDxfId="6" totalsRowDxfId="5" dataCellStyle="Amounts"/>
    <tableColumn id="5" xr3:uid="{00000000-0010-0000-0100-000005000000}" name="Variance" totalsRowFunction="sum" dataDxfId="4" totalsRowDxfId="3" dataCellStyle="Variance">
      <calculatedColumnFormula>Income[[#This Row],[Actual]]-Income[[#This Row],[Projected]]</calculatedColumnFormula>
    </tableColumn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for Projected and Actual income in this table. Variance is automatically calculated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Expenses" displayName="Expenses" ref="B5:E26" totalsRowCount="1" headerRowDxfId="29" dataDxfId="27" totalsRowDxfId="28" headerRowBorderDxfId="37" totalsRowBorderDxfId="36">
  <autoFilter ref="B5:E25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 Monthry expenses" totalsRowLabel="Total" dataDxfId="14" totalsRowDxfId="35" dataCellStyle="Table Details"/>
    <tableColumn id="3" xr3:uid="{00000000-0010-0000-0200-000003000000}" name="Projected" totalsRowFunction="sum" dataDxfId="15" totalsRowDxfId="34" dataCellStyle="Amounts"/>
    <tableColumn id="4" xr3:uid="{00000000-0010-0000-0200-000004000000}" name="Actual" totalsRowFunction="sum" dataDxfId="33" totalsRowDxfId="32" dataCellStyle="Amounts"/>
    <tableColumn id="5" xr3:uid="{00000000-0010-0000-0200-000005000000}" name="Variance" totalsRowFunction="sum" dataDxfId="31" totalsRowDxfId="30" dataCellStyle="Variance">
      <calculatedColumnFormula>Expenses[[#This Row],[Projected]]-Expenses[[#This Row],[Actual]]</calculatedColumnFormula>
    </tableColumn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for Projected and Actual expenses in this table. Variance is automatically calculated"/>
    </ext>
  </extLst>
</table>
</file>

<file path=xl/theme/theme11.xml><?xml version="1.0" encoding="utf-8"?>
<a:theme xmlns:a="http://schemas.openxmlformats.org/drawingml/2006/main" name="Family Templates Theme">
  <a:themeElements>
    <a:clrScheme name="Anaysis Chart">
      <a:dk1>
        <a:srgbClr val="000000"/>
      </a:dk1>
      <a:lt1>
        <a:srgbClr val="FFFFFF"/>
      </a:lt1>
      <a:dk2>
        <a:srgbClr val="F5F7FA"/>
      </a:dk2>
      <a:lt2>
        <a:srgbClr val="E7E6E6"/>
      </a:lt2>
      <a:accent1>
        <a:srgbClr val="8EC8D4"/>
      </a:accent1>
      <a:accent2>
        <a:srgbClr val="A2BDE3"/>
      </a:accent2>
      <a:accent3>
        <a:srgbClr val="EC796C"/>
      </a:accent3>
      <a:accent4>
        <a:srgbClr val="FFC000"/>
      </a:accent4>
      <a:accent5>
        <a:srgbClr val="0F137C"/>
      </a:accent5>
      <a:accent6>
        <a:srgbClr val="6484CA"/>
      </a:accent6>
      <a:hlink>
        <a:srgbClr val="0563C1"/>
      </a:hlink>
      <a:folHlink>
        <a:srgbClr val="954F72"/>
      </a:folHlink>
    </a:clrScheme>
    <a:fontScheme name="Custom 59">
      <a:majorFont>
        <a:latin typeface="Century Gothic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</sheetPr>
  <dimension ref="A1:E12"/>
  <sheetViews>
    <sheetView showGridLines="0" tabSelected="1" zoomScaleNormal="100" workbookViewId="0"/>
  </sheetViews>
  <sheetFormatPr defaultColWidth="9" defaultRowHeight="17.25" customHeight="1" x14ac:dyDescent="0.3"/>
  <cols>
    <col min="1" max="1" width="1.6640625" style="5" customWidth="1"/>
    <col min="2" max="2" width="36.77734375" style="5" customWidth="1"/>
    <col min="3" max="3" width="24.77734375" style="6" customWidth="1"/>
    <col min="4" max="5" width="24.77734375" style="7" customWidth="1"/>
    <col min="6" max="6" width="1.6640625" style="5" customWidth="1"/>
    <col min="7" max="16384" width="9" style="5"/>
  </cols>
  <sheetData>
    <row r="1" spans="1:5" s="3" customFormat="1" ht="15" customHeight="1" x14ac:dyDescent="0.4">
      <c r="B1" s="42"/>
      <c r="C1" s="41"/>
      <c r="D1" s="41"/>
      <c r="E1" s="24"/>
    </row>
    <row r="2" spans="1:5" s="1" customFormat="1" ht="30" customHeight="1" x14ac:dyDescent="0.35">
      <c r="B2" s="77" t="s">
        <v>40</v>
      </c>
      <c r="C2" s="43"/>
      <c r="D2" s="43"/>
      <c r="E2" s="25"/>
    </row>
    <row r="3" spans="1:5" s="22" customFormat="1" ht="70.05" customHeight="1" x14ac:dyDescent="0.4">
      <c r="B3" s="80" t="s">
        <v>39</v>
      </c>
      <c r="C3" s="44"/>
      <c r="D3" s="44"/>
      <c r="E3" s="26"/>
    </row>
    <row r="4" spans="1:5" ht="6" customHeight="1" x14ac:dyDescent="0.3">
      <c r="B4" s="73"/>
      <c r="C4" s="74"/>
      <c r="D4" s="75"/>
      <c r="E4" s="76"/>
    </row>
    <row r="5" spans="1:5" s="20" customFormat="1" ht="45" customHeight="1" x14ac:dyDescent="0.3">
      <c r="B5" s="81" t="s">
        <v>23</v>
      </c>
      <c r="C5" s="30"/>
      <c r="D5" s="30"/>
      <c r="E5" s="30"/>
    </row>
    <row r="6" spans="1:5" ht="250.05" customHeight="1" x14ac:dyDescent="0.3">
      <c r="B6" s="27"/>
      <c r="C6" s="28"/>
      <c r="D6" s="28"/>
      <c r="E6" s="28"/>
    </row>
    <row r="7" spans="1:5" ht="9" customHeight="1" x14ac:dyDescent="0.3">
      <c r="B7" s="29"/>
      <c r="C7" s="28"/>
      <c r="D7" s="28"/>
      <c r="E7" s="28"/>
    </row>
    <row r="8" spans="1:5" s="8" customFormat="1" ht="45" customHeight="1" x14ac:dyDescent="0.3">
      <c r="B8" s="31" t="s">
        <v>22</v>
      </c>
      <c r="C8" s="32" t="s">
        <v>0</v>
      </c>
      <c r="D8" s="32" t="s">
        <v>1</v>
      </c>
      <c r="E8" s="32" t="s">
        <v>2</v>
      </c>
    </row>
    <row r="9" spans="1:5" s="2" customFormat="1" ht="45" customHeight="1" x14ac:dyDescent="0.45">
      <c r="A9" s="82"/>
      <c r="B9" s="65" t="s">
        <v>24</v>
      </c>
      <c r="C9" s="45">
        <f>Income[[#Totals],[Projected]]</f>
        <v>5700</v>
      </c>
      <c r="D9" s="45">
        <f>Income[[#Totals],[Actual]]</f>
        <v>6000</v>
      </c>
      <c r="E9" s="46">
        <f>CashFlow[[#This Row],[Actual]]-CashFlow[[#This Row],[Projected]]</f>
        <v>300</v>
      </c>
    </row>
    <row r="10" spans="1:5" s="2" customFormat="1" ht="45" customHeight="1" x14ac:dyDescent="0.45">
      <c r="A10" s="9"/>
      <c r="B10" s="65" t="s">
        <v>25</v>
      </c>
      <c r="C10" s="45">
        <f>Expenses[[#Totals],[Projected]]</f>
        <v>3603</v>
      </c>
      <c r="D10" s="45">
        <f>Expenses[[#Totals],[Actual]]</f>
        <v>3655</v>
      </c>
      <c r="E10" s="46">
        <f>CashFlow[[#This Row],[Projected]]-CashFlow[[#This Row],[Actual]]</f>
        <v>-52</v>
      </c>
    </row>
    <row r="11" spans="1:5" s="2" customFormat="1" ht="45" customHeight="1" x14ac:dyDescent="0.45">
      <c r="B11" s="47" t="s">
        <v>26</v>
      </c>
      <c r="C11" s="33">
        <f>C9-C10</f>
        <v>2097</v>
      </c>
      <c r="D11" s="33">
        <f>D9-D10</f>
        <v>2345</v>
      </c>
      <c r="E11" s="34">
        <f>SUBTOTAL(109,CashFlow[Variance])</f>
        <v>248</v>
      </c>
    </row>
    <row r="12" spans="1:5" ht="16.05" customHeight="1" x14ac:dyDescent="0.3">
      <c r="B12" s="50"/>
      <c r="C12" s="51"/>
      <c r="D12" s="52"/>
      <c r="E12" s="53"/>
    </row>
  </sheetData>
  <printOptions horizontalCentered="1"/>
  <pageMargins left="0.75" right="0.75" top="0.75" bottom="0.75" header="0.25" footer="0.25"/>
  <pageSetup fitToHeight="0" orientation="landscape" r:id="rId1"/>
  <headerFooter differentFirst="1">
    <oddFooter>&amp;CPage &amp;P of &amp;N</oddFooter>
  </headerFooter>
  <ignoredErrors>
    <ignoredError sqref="E9:E10" calculatedColumn="1"/>
  </ignoredErrors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6" tint="-0.249977111117893"/>
  </sheetPr>
  <dimension ref="B1:F10"/>
  <sheetViews>
    <sheetView showGridLines="0" zoomScaleNormal="100" workbookViewId="0"/>
  </sheetViews>
  <sheetFormatPr defaultColWidth="9" defaultRowHeight="24" customHeight="1" x14ac:dyDescent="0.3"/>
  <cols>
    <col min="1" max="1" width="1.6640625" style="17" customWidth="1"/>
    <col min="2" max="2" width="36.77734375" style="17" customWidth="1"/>
    <col min="3" max="3" width="24.77734375" style="17" customWidth="1"/>
    <col min="4" max="5" width="24.77734375" style="18" customWidth="1"/>
    <col min="6" max="6" width="1.6640625" style="17" customWidth="1"/>
    <col min="7" max="16384" width="9" style="17"/>
  </cols>
  <sheetData>
    <row r="1" spans="2:6" ht="15" customHeight="1" x14ac:dyDescent="0.3">
      <c r="B1" s="67"/>
      <c r="C1" s="67"/>
      <c r="D1" s="68"/>
      <c r="E1" s="68"/>
      <c r="F1" s="17" t="s">
        <v>21</v>
      </c>
    </row>
    <row r="2" spans="2:6" s="4" customFormat="1" ht="30" customHeight="1" x14ac:dyDescent="0.35">
      <c r="B2" s="84" t="s">
        <v>40</v>
      </c>
      <c r="C2" s="84"/>
      <c r="D2" s="84"/>
      <c r="E2" s="71"/>
    </row>
    <row r="3" spans="2:6" s="21" customFormat="1" ht="70.05" customHeight="1" x14ac:dyDescent="0.3">
      <c r="B3" s="78" t="s">
        <v>41</v>
      </c>
      <c r="C3" s="78"/>
      <c r="D3" s="78"/>
      <c r="E3" s="72"/>
    </row>
    <row r="4" spans="2:6" s="5" customFormat="1" ht="6" customHeight="1" x14ac:dyDescent="0.3">
      <c r="B4" s="73"/>
      <c r="C4" s="74"/>
      <c r="D4" s="75"/>
      <c r="E4" s="76"/>
    </row>
    <row r="5" spans="2:6" ht="37.950000000000003" customHeight="1" x14ac:dyDescent="0.3">
      <c r="B5" s="85" t="s">
        <v>37</v>
      </c>
      <c r="C5" s="86" t="s">
        <v>0</v>
      </c>
      <c r="D5" s="86" t="s">
        <v>1</v>
      </c>
      <c r="E5" s="87" t="s">
        <v>2</v>
      </c>
    </row>
    <row r="6" spans="2:6" ht="37.950000000000003" customHeight="1" x14ac:dyDescent="0.3">
      <c r="B6" s="83" t="s">
        <v>3</v>
      </c>
      <c r="C6" s="88">
        <v>4000</v>
      </c>
      <c r="D6" s="88">
        <v>4000</v>
      </c>
      <c r="E6" s="89">
        <f>Income[[#This Row],[Actual]]-Income[[#This Row],[Projected]]</f>
        <v>0</v>
      </c>
    </row>
    <row r="7" spans="2:6" ht="37.950000000000003" customHeight="1" x14ac:dyDescent="0.3">
      <c r="B7" s="83" t="s">
        <v>4</v>
      </c>
      <c r="C7" s="88">
        <v>1400</v>
      </c>
      <c r="D7" s="88">
        <v>1500</v>
      </c>
      <c r="E7" s="89">
        <f>Income[[#This Row],[Actual]]-Income[[#This Row],[Projected]]</f>
        <v>100</v>
      </c>
    </row>
    <row r="8" spans="2:6" ht="37.950000000000003" customHeight="1" x14ac:dyDescent="0.3">
      <c r="B8" s="83" t="s">
        <v>28</v>
      </c>
      <c r="C8" s="88">
        <v>300</v>
      </c>
      <c r="D8" s="88">
        <v>500</v>
      </c>
      <c r="E8" s="89">
        <f>Income[[#This Row],[Actual]]-Income[[#This Row],[Projected]]</f>
        <v>200</v>
      </c>
    </row>
    <row r="9" spans="2:6" ht="37.950000000000003" customHeight="1" x14ac:dyDescent="0.3">
      <c r="B9" s="87" t="s">
        <v>24</v>
      </c>
      <c r="C9" s="90">
        <f>SUBTOTAL(109,Income[Projected])</f>
        <v>5700</v>
      </c>
      <c r="D9" s="90">
        <f>SUBTOTAL(109,Income[Actual])</f>
        <v>6000</v>
      </c>
      <c r="E9" s="91">
        <f>SUBTOTAL(109,Income[Variance])</f>
        <v>300</v>
      </c>
    </row>
    <row r="10" spans="2:6" ht="16.05" customHeight="1" x14ac:dyDescent="0.3">
      <c r="B10" s="39"/>
      <c r="C10" s="39"/>
      <c r="D10" s="40"/>
      <c r="E10" s="40"/>
    </row>
  </sheetData>
  <mergeCells count="2">
    <mergeCell ref="B3:D3"/>
    <mergeCell ref="B2:D2"/>
  </mergeCells>
  <dataValidations count="1">
    <dataValidation allowBlank="1" showInputMessage="1" showErrorMessage="1" prompt="Enter Monthly Income items in this column under this heading. Use heading filters to find specific entries" sqref="B5" xr:uid="{00000000-0002-0000-0100-000003000000}"/>
  </dataValidations>
  <printOptions horizontalCentered="1"/>
  <pageMargins left="0.75" right="0.75" top="0.75" bottom="0.75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6" tint="-0.499984740745262"/>
  </sheetPr>
  <dimension ref="B1:W27"/>
  <sheetViews>
    <sheetView showGridLines="0" zoomScaleNormal="100" workbookViewId="0"/>
  </sheetViews>
  <sheetFormatPr defaultColWidth="9" defaultRowHeight="24" customHeight="1" x14ac:dyDescent="0.3"/>
  <cols>
    <col min="1" max="1" width="1.6640625" style="17" customWidth="1"/>
    <col min="2" max="2" width="36.77734375" style="23" customWidth="1"/>
    <col min="3" max="3" width="24.77734375" style="17" customWidth="1"/>
    <col min="4" max="5" width="24.77734375" style="18" customWidth="1"/>
    <col min="6" max="6" width="1.6640625" style="17" customWidth="1"/>
    <col min="7" max="16384" width="9" style="17"/>
  </cols>
  <sheetData>
    <row r="1" spans="2:23" ht="15" customHeight="1" x14ac:dyDescent="0.3">
      <c r="B1" s="66"/>
      <c r="C1" s="67"/>
      <c r="D1" s="68"/>
      <c r="E1" s="68"/>
      <c r="F1" s="17" t="s">
        <v>21</v>
      </c>
    </row>
    <row r="2" spans="2:23" s="4" customFormat="1" ht="30" customHeight="1" x14ac:dyDescent="0.45">
      <c r="B2" s="84" t="s">
        <v>40</v>
      </c>
      <c r="C2" s="84"/>
      <c r="D2" s="84"/>
      <c r="E2" s="54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2:23" s="21" customFormat="1" ht="70.05" customHeight="1" x14ac:dyDescent="0.3">
      <c r="B3" s="79" t="s">
        <v>42</v>
      </c>
      <c r="C3" s="79"/>
      <c r="D3" s="79"/>
      <c r="E3" s="55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</row>
    <row r="4" spans="2:23" s="5" customFormat="1" ht="6" customHeight="1" x14ac:dyDescent="0.3">
      <c r="B4" s="35"/>
      <c r="C4" s="36"/>
      <c r="D4" s="37"/>
      <c r="E4" s="38"/>
    </row>
    <row r="5" spans="2:23" s="19" customFormat="1" ht="37.049999999999997" customHeight="1" x14ac:dyDescent="0.3">
      <c r="B5" s="62" t="s">
        <v>38</v>
      </c>
      <c r="C5" s="63" t="s">
        <v>0</v>
      </c>
      <c r="D5" s="63" t="s">
        <v>1</v>
      </c>
      <c r="E5" s="64" t="s">
        <v>2</v>
      </c>
    </row>
    <row r="6" spans="2:23" ht="37.049999999999997" customHeight="1" x14ac:dyDescent="0.3">
      <c r="B6" s="83" t="s">
        <v>5</v>
      </c>
      <c r="C6" s="48">
        <v>1500</v>
      </c>
      <c r="D6" s="48">
        <v>1500</v>
      </c>
      <c r="E6" s="49">
        <f>Expenses[[#This Row],[Projected]]-Expenses[[#This Row],[Actual]]</f>
        <v>0</v>
      </c>
    </row>
    <row r="7" spans="2:23" ht="37.049999999999997" customHeight="1" x14ac:dyDescent="0.3">
      <c r="B7" s="83" t="s">
        <v>6</v>
      </c>
      <c r="C7" s="48">
        <v>250</v>
      </c>
      <c r="D7" s="48">
        <v>280</v>
      </c>
      <c r="E7" s="49">
        <f>Expenses[[#This Row],[Projected]]-Expenses[[#This Row],[Actual]]</f>
        <v>-30</v>
      </c>
    </row>
    <row r="8" spans="2:23" ht="37.049999999999997" customHeight="1" x14ac:dyDescent="0.3">
      <c r="B8" s="83" t="s">
        <v>7</v>
      </c>
      <c r="C8" s="48">
        <v>38</v>
      </c>
      <c r="D8" s="48">
        <v>38</v>
      </c>
      <c r="E8" s="49">
        <f>Expenses[[#This Row],[Projected]]-Expenses[[#This Row],[Actual]]</f>
        <v>0</v>
      </c>
    </row>
    <row r="9" spans="2:23" ht="37.049999999999997" customHeight="1" x14ac:dyDescent="0.3">
      <c r="B9" s="83" t="s">
        <v>31</v>
      </c>
      <c r="C9" s="48">
        <v>65</v>
      </c>
      <c r="D9" s="48">
        <v>78</v>
      </c>
      <c r="E9" s="49">
        <f>Expenses[[#This Row],[Projected]]-Expenses[[#This Row],[Actual]]</f>
        <v>-13</v>
      </c>
    </row>
    <row r="10" spans="2:23" ht="37.049999999999997" customHeight="1" x14ac:dyDescent="0.3">
      <c r="B10" s="83" t="s">
        <v>32</v>
      </c>
      <c r="C10" s="48">
        <v>25</v>
      </c>
      <c r="D10" s="48">
        <v>21</v>
      </c>
      <c r="E10" s="49">
        <f>Expenses[[#This Row],[Projected]]-Expenses[[#This Row],[Actual]]</f>
        <v>4</v>
      </c>
    </row>
    <row r="11" spans="2:23" ht="37.049999999999997" customHeight="1" x14ac:dyDescent="0.3">
      <c r="B11" s="83" t="s">
        <v>8</v>
      </c>
      <c r="C11" s="48">
        <v>75</v>
      </c>
      <c r="D11" s="48">
        <v>83</v>
      </c>
      <c r="E11" s="49">
        <f>Expenses[[#This Row],[Projected]]-Expenses[[#This Row],[Actual]]</f>
        <v>-8</v>
      </c>
    </row>
    <row r="12" spans="2:23" ht="37.049999999999997" customHeight="1" x14ac:dyDescent="0.3">
      <c r="B12" s="83" t="s">
        <v>9</v>
      </c>
      <c r="C12" s="48">
        <v>60</v>
      </c>
      <c r="D12" s="48">
        <v>60</v>
      </c>
      <c r="E12" s="49">
        <f>Expenses[[#This Row],[Projected]]-Expenses[[#This Row],[Actual]]</f>
        <v>0</v>
      </c>
    </row>
    <row r="13" spans="2:23" ht="37.049999999999997" customHeight="1" x14ac:dyDescent="0.3">
      <c r="B13" s="83" t="s">
        <v>33</v>
      </c>
      <c r="C13" s="48">
        <v>0</v>
      </c>
      <c r="D13" s="48">
        <v>60</v>
      </c>
      <c r="E13" s="49">
        <f>Expenses[[#This Row],[Projected]]-Expenses[[#This Row],[Actual]]</f>
        <v>-60</v>
      </c>
    </row>
    <row r="14" spans="2:23" ht="37.049999999999997" customHeight="1" x14ac:dyDescent="0.3">
      <c r="B14" s="83" t="s">
        <v>10</v>
      </c>
      <c r="C14" s="48">
        <v>180</v>
      </c>
      <c r="D14" s="48">
        <v>150</v>
      </c>
      <c r="E14" s="49">
        <f>Expenses[[#This Row],[Projected]]-Expenses[[#This Row],[Actual]]</f>
        <v>30</v>
      </c>
    </row>
    <row r="15" spans="2:23" ht="37.049999999999997" customHeight="1" x14ac:dyDescent="0.3">
      <c r="B15" s="83" t="s">
        <v>11</v>
      </c>
      <c r="C15" s="48">
        <v>250</v>
      </c>
      <c r="D15" s="48">
        <v>250</v>
      </c>
      <c r="E15" s="49">
        <f>Expenses[[#This Row],[Projected]]-Expenses[[#This Row],[Actual]]</f>
        <v>0</v>
      </c>
    </row>
    <row r="16" spans="2:23" ht="37.049999999999997" customHeight="1" x14ac:dyDescent="0.3">
      <c r="B16" s="83" t="s">
        <v>12</v>
      </c>
      <c r="C16" s="48">
        <v>75</v>
      </c>
      <c r="D16" s="48">
        <v>80</v>
      </c>
      <c r="E16" s="49">
        <f>Expenses[[#This Row],[Projected]]-Expenses[[#This Row],[Actual]]</f>
        <v>-5</v>
      </c>
    </row>
    <row r="17" spans="2:5" ht="37.049999999999997" customHeight="1" x14ac:dyDescent="0.3">
      <c r="B17" s="83" t="s">
        <v>13</v>
      </c>
      <c r="C17" s="48">
        <v>280</v>
      </c>
      <c r="D17" s="48">
        <v>260</v>
      </c>
      <c r="E17" s="49">
        <f>Expenses[[#This Row],[Projected]]-Expenses[[#This Row],[Actual]]</f>
        <v>20</v>
      </c>
    </row>
    <row r="18" spans="2:5" ht="37.049999999999997" customHeight="1" x14ac:dyDescent="0.3">
      <c r="B18" s="83" t="s">
        <v>30</v>
      </c>
      <c r="C18" s="48">
        <v>75</v>
      </c>
      <c r="D18" s="48">
        <v>65</v>
      </c>
      <c r="E18" s="49">
        <f>Expenses[[#This Row],[Projected]]-Expenses[[#This Row],[Actual]]</f>
        <v>10</v>
      </c>
    </row>
    <row r="19" spans="2:5" ht="37.049999999999997" customHeight="1" x14ac:dyDescent="0.3">
      <c r="B19" s="83" t="s">
        <v>14</v>
      </c>
      <c r="C19" s="48">
        <v>255</v>
      </c>
      <c r="D19" s="48">
        <v>255</v>
      </c>
      <c r="E19" s="49">
        <f>Expenses[[#This Row],[Projected]]-Expenses[[#This Row],[Actual]]</f>
        <v>0</v>
      </c>
    </row>
    <row r="20" spans="2:5" ht="37.049999999999997" customHeight="1" x14ac:dyDescent="0.3">
      <c r="B20" s="83" t="s">
        <v>34</v>
      </c>
      <c r="C20" s="48">
        <v>100</v>
      </c>
      <c r="D20" s="48">
        <v>100</v>
      </c>
      <c r="E20" s="49">
        <f>Expenses[[#This Row],[Projected]]-Expenses[[#This Row],[Actual]]</f>
        <v>0</v>
      </c>
    </row>
    <row r="21" spans="2:5" ht="37.049999999999997" customHeight="1" x14ac:dyDescent="0.3">
      <c r="B21" s="83" t="s">
        <v>15</v>
      </c>
      <c r="C21" s="48">
        <v>0</v>
      </c>
      <c r="D21" s="48">
        <v>0</v>
      </c>
      <c r="E21" s="49">
        <f>Expenses[[#This Row],[Projected]]-Expenses[[#This Row],[Actual]]</f>
        <v>0</v>
      </c>
    </row>
    <row r="22" spans="2:5" ht="37.049999999999997" customHeight="1" x14ac:dyDescent="0.3">
      <c r="B22" s="83" t="s">
        <v>16</v>
      </c>
      <c r="C22" s="48">
        <v>0</v>
      </c>
      <c r="D22" s="48">
        <v>0</v>
      </c>
      <c r="E22" s="49">
        <f>Expenses[[#This Row],[Projected]]-Expenses[[#This Row],[Actual]]</f>
        <v>0</v>
      </c>
    </row>
    <row r="23" spans="2:5" ht="37.049999999999997" customHeight="1" x14ac:dyDescent="0.3">
      <c r="B23" s="83" t="s">
        <v>17</v>
      </c>
      <c r="C23" s="48">
        <v>150</v>
      </c>
      <c r="D23" s="48">
        <v>150</v>
      </c>
      <c r="E23" s="49">
        <f>Expenses[[#This Row],[Projected]]-Expenses[[#This Row],[Actual]]</f>
        <v>0</v>
      </c>
    </row>
    <row r="24" spans="2:5" ht="37.049999999999997" customHeight="1" x14ac:dyDescent="0.3">
      <c r="B24" s="83" t="s">
        <v>18</v>
      </c>
      <c r="C24" s="48">
        <v>225</v>
      </c>
      <c r="D24" s="48">
        <v>225</v>
      </c>
      <c r="E24" s="49">
        <f>Expenses[[#This Row],[Projected]]-Expenses[[#This Row],[Actual]]</f>
        <v>0</v>
      </c>
    </row>
    <row r="25" spans="2:5" ht="37.049999999999997" customHeight="1" x14ac:dyDescent="0.3">
      <c r="B25" s="83" t="s">
        <v>19</v>
      </c>
      <c r="C25" s="48">
        <v>0</v>
      </c>
      <c r="D25" s="48">
        <v>0</v>
      </c>
      <c r="E25" s="49">
        <f>Expenses[[#This Row],[Projected]]-Expenses[[#This Row],[Actual]]</f>
        <v>0</v>
      </c>
    </row>
    <row r="26" spans="2:5" ht="37.049999999999997" customHeight="1" x14ac:dyDescent="0.3">
      <c r="B26" s="59" t="s">
        <v>20</v>
      </c>
      <c r="C26" s="60">
        <f>SUBTOTAL(109,Expenses[Projected])</f>
        <v>3603</v>
      </c>
      <c r="D26" s="60">
        <f>SUBTOTAL(109,Expenses[Actual])</f>
        <v>3655</v>
      </c>
      <c r="E26" s="61">
        <f>SUBTOTAL(109,Expenses[Variance])</f>
        <v>-52</v>
      </c>
    </row>
    <row r="27" spans="2:5" ht="16.05" customHeight="1" x14ac:dyDescent="0.3">
      <c r="B27" s="56"/>
      <c r="C27" s="57"/>
      <c r="D27" s="58"/>
      <c r="E27" s="58"/>
    </row>
  </sheetData>
  <mergeCells count="2">
    <mergeCell ref="B3:D3"/>
    <mergeCell ref="B2:D2"/>
  </mergeCells>
  <printOptions horizontalCentered="1"/>
  <pageMargins left="0.75" right="0.75" top="0.75" bottom="0.75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D7"/>
  <sheetViews>
    <sheetView showGridLines="0" workbookViewId="0">
      <selection activeCell="B2" sqref="B2"/>
    </sheetView>
  </sheetViews>
  <sheetFormatPr defaultColWidth="9" defaultRowHeight="21" customHeight="1" x14ac:dyDescent="0.3"/>
  <cols>
    <col min="1" max="1" width="1.6640625" style="14" customWidth="1"/>
    <col min="2" max="2" width="21.33203125" style="14" customWidth="1"/>
    <col min="3" max="4" width="12.33203125" style="14" customWidth="1"/>
    <col min="5" max="5" width="1.6640625" style="14" customWidth="1"/>
    <col min="6" max="16384" width="9" style="14"/>
  </cols>
  <sheetData>
    <row r="1" spans="2:4" s="11" customFormat="1" ht="9" customHeight="1" x14ac:dyDescent="0.3"/>
    <row r="2" spans="2:4" s="13" customFormat="1" ht="36.75" customHeight="1" x14ac:dyDescent="0.3">
      <c r="B2" s="12" t="s">
        <v>36</v>
      </c>
      <c r="C2" s="10"/>
      <c r="D2" s="10"/>
    </row>
    <row r="4" spans="2:4" ht="21" customHeight="1" x14ac:dyDescent="0.3">
      <c r="B4" s="16"/>
      <c r="C4" s="15" t="s">
        <v>0</v>
      </c>
      <c r="D4" s="15" t="s">
        <v>1</v>
      </c>
    </row>
    <row r="5" spans="2:4" ht="21" customHeight="1" x14ac:dyDescent="0.3">
      <c r="B5" s="16" t="s">
        <v>27</v>
      </c>
      <c r="C5" s="15">
        <f>Income[[#Totals],[Projected]]</f>
        <v>5700</v>
      </c>
      <c r="D5" s="15">
        <f>Income[[#Totals],[Actual]]</f>
        <v>6000</v>
      </c>
    </row>
    <row r="6" spans="2:4" ht="21" customHeight="1" x14ac:dyDescent="0.3">
      <c r="B6" s="16" t="s">
        <v>29</v>
      </c>
      <c r="C6" s="15">
        <f>Expenses[[#Totals],[Projected]]</f>
        <v>3603</v>
      </c>
      <c r="D6" s="15">
        <f>Expenses[[#Totals],[Actual]]</f>
        <v>3655</v>
      </c>
    </row>
    <row r="7" spans="2:4" ht="21" customHeight="1" x14ac:dyDescent="0.3">
      <c r="B7" s="16" t="s">
        <v>35</v>
      </c>
      <c r="C7" s="15">
        <f>CashFlow[[#Totals],[Projected]]</f>
        <v>2097</v>
      </c>
      <c r="D7" s="15">
        <f>CashFlow[[#Totals],[Actual]]</f>
        <v>2345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FCECD525-EB45-434D-AA10-28A0CF4306E0}"/>
</file>

<file path=customXml/itemProps22.xml><?xml version="1.0" encoding="utf-8"?>
<ds:datastoreItem xmlns:ds="http://schemas.openxmlformats.org/officeDocument/2006/customXml" ds:itemID="{F0EA200A-6ACD-43A1-9EF0-C8638DC14CBB}"/>
</file>

<file path=customXml/itemProps31.xml><?xml version="1.0" encoding="utf-8"?>
<ds:datastoreItem xmlns:ds="http://schemas.openxmlformats.org/officeDocument/2006/customXml" ds:itemID="{C7CAABBD-EE0A-4813-89B2-1CC3AC72289D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TM02930056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ap:HeadingPairs>
  <ap:TitlesOfParts>
    <vt:vector baseType="lpstr" size="11">
      <vt:lpstr>Cash flow</vt:lpstr>
      <vt:lpstr>Monthly income</vt:lpstr>
      <vt:lpstr>Monthly expenses</vt:lpstr>
      <vt:lpstr>Chart data</vt:lpstr>
      <vt:lpstr>BudgetTitle</vt:lpstr>
      <vt:lpstr>'Cash flow'!Print_Titles</vt:lpstr>
      <vt:lpstr>'Monthly expenses'!Print_Titles</vt:lpstr>
      <vt:lpstr>'Monthly income'!Print_Titles</vt:lpstr>
      <vt:lpstr>Title1</vt:lpstr>
      <vt:lpstr>Title2</vt:lpstr>
      <vt:lpstr>Title3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2023-02-23T17:09:32Z</dcterms:created>
  <dcterms:modified xsi:type="dcterms:W3CDTF">2023-02-23T17:09:38Z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