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/>
  <bookViews>
    <workbookView xWindow="-108" yWindow="-108" windowWidth="23256" windowHeight="12720" xr2:uid="{00000000-000D-0000-FFFF-FFFF00000000}"/>
  </bookViews>
  <sheets>
    <sheet name="Invoice Tracker" sheetId="1" r:id="rId1"/>
  </sheets>
  <definedNames>
    <definedName name="ColumnTitle1">Invoices[[#Headers],[Invoice '#]]</definedName>
    <definedName name="_xlnm.Print_Titles" localSheetId="0">'Invoice Tracker'!$2:$2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H9" i="1"/>
  <c r="D7" i="1" l="1"/>
  <c r="D6" i="1"/>
  <c r="C6" i="1"/>
  <c r="I8" i="1" l="1"/>
  <c r="I7" i="1"/>
  <c r="I6" i="1"/>
  <c r="G6" i="1" s="1"/>
  <c r="J6" i="1" s="1"/>
  <c r="I5" i="1"/>
  <c r="I4" i="1"/>
  <c r="I3" i="1"/>
  <c r="D3" i="1"/>
  <c r="D4" i="1"/>
  <c r="D5" i="1"/>
  <c r="D8" i="1"/>
  <c r="C8" i="1"/>
  <c r="C7" i="1"/>
  <c r="C5" i="1"/>
  <c r="C4" i="1"/>
  <c r="C3" i="1"/>
  <c r="G8" i="1" l="1"/>
  <c r="J8" i="1" s="1"/>
  <c r="G5" i="1"/>
  <c r="J5" i="1" s="1"/>
  <c r="G7" i="1"/>
  <c r="J7" i="1" s="1"/>
  <c r="G4" i="1"/>
  <c r="J4" i="1" s="1"/>
  <c r="G3" i="1"/>
  <c r="J3" i="1" s="1"/>
  <c r="J9" i="1" l="1"/>
</calcChain>
</file>

<file path=xl/sharedStrings.xml><?xml version="1.0" encoding="utf-8"?>
<sst xmlns="http://schemas.openxmlformats.org/spreadsheetml/2006/main" count="17" uniqueCount="15">
  <si>
    <t>Invoice #</t>
  </si>
  <si>
    <t>Date</t>
  </si>
  <si>
    <t>Outstanding</t>
  </si>
  <si>
    <t>Total</t>
  </si>
  <si>
    <t>Contoso</t>
  </si>
  <si>
    <t xml:space="preserve">Amount </t>
  </si>
  <si>
    <t>Jonathon Haas</t>
  </si>
  <si>
    <t>Stephanie Bourne</t>
  </si>
  <si>
    <t>Payment due</t>
  </si>
  <si>
    <t>Customer name</t>
  </si>
  <si>
    <t>John Smith</t>
  </si>
  <si>
    <t xml:space="preserve">Late fee </t>
  </si>
  <si>
    <t>Total paid</t>
  </si>
  <si>
    <t>Date paid</t>
  </si>
  <si>
    <t>INVOICE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</si>
</sst>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4659260841701"/>
      <name val="Calibri"/>
      <family val="2"/>
      <scheme val="major"/>
    </font>
    <font>
      <sz val="11"/>
      <name val="Calibri"/>
      <family val="2"/>
      <scheme val="minor"/>
    </font>
    <font>
      <b/>
      <sz val="45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4" fontId="1" fillId="0" borderId="0" applyFont="0" applyFill="0" applyBorder="0" applyAlignment="0" applyProtection="0"/>
    <xf numFmtId="0" fontId="2" fillId="0" borderId="0" applyNumberFormat="0" applyFill="0" applyBorder="0" applyProtection="0"/>
    <xf numFmtId="14" fontId="1" fillId="0" borderId="0" applyFont="0" applyFill="0" applyBorder="0" applyAlignment="0">
      <alignment wrapText="1"/>
    </xf>
  </cellStyleXfs>
  <cellXfs count="15">
    <xf numFmtId="0" fontId="0" fillId="0" borderId="0" xfId="0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14" fontId="3" fillId="0" borderId="0" xfId="3" applyFont="1" applyAlignment="1">
      <alignment horizontal="left" vertical="center" wrapText="1" indent="1"/>
    </xf>
    <xf numFmtId="0" fontId="4" fillId="0" borderId="0" xfId="2" applyFont="1" applyAlignment="1">
      <alignment vertical="center"/>
    </xf>
    <xf numFmtId="0" fontId="5" fillId="0" borderId="0" xfId="0" applyFont="1" applyAlignment="1">
      <alignment vertical="center" wrapText="1"/>
    </xf>
    <xf numFmtId="44" fontId="3" fillId="0" borderId="0" xfId="1" applyFont="1" applyAlignment="1">
      <alignment horizontal="center" vertical="center" wrapText="1"/>
    </xf>
    <xf numFmtId="44" fontId="3" fillId="0" borderId="0" xfId="1" applyFont="1" applyBorder="1" applyAlignment="1">
      <alignment horizontal="center" vertical="center" wrapText="1"/>
    </xf>
    <xf numFmtId="4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 indent="1"/>
    </xf>
    <xf numFmtId="14" fontId="3" fillId="0" borderId="0" xfId="3" applyFont="1" applyAlignment="1">
      <alignment horizontal="right" vertical="center" wrapText="1" indent="1"/>
    </xf>
    <xf numFmtId="44" fontId="3" fillId="0" borderId="0" xfId="1" applyFont="1" applyAlignment="1">
      <alignment horizontal="right" vertical="center" wrapText="1" indent="1"/>
    </xf>
    <xf numFmtId="44" fontId="3" fillId="0" borderId="0" xfId="0" applyNumberFormat="1" applyFont="1" applyAlignment="1">
      <alignment horizontal="right" vertical="center" wrapText="1" indent="1"/>
    </xf>
    <xf numFmtId="0" fontId="3" fillId="0" borderId="0" xfId="0" applyFont="1" applyFill="1" applyAlignment="1">
      <alignment horizontal="center" vertical="center" wrapText="1"/>
    </xf>
  </cellXfs>
  <cellStyles count="4">
    <cellStyle name="Currency" xfId="1" builtinId="4"/>
    <cellStyle name="Date" xfId="3" xr:uid="{00000000-0005-0000-0000-000001000000}"/>
    <cellStyle name="Normal" xfId="0" builtinId="0" customBuiltin="1"/>
    <cellStyle name="Title" xfId="2" builtinId="15" customBuiltin="1"/>
  </cellStyles>
  <dxfs count="29"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7"/>
        </top>
      </border>
    </dxf>
    <dxf>
      <font>
        <b/>
        <color theme="1"/>
      </font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</dxfs>
  <tableStyles count="1" defaultTableStyle="TableStyleMedium9" defaultPivotStyle="PivotStyleLight16">
    <tableStyle name="TableStyleMedium26 Edited" pivot="0" count="7" xr9:uid="{8823C602-B3DC-6141-B7C1-3DA1586F3AEB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s" displayName="Invoices" ref="B2:J9" totalsRowCount="1" headerRowDxfId="21" dataDxfId="20" totalsRowDxfId="19">
  <autoFilter ref="B2:J8" xr:uid="{00000000-0009-0000-0100-000001000000}"/>
  <sortState xmlns:xlrd2="http://schemas.microsoft.com/office/spreadsheetml/2017/richdata2" ref="B3:J8">
    <sortCondition ref="B2:B8"/>
  </sortState>
  <tableColumns count="9">
    <tableColumn id="1" xr3:uid="{00000000-0010-0000-0000-000001000000}" name="Invoice #" totalsRowLabel="Total" dataDxfId="18" totalsRowDxfId="1"/>
    <tableColumn id="2" xr3:uid="{00000000-0010-0000-0000-000002000000}" name="Date" dataDxfId="17" totalsRowDxfId="2" dataCellStyle="Date"/>
    <tableColumn id="3" xr3:uid="{00000000-0010-0000-0000-000003000000}" name="Payment due" dataDxfId="16" totalsRowDxfId="3" dataCellStyle="Date"/>
    <tableColumn id="4" xr3:uid="{00000000-0010-0000-0000-000004000000}" name="Customer name" dataDxfId="15" totalsRowDxfId="4" dataCellStyle="Normal"/>
    <tableColumn id="5" xr3:uid="{00000000-0010-0000-0000-000005000000}" name="Amount " totalsRowFunction="sum" dataDxfId="14" totalsRowDxfId="5" dataCellStyle="Currency"/>
    <tableColumn id="6" xr3:uid="{00000000-0010-0000-0000-000006000000}" name="Late fee " dataDxfId="13" totalsRowDxfId="6" dataCellStyle="Currency">
      <calculatedColumnFormula>IFERROR(IF(Invoices[[#This Row],[Payment due]]&gt;=Invoices[[#This Row],[Date paid]],,5), "")</calculatedColumnFormula>
    </tableColumn>
    <tableColumn id="7" xr3:uid="{00000000-0010-0000-0000-000007000000}" name="Total paid" totalsRowFunction="sum" dataDxfId="12" totalsRowDxfId="7" dataCellStyle="Currency"/>
    <tableColumn id="8" xr3:uid="{00000000-0010-0000-0000-000008000000}" name="Date paid" dataDxfId="11" totalsRowDxfId="8" dataCellStyle="Date"/>
    <tableColumn id="9" xr3:uid="{00000000-0010-0000-0000-000009000000}" name="Outstanding" totalsRowFunction="sum" dataDxfId="10" totalsRowDxfId="9" dataCellStyle="Currency">
      <calculatedColumnFormula>IFERROR(Invoices[[#This Row],[Amount ]]-Invoices[[#This Row],[Total paid]]+Invoices[[#This Row],[Late fee ]], "")</calculatedColumnFormula>
    </tableColumn>
  </tableColumns>
  <tableStyleInfo name="TableStyleMedium26 Edited" showFirstColumn="0" showLastColumn="0" showRowStripes="1" showColumnStripes="0"/>
  <extLst>
    <ext xmlns:x14="http://schemas.microsoft.com/office/spreadsheetml/2009/9/main" uri="{504A1905-F514-4f6f-8877-14C23A59335A}">
      <x14:table altTextSummary="Enter Invoice number, Date, Payment Due, Customer Name, Amount, Total Paid, and Date Paid. Late Fee and Outstanding amount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9"/>
  <sheetViews>
    <sheetView showGridLines="0" tabSelected="1" zoomScaleNormal="100" workbookViewId="0"/>
  </sheetViews>
  <sheetFormatPr defaultColWidth="8.77734375" defaultRowHeight="30" customHeight="1" x14ac:dyDescent="0.3"/>
  <cols>
    <col min="1" max="1" width="2.6640625" customWidth="1"/>
    <col min="2" max="4" width="15.77734375" customWidth="1"/>
    <col min="5" max="8" width="30.77734375" customWidth="1"/>
    <col min="9" max="10" width="15.77734375" customWidth="1"/>
    <col min="11" max="11" width="2.6640625" customWidth="1"/>
  </cols>
  <sheetData>
    <row r="1" spans="2:10" s="6" customFormat="1" ht="100.05" customHeight="1" x14ac:dyDescent="0.3">
      <c r="B1" s="5" t="s">
        <v>14</v>
      </c>
    </row>
    <row r="2" spans="2:10" s="2" customFormat="1" ht="45" customHeight="1" x14ac:dyDescent="0.3">
      <c r="B2" s="3" t="s">
        <v>0</v>
      </c>
      <c r="C2" s="3" t="s">
        <v>1</v>
      </c>
      <c r="D2" s="3" t="s">
        <v>8</v>
      </c>
      <c r="E2" s="1" t="s">
        <v>9</v>
      </c>
      <c r="F2" s="1" t="s">
        <v>5</v>
      </c>
      <c r="G2" s="1" t="s">
        <v>11</v>
      </c>
      <c r="H2" s="1" t="s">
        <v>12</v>
      </c>
      <c r="I2" s="10" t="s">
        <v>13</v>
      </c>
      <c r="J2" s="10" t="s">
        <v>2</v>
      </c>
    </row>
    <row r="3" spans="2:10" ht="30" customHeight="1" x14ac:dyDescent="0.3">
      <c r="B3" s="3">
        <v>1001</v>
      </c>
      <c r="C3" s="4">
        <f ca="1">DATE(YEAR(TODAY()),1,15)</f>
        <v>44576</v>
      </c>
      <c r="D3" s="4">
        <f ca="1">DATE(YEAR(TODAY()),2,15)</f>
        <v>44607</v>
      </c>
      <c r="E3" s="14" t="s">
        <v>10</v>
      </c>
      <c r="F3" s="7">
        <v>20199</v>
      </c>
      <c r="G3" s="7">
        <f ca="1">IFERROR(IF(Invoices[[#This Row],[Payment due]]&gt;=Invoices[[#This Row],[Date paid]],,5), "")</f>
        <v>0</v>
      </c>
      <c r="H3" s="7">
        <v>20199</v>
      </c>
      <c r="I3" s="11">
        <f ca="1">DATE(YEAR(TODAY()),2,1)</f>
        <v>44593</v>
      </c>
      <c r="J3" s="12">
        <f ca="1">IFERROR(Invoices[[#This Row],[Amount ]]-Invoices[[#This Row],[Total paid]]+Invoices[[#This Row],[Late fee ]], "")</f>
        <v>0</v>
      </c>
    </row>
    <row r="4" spans="2:10" ht="30" customHeight="1" x14ac:dyDescent="0.3">
      <c r="B4" s="3">
        <v>1002</v>
      </c>
      <c r="C4" s="4">
        <f ca="1">DATE(YEAR(TODAY()),2,11)</f>
        <v>44603</v>
      </c>
      <c r="D4" s="4">
        <f ca="1">DATE(YEAR(TODAY()),4,1)</f>
        <v>44652</v>
      </c>
      <c r="E4" s="14" t="s">
        <v>10</v>
      </c>
      <c r="F4" s="7">
        <v>15700</v>
      </c>
      <c r="G4" s="7">
        <f ca="1">IFERROR(IF(Invoices[[#This Row],[Payment due]]&gt;=Invoices[[#This Row],[Date paid]],,5), "")</f>
        <v>5</v>
      </c>
      <c r="H4" s="7">
        <v>7500</v>
      </c>
      <c r="I4" s="11">
        <f ca="1">DATE(YEAR(TODAY()),4,10)</f>
        <v>44661</v>
      </c>
      <c r="J4" s="12">
        <f ca="1">IFERROR(Invoices[[#This Row],[Amount ]]-Invoices[[#This Row],[Total paid]]+Invoices[[#This Row],[Late fee ]], "")</f>
        <v>8205</v>
      </c>
    </row>
    <row r="5" spans="2:10" ht="30" customHeight="1" x14ac:dyDescent="0.3">
      <c r="B5" s="3">
        <v>1003</v>
      </c>
      <c r="C5" s="4">
        <f ca="1">DATE(YEAR(TODAY()),2,17)</f>
        <v>44609</v>
      </c>
      <c r="D5" s="4">
        <f ca="1">DATE(YEAR(TODAY()),4,15)</f>
        <v>44666</v>
      </c>
      <c r="E5" s="14" t="s">
        <v>4</v>
      </c>
      <c r="F5" s="8">
        <v>13799</v>
      </c>
      <c r="G5" s="7">
        <f ca="1">IFERROR(IF(Invoices[[#This Row],[Payment due]]&gt;=Invoices[[#This Row],[Date paid]],,5), "")</f>
        <v>0</v>
      </c>
      <c r="H5" s="8">
        <v>5500</v>
      </c>
      <c r="I5" s="11">
        <f ca="1">DATE(YEAR(TODAY()),3,17)</f>
        <v>44637</v>
      </c>
      <c r="J5" s="12">
        <f ca="1">IFERROR(Invoices[[#This Row],[Amount ]]-Invoices[[#This Row],[Total paid]]+Invoices[[#This Row],[Late fee ]], "")</f>
        <v>8299</v>
      </c>
    </row>
    <row r="6" spans="2:10" ht="30" customHeight="1" x14ac:dyDescent="0.3">
      <c r="B6" s="3">
        <v>1004</v>
      </c>
      <c r="C6" s="4">
        <f ca="1">DATE(YEAR(TODAY()),3,8)</f>
        <v>44628</v>
      </c>
      <c r="D6" s="4">
        <f ca="1">DATE(YEAR(TODAY()),4,1)</f>
        <v>44652</v>
      </c>
      <c r="E6" s="1" t="s">
        <v>6</v>
      </c>
      <c r="F6" s="8">
        <v>120</v>
      </c>
      <c r="G6" s="7">
        <f ca="1">IFERROR(IF(Invoices[[#This Row],[Payment due]]&gt;=Invoices[[#This Row],[Date paid]],,5), "")</f>
        <v>5</v>
      </c>
      <c r="H6" s="8">
        <v>75</v>
      </c>
      <c r="I6" s="11">
        <f ca="1">DATE(YEAR(TODAY()),4,16)</f>
        <v>44667</v>
      </c>
      <c r="J6" s="12">
        <f ca="1">IFERROR(Invoices[[#This Row],[Amount ]]-Invoices[[#This Row],[Total paid]]+Invoices[[#This Row],[Late fee ]], "")</f>
        <v>50</v>
      </c>
    </row>
    <row r="7" spans="2:10" ht="30" customHeight="1" x14ac:dyDescent="0.3">
      <c r="B7" s="3">
        <v>1005</v>
      </c>
      <c r="C7" s="4">
        <f ca="1">DATE(YEAR(TODAY()),3,17)</f>
        <v>44637</v>
      </c>
      <c r="D7" s="4">
        <f ca="1">DATE(YEAR(TODAY()),4,30)</f>
        <v>44681</v>
      </c>
      <c r="E7" s="1" t="s">
        <v>4</v>
      </c>
      <c r="F7" s="7">
        <v>150</v>
      </c>
      <c r="G7" s="7">
        <f ca="1">IFERROR(IF(Invoices[[#This Row],[Payment due]]&gt;=Invoices[[#This Row],[Date paid]],,5), "")</f>
        <v>0</v>
      </c>
      <c r="H7" s="7">
        <v>75</v>
      </c>
      <c r="I7" s="11">
        <f ca="1">DATE(YEAR(TODAY()),4,11)</f>
        <v>44662</v>
      </c>
      <c r="J7" s="12">
        <f ca="1">IFERROR(Invoices[[#This Row],[Amount ]]-Invoices[[#This Row],[Total paid]]+Invoices[[#This Row],[Late fee ]], "")</f>
        <v>75</v>
      </c>
    </row>
    <row r="8" spans="2:10" ht="30" customHeight="1" x14ac:dyDescent="0.3">
      <c r="B8" s="3">
        <v>1006</v>
      </c>
      <c r="C8" s="4">
        <f ca="1">DATE(YEAR(TODAY()),4,1)</f>
        <v>44652</v>
      </c>
      <c r="D8" s="4">
        <f ca="1">DATE(YEAR(TODAY()),6,1)</f>
        <v>44713</v>
      </c>
      <c r="E8" s="1" t="s">
        <v>7</v>
      </c>
      <c r="F8" s="7">
        <v>1475</v>
      </c>
      <c r="G8" s="7">
        <f ca="1">IFERROR(IF(Invoices[[#This Row],[Payment due]]&gt;=Invoices[[#This Row],[Date paid]],,5), "")</f>
        <v>0</v>
      </c>
      <c r="H8" s="7">
        <v>1200</v>
      </c>
      <c r="I8" s="11">
        <f ca="1">DATE(YEAR(TODAY()),4,28)</f>
        <v>44679</v>
      </c>
      <c r="J8" s="12">
        <f ca="1">IFERROR(Invoices[[#This Row],[Amount ]]-Invoices[[#This Row],[Total paid]]+Invoices[[#This Row],[Late fee ]], "")</f>
        <v>275</v>
      </c>
    </row>
    <row r="9" spans="2:10" s="3" customFormat="1" ht="45" customHeight="1" x14ac:dyDescent="0.3">
      <c r="B9" s="3" t="s">
        <v>3</v>
      </c>
      <c r="E9" s="1"/>
      <c r="F9" s="9">
        <f>SUBTOTAL(109,Invoices[[Amount ]])</f>
        <v>51443</v>
      </c>
      <c r="G9" s="1"/>
      <c r="H9" s="9">
        <f>SUBTOTAL(109,Invoices[Total paid])</f>
        <v>34549</v>
      </c>
      <c r="I9" s="10"/>
      <c r="J9" s="13">
        <f ca="1">SUBTOTAL(109,Invoices[Outstanding])</f>
        <v>16904</v>
      </c>
    </row>
  </sheetData>
  <conditionalFormatting sqref="G3:G8 J3:J8">
    <cfRule type="cellIs" dxfId="0" priority="2" operator="greaterThan">
      <formula>0</formula>
    </cfRule>
  </conditionalFormatting>
  <dataValidations count="11">
    <dataValidation allowBlank="1" showInputMessage="1" showErrorMessage="1" prompt="Create an Invoice Tracker in this worksheet. Enter details in Invoices table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Enter Invoice number in this column under this heading. Use heading filters to find specific enteries" sqref="B2" xr:uid="{00000000-0002-0000-0000-000002000000}"/>
    <dataValidation allowBlank="1" showInputMessage="1" showErrorMessage="1" prompt="Enter Date in this column under this heading" sqref="C2" xr:uid="{00000000-0002-0000-0000-000003000000}"/>
    <dataValidation allowBlank="1" showInputMessage="1" showErrorMessage="1" prompt="Enter Payment Due date in this column under this heading" sqref="D2" xr:uid="{00000000-0002-0000-0000-000004000000}"/>
    <dataValidation allowBlank="1" showInputMessage="1" showErrorMessage="1" prompt="Enter Customer Name in this column under this heading" sqref="E2" xr:uid="{00000000-0002-0000-0000-000005000000}"/>
    <dataValidation allowBlank="1" showInputMessage="1" showErrorMessage="1" prompt="Enter Amount in this column under this heading" sqref="F2" xr:uid="{00000000-0002-0000-0000-000006000000}"/>
    <dataValidation allowBlank="1" showInputMessage="1" showErrorMessage="1" prompt="Late Fee is automatically updated in this column under this heading" sqref="G2" xr:uid="{00000000-0002-0000-0000-000007000000}"/>
    <dataValidation allowBlank="1" showInputMessage="1" showErrorMessage="1" prompt="Enter Total Paid amount in this column under this heading" sqref="H2" xr:uid="{00000000-0002-0000-0000-000008000000}"/>
    <dataValidation allowBlank="1" showInputMessage="1" showErrorMessage="1" prompt="Enter Date Paid in this column under this heading" sqref="I2" xr:uid="{00000000-0002-0000-0000-000009000000}"/>
    <dataValidation allowBlank="1" showInputMessage="1" showErrorMessage="1" prompt="Outstanding amount is automatically updated in this column under this heading" sqref="J2" xr:uid="{00000000-0002-0000-0000-00000A000000}"/>
  </dataValidations>
  <printOptions horizontalCentered="1"/>
  <pageMargins left="0.5" right="0.5" top="0.5" bottom="0.5" header="0.3" footer="0.3"/>
  <pageSetup scale="64" fitToHeight="0" orientation="landscape" r:id="rId1"/>
  <headerFooter differentFirst="1">
    <oddFooter>Page &amp;P of &amp;N</oddFooter>
  </headerFooter>
  <ignoredErrors>
    <ignoredError sqref="C7 D5" formula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2BC182B7-A4A7-41A6-943B-2AB281C2B73A}"/>
</file>

<file path=customXml/itemProps22.xml><?xml version="1.0" encoding="utf-8"?>
<ds:datastoreItem xmlns:ds="http://schemas.openxmlformats.org/officeDocument/2006/customXml" ds:itemID="{A654EC5F-1F58-4624-8448-91BE11AF8939}"/>
</file>

<file path=customXml/itemProps31.xml><?xml version="1.0" encoding="utf-8"?>
<ds:datastoreItem xmlns:ds="http://schemas.openxmlformats.org/officeDocument/2006/customXml" ds:itemID="{DCB84BB8-2D04-41DF-AB02-6D7F88DC08B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TM16400626</ap:Template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 Tracker</vt:lpstr>
      <vt:lpstr>ColumnTitle1</vt:lpstr>
      <vt:lpstr>'Invoice Tracker'!Print_Titles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2022-11-12T06:19:01Z</dcterms:created>
  <dcterms:modified xsi:type="dcterms:W3CDTF">2022-11-12T06:19:06Z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