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worksheets/sheet81.xml" ContentType="application/vnd.openxmlformats-officedocument.spreadsheetml.worksheet+xml"/>
  <Override PartName="/xl/theme/theme11.xml" ContentType="application/vnd.openxmlformats-officedocument.theme+xml"/>
  <Override PartName="/customXml/item2.xml" ContentType="application/xml"/>
  <Override PartName="/customXml/itemProps21.xml" ContentType="application/vnd.openxmlformats-officedocument.customXmlProperties+xml"/>
  <Override PartName="/xl/worksheets/sheet32.xml" ContentType="application/vnd.openxmlformats-officedocument.spreadsheetml.worksheet+xml"/>
  <Override PartName="/xl/worksheets/sheet73.xml" ContentType="application/vnd.openxmlformats-officedocument.spreadsheetml.worksheet+xml"/>
  <Override PartName="/xl/worksheets/sheet124.xml" ContentType="application/vnd.openxmlformats-officedocument.spreadsheetml.worksheet+xml"/>
  <Override PartName="/customXml/item12.xml" ContentType="application/xml"/>
  <Override PartName="/customXml/itemProps12.xml" ContentType="application/vnd.openxmlformats-officedocument.customXmlProperties+xml"/>
  <Override PartName="/xl/worksheets/sheet25.xml" ContentType="application/vnd.openxmlformats-officedocument.spreadsheetml.worksheet+xml"/>
  <Override PartName="/xl/calcChain.xml" ContentType="application/vnd.openxmlformats-officedocument.spreadsheetml.calcChain+xml"/>
  <Override PartName="/xl/worksheets/sheet16.xml" ContentType="application/vnd.openxmlformats-officedocument.spreadsheetml.worksheet+xml"/>
  <Override PartName="/xl/worksheets/sheet6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  <Override PartName="/xl/worksheets/sheet1010.xml" ContentType="application/vnd.openxmlformats-officedocument.spreadsheetml.worksheet+xml"/>
  <Override PartName="/customXml/item33.xml" ContentType="application/xml"/>
  <Override PartName="/customXml/itemProps33.xml" ContentType="application/vnd.openxmlformats-officedocument.customXmlProperties+xml"/>
  <Override PartName="/xl/worksheets/sheet411.xml" ContentType="application/vnd.openxmlformats-officedocument.spreadsheetml.worksheet+xml"/>
  <Override PartName="/xl/worksheets/sheet912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2024 Calendars\Excel\"/>
    </mc:Choice>
  </mc:AlternateContent>
  <bookViews>
    <workbookView xWindow="-108" yWindow="-108" windowWidth="23256" windowHeight="12720" tabRatio="900" xr2:uid="{00000000-000D-0000-FFFF-FFFF00000000}"/>
  </bookViews>
  <sheets>
    <sheet name="JANUARY" sheetId="25" r:id="rId1"/>
    <sheet name="FEBRUARY" sheetId="14" r:id="rId2"/>
    <sheet name="MARCH" sheetId="16" r:id="rId3"/>
    <sheet name="APRIL" sheetId="15" r:id="rId4"/>
    <sheet name="MAY" sheetId="17" r:id="rId5"/>
    <sheet name="JUNE" sheetId="18" r:id="rId6"/>
    <sheet name="JULY" sheetId="19" r:id="rId7"/>
    <sheet name="AUGUST" sheetId="20" r:id="rId8"/>
    <sheet name="SEPTEMBER" sheetId="21" r:id="rId9"/>
    <sheet name="OCTOBER" sheetId="22" r:id="rId10"/>
    <sheet name="NOVEMBER" sheetId="23" r:id="rId11"/>
    <sheet name="DECEMBER" sheetId="24" r:id="rId12"/>
  </sheets>
  <definedNames>
    <definedName name="CalendarYear">JANUARY!$P$4</definedName>
    <definedName name="DaysAndWeeks">{0,1,2,3,4,5,6} + {0;1;2;3;4;5}*7</definedName>
    <definedName name="_xlnm.Print_Area" localSheetId="0">JANUARY!$A:$K</definedName>
    <definedName name="WeekStart">JANUARY!$Q$4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9" l="1"/>
  <c r="D3" i="19" a="1"/>
  <c r="D5" i="19" a="1"/>
  <c r="D7" i="19" a="1"/>
  <c r="D9" i="19" a="1"/>
  <c r="D11" i="19" a="1"/>
  <c r="D13" i="19" a="1"/>
  <c r="D3" i="18" a="1"/>
  <c r="D5" i="18" a="1"/>
  <c r="D7" i="18" a="1"/>
  <c r="D9" i="18" a="1"/>
  <c r="D11" i="18" a="1"/>
  <c r="D13" i="18" a="1"/>
  <c r="D13" i="24" l="1" a="1"/>
  <c r="H13" i="24" s="1"/>
  <c r="D3" i="24" a="1"/>
  <c r="J3" i="24" s="1"/>
  <c r="D7" i="24" a="1"/>
  <c r="I7" i="24" s="1"/>
  <c r="D11" i="24" a="1"/>
  <c r="D9" i="24" a="1"/>
  <c r="I9" i="24" s="1"/>
  <c r="D5" i="24" a="1"/>
  <c r="J5" i="24" s="1"/>
  <c r="D13" i="21" a="1"/>
  <c r="E13" i="21" s="1"/>
  <c r="D11" i="21" a="1"/>
  <c r="E11" i="21" s="1"/>
  <c r="D9" i="21" a="1"/>
  <c r="E9" i="21" s="1"/>
  <c r="D7" i="21" a="1"/>
  <c r="E7" i="21" s="1"/>
  <c r="D3" i="21" a="1"/>
  <c r="D5" i="21" a="1"/>
  <c r="D13" i="20" a="1"/>
  <c r="D9" i="20" a="1"/>
  <c r="D3" i="20" a="1"/>
  <c r="D11" i="20" a="1"/>
  <c r="D7" i="20" a="1"/>
  <c r="D5" i="20" a="1"/>
  <c r="B5" i="25"/>
  <c r="D3" i="19"/>
  <c r="D9" i="19"/>
  <c r="D5" i="19"/>
  <c r="D13" i="19"/>
  <c r="J9" i="19"/>
  <c r="J7" i="19"/>
  <c r="D11" i="19"/>
  <c r="D7" i="19"/>
  <c r="J5" i="19"/>
  <c r="J11" i="19"/>
  <c r="I13" i="19"/>
  <c r="I11" i="19"/>
  <c r="I9" i="19"/>
  <c r="I7" i="19"/>
  <c r="I5" i="19"/>
  <c r="I3" i="19"/>
  <c r="H11" i="19"/>
  <c r="H7" i="19"/>
  <c r="H5" i="19"/>
  <c r="H3" i="19"/>
  <c r="G13" i="19"/>
  <c r="G11" i="19"/>
  <c r="G9" i="19"/>
  <c r="G7" i="19"/>
  <c r="G5" i="19"/>
  <c r="G3" i="19"/>
  <c r="J13" i="19"/>
  <c r="H13" i="19"/>
  <c r="H9" i="19"/>
  <c r="F13" i="19"/>
  <c r="F11" i="19"/>
  <c r="F9" i="19"/>
  <c r="F7" i="19"/>
  <c r="F5" i="19"/>
  <c r="F3" i="19"/>
  <c r="E13" i="19"/>
  <c r="E11" i="19"/>
  <c r="E9" i="19"/>
  <c r="E7" i="19"/>
  <c r="E5" i="19"/>
  <c r="E3" i="19"/>
  <c r="D13" i="18"/>
  <c r="D11" i="18"/>
  <c r="D9" i="18"/>
  <c r="D7" i="18"/>
  <c r="D5" i="18"/>
  <c r="D3" i="18"/>
  <c r="J9" i="18"/>
  <c r="J7" i="18"/>
  <c r="J5" i="18"/>
  <c r="J3" i="18"/>
  <c r="J11" i="18"/>
  <c r="I3" i="18"/>
  <c r="J13" i="18"/>
  <c r="I13" i="18"/>
  <c r="I11" i="18"/>
  <c r="I9" i="18"/>
  <c r="I7" i="18"/>
  <c r="I5" i="18"/>
  <c r="H13" i="18"/>
  <c r="H11" i="18"/>
  <c r="H9" i="18"/>
  <c r="H7" i="18"/>
  <c r="H5" i="18"/>
  <c r="H3" i="18"/>
  <c r="G13" i="18"/>
  <c r="G11" i="18"/>
  <c r="G9" i="18"/>
  <c r="G7" i="18"/>
  <c r="G5" i="18"/>
  <c r="G3" i="18"/>
  <c r="F13" i="18"/>
  <c r="F11" i="18"/>
  <c r="F9" i="18"/>
  <c r="F7" i="18"/>
  <c r="F5" i="18"/>
  <c r="F3" i="18"/>
  <c r="E13" i="18"/>
  <c r="E11" i="18"/>
  <c r="E9" i="18"/>
  <c r="E7" i="18"/>
  <c r="E5" i="18"/>
  <c r="E3" i="18"/>
  <c r="D11" i="17" a="1"/>
  <c r="D3" i="17" a="1"/>
  <c r="D7" i="17" a="1"/>
  <c r="D9" i="17" a="1"/>
  <c r="D5" i="17" a="1"/>
  <c r="D13" i="15" a="1"/>
  <c r="D13" i="15" s="1"/>
  <c r="D11" i="15" a="1"/>
  <c r="D11" i="15" s="1"/>
  <c r="D7" i="15" a="1"/>
  <c r="D7" i="15" s="1"/>
  <c r="D9" i="15" a="1"/>
  <c r="D9" i="15" s="1"/>
  <c r="D3" i="15" a="1"/>
  <c r="D5" i="15" a="1"/>
  <c r="D13" i="16" a="1"/>
  <c r="D13" i="16" s="1"/>
  <c r="D11" i="16" a="1"/>
  <c r="D11" i="16" s="1"/>
  <c r="D9" i="16" a="1"/>
  <c r="D9" i="16" s="1"/>
  <c r="D7" i="16" a="1"/>
  <c r="D7" i="16" s="1"/>
  <c r="D3" i="16" a="1"/>
  <c r="D5" i="16" a="1"/>
  <c r="D13" i="14" a="1"/>
  <c r="D11" i="14" a="1"/>
  <c r="D9" i="14" a="1"/>
  <c r="D7" i="14" a="1"/>
  <c r="D5" i="14" a="1"/>
  <c r="D3" i="14" a="1"/>
  <c r="D13" i="25" a="1"/>
  <c r="D3" i="25" a="1"/>
  <c r="D9" i="25" a="1"/>
  <c r="D5" i="25" a="1"/>
  <c r="D11" i="25" a="1"/>
  <c r="D7" i="25" a="1"/>
  <c r="B5" i="14"/>
  <c r="B5" i="16"/>
  <c r="D13" i="23" a="1"/>
  <c r="D11" i="23" a="1"/>
  <c r="D9" i="23" a="1"/>
  <c r="D7" i="23" a="1"/>
  <c r="D5" i="23" a="1"/>
  <c r="D3" i="23" a="1"/>
  <c r="D13" i="22" a="1"/>
  <c r="D11" i="22" a="1"/>
  <c r="D9" i="22" a="1"/>
  <c r="D7" i="22" a="1"/>
  <c r="D5" i="22" a="1"/>
  <c r="D3" i="22" a="1"/>
  <c r="D13" i="17" a="1"/>
  <c r="G13" i="24" l="1"/>
  <c r="E13" i="24"/>
  <c r="I13" i="24"/>
  <c r="D3" i="24"/>
  <c r="F13" i="24"/>
  <c r="J13" i="24"/>
  <c r="D13" i="24"/>
  <c r="H7" i="24"/>
  <c r="G7" i="24"/>
  <c r="F3" i="24"/>
  <c r="F7" i="24"/>
  <c r="I3" i="24"/>
  <c r="I2" i="24" s="1"/>
  <c r="J7" i="24"/>
  <c r="H3" i="24"/>
  <c r="H2" i="24" s="1"/>
  <c r="G3" i="24"/>
  <c r="G2" i="24" s="1"/>
  <c r="D7" i="24"/>
  <c r="E3" i="24"/>
  <c r="E2" i="24" s="1"/>
  <c r="E9" i="24"/>
  <c r="D5" i="24"/>
  <c r="D9" i="24"/>
  <c r="J9" i="24"/>
  <c r="I5" i="24"/>
  <c r="E7" i="24"/>
  <c r="H9" i="24"/>
  <c r="E5" i="24"/>
  <c r="J11" i="24"/>
  <c r="F11" i="24"/>
  <c r="I11" i="24"/>
  <c r="E11" i="24"/>
  <c r="H11" i="24"/>
  <c r="D11" i="24"/>
  <c r="G11" i="24"/>
  <c r="G5" i="24"/>
  <c r="G9" i="24"/>
  <c r="F9" i="24"/>
  <c r="F5" i="24"/>
  <c r="H5" i="24"/>
  <c r="F13" i="21"/>
  <c r="H13" i="21"/>
  <c r="I7" i="21"/>
  <c r="J13" i="21"/>
  <c r="F9" i="21"/>
  <c r="J7" i="21"/>
  <c r="J9" i="21"/>
  <c r="G7" i="21"/>
  <c r="J11" i="21"/>
  <c r="H9" i="21"/>
  <c r="G11" i="21"/>
  <c r="I11" i="21"/>
  <c r="D7" i="21"/>
  <c r="G13" i="21"/>
  <c r="I13" i="21"/>
  <c r="D9" i="21"/>
  <c r="F7" i="21"/>
  <c r="H7" i="21"/>
  <c r="D11" i="21"/>
  <c r="D13" i="21"/>
  <c r="F11" i="21"/>
  <c r="H11" i="21"/>
  <c r="G9" i="21"/>
  <c r="I9" i="21"/>
  <c r="E5" i="21"/>
  <c r="F5" i="21"/>
  <c r="G5" i="21"/>
  <c r="H5" i="21"/>
  <c r="I5" i="21"/>
  <c r="J5" i="21"/>
  <c r="D5" i="21"/>
  <c r="E3" i="21"/>
  <c r="E2" i="21" s="1"/>
  <c r="F3" i="21"/>
  <c r="F2" i="21" s="1"/>
  <c r="G3" i="21"/>
  <c r="G2" i="21" s="1"/>
  <c r="H3" i="21"/>
  <c r="H2" i="21" s="1"/>
  <c r="I3" i="21"/>
  <c r="I2" i="21" s="1"/>
  <c r="J3" i="21"/>
  <c r="J2" i="21" s="1"/>
  <c r="D3" i="21"/>
  <c r="I5" i="20"/>
  <c r="J5" i="20"/>
  <c r="D5" i="20"/>
  <c r="E5" i="20"/>
  <c r="F5" i="20"/>
  <c r="G5" i="20"/>
  <c r="H5" i="20"/>
  <c r="I7" i="20"/>
  <c r="J7" i="20"/>
  <c r="D7" i="20"/>
  <c r="E7" i="20"/>
  <c r="F7" i="20"/>
  <c r="G7" i="20"/>
  <c r="H7" i="20"/>
  <c r="I11" i="20"/>
  <c r="J11" i="20"/>
  <c r="D11" i="20"/>
  <c r="E11" i="20"/>
  <c r="F11" i="20"/>
  <c r="G11" i="20"/>
  <c r="H11" i="20"/>
  <c r="I3" i="20"/>
  <c r="I2" i="20" s="1"/>
  <c r="J3" i="20"/>
  <c r="J2" i="20" s="1"/>
  <c r="D3" i="20"/>
  <c r="E3" i="20"/>
  <c r="E2" i="20" s="1"/>
  <c r="F3" i="20"/>
  <c r="F2" i="20" s="1"/>
  <c r="G3" i="20"/>
  <c r="G2" i="20" s="1"/>
  <c r="H3" i="20"/>
  <c r="H2" i="20" s="1"/>
  <c r="I9" i="20"/>
  <c r="J9" i="20"/>
  <c r="D9" i="20"/>
  <c r="E9" i="20"/>
  <c r="F9" i="20"/>
  <c r="G9" i="20"/>
  <c r="H9" i="20"/>
  <c r="I13" i="20"/>
  <c r="J13" i="20"/>
  <c r="D13" i="20"/>
  <c r="E13" i="20"/>
  <c r="F13" i="20"/>
  <c r="G13" i="20"/>
  <c r="H13" i="20"/>
  <c r="E11" i="16"/>
  <c r="E13" i="16"/>
  <c r="H13" i="16"/>
  <c r="I11" i="16"/>
  <c r="J13" i="15"/>
  <c r="I13" i="16"/>
  <c r="F11" i="17"/>
  <c r="G11" i="17"/>
  <c r="H11" i="17"/>
  <c r="I11" i="17"/>
  <c r="J11" i="17"/>
  <c r="D11" i="17"/>
  <c r="E11" i="17"/>
  <c r="F5" i="17"/>
  <c r="G5" i="17"/>
  <c r="H5" i="17"/>
  <c r="I5" i="17"/>
  <c r="D5" i="17"/>
  <c r="J5" i="17"/>
  <c r="E5" i="17"/>
  <c r="F13" i="15"/>
  <c r="H11" i="15"/>
  <c r="E9" i="17"/>
  <c r="F9" i="17"/>
  <c r="G9" i="17"/>
  <c r="H9" i="17"/>
  <c r="I9" i="17"/>
  <c r="J9" i="17"/>
  <c r="D9" i="17"/>
  <c r="H13" i="15"/>
  <c r="F7" i="17"/>
  <c r="G7" i="17"/>
  <c r="H7" i="17"/>
  <c r="I7" i="17"/>
  <c r="J7" i="17"/>
  <c r="D7" i="17"/>
  <c r="E7" i="17"/>
  <c r="F3" i="17"/>
  <c r="F2" i="17" s="1"/>
  <c r="G3" i="17"/>
  <c r="G2" i="17" s="1"/>
  <c r="H3" i="17"/>
  <c r="H2" i="17" s="1"/>
  <c r="I3" i="17"/>
  <c r="I2" i="17" s="1"/>
  <c r="J3" i="17"/>
  <c r="J2" i="17" s="1"/>
  <c r="D3" i="17"/>
  <c r="D2" i="17" s="1"/>
  <c r="E3" i="17"/>
  <c r="E2" i="17" s="1"/>
  <c r="G7" i="15"/>
  <c r="E11" i="15"/>
  <c r="G11" i="15"/>
  <c r="I9" i="15"/>
  <c r="E13" i="15"/>
  <c r="G13" i="15"/>
  <c r="I11" i="15"/>
  <c r="F7" i="15"/>
  <c r="I13" i="15"/>
  <c r="E7" i="15"/>
  <c r="J9" i="15"/>
  <c r="F9" i="15"/>
  <c r="H7" i="15"/>
  <c r="J11" i="15"/>
  <c r="F11" i="15"/>
  <c r="H9" i="15"/>
  <c r="J7" i="15"/>
  <c r="E9" i="15"/>
  <c r="G9" i="15"/>
  <c r="I7" i="15"/>
  <c r="G9" i="16"/>
  <c r="J11" i="16"/>
  <c r="G11" i="16"/>
  <c r="J13" i="16"/>
  <c r="G13" i="16"/>
  <c r="E9" i="16"/>
  <c r="I9" i="16"/>
  <c r="D5" i="15"/>
  <c r="J5" i="15"/>
  <c r="E5" i="15"/>
  <c r="F5" i="15"/>
  <c r="G5" i="15"/>
  <c r="H5" i="15"/>
  <c r="I5" i="15"/>
  <c r="F13" i="16"/>
  <c r="D3" i="15"/>
  <c r="D2" i="15" s="1"/>
  <c r="J3" i="15"/>
  <c r="J2" i="15" s="1"/>
  <c r="E3" i="15"/>
  <c r="E2" i="15" s="1"/>
  <c r="F3" i="15"/>
  <c r="F2" i="15" s="1"/>
  <c r="G3" i="15"/>
  <c r="G2" i="15" s="1"/>
  <c r="H3" i="15"/>
  <c r="H2" i="15" s="1"/>
  <c r="I3" i="15"/>
  <c r="I2" i="15" s="1"/>
  <c r="F7" i="16"/>
  <c r="H7" i="16"/>
  <c r="F9" i="16"/>
  <c r="H9" i="16"/>
  <c r="J7" i="16"/>
  <c r="F11" i="16"/>
  <c r="H11" i="16"/>
  <c r="J9" i="16"/>
  <c r="E7" i="16"/>
  <c r="G7" i="16"/>
  <c r="I7" i="16"/>
  <c r="D3" i="16"/>
  <c r="D2" i="16" s="1"/>
  <c r="E3" i="16"/>
  <c r="E2" i="16" s="1"/>
  <c r="F3" i="16"/>
  <c r="F2" i="16" s="1"/>
  <c r="G3" i="16"/>
  <c r="G2" i="16" s="1"/>
  <c r="H3" i="16"/>
  <c r="H2" i="16" s="1"/>
  <c r="I3" i="16"/>
  <c r="I2" i="16" s="1"/>
  <c r="J3" i="16"/>
  <c r="J2" i="16" s="1"/>
  <c r="D5" i="16"/>
  <c r="E5" i="16"/>
  <c r="F5" i="16"/>
  <c r="G5" i="16"/>
  <c r="H5" i="16"/>
  <c r="I5" i="16"/>
  <c r="J5" i="16"/>
  <c r="I7" i="14"/>
  <c r="J7" i="14"/>
  <c r="D7" i="14"/>
  <c r="E7" i="14"/>
  <c r="F7" i="14"/>
  <c r="G7" i="14"/>
  <c r="H7" i="14"/>
  <c r="J9" i="14"/>
  <c r="D9" i="14"/>
  <c r="E9" i="14"/>
  <c r="F9" i="14"/>
  <c r="G9" i="14"/>
  <c r="H9" i="14"/>
  <c r="I9" i="14"/>
  <c r="J11" i="14"/>
  <c r="D11" i="14"/>
  <c r="E11" i="14"/>
  <c r="F11" i="14"/>
  <c r="G11" i="14"/>
  <c r="H11" i="14"/>
  <c r="I11" i="14"/>
  <c r="I13" i="14"/>
  <c r="H13" i="14"/>
  <c r="J13" i="14"/>
  <c r="D13" i="14"/>
  <c r="E13" i="14"/>
  <c r="F13" i="14"/>
  <c r="G13" i="14"/>
  <c r="H3" i="14"/>
  <c r="H2" i="14" s="1"/>
  <c r="I3" i="14"/>
  <c r="I2" i="14" s="1"/>
  <c r="J3" i="14"/>
  <c r="J2" i="14" s="1"/>
  <c r="D3" i="14"/>
  <c r="D2" i="14" s="1"/>
  <c r="E3" i="14"/>
  <c r="E2" i="14" s="1"/>
  <c r="F3" i="14"/>
  <c r="F2" i="14" s="1"/>
  <c r="G3" i="14"/>
  <c r="G2" i="14" s="1"/>
  <c r="J5" i="14"/>
  <c r="D5" i="14"/>
  <c r="E5" i="14"/>
  <c r="F5" i="14"/>
  <c r="G5" i="14"/>
  <c r="H5" i="14"/>
  <c r="I5" i="14"/>
  <c r="E7" i="25"/>
  <c r="F7" i="25"/>
  <c r="G7" i="25"/>
  <c r="H7" i="25"/>
  <c r="D7" i="25"/>
  <c r="I7" i="25"/>
  <c r="J7" i="25"/>
  <c r="E11" i="25"/>
  <c r="F11" i="25"/>
  <c r="G11" i="25"/>
  <c r="J11" i="25"/>
  <c r="H11" i="25"/>
  <c r="D11" i="25"/>
  <c r="I11" i="25"/>
  <c r="E5" i="25"/>
  <c r="F5" i="25"/>
  <c r="G5" i="25"/>
  <c r="H5" i="25"/>
  <c r="J5" i="25"/>
  <c r="I5" i="25"/>
  <c r="D5" i="25"/>
  <c r="E9" i="25"/>
  <c r="F9" i="25"/>
  <c r="G9" i="25"/>
  <c r="D9" i="25"/>
  <c r="H9" i="25"/>
  <c r="J9" i="25"/>
  <c r="I9" i="25"/>
  <c r="E3" i="25"/>
  <c r="E2" i="25" s="1"/>
  <c r="F3" i="25"/>
  <c r="F2" i="25" s="1"/>
  <c r="G3" i="25"/>
  <c r="G2" i="25" s="1"/>
  <c r="J3" i="25"/>
  <c r="J2" i="25" s="1"/>
  <c r="H3" i="25"/>
  <c r="H2" i="25" s="1"/>
  <c r="D3" i="25"/>
  <c r="D2" i="25" s="1"/>
  <c r="I3" i="25"/>
  <c r="I2" i="25" s="1"/>
  <c r="E13" i="25"/>
  <c r="F13" i="25"/>
  <c r="G13" i="25"/>
  <c r="H13" i="25"/>
  <c r="I13" i="25"/>
  <c r="J13" i="25"/>
  <c r="D13" i="25"/>
  <c r="D2" i="21"/>
  <c r="J7" i="22"/>
  <c r="H7" i="22"/>
  <c r="I7" i="22"/>
  <c r="G7" i="22"/>
  <c r="F7" i="22"/>
  <c r="E7" i="22"/>
  <c r="D7" i="22"/>
  <c r="J11" i="23"/>
  <c r="H11" i="23"/>
  <c r="I11" i="23"/>
  <c r="G11" i="23"/>
  <c r="F11" i="23"/>
  <c r="E11" i="23"/>
  <c r="D11" i="23"/>
  <c r="J9" i="22"/>
  <c r="I9" i="22"/>
  <c r="H9" i="22"/>
  <c r="G9" i="22"/>
  <c r="F9" i="22"/>
  <c r="E9" i="22"/>
  <c r="D9" i="22"/>
  <c r="J13" i="23"/>
  <c r="I13" i="23"/>
  <c r="H13" i="23"/>
  <c r="G13" i="23"/>
  <c r="F13" i="23"/>
  <c r="E13" i="23"/>
  <c r="D13" i="23"/>
  <c r="J2" i="19"/>
  <c r="I2" i="19"/>
  <c r="G2" i="19"/>
  <c r="F2" i="19"/>
  <c r="E2" i="19"/>
  <c r="D2" i="19"/>
  <c r="J11" i="22"/>
  <c r="H11" i="22"/>
  <c r="I11" i="22"/>
  <c r="G11" i="22"/>
  <c r="F11" i="22"/>
  <c r="E11" i="22"/>
  <c r="D11" i="22"/>
  <c r="J2" i="24"/>
  <c r="F2" i="24"/>
  <c r="D2" i="24"/>
  <c r="H2" i="19"/>
  <c r="J13" i="22"/>
  <c r="I13" i="22"/>
  <c r="H13" i="22"/>
  <c r="G13" i="22"/>
  <c r="F13" i="22"/>
  <c r="E13" i="22"/>
  <c r="D13" i="22"/>
  <c r="J13" i="17"/>
  <c r="I13" i="17"/>
  <c r="G13" i="17"/>
  <c r="F13" i="17"/>
  <c r="E13" i="17"/>
  <c r="D13" i="17"/>
  <c r="J3" i="23"/>
  <c r="J2" i="23" s="1"/>
  <c r="H3" i="23"/>
  <c r="H2" i="23" s="1"/>
  <c r="I3" i="23"/>
  <c r="I2" i="23" s="1"/>
  <c r="G3" i="23"/>
  <c r="G2" i="23" s="1"/>
  <c r="F3" i="23"/>
  <c r="F2" i="23" s="1"/>
  <c r="E3" i="23"/>
  <c r="E2" i="23" s="1"/>
  <c r="D3" i="23"/>
  <c r="D2" i="23" s="1"/>
  <c r="H13" i="17"/>
  <c r="J5" i="23"/>
  <c r="I5" i="23"/>
  <c r="H5" i="23"/>
  <c r="G5" i="23"/>
  <c r="F5" i="23"/>
  <c r="E5" i="23"/>
  <c r="D5" i="23"/>
  <c r="J2" i="18"/>
  <c r="I2" i="18"/>
  <c r="G2" i="18"/>
  <c r="F2" i="18"/>
  <c r="E2" i="18"/>
  <c r="D2" i="18"/>
  <c r="J3" i="22"/>
  <c r="J2" i="22" s="1"/>
  <c r="H3" i="22"/>
  <c r="H2" i="22" s="1"/>
  <c r="I3" i="22"/>
  <c r="I2" i="22" s="1"/>
  <c r="G3" i="22"/>
  <c r="G2" i="22" s="1"/>
  <c r="F3" i="22"/>
  <c r="F2" i="22" s="1"/>
  <c r="E3" i="22"/>
  <c r="E2" i="22" s="1"/>
  <c r="D3" i="22"/>
  <c r="D2" i="22" s="1"/>
  <c r="J7" i="23"/>
  <c r="H7" i="23"/>
  <c r="I7" i="23"/>
  <c r="G7" i="23"/>
  <c r="F7" i="23"/>
  <c r="E7" i="23"/>
  <c r="D7" i="23"/>
  <c r="D2" i="20"/>
  <c r="H2" i="18"/>
  <c r="J5" i="22"/>
  <c r="I5" i="22"/>
  <c r="H5" i="22"/>
  <c r="G5" i="22"/>
  <c r="F5" i="22"/>
  <c r="E5" i="22"/>
  <c r="D5" i="22"/>
  <c r="J9" i="23"/>
  <c r="I9" i="23"/>
  <c r="H9" i="23"/>
  <c r="G9" i="23"/>
  <c r="F9" i="23"/>
  <c r="E9" i="23"/>
  <c r="D9" i="23"/>
  <c r="B5" i="24"/>
  <c r="B5" i="23"/>
  <c r="B5" i="22"/>
  <c r="B5" i="21"/>
  <c r="B5" i="20"/>
  <c r="B5" i="19"/>
  <c r="B5" i="18"/>
  <c r="B5" i="17"/>
  <c r="B5" i="15"/>
</calcChain>
</file>

<file path=xl/sharedStrings.xml><?xml version="1.0" encoding="utf-8"?>
<sst xmlns="http://schemas.openxmlformats.org/spreadsheetml/2006/main" count="41" uniqueCount="41">
  <si>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</si>
  <si>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</si>
  <si>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</si>
  <si>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</si>
  <si>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</si>
  <si>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</si>
  <si>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</si>
  <si>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</si>
  <si>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</si>
  <si>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</si>
  <si>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</si>
  <si>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</si>
  <si>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&gt; MARCH</t>
  </si>
  <si>
    <t>&gt; MAY</t>
  </si>
  <si>
    <t>&gt; JULY</t>
  </si>
  <si>
    <t>&gt; AUGUST</t>
  </si>
  <si>
    <t>&gt; SEPTEMBER</t>
  </si>
  <si>
    <t>&gt; OCTOBER</t>
  </si>
  <si>
    <t>&gt; NOVEMBER</t>
  </si>
  <si>
    <t>&gt; DECEMBER</t>
  </si>
  <si>
    <t>Birthday 
Party</t>
  </si>
  <si>
    <t>ENTER YEAR</t>
  </si>
  <si>
    <t>WEEK START</t>
  </si>
  <si>
    <t>&gt; FEBRUARY</t>
  </si>
  <si>
    <t>&lt; DECEMBER</t>
  </si>
  <si>
    <t>&lt; JANUARY</t>
  </si>
  <si>
    <t>&gt; APRIL</t>
  </si>
  <si>
    <t>&lt; FEBRUARY</t>
  </si>
  <si>
    <t>&lt; MARCH</t>
  </si>
  <si>
    <t>&gt; JUNE</t>
  </si>
  <si>
    <t>&lt; APRIL</t>
  </si>
  <si>
    <t>&lt; MAY</t>
  </si>
  <si>
    <t>&lt; JUNE</t>
  </si>
  <si>
    <t>&lt; JULY</t>
  </si>
  <si>
    <t>&lt; AUGUST</t>
  </si>
  <si>
    <t>&lt; SEPTEMBER</t>
  </si>
  <si>
    <t>&lt; OCTOBER</t>
  </si>
  <si>
    <t>&gt; JANUARY</t>
  </si>
  <si>
    <t>&lt; NOVEMBER</t>
  </si>
  <si>
    <t>Mon</t>
  </si>
  <si>
    <r>
      <rPr>
        <b/>
        <sz val="18"/>
        <color theme="1" tint="0.34998626667073579"/>
        <rFont val="Trebuchet MS"/>
        <family val="2"/>
        <scheme val="minor"/>
      </rPr>
      <t>Calendar settings</t>
    </r>
    <r>
      <rPr>
        <b/>
        <sz val="11"/>
        <color theme="1" tint="0.34998626667073579"/>
        <rFont val="Trebuchet MS"/>
        <family val="2"/>
        <scheme val="minor"/>
      </rPr>
      <t xml:space="preserve">
Start the calendar on either a 
Sunday or a Monday by selecting Sun 
or Mon in the Week Start cell, Q4.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</si>
</sst>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51" x14ac:knownFonts="1">
    <font>
      <b/>
      <sz val="11"/>
      <color theme="1" tint="0.34998626667073579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11"/>
      <color theme="2" tint="-0.749961851863155"/>
      <name val="Trebuchet MS"/>
      <family val="2"/>
      <scheme val="minor"/>
    </font>
    <font>
      <b/>
      <u/>
      <sz val="11"/>
      <color theme="1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i/>
      <sz val="11"/>
      <color theme="1" tint="0.34998626667073579"/>
      <name val="Trebuchet MS"/>
      <family val="2"/>
      <scheme val="minor"/>
    </font>
    <font>
      <b/>
      <sz val="22"/>
      <color theme="1" tint="0.34998626667073579"/>
      <name val="Trebuchet MS"/>
      <family val="2"/>
      <scheme val="major"/>
    </font>
    <font>
      <b/>
      <u/>
      <sz val="11"/>
      <color theme="8" tint="-0.499984740745262"/>
      <name val="Trebuchet MS"/>
      <family val="2"/>
      <scheme val="minor"/>
    </font>
    <font>
      <b/>
      <sz val="11"/>
      <color theme="7" tint="-0.249977111117893"/>
      <name val="Trebuchet MS"/>
      <family val="2"/>
      <scheme val="minor"/>
    </font>
    <font>
      <b/>
      <sz val="34"/>
      <color theme="7" tint="-0.249977111117893"/>
      <name val="Trebuchet MS"/>
      <family val="2"/>
      <scheme val="major"/>
    </font>
    <font>
      <sz val="22"/>
      <color theme="7" tint="-0.499984740745262"/>
      <name val="Trebuchet MS"/>
      <family val="2"/>
      <scheme val="major"/>
    </font>
    <font>
      <b/>
      <sz val="34"/>
      <color theme="7" tint="-0.499984740745262"/>
      <name val="Trebuchet MS"/>
      <family val="2"/>
      <scheme val="major"/>
    </font>
    <font>
      <b/>
      <sz val="11"/>
      <color theme="7" tint="-0.499984740745262"/>
      <name val="Trebuchet MS"/>
      <family val="2"/>
      <scheme val="minor"/>
    </font>
    <font>
      <b/>
      <sz val="12"/>
      <color theme="7" tint="-0.499984740745262"/>
      <name val="Trebuchet MS"/>
      <family val="2"/>
      <scheme val="minor"/>
    </font>
    <font>
      <b/>
      <sz val="14"/>
      <color theme="7" tint="-0.499984740745262"/>
      <name val="Trebuchet MS"/>
      <family val="2"/>
      <scheme val="minor"/>
    </font>
    <font>
      <b/>
      <sz val="11"/>
      <color theme="3" tint="-0.249977111117893"/>
      <name val="Trebuchet MS"/>
      <family val="2"/>
      <scheme val="minor"/>
    </font>
    <font>
      <b/>
      <sz val="11"/>
      <color theme="6" tint="-0.499984740745262"/>
      <name val="Trebuchet MS"/>
      <family val="2"/>
      <scheme val="minor"/>
    </font>
    <font>
      <b/>
      <sz val="34"/>
      <color theme="6" tint="-0.499984740745262"/>
      <name val="Trebuchet MS"/>
      <family val="2"/>
      <scheme val="major"/>
    </font>
    <font>
      <sz val="22"/>
      <color theme="6" tint="-0.499984740745262"/>
      <name val="Trebuchet MS"/>
      <family val="2"/>
      <scheme val="major"/>
    </font>
    <font>
      <b/>
      <sz val="12"/>
      <color theme="6" tint="-0.499984740745262"/>
      <name val="Trebuchet MS"/>
      <family val="2"/>
      <scheme val="minor"/>
    </font>
    <font>
      <b/>
      <sz val="14"/>
      <color theme="6" tint="-0.499984740745262"/>
      <name val="Trebuchet MS"/>
      <family val="2"/>
      <scheme val="minor"/>
    </font>
    <font>
      <b/>
      <sz val="11"/>
      <color theme="8" tint="-0.499984740745262"/>
      <name val="Trebuchet MS"/>
      <family val="2"/>
      <scheme val="minor"/>
    </font>
    <font>
      <b/>
      <sz val="34"/>
      <color theme="8" tint="-0.499984740745262"/>
      <name val="Trebuchet MS"/>
      <family val="2"/>
      <scheme val="major"/>
    </font>
    <font>
      <sz val="22"/>
      <color theme="8" tint="-0.499984740745262"/>
      <name val="Trebuchet MS"/>
      <family val="2"/>
      <scheme val="major"/>
    </font>
    <font>
      <b/>
      <sz val="12"/>
      <color theme="8" tint="-0.499984740745262"/>
      <name val="Trebuchet MS"/>
      <family val="2"/>
      <scheme val="minor"/>
    </font>
    <font>
      <b/>
      <sz val="14"/>
      <color theme="8" tint="-0.499984740745262"/>
      <name val="Trebuchet MS"/>
      <family val="2"/>
      <scheme val="minor"/>
    </font>
    <font>
      <b/>
      <sz val="11"/>
      <color theme="9" tint="-0.499984740745262"/>
      <name val="Trebuchet MS"/>
      <family val="2"/>
      <scheme val="minor"/>
    </font>
    <font>
      <b/>
      <sz val="34"/>
      <color theme="9" tint="-0.499984740745262"/>
      <name val="Trebuchet MS"/>
      <family val="2"/>
      <scheme val="major"/>
    </font>
    <font>
      <sz val="22"/>
      <color theme="9" tint="-0.499984740745262"/>
      <name val="Trebuchet MS"/>
      <family val="2"/>
      <scheme val="major"/>
    </font>
    <font>
      <b/>
      <sz val="12"/>
      <color theme="9" tint="-0.499984740745262"/>
      <name val="Trebuchet MS"/>
      <family val="2"/>
      <scheme val="minor"/>
    </font>
    <font>
      <b/>
      <sz val="14"/>
      <color theme="9" tint="-0.499984740745262"/>
      <name val="Trebuchet MS"/>
      <family val="2"/>
      <scheme val="minor"/>
    </font>
    <font>
      <b/>
      <sz val="11"/>
      <color theme="5" tint="-0.499984740745262"/>
      <name val="Trebuchet MS"/>
      <family val="2"/>
      <scheme val="minor"/>
    </font>
    <font>
      <b/>
      <sz val="34"/>
      <color theme="5" tint="-0.499984740745262"/>
      <name val="Trebuchet MS"/>
      <family val="2"/>
      <scheme val="major"/>
    </font>
    <font>
      <sz val="22"/>
      <color theme="5" tint="-0.499984740745262"/>
      <name val="Trebuchet MS"/>
      <family val="2"/>
      <scheme val="major"/>
    </font>
    <font>
      <b/>
      <sz val="12"/>
      <color theme="5" tint="-0.499984740745262"/>
      <name val="Trebuchet MS"/>
      <family val="2"/>
      <scheme val="minor"/>
    </font>
    <font>
      <b/>
      <sz val="14"/>
      <color theme="5" tint="-0.499984740745262"/>
      <name val="Trebuchet MS"/>
      <family val="2"/>
      <scheme val="minor"/>
    </font>
    <font>
      <b/>
      <sz val="11"/>
      <color theme="4" tint="-0.499984740745262"/>
      <name val="Trebuchet MS"/>
      <family val="2"/>
      <scheme val="minor"/>
    </font>
    <font>
      <b/>
      <sz val="34"/>
      <color theme="4" tint="-0.499984740745262"/>
      <name val="Trebuchet MS"/>
      <family val="2"/>
      <scheme val="major"/>
    </font>
    <font>
      <sz val="22"/>
      <color theme="4" tint="-0.499984740745262"/>
      <name val="Trebuchet MS"/>
      <family val="2"/>
      <scheme val="major"/>
    </font>
    <font>
      <b/>
      <sz val="12"/>
      <color theme="4" tint="-0.499984740745262"/>
      <name val="Trebuchet MS"/>
      <family val="2"/>
      <scheme val="minor"/>
    </font>
    <font>
      <b/>
      <sz val="14"/>
      <color theme="4" tint="-0.499984740745262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6"/>
      <color theme="9" tint="-0.499984740745262"/>
      <name val="Trebuchet MS"/>
      <family val="2"/>
      <scheme val="minor"/>
    </font>
    <font>
      <b/>
      <sz val="18"/>
      <color theme="1" tint="0.34998626667073579"/>
      <name val="Trebuchet MS"/>
      <family val="2"/>
      <scheme val="minor"/>
    </font>
    <font>
      <sz val="11"/>
      <color theme="2" tint="-0.89996032593768116"/>
      <name val="Trebuchet MS"/>
      <family val="2"/>
      <scheme val="minor"/>
    </font>
    <font>
      <sz val="11"/>
      <color theme="1" tint="4.9989318521683403E-2"/>
      <name val="Trebuchet MS"/>
      <family val="2"/>
      <scheme val="minor"/>
    </font>
    <font>
      <sz val="12"/>
      <color theme="0"/>
      <name val="Trebuchet MS"/>
      <family val="2"/>
      <scheme val="major"/>
    </font>
    <font>
      <sz val="12"/>
      <color theme="0"/>
      <name val="Trebuchet MS"/>
      <family val="2"/>
      <scheme val="minor"/>
    </font>
    <font>
      <sz val="11"/>
      <color theme="3"/>
      <name val="Trebuchet MS"/>
      <family val="2"/>
      <scheme val="minor"/>
    </font>
    <font>
      <sz val="11"/>
      <name val="Trebuchet MS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gradientFill>
        <stop position="0">
          <color theme="3"/>
        </stop>
        <stop position="0.5">
          <color theme="3" tint="0.40000610370189521"/>
        </stop>
        <stop position="1">
          <color theme="3"/>
        </stop>
      </gradientFill>
    </fill>
    <fill>
      <patternFill patternType="solid">
        <fgColor theme="3"/>
        <bgColor indexed="64"/>
      </patternFill>
    </fill>
  </fills>
  <borders count="34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medium">
        <color theme="7" tint="-0.499984740745262"/>
      </left>
      <right/>
      <top/>
      <bottom/>
      <diagonal/>
    </border>
    <border>
      <left style="medium">
        <color theme="7" tint="-0.499984740745262"/>
      </left>
      <right style="medium">
        <color theme="7" tint="-0.499984740745262"/>
      </right>
      <top/>
      <bottom/>
      <diagonal/>
    </border>
    <border>
      <left style="medium">
        <color theme="7" tint="-0.499984740745262"/>
      </left>
      <right/>
      <top style="medium">
        <color theme="7" tint="-0.499984740745262"/>
      </top>
      <bottom/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/>
      <diagonal/>
    </border>
    <border>
      <left style="medium">
        <color theme="7" tint="-0.499984740745262"/>
      </left>
      <right/>
      <top/>
      <bottom style="medium">
        <color theme="7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/>
      <bottom style="medium">
        <color theme="7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 style="medium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8" tint="-0.499984740745262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/>
      <bottom/>
      <diagonal/>
    </border>
  </borders>
  <cellStyleXfs count="21">
    <xf numFmtId="0" fontId="0" fillId="0" borderId="0">
      <alignment horizontal="left" vertical="top" wrapText="1" indent="1"/>
    </xf>
    <xf numFmtId="0" fontId="2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1" fillId="0" borderId="1" applyFill="0" applyProtection="0">
      <alignment horizontal="left" indent="1"/>
    </xf>
    <xf numFmtId="0" fontId="4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8" fillId="0" borderId="0" applyNumberFormat="0" applyFill="0" applyBorder="0" applyAlignment="0" applyProtection="0">
      <alignment horizontal="left" vertical="top" wrapText="1" indent="1"/>
    </xf>
    <xf numFmtId="0" fontId="6" fillId="0" borderId="0" applyNumberFormat="0" applyFill="0" applyBorder="0" applyAlignment="0" applyProtection="0"/>
    <xf numFmtId="0" fontId="5" fillId="0" borderId="0">
      <alignment horizontal="left" vertical="top"/>
    </xf>
    <xf numFmtId="0" fontId="5" fillId="0" borderId="1">
      <alignment horizontal="left" vertical="top" wrapText="1" indent="1"/>
    </xf>
    <xf numFmtId="0" fontId="42" fillId="0" borderId="0" applyFill="0" applyBorder="0">
      <alignment horizontal="center" vertical="center"/>
    </xf>
    <xf numFmtId="0" fontId="46" fillId="0" borderId="0">
      <alignment horizontal="left" vertical="center" wrapText="1" indent="1"/>
    </xf>
    <xf numFmtId="0" fontId="47" fillId="21" borderId="26" applyNumberFormat="0" applyProtection="0">
      <alignment horizontal="center" vertical="center"/>
    </xf>
    <xf numFmtId="0" fontId="48" fillId="22" borderId="0" applyProtection="0">
      <alignment horizontal="left" indent="1"/>
    </xf>
    <xf numFmtId="0" fontId="45" fillId="0" borderId="0" applyNumberFormat="0" applyProtection="0">
      <alignment horizontal="right" indent="1"/>
    </xf>
    <xf numFmtId="164" fontId="49" fillId="0" borderId="27">
      <alignment horizontal="left" vertical="center" indent="1"/>
    </xf>
    <xf numFmtId="0" fontId="50" fillId="0" borderId="28" applyNumberFormat="0" applyFont="0" applyFill="0" applyAlignment="0" applyProtection="0"/>
    <xf numFmtId="0" fontId="46" fillId="0" borderId="29" applyNumberFormat="0" applyFont="0" applyFill="0" applyAlignment="0" applyProtection="0">
      <alignment horizontal="left" vertical="center" wrapText="1" indent="1"/>
    </xf>
    <xf numFmtId="0" fontId="46" fillId="0" borderId="30" applyNumberFormat="0" applyFont="0" applyFill="0" applyAlignment="0" applyProtection="0">
      <alignment horizontal="left" vertical="center" wrapText="1" indent="1"/>
    </xf>
  </cellStyleXfs>
  <cellXfs count="151">
    <xf numFmtId="0" fontId="0" fillId="0" borderId="0" xfId="0">
      <alignment horizontal="left" vertical="top" wrapText="1" indent="1"/>
    </xf>
    <xf numFmtId="0" fontId="0" fillId="3" borderId="0" xfId="0" applyFill="1">
      <alignment horizontal="left" vertical="top" wrapText="1" indent="1"/>
    </xf>
    <xf numFmtId="0" fontId="0" fillId="5" borderId="0" xfId="0" applyFill="1">
      <alignment horizontal="left" vertical="top" wrapText="1" indent="1"/>
    </xf>
    <xf numFmtId="0" fontId="0" fillId="6" borderId="0" xfId="0" applyFill="1">
      <alignment horizontal="left" vertical="top" wrapText="1" indent="1"/>
    </xf>
    <xf numFmtId="0" fontId="9" fillId="6" borderId="0" xfId="0" applyFont="1" applyFill="1">
      <alignment horizontal="left" vertical="top" wrapText="1" indent="1"/>
    </xf>
    <xf numFmtId="164" fontId="10" fillId="6" borderId="0" xfId="1" applyNumberFormat="1" applyFont="1" applyFill="1" applyAlignment="1">
      <alignment horizontal="left"/>
    </xf>
    <xf numFmtId="164" fontId="10" fillId="6" borderId="0" xfId="1" applyNumberFormat="1" applyFont="1" applyFill="1">
      <alignment horizontal="left" vertical="top"/>
    </xf>
    <xf numFmtId="0" fontId="10" fillId="6" borderId="0" xfId="1" applyFont="1" applyFill="1" applyAlignment="1">
      <alignment horizontal="center" vertical="top"/>
    </xf>
    <xf numFmtId="0" fontId="13" fillId="6" borderId="0" xfId="2" applyFont="1" applyFill="1">
      <alignment vertical="top"/>
    </xf>
    <xf numFmtId="0" fontId="0" fillId="7" borderId="0" xfId="0" applyFill="1">
      <alignment horizontal="left" vertical="top" wrapText="1" indent="1"/>
    </xf>
    <xf numFmtId="0" fontId="9" fillId="7" borderId="0" xfId="0" applyFont="1" applyFill="1">
      <alignment horizontal="left" vertical="top" wrapText="1" indent="1"/>
    </xf>
    <xf numFmtId="0" fontId="0" fillId="8" borderId="0" xfId="0" applyFill="1">
      <alignment horizontal="left" vertical="top" wrapText="1" indent="1"/>
    </xf>
    <xf numFmtId="0" fontId="9" fillId="8" borderId="0" xfId="0" applyFont="1" applyFill="1">
      <alignment horizontal="left" vertical="top" wrapText="1" indent="1"/>
    </xf>
    <xf numFmtId="0" fontId="11" fillId="8" borderId="0" xfId="7" applyFont="1" applyFill="1" applyAlignment="1">
      <alignment horizontal="left" vertical="center"/>
    </xf>
    <xf numFmtId="164" fontId="12" fillId="8" borderId="0" xfId="1" applyNumberFormat="1" applyFont="1" applyFill="1" applyAlignment="1">
      <alignment horizontal="left" vertical="center"/>
    </xf>
    <xf numFmtId="0" fontId="14" fillId="7" borderId="0" xfId="5" applyFont="1" applyFill="1" applyAlignment="1">
      <alignment horizontal="left" vertical="top"/>
    </xf>
    <xf numFmtId="0" fontId="14" fillId="7" borderId="0" xfId="5" applyFont="1" applyFill="1" applyAlignment="1">
      <alignment horizontal="left" vertical="center"/>
    </xf>
    <xf numFmtId="0" fontId="13" fillId="7" borderId="0" xfId="0" applyFont="1" applyFill="1" applyAlignment="1">
      <alignment horizontal="right" vertical="top" wrapText="1" indent="1"/>
    </xf>
    <xf numFmtId="0" fontId="13" fillId="7" borderId="0" xfId="0" applyFont="1" applyFill="1" applyAlignment="1">
      <alignment horizontal="right" vertical="top" wrapText="1"/>
    </xf>
    <xf numFmtId="164" fontId="12" fillId="8" borderId="0" xfId="1" applyNumberFormat="1" applyFont="1" applyFill="1">
      <alignment horizontal="left" vertical="top"/>
    </xf>
    <xf numFmtId="0" fontId="15" fillId="7" borderId="0" xfId="5" applyFont="1" applyFill="1" applyAlignment="1">
      <alignment horizontal="left" vertical="top"/>
    </xf>
    <xf numFmtId="0" fontId="15" fillId="7" borderId="0" xfId="5" applyFont="1" applyFill="1" applyAlignment="1">
      <alignment horizontal="left"/>
    </xf>
    <xf numFmtId="164" fontId="13" fillId="7" borderId="4" xfId="4" applyFont="1" applyFill="1" applyBorder="1" applyAlignment="1">
      <alignment horizontal="left" vertical="center" indent="1"/>
    </xf>
    <xf numFmtId="164" fontId="13" fillId="7" borderId="5" xfId="4" applyFont="1" applyFill="1" applyBorder="1" applyAlignment="1">
      <alignment horizontal="left" vertical="center" indent="1"/>
    </xf>
    <xf numFmtId="0" fontId="13" fillId="6" borderId="2" xfId="11" applyFont="1" applyFill="1" applyBorder="1" applyAlignment="1">
      <alignment horizontal="left" vertical="center" wrapText="1" indent="1"/>
    </xf>
    <xf numFmtId="0" fontId="13" fillId="6" borderId="3" xfId="11" applyFont="1" applyFill="1" applyBorder="1" applyAlignment="1">
      <alignment horizontal="left" vertical="center" wrapText="1" indent="1"/>
    </xf>
    <xf numFmtId="0" fontId="0" fillId="9" borderId="0" xfId="0" applyFill="1">
      <alignment horizontal="left" vertical="top" wrapText="1" indent="1"/>
    </xf>
    <xf numFmtId="0" fontId="16" fillId="0" borderId="0" xfId="0" applyFont="1">
      <alignment horizontal="left" vertical="top" wrapText="1" indent="1"/>
    </xf>
    <xf numFmtId="0" fontId="0" fillId="10" borderId="0" xfId="0" applyFill="1">
      <alignment horizontal="left" vertical="top" wrapText="1" indent="1"/>
    </xf>
    <xf numFmtId="0" fontId="9" fillId="10" borderId="0" xfId="0" applyFont="1" applyFill="1">
      <alignment horizontal="left" vertical="top" wrapText="1" indent="1"/>
    </xf>
    <xf numFmtId="0" fontId="11" fillId="10" borderId="0" xfId="7" applyFont="1" applyFill="1" applyAlignment="1">
      <alignment horizontal="left" vertical="center"/>
    </xf>
    <xf numFmtId="0" fontId="0" fillId="11" borderId="0" xfId="0" applyFill="1">
      <alignment horizontal="left" vertical="top" wrapText="1" indent="1"/>
    </xf>
    <xf numFmtId="0" fontId="13" fillId="11" borderId="0" xfId="0" applyFont="1" applyFill="1" applyAlignment="1">
      <alignment horizontal="right" vertical="top" wrapText="1" indent="1"/>
    </xf>
    <xf numFmtId="0" fontId="13" fillId="11" borderId="0" xfId="0" applyFont="1" applyFill="1" applyAlignment="1">
      <alignment horizontal="right" vertical="top" wrapText="1"/>
    </xf>
    <xf numFmtId="0" fontId="9" fillId="12" borderId="0" xfId="0" applyFont="1" applyFill="1">
      <alignment horizontal="left" vertical="top" wrapText="1" indent="1"/>
    </xf>
    <xf numFmtId="164" fontId="10" fillId="12" borderId="0" xfId="1" applyNumberFormat="1" applyFont="1" applyFill="1" applyAlignment="1">
      <alignment horizontal="left"/>
    </xf>
    <xf numFmtId="164" fontId="10" fillId="12" borderId="0" xfId="1" applyNumberFormat="1" applyFont="1" applyFill="1">
      <alignment horizontal="left" vertical="top"/>
    </xf>
    <xf numFmtId="0" fontId="10" fillId="12" borderId="0" xfId="1" applyFont="1" applyFill="1" applyAlignment="1">
      <alignment horizontal="center" vertical="top"/>
    </xf>
    <xf numFmtId="0" fontId="0" fillId="12" borderId="0" xfId="0" applyFill="1">
      <alignment horizontal="left" vertical="top" wrapText="1" indent="1"/>
    </xf>
    <xf numFmtId="0" fontId="17" fillId="12" borderId="0" xfId="2" applyFont="1" applyFill="1">
      <alignment vertical="top"/>
    </xf>
    <xf numFmtId="164" fontId="18" fillId="10" borderId="0" xfId="1" applyNumberFormat="1" applyFont="1" applyFill="1" applyAlignment="1">
      <alignment horizontal="left" vertical="center"/>
    </xf>
    <xf numFmtId="0" fontId="19" fillId="10" borderId="0" xfId="7" applyFont="1" applyFill="1" applyAlignment="1">
      <alignment horizontal="left" vertical="center"/>
    </xf>
    <xf numFmtId="164" fontId="18" fillId="10" borderId="0" xfId="1" applyNumberFormat="1" applyFont="1" applyFill="1">
      <alignment horizontal="left" vertical="top"/>
    </xf>
    <xf numFmtId="0" fontId="17" fillId="11" borderId="0" xfId="0" applyFont="1" applyFill="1">
      <alignment horizontal="left" vertical="top" wrapText="1" indent="1"/>
    </xf>
    <xf numFmtId="0" fontId="20" fillId="11" borderId="0" xfId="5" applyFont="1" applyFill="1" applyAlignment="1">
      <alignment horizontal="left" vertical="top"/>
    </xf>
    <xf numFmtId="0" fontId="20" fillId="11" borderId="0" xfId="5" applyFont="1" applyFill="1" applyAlignment="1">
      <alignment horizontal="left" vertical="center"/>
    </xf>
    <xf numFmtId="0" fontId="21" fillId="11" borderId="0" xfId="5" applyFont="1" applyFill="1" applyAlignment="1">
      <alignment horizontal="left" vertical="top"/>
    </xf>
    <xf numFmtId="0" fontId="21" fillId="11" borderId="0" xfId="5" applyFont="1" applyFill="1" applyAlignment="1">
      <alignment horizontal="left"/>
    </xf>
    <xf numFmtId="0" fontId="17" fillId="12" borderId="9" xfId="11" applyFont="1" applyFill="1" applyBorder="1" applyAlignment="1">
      <alignment horizontal="left" vertical="center" wrapText="1" indent="1"/>
    </xf>
    <xf numFmtId="164" fontId="17" fillId="11" borderId="8" xfId="4" applyFont="1" applyFill="1" applyBorder="1" applyAlignment="1">
      <alignment horizontal="left" vertical="center" indent="1"/>
    </xf>
    <xf numFmtId="0" fontId="22" fillId="13" borderId="0" xfId="0" applyFont="1" applyFill="1">
      <alignment horizontal="left" vertical="top" wrapText="1" indent="1"/>
    </xf>
    <xf numFmtId="0" fontId="22" fillId="2" borderId="0" xfId="0" applyFont="1" applyFill="1">
      <alignment horizontal="left" vertical="top" wrapText="1" indent="1"/>
    </xf>
    <xf numFmtId="164" fontId="23" fillId="2" borderId="0" xfId="1" applyNumberFormat="1" applyFont="1" applyFill="1" applyAlignment="1">
      <alignment horizontal="left"/>
    </xf>
    <xf numFmtId="164" fontId="23" fillId="2" borderId="0" xfId="1" applyNumberFormat="1" applyFont="1" applyFill="1">
      <alignment horizontal="left" vertical="top"/>
    </xf>
    <xf numFmtId="0" fontId="23" fillId="2" borderId="0" xfId="1" applyFont="1" applyFill="1" applyAlignment="1">
      <alignment horizontal="center" vertical="top"/>
    </xf>
    <xf numFmtId="0" fontId="22" fillId="2" borderId="0" xfId="2" applyFont="1" applyFill="1">
      <alignment vertical="top"/>
    </xf>
    <xf numFmtId="0" fontId="24" fillId="13" borderId="0" xfId="7" applyFont="1" applyFill="1" applyAlignment="1">
      <alignment horizontal="left" vertical="center"/>
    </xf>
    <xf numFmtId="164" fontId="23" fillId="13" borderId="0" xfId="1" applyNumberFormat="1" applyFont="1" applyFill="1" applyAlignment="1">
      <alignment horizontal="left" vertical="center"/>
    </xf>
    <xf numFmtId="164" fontId="23" fillId="13" borderId="0" xfId="1" applyNumberFormat="1" applyFont="1" applyFill="1">
      <alignment horizontal="left" vertical="top"/>
    </xf>
    <xf numFmtId="0" fontId="22" fillId="14" borderId="0" xfId="0" applyFont="1" applyFill="1">
      <alignment horizontal="left" vertical="top" wrapText="1" indent="1"/>
    </xf>
    <xf numFmtId="0" fontId="25" fillId="14" borderId="0" xfId="5" applyFont="1" applyFill="1" applyAlignment="1">
      <alignment horizontal="left" vertical="top"/>
    </xf>
    <xf numFmtId="0" fontId="25" fillId="14" borderId="0" xfId="5" applyFont="1" applyFill="1" applyAlignment="1">
      <alignment horizontal="left" vertical="center"/>
    </xf>
    <xf numFmtId="0" fontId="22" fillId="14" borderId="0" xfId="0" applyFont="1" applyFill="1" applyAlignment="1">
      <alignment horizontal="right" vertical="top" wrapText="1" indent="1"/>
    </xf>
    <xf numFmtId="0" fontId="22" fillId="14" borderId="0" xfId="0" applyFont="1" applyFill="1" applyAlignment="1">
      <alignment horizontal="right" vertical="top" wrapText="1"/>
    </xf>
    <xf numFmtId="0" fontId="26" fillId="14" borderId="0" xfId="5" applyFont="1" applyFill="1" applyAlignment="1">
      <alignment horizontal="left" vertical="top"/>
    </xf>
    <xf numFmtId="0" fontId="26" fillId="14" borderId="0" xfId="5" applyFont="1" applyFill="1" applyAlignment="1">
      <alignment horizontal="left"/>
    </xf>
    <xf numFmtId="0" fontId="22" fillId="2" borderId="11" xfId="11" applyFont="1" applyFill="1" applyBorder="1" applyAlignment="1">
      <alignment horizontal="left" vertical="center" wrapText="1" indent="1"/>
    </xf>
    <xf numFmtId="164" fontId="22" fillId="14" borderId="12" xfId="4" applyFont="1" applyFill="1" applyBorder="1" applyAlignment="1">
      <alignment horizontal="left" vertical="center" indent="1"/>
    </xf>
    <xf numFmtId="0" fontId="27" fillId="16" borderId="0" xfId="0" applyFont="1" applyFill="1">
      <alignment horizontal="left" vertical="top" wrapText="1" indent="1"/>
    </xf>
    <xf numFmtId="0" fontId="27" fillId="17" borderId="0" xfId="0" applyFont="1" applyFill="1">
      <alignment horizontal="left" vertical="top" wrapText="1" indent="1"/>
    </xf>
    <xf numFmtId="164" fontId="28" fillId="17" borderId="0" xfId="1" applyNumberFormat="1" applyFont="1" applyFill="1" applyAlignment="1">
      <alignment horizontal="left"/>
    </xf>
    <xf numFmtId="164" fontId="28" fillId="17" borderId="0" xfId="1" applyNumberFormat="1" applyFont="1" applyFill="1">
      <alignment horizontal="left" vertical="top"/>
    </xf>
    <xf numFmtId="0" fontId="28" fillId="17" borderId="0" xfId="1" applyFont="1" applyFill="1" applyAlignment="1">
      <alignment horizontal="center" vertical="top"/>
    </xf>
    <xf numFmtId="0" fontId="27" fillId="17" borderId="0" xfId="2" applyFont="1" applyFill="1">
      <alignment vertical="top"/>
    </xf>
    <xf numFmtId="0" fontId="29" fillId="16" borderId="0" xfId="7" applyFont="1" applyFill="1" applyAlignment="1">
      <alignment horizontal="left" vertical="center"/>
    </xf>
    <xf numFmtId="164" fontId="28" fillId="16" borderId="0" xfId="1" applyNumberFormat="1" applyFont="1" applyFill="1" applyAlignment="1">
      <alignment horizontal="left" vertical="center"/>
    </xf>
    <xf numFmtId="164" fontId="28" fillId="16" borderId="0" xfId="1" applyNumberFormat="1" applyFont="1" applyFill="1">
      <alignment horizontal="left" vertical="top"/>
    </xf>
    <xf numFmtId="0" fontId="27" fillId="15" borderId="0" xfId="0" applyFont="1" applyFill="1">
      <alignment horizontal="left" vertical="top" wrapText="1" indent="1"/>
    </xf>
    <xf numFmtId="0" fontId="30" fillId="15" borderId="0" xfId="5" applyFont="1" applyFill="1" applyAlignment="1">
      <alignment horizontal="left" vertical="top"/>
    </xf>
    <xf numFmtId="0" fontId="30" fillId="15" borderId="0" xfId="5" applyFont="1" applyFill="1" applyAlignment="1">
      <alignment horizontal="left" vertical="center"/>
    </xf>
    <xf numFmtId="0" fontId="27" fillId="15" borderId="0" xfId="0" applyFont="1" applyFill="1" applyAlignment="1">
      <alignment horizontal="right" vertical="top" wrapText="1" indent="1"/>
    </xf>
    <xf numFmtId="0" fontId="27" fillId="15" borderId="0" xfId="0" applyFont="1" applyFill="1" applyAlignment="1">
      <alignment horizontal="right" vertical="top" wrapText="1"/>
    </xf>
    <xf numFmtId="0" fontId="31" fillId="15" borderId="0" xfId="5" applyFont="1" applyFill="1" applyAlignment="1">
      <alignment horizontal="left" vertical="top"/>
    </xf>
    <xf numFmtId="0" fontId="31" fillId="15" borderId="0" xfId="5" applyFont="1" applyFill="1" applyAlignment="1">
      <alignment horizontal="left"/>
    </xf>
    <xf numFmtId="164" fontId="27" fillId="15" borderId="16" xfId="4" applyFont="1" applyFill="1" applyBorder="1" applyAlignment="1">
      <alignment horizontal="left" vertical="center" indent="1"/>
    </xf>
    <xf numFmtId="0" fontId="32" fillId="18" borderId="0" xfId="0" applyFont="1" applyFill="1">
      <alignment horizontal="left" vertical="top" wrapText="1" indent="1"/>
    </xf>
    <xf numFmtId="0" fontId="32" fillId="20" borderId="0" xfId="0" applyFont="1" applyFill="1">
      <alignment horizontal="left" vertical="top" wrapText="1" indent="1"/>
    </xf>
    <xf numFmtId="164" fontId="33" fillId="20" borderId="0" xfId="1" applyNumberFormat="1" applyFont="1" applyFill="1" applyAlignment="1">
      <alignment horizontal="left"/>
    </xf>
    <xf numFmtId="164" fontId="33" fillId="20" borderId="0" xfId="1" applyNumberFormat="1" applyFont="1" applyFill="1">
      <alignment horizontal="left" vertical="top"/>
    </xf>
    <xf numFmtId="0" fontId="33" fillId="20" borderId="0" xfId="1" applyFont="1" applyFill="1" applyAlignment="1">
      <alignment horizontal="center" vertical="top"/>
    </xf>
    <xf numFmtId="0" fontId="32" fillId="20" borderId="0" xfId="2" applyFont="1" applyFill="1">
      <alignment vertical="top"/>
    </xf>
    <xf numFmtId="0" fontId="34" fillId="18" borderId="0" xfId="7" applyFont="1" applyFill="1" applyAlignment="1">
      <alignment horizontal="left" vertical="center"/>
    </xf>
    <xf numFmtId="164" fontId="33" fillId="18" borderId="0" xfId="1" applyNumberFormat="1" applyFont="1" applyFill="1" applyAlignment="1">
      <alignment horizontal="left" vertical="center"/>
    </xf>
    <xf numFmtId="164" fontId="33" fillId="18" borderId="0" xfId="1" applyNumberFormat="1" applyFont="1" applyFill="1">
      <alignment horizontal="left" vertical="top"/>
    </xf>
    <xf numFmtId="0" fontId="32" fillId="19" borderId="0" xfId="0" applyFont="1" applyFill="1">
      <alignment horizontal="left" vertical="top" wrapText="1" indent="1"/>
    </xf>
    <xf numFmtId="0" fontId="35" fillId="19" borderId="0" xfId="5" applyFont="1" applyFill="1" applyAlignment="1">
      <alignment horizontal="left" vertical="top"/>
    </xf>
    <xf numFmtId="0" fontId="35" fillId="19" borderId="0" xfId="5" applyFont="1" applyFill="1" applyAlignment="1">
      <alignment horizontal="left" vertical="center"/>
    </xf>
    <xf numFmtId="0" fontId="36" fillId="19" borderId="0" xfId="5" applyFont="1" applyFill="1" applyAlignment="1">
      <alignment horizontal="left" vertical="top"/>
    </xf>
    <xf numFmtId="0" fontId="36" fillId="19" borderId="0" xfId="5" applyFont="1" applyFill="1" applyAlignment="1">
      <alignment horizontal="left"/>
    </xf>
    <xf numFmtId="0" fontId="32" fillId="20" borderId="21" xfId="11" applyFont="1" applyFill="1" applyBorder="1" applyAlignment="1">
      <alignment horizontal="left" vertical="center" wrapText="1" indent="1"/>
    </xf>
    <xf numFmtId="0" fontId="27" fillId="18" borderId="0" xfId="0" applyFont="1" applyFill="1">
      <alignment horizontal="left" vertical="top" wrapText="1" indent="1"/>
    </xf>
    <xf numFmtId="0" fontId="27" fillId="19" borderId="0" xfId="0" applyFont="1" applyFill="1">
      <alignment horizontal="left" vertical="top" wrapText="1" indent="1"/>
    </xf>
    <xf numFmtId="0" fontId="27" fillId="19" borderId="0" xfId="0" applyFont="1" applyFill="1" applyAlignment="1">
      <alignment horizontal="right" vertical="top" wrapText="1" indent="1"/>
    </xf>
    <xf numFmtId="0" fontId="27" fillId="19" borderId="0" xfId="0" applyFont="1" applyFill="1" applyAlignment="1">
      <alignment horizontal="right" vertical="top" wrapText="1"/>
    </xf>
    <xf numFmtId="164" fontId="32" fillId="19" borderId="19" xfId="4" applyFont="1" applyFill="1" applyBorder="1" applyAlignment="1">
      <alignment horizontal="left" vertical="center" indent="1"/>
    </xf>
    <xf numFmtId="164" fontId="32" fillId="19" borderId="20" xfId="4" applyFont="1" applyFill="1" applyBorder="1" applyAlignment="1">
      <alignment horizontal="left" vertical="center" indent="1"/>
    </xf>
    <xf numFmtId="164" fontId="27" fillId="15" borderId="17" xfId="4" applyFont="1" applyFill="1" applyBorder="1" applyAlignment="1">
      <alignment horizontal="left" vertical="center" indent="1"/>
    </xf>
    <xf numFmtId="164" fontId="27" fillId="15" borderId="14" xfId="4" applyFont="1" applyFill="1" applyBorder="1" applyAlignment="1">
      <alignment horizontal="left" vertical="center" indent="1"/>
    </xf>
    <xf numFmtId="0" fontId="27" fillId="17" borderId="15" xfId="11" applyFont="1" applyFill="1" applyBorder="1" applyAlignment="1">
      <alignment horizontal="left" vertical="center" wrapText="1" indent="1"/>
    </xf>
    <xf numFmtId="0" fontId="27" fillId="17" borderId="18" xfId="11" applyFont="1" applyFill="1" applyBorder="1" applyAlignment="1">
      <alignment horizontal="left" vertical="center" wrapText="1" indent="1"/>
    </xf>
    <xf numFmtId="0" fontId="13" fillId="5" borderId="0" xfId="0" applyFont="1" applyFill="1" applyAlignment="1">
      <alignment horizontal="right" vertical="top" wrapText="1" indent="1"/>
    </xf>
    <xf numFmtId="0" fontId="13" fillId="5" borderId="0" xfId="0" applyFont="1" applyFill="1" applyAlignment="1">
      <alignment horizontal="right" vertical="top" wrapText="1"/>
    </xf>
    <xf numFmtId="0" fontId="37" fillId="9" borderId="0" xfId="0" applyFont="1" applyFill="1">
      <alignment horizontal="left" vertical="top" wrapText="1" indent="1"/>
    </xf>
    <xf numFmtId="0" fontId="37" fillId="4" borderId="0" xfId="0" applyFont="1" applyFill="1">
      <alignment horizontal="left" vertical="top" wrapText="1" indent="1"/>
    </xf>
    <xf numFmtId="164" fontId="38" fillId="4" borderId="0" xfId="1" applyNumberFormat="1" applyFont="1" applyFill="1" applyBorder="1" applyAlignment="1">
      <alignment horizontal="left"/>
    </xf>
    <xf numFmtId="164" fontId="38" fillId="4" borderId="0" xfId="1" applyNumberFormat="1" applyFont="1" applyFill="1" applyBorder="1">
      <alignment horizontal="left" vertical="top"/>
    </xf>
    <xf numFmtId="164" fontId="38" fillId="4" borderId="0" xfId="1" applyNumberFormat="1" applyFont="1" applyFill="1">
      <alignment horizontal="left" vertical="top"/>
    </xf>
    <xf numFmtId="0" fontId="38" fillId="4" borderId="0" xfId="1" applyFont="1" applyFill="1" applyAlignment="1">
      <alignment horizontal="center" vertical="top"/>
    </xf>
    <xf numFmtId="0" fontId="37" fillId="4" borderId="0" xfId="2" applyFont="1" applyFill="1">
      <alignment vertical="top"/>
    </xf>
    <xf numFmtId="0" fontId="39" fillId="9" borderId="0" xfId="7" applyFont="1" applyFill="1" applyAlignment="1">
      <alignment horizontal="left" vertical="center"/>
    </xf>
    <xf numFmtId="164" fontId="38" fillId="9" borderId="0" xfId="1" applyNumberFormat="1" applyFont="1" applyFill="1" applyAlignment="1">
      <alignment horizontal="left" vertical="center"/>
    </xf>
    <xf numFmtId="164" fontId="38" fillId="9" borderId="0" xfId="1" applyNumberFormat="1" applyFont="1" applyFill="1">
      <alignment horizontal="left" vertical="top"/>
    </xf>
    <xf numFmtId="0" fontId="37" fillId="5" borderId="0" xfId="0" applyFont="1" applyFill="1">
      <alignment horizontal="left" vertical="top" wrapText="1" indent="1"/>
    </xf>
    <xf numFmtId="0" fontId="40" fillId="5" borderId="0" xfId="5" applyFont="1" applyFill="1" applyAlignment="1">
      <alignment horizontal="left" vertical="top"/>
    </xf>
    <xf numFmtId="0" fontId="40" fillId="5" borderId="0" xfId="5" applyFont="1" applyFill="1" applyAlignment="1">
      <alignment horizontal="left" vertical="center"/>
    </xf>
    <xf numFmtId="0" fontId="41" fillId="5" borderId="0" xfId="5" applyFont="1" applyFill="1" applyAlignment="1">
      <alignment horizontal="left" vertical="top"/>
    </xf>
    <xf numFmtId="0" fontId="41" fillId="5" borderId="0" xfId="5" applyFont="1" applyFill="1" applyAlignment="1">
      <alignment horizontal="left"/>
    </xf>
    <xf numFmtId="164" fontId="37" fillId="5" borderId="24" xfId="4" applyFont="1" applyFill="1" applyBorder="1" applyAlignment="1">
      <alignment horizontal="left" vertical="center" indent="1"/>
    </xf>
    <xf numFmtId="0" fontId="37" fillId="4" borderId="22" xfId="11" applyFont="1" applyFill="1" applyBorder="1" applyAlignment="1">
      <alignment horizontal="left" vertical="center" wrapText="1" indent="1"/>
    </xf>
    <xf numFmtId="164" fontId="37" fillId="5" borderId="23" xfId="4" applyFont="1" applyFill="1" applyBorder="1" applyAlignment="1">
      <alignment horizontal="left" vertical="center" indent="1"/>
    </xf>
    <xf numFmtId="0" fontId="27" fillId="15" borderId="0" xfId="0" applyFont="1" applyFill="1" applyAlignment="1">
      <alignment horizontal="left" vertical="top" wrapText="1"/>
    </xf>
    <xf numFmtId="0" fontId="0" fillId="15" borderId="0" xfId="0" applyFill="1">
      <alignment horizontal="left" vertical="top" wrapText="1" indent="1"/>
    </xf>
    <xf numFmtId="0" fontId="30" fillId="3" borderId="0" xfId="5" applyFont="1" applyFill="1" applyAlignment="1">
      <alignment horizontal="left" vertical="center" indent="2"/>
    </xf>
    <xf numFmtId="0" fontId="27" fillId="3" borderId="0" xfId="0" applyFont="1" applyFill="1" applyAlignment="1">
      <alignment horizontal="left" vertical="top" wrapText="1" indent="2"/>
    </xf>
    <xf numFmtId="0" fontId="0" fillId="15" borderId="25" xfId="0" applyFill="1" applyBorder="1" applyAlignment="1">
      <alignment horizontal="left" vertical="center" wrapText="1" indent="1"/>
    </xf>
    <xf numFmtId="0" fontId="0" fillId="17" borderId="25" xfId="0" applyFill="1" applyBorder="1" applyAlignment="1">
      <alignment horizontal="center" vertical="center" wrapText="1"/>
    </xf>
    <xf numFmtId="0" fontId="36" fillId="19" borderId="0" xfId="5" applyFont="1" applyFill="1" applyAlignment="1">
      <alignment horizontal="left" vertical="center"/>
    </xf>
    <xf numFmtId="0" fontId="26" fillId="14" borderId="0" xfId="5" applyFont="1" applyFill="1" applyAlignment="1">
      <alignment horizontal="left" vertical="center"/>
    </xf>
    <xf numFmtId="0" fontId="21" fillId="11" borderId="0" xfId="5" applyFont="1" applyFill="1" applyAlignment="1">
      <alignment horizontal="left" vertical="center"/>
    </xf>
    <xf numFmtId="0" fontId="41" fillId="5" borderId="0" xfId="5" applyFont="1" applyFill="1" applyAlignment="1">
      <alignment horizontal="left" vertical="center"/>
    </xf>
    <xf numFmtId="0" fontId="15" fillId="7" borderId="0" xfId="5" applyFont="1" applyFill="1" applyAlignment="1">
      <alignment horizontal="left" vertical="center"/>
    </xf>
    <xf numFmtId="0" fontId="31" fillId="15" borderId="0" xfId="5" applyFont="1" applyFill="1" applyAlignment="1">
      <alignment horizontal="left" vertical="center"/>
    </xf>
    <xf numFmtId="0" fontId="43" fillId="3" borderId="0" xfId="5" applyFont="1" applyFill="1" applyAlignment="1">
      <alignment vertical="center" wrapText="1"/>
    </xf>
    <xf numFmtId="164" fontId="27" fillId="15" borderId="13" xfId="4" applyFont="1" applyFill="1" applyBorder="1" applyAlignment="1">
      <alignment horizontal="left" vertical="center" indent="1"/>
    </xf>
    <xf numFmtId="0" fontId="13" fillId="6" borderId="6" xfId="11" applyFont="1" applyFill="1" applyBorder="1" applyAlignment="1">
      <alignment horizontal="left" vertical="center" wrapText="1" indent="1"/>
    </xf>
    <xf numFmtId="0" fontId="13" fillId="6" borderId="7" xfId="11" applyFont="1" applyFill="1" applyBorder="1" applyAlignment="1">
      <alignment horizontal="left" vertical="center" wrapText="1" indent="1"/>
    </xf>
    <xf numFmtId="0" fontId="22" fillId="2" borderId="10" xfId="11" applyFont="1" applyFill="1" applyBorder="1" applyAlignment="1">
      <alignment horizontal="left" vertical="center" wrapText="1" indent="1"/>
    </xf>
    <xf numFmtId="164" fontId="32" fillId="19" borderId="31" xfId="4" applyFont="1" applyFill="1" applyBorder="1" applyAlignment="1">
      <alignment horizontal="left" vertical="center" indent="1"/>
    </xf>
    <xf numFmtId="0" fontId="32" fillId="20" borderId="32" xfId="11" applyFont="1" applyFill="1" applyBorder="1" applyAlignment="1">
      <alignment horizontal="left" vertical="center" wrapText="1" indent="1"/>
    </xf>
    <xf numFmtId="164" fontId="32" fillId="19" borderId="33" xfId="4" applyFont="1" applyFill="1" applyBorder="1" applyAlignment="1">
      <alignment horizontal="left" vertical="center" indent="1"/>
    </xf>
    <xf numFmtId="0" fontId="0" fillId="17" borderId="25" xfId="0" applyFill="1" applyBorder="1" applyAlignment="1">
      <alignment horizontal="left" vertical="center" wrapText="1" indent="2"/>
    </xf>
  </cellXfs>
  <cellStyles count="21">
    <cellStyle name="Calendar details" xfId="11" xr:uid="{00000000-0005-0000-0000-000000000000}"/>
    <cellStyle name="Day" xfId="17" xr:uid="{03FBA1F5-B43A-409F-A3D4-47735C7E6872}"/>
    <cellStyle name="Entry Fields" xfId="10" xr:uid="{00000000-0005-0000-0000-000001000000}"/>
    <cellStyle name="Explanatory Text" xfId="9" builtinId="53" customBuiltin="1"/>
    <cellStyle name="Explanatory Text 2" xfId="20" xr:uid="{181AC30D-66B9-4DFA-A29F-54F32DE82ECD}"/>
    <cellStyle name="Followed Hyperlink" xfId="8" builtinId="9" customBuiltin="1"/>
    <cellStyle name="Heading 1" xfId="2" builtinId="16" customBuiltin="1"/>
    <cellStyle name="Heading 2" xfId="3" builtinId="17" customBuiltin="1"/>
    <cellStyle name="Heading 2 2" xfId="15" xr:uid="{7E05EB76-A36C-4650-8B57-EE5F332243D7}"/>
    <cellStyle name="Heading 3" xfId="4" builtinId="18" customBuiltin="1"/>
    <cellStyle name="Heading 3 2" xfId="14" xr:uid="{58B5F426-77FB-49F9-A866-0A930A17A068}"/>
    <cellStyle name="Heading 4" xfId="6" builtinId="19" customBuiltin="1"/>
    <cellStyle name="Heading 4 2" xfId="16" xr:uid="{2CF1D24A-BC27-4A1D-A898-72F1EF07413C}"/>
    <cellStyle name="Hyperlink" xfId="5" builtinId="8" customBuiltin="1"/>
    <cellStyle name="Input 2" xfId="18" xr:uid="{28B667F5-D623-4759-AC3B-61726EFD4CFD}"/>
    <cellStyle name="Normal" xfId="0" builtinId="0" customBuiltin="1"/>
    <cellStyle name="Normal 2" xfId="13" xr:uid="{6971D19B-FC7C-420F-AF59-FD183B0BF6C4}"/>
    <cellStyle name="Note 2" xfId="19" xr:uid="{7C3C29AD-8421-4DC7-BFCC-220FDAE7E408}"/>
    <cellStyle name="Title" xfId="1" builtinId="15" customBuiltin="1"/>
    <cellStyle name="Year" xfId="7" xr:uid="{00000000-0005-0000-0000-00000B000000}"/>
    <cellStyle name="Year and Month" xfId="12" xr:uid="{57A0AE72-B3AD-4FC3-A4B2-CD9281DE89F1}"/>
  </cellStyles>
  <dxfs count="48"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fgColor theme="9" tint="0.39991454817346722"/>
          <bgColor theme="9" tint="0.59996337778862885"/>
        </patternFill>
      </fill>
    </dxf>
    <dxf>
      <fill>
        <patternFill>
          <fgColor theme="9" tint="0.39994506668294322"/>
          <bgColor theme="9" tint="0.39994506668294322"/>
        </patternFill>
      </fill>
    </dxf>
    <dxf>
      <fill>
        <patternFill>
          <fgColor theme="9" tint="0.39991454817346722"/>
          <bgColor theme="9" tint="0.59996337778862885"/>
        </patternFill>
      </fill>
    </dxf>
    <dxf>
      <fill>
        <patternFill>
          <fgColor theme="9" tint="0.39994506668294322"/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fgColor theme="9" tint="0.39991454817346722"/>
          <bgColor theme="9" tint="0.59996337778862885"/>
        </patternFill>
      </fill>
    </dxf>
    <dxf>
      <fill>
        <patternFill>
          <fgColor theme="9" tint="0.39994506668294322"/>
          <bgColor theme="9" tint="0.39994506668294322"/>
        </patternFill>
      </fill>
    </dxf>
    <dxf>
      <fill>
        <patternFill>
          <fgColor theme="9" tint="0.39991454817346722"/>
          <bgColor theme="9" tint="0.59996337778862885"/>
        </patternFill>
      </fill>
    </dxf>
    <dxf>
      <fill>
        <patternFill>
          <fgColor theme="9" tint="0.39994506668294322"/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81.xml" Id="rId8" /><Relationship Type="http://schemas.openxmlformats.org/officeDocument/2006/relationships/theme" Target="/xl/theme/theme11.xml" Id="rId13" /><Relationship Type="http://schemas.openxmlformats.org/officeDocument/2006/relationships/customXml" Target="/customXml/item2.xml" Id="rId18" /><Relationship Type="http://schemas.openxmlformats.org/officeDocument/2006/relationships/worksheet" Target="/xl/worksheets/sheet32.xml" Id="rId3" /><Relationship Type="http://schemas.openxmlformats.org/officeDocument/2006/relationships/worksheet" Target="/xl/worksheets/sheet73.xml" Id="rId7" /><Relationship Type="http://schemas.openxmlformats.org/officeDocument/2006/relationships/worksheet" Target="/xl/worksheets/sheet124.xml" Id="rId12" /><Relationship Type="http://schemas.openxmlformats.org/officeDocument/2006/relationships/customXml" Target="/customXml/item12.xml" Id="rId17" /><Relationship Type="http://schemas.openxmlformats.org/officeDocument/2006/relationships/worksheet" Target="/xl/worksheets/sheet25.xml" Id="rId2" /><Relationship Type="http://schemas.openxmlformats.org/officeDocument/2006/relationships/calcChain" Target="/xl/calcChain.xml" Id="rId16" /><Relationship Type="http://schemas.openxmlformats.org/officeDocument/2006/relationships/worksheet" Target="/xl/worksheets/sheet16.xml" Id="rId1" /><Relationship Type="http://schemas.openxmlformats.org/officeDocument/2006/relationships/worksheet" Target="/xl/worksheets/sheet67.xml" Id="rId6" /><Relationship Type="http://schemas.openxmlformats.org/officeDocument/2006/relationships/worksheet" Target="/xl/worksheets/sheet118.xml" Id="rId11" /><Relationship Type="http://schemas.openxmlformats.org/officeDocument/2006/relationships/worksheet" Target="/xl/worksheets/sheet59.xml" Id="rId5" /><Relationship Type="http://schemas.openxmlformats.org/officeDocument/2006/relationships/sharedStrings" Target="/xl/sharedStrings.xml" Id="rId15" /><Relationship Type="http://schemas.openxmlformats.org/officeDocument/2006/relationships/worksheet" Target="/xl/worksheets/sheet1010.xml" Id="rId10" /><Relationship Type="http://schemas.openxmlformats.org/officeDocument/2006/relationships/customXml" Target="/customXml/item33.xml" Id="rId19" /><Relationship Type="http://schemas.openxmlformats.org/officeDocument/2006/relationships/worksheet" Target="/xl/worksheets/sheet411.xml" Id="rId4" /><Relationship Type="http://schemas.openxmlformats.org/officeDocument/2006/relationships/worksheet" Target="/xl/worksheets/sheet912.xml" Id="rId9" /><Relationship Type="http://schemas.openxmlformats.org/officeDocument/2006/relationships/styles" Target="/xl/styles.xml" Id="rId14" /></Relationships>
</file>

<file path=xl/theme/theme11.xml><?xml version="1.0" encoding="utf-8"?>
<a:theme xmlns:a="http://schemas.openxmlformats.org/drawingml/2006/main" name="Office Theme">
  <a:themeElements>
    <a:clrScheme name="Custom 105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94A77D"/>
      </a:accent1>
      <a:accent2>
        <a:srgbClr val="EB870F"/>
      </a:accent2>
      <a:accent3>
        <a:srgbClr val="D7A917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6.bin" Id="rId1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5.bin" Id="rId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2.bin" Id="rId1" /></Relationships>
</file>

<file path=xl/worksheets/_rels/sheet59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59.bin" Id="rId1" /></Relationships>
</file>

<file path=xl/worksheets/_rels/sheet67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67.bin" Id="rId1" /></Relationships>
</file>

<file path=xl/worksheets/_rels/sheet7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73.bin" Id="rId1" /></Relationships>
</file>

<file path=xl/worksheets/_rels/sheet8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81.bin" Id="rId1" /></Relationships>
</file>

<file path=xl/worksheets/_rels/sheet118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8.bin" Id="rId1" /></Relationships>
</file>

<file path=xl/worksheets/_rels/sheet124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4.bin" Id="rId1" /></Relationships>
</file>

<file path=xl/worksheets/_rels/sheet41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411.bin" Id="rId1" /></Relationships>
</file>

<file path=xl/worksheets/_rels/sheet9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912.bin" Id="rId1" /></Relationships>
</file>

<file path=xl/worksheets/_rels/sheet1010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010.bin" Id="rId1" /></Relationships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8CFD-673D-4407-A671-C3CC1A12CB9A}">
  <sheetPr>
    <tabColor theme="9" tint="0.59999389629810485"/>
    <pageSetUpPr fitToPage="1"/>
  </sheetPr>
  <dimension ref="A1:Q19"/>
  <sheetViews>
    <sheetView showGridLines="0" tabSelected="1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  <col min="12" max="12" width="2.36328125" customWidth="1"/>
    <col min="14" max="14" width="16.36328125" customWidth="1"/>
    <col min="15" max="15" width="19" customWidth="1"/>
    <col min="16" max="16" width="13.81640625" customWidth="1"/>
    <col min="17" max="17" width="13.1796875" customWidth="1"/>
  </cols>
  <sheetData>
    <row r="1" spans="1:17" ht="38.1" customHeight="1" x14ac:dyDescent="0.85">
      <c r="A1" s="68"/>
      <c r="B1" s="68"/>
      <c r="C1" s="69"/>
      <c r="D1" s="70"/>
      <c r="E1" s="71"/>
      <c r="F1" s="71"/>
      <c r="G1" s="71"/>
      <c r="H1" s="72"/>
      <c r="I1" s="69"/>
      <c r="J1" s="69"/>
      <c r="K1" s="69"/>
      <c r="L1" s="1"/>
      <c r="M1" s="1"/>
    </row>
    <row r="2" spans="1:17" ht="25.2" customHeight="1" thickBot="1" x14ac:dyDescent="0.35">
      <c r="A2" s="68"/>
      <c r="B2" s="68"/>
      <c r="C2" s="69"/>
      <c r="D2" s="73" t="str">
        <f t="shared" ref="D2:J2" si="0">TEXT(D3,"ddd")</f>
        <v>Mon</v>
      </c>
      <c r="E2" s="73" t="str">
        <f t="shared" si="0"/>
        <v>Tue</v>
      </c>
      <c r="F2" s="73" t="str">
        <f t="shared" si="0"/>
        <v>Wed</v>
      </c>
      <c r="G2" s="73" t="str">
        <f t="shared" si="0"/>
        <v>Thu</v>
      </c>
      <c r="H2" s="73" t="str">
        <f t="shared" si="0"/>
        <v>Fri</v>
      </c>
      <c r="I2" s="73" t="str">
        <f t="shared" si="0"/>
        <v>Sat</v>
      </c>
      <c r="J2" s="73" t="str">
        <f t="shared" si="0"/>
        <v>Sun</v>
      </c>
      <c r="K2" s="69"/>
      <c r="L2" s="1"/>
      <c r="M2" s="1"/>
      <c r="N2" s="142"/>
      <c r="O2" s="142"/>
    </row>
    <row r="3" spans="1:17" ht="20.399999999999999" customHeight="1" thickBot="1" x14ac:dyDescent="0.35">
      <c r="A3" s="68"/>
      <c r="B3" s="74"/>
      <c r="C3" s="69"/>
      <c r="D3" s="143">
        <f t="array" ref="D3:J3">DaysAndWeeks+DATE(CalendarYear,1,1)-WEEKDAY(DATE(CalendarYear,1,1),(WeekStart="Mon")+1)+1</f>
        <v>45292</v>
      </c>
      <c r="E3" s="84">
        <v>45293</v>
      </c>
      <c r="F3" s="84">
        <v>45294</v>
      </c>
      <c r="G3" s="84">
        <v>45295</v>
      </c>
      <c r="H3" s="84">
        <v>45296</v>
      </c>
      <c r="I3" s="84">
        <v>45297</v>
      </c>
      <c r="J3" s="84">
        <v>45298</v>
      </c>
      <c r="K3" s="69"/>
      <c r="L3" s="1"/>
      <c r="M3" s="1"/>
      <c r="N3" s="150" t="s">
        <v>40</v>
      </c>
      <c r="O3" s="150"/>
      <c r="P3" s="134" t="s">
        <v>21</v>
      </c>
      <c r="Q3" s="134" t="s">
        <v>22</v>
      </c>
    </row>
    <row r="4" spans="1:17" ht="83.1" customHeight="1" thickBot="1" x14ac:dyDescent="0.35">
      <c r="A4" s="68"/>
      <c r="B4" s="75"/>
      <c r="C4" s="69"/>
      <c r="D4" s="108"/>
      <c r="E4" s="109"/>
      <c r="F4" s="109"/>
      <c r="G4" s="109"/>
      <c r="H4" s="109"/>
      <c r="I4" s="109"/>
      <c r="J4" s="109"/>
      <c r="K4" s="69"/>
      <c r="L4" s="1"/>
      <c r="M4" s="1"/>
      <c r="N4" s="150"/>
      <c r="O4" s="150"/>
      <c r="P4" s="135">
        <v>2024</v>
      </c>
      <c r="Q4" s="135" t="s">
        <v>39</v>
      </c>
    </row>
    <row r="5" spans="1:17" ht="20.399999999999999" customHeight="1" x14ac:dyDescent="0.3">
      <c r="A5" s="68"/>
      <c r="B5" s="74">
        <f>CalendarYear</f>
        <v>2024</v>
      </c>
      <c r="C5" s="69"/>
      <c r="D5" s="107">
        <f t="array" ref="D5:J5">DaysAndWeeks+DATE(CalendarYear,1,1)-WEEKDAY(DATE(CalendarYear,1,1),(WeekStart="Mon")+1)+8</f>
        <v>45299</v>
      </c>
      <c r="E5" s="106">
        <v>45300</v>
      </c>
      <c r="F5" s="106">
        <v>45301</v>
      </c>
      <c r="G5" s="106">
        <v>45302</v>
      </c>
      <c r="H5" s="106">
        <v>45303</v>
      </c>
      <c r="I5" s="106">
        <v>45304</v>
      </c>
      <c r="J5" s="106">
        <v>45305</v>
      </c>
      <c r="K5" s="69"/>
      <c r="L5" s="1"/>
      <c r="M5" s="1"/>
      <c r="N5" s="132"/>
      <c r="O5" s="133"/>
    </row>
    <row r="6" spans="1:17" ht="83.1" customHeight="1" thickBot="1" x14ac:dyDescent="0.35">
      <c r="A6" s="68"/>
      <c r="B6" s="76" t="s">
        <v>2</v>
      </c>
      <c r="C6" s="69"/>
      <c r="D6" s="108"/>
      <c r="E6" s="109"/>
      <c r="F6" s="109"/>
      <c r="G6" s="109" t="s">
        <v>20</v>
      </c>
      <c r="H6" s="109"/>
      <c r="I6" s="109"/>
      <c r="J6" s="109"/>
      <c r="K6" s="69"/>
      <c r="L6" s="1"/>
      <c r="M6" s="1"/>
      <c r="N6" s="133"/>
      <c r="O6" s="133"/>
    </row>
    <row r="7" spans="1:17" ht="20.399999999999999" customHeight="1" x14ac:dyDescent="0.3">
      <c r="A7" s="77"/>
      <c r="B7" s="77"/>
      <c r="C7" s="69"/>
      <c r="D7" s="107">
        <f t="array" ref="D7:J7">DaysAndWeeks+DATE(CalendarYear,1,1)-WEEKDAY(DATE(CalendarYear,1,1),(WeekStart="Mon")+1)+15</f>
        <v>45306</v>
      </c>
      <c r="E7" s="106">
        <v>45307</v>
      </c>
      <c r="F7" s="106">
        <v>45308</v>
      </c>
      <c r="G7" s="106">
        <v>45309</v>
      </c>
      <c r="H7" s="106">
        <v>45310</v>
      </c>
      <c r="I7" s="106">
        <v>45311</v>
      </c>
      <c r="J7" s="106">
        <v>45312</v>
      </c>
      <c r="K7" s="69"/>
      <c r="L7" s="1"/>
      <c r="M7" s="1"/>
    </row>
    <row r="8" spans="1:17" ht="83.1" customHeight="1" thickBot="1" x14ac:dyDescent="0.35">
      <c r="A8" s="77"/>
      <c r="B8" s="131"/>
      <c r="C8" s="69"/>
      <c r="D8" s="108"/>
      <c r="E8" s="109"/>
      <c r="F8" s="109"/>
      <c r="G8" s="109"/>
      <c r="H8" s="109"/>
      <c r="I8" s="109"/>
      <c r="J8" s="109"/>
      <c r="K8" s="69"/>
      <c r="L8" s="1"/>
      <c r="M8" s="1"/>
    </row>
    <row r="9" spans="1:17" ht="20.399999999999999" customHeight="1" x14ac:dyDescent="0.3">
      <c r="A9" s="77"/>
      <c r="B9" s="79"/>
      <c r="C9" s="69"/>
      <c r="D9" s="107">
        <f t="array" ref="D9:J9">DaysAndWeeks+DATE(CalendarYear,1,1)-WEEKDAY(DATE(CalendarYear,1,1),(WeekStart="Mon")+1)+22</f>
        <v>45313</v>
      </c>
      <c r="E9" s="106">
        <v>45314</v>
      </c>
      <c r="F9" s="106">
        <v>45315</v>
      </c>
      <c r="G9" s="106">
        <v>45316</v>
      </c>
      <c r="H9" s="106">
        <v>45317</v>
      </c>
      <c r="I9" s="106">
        <v>45318</v>
      </c>
      <c r="J9" s="106">
        <v>45319</v>
      </c>
      <c r="K9" s="69"/>
      <c r="L9" s="1"/>
    </row>
    <row r="10" spans="1:17" ht="83.1" customHeight="1" thickBot="1" x14ac:dyDescent="0.35">
      <c r="A10" s="77"/>
      <c r="B10" s="130"/>
      <c r="C10" s="69"/>
      <c r="D10" s="108"/>
      <c r="E10" s="109"/>
      <c r="F10" s="109"/>
      <c r="G10" s="109"/>
      <c r="H10" s="109"/>
      <c r="I10" s="109"/>
      <c r="J10" s="109"/>
      <c r="K10" s="69"/>
      <c r="L10" s="1"/>
      <c r="M10" s="1"/>
    </row>
    <row r="11" spans="1:17" ht="20.399999999999999" customHeight="1" x14ac:dyDescent="0.3">
      <c r="A11" s="77"/>
      <c r="B11" s="130"/>
      <c r="C11" s="69"/>
      <c r="D11" s="107">
        <f t="array" ref="D11:J11">DaysAndWeeks+DATE(CalendarYear,1,1)-WEEKDAY(DATE(CalendarYear,1,1),(WeekStart="Mon")+1)+29</f>
        <v>45320</v>
      </c>
      <c r="E11" s="106">
        <v>45321</v>
      </c>
      <c r="F11" s="106">
        <v>45322</v>
      </c>
      <c r="G11" s="106">
        <v>45323</v>
      </c>
      <c r="H11" s="106">
        <v>45324</v>
      </c>
      <c r="I11" s="106">
        <v>45325</v>
      </c>
      <c r="J11" s="106">
        <v>45326</v>
      </c>
      <c r="K11" s="69"/>
      <c r="L11" s="1"/>
      <c r="M11" s="1"/>
    </row>
    <row r="12" spans="1:17" ht="83.1" customHeight="1" thickBot="1" x14ac:dyDescent="0.35">
      <c r="A12" s="80"/>
      <c r="B12" s="130"/>
      <c r="C12" s="69"/>
      <c r="D12" s="108"/>
      <c r="E12" s="109"/>
      <c r="F12" s="109"/>
      <c r="G12" s="109"/>
      <c r="H12" s="109"/>
      <c r="I12" s="109"/>
      <c r="J12" s="109"/>
      <c r="K12" s="69"/>
      <c r="L12" s="1"/>
      <c r="M12" s="1"/>
    </row>
    <row r="13" spans="1:17" ht="20.399999999999999" customHeight="1" x14ac:dyDescent="0.3">
      <c r="A13" s="81"/>
      <c r="B13" s="82"/>
      <c r="C13" s="69"/>
      <c r="D13" s="107">
        <f t="array" ref="D13:J13">DaysAndWeeks+DATE(CalendarYear,1,1)-WEEKDAY(DATE(CalendarYear,1,1),(WeekStart="Mon")+1)+36</f>
        <v>45327</v>
      </c>
      <c r="E13" s="106">
        <v>45328</v>
      </c>
      <c r="F13" s="106">
        <v>45329</v>
      </c>
      <c r="G13" s="106">
        <v>45330</v>
      </c>
      <c r="H13" s="106">
        <v>45331</v>
      </c>
      <c r="I13" s="106">
        <v>45332</v>
      </c>
      <c r="J13" s="106">
        <v>45333</v>
      </c>
      <c r="K13" s="69"/>
      <c r="L13" s="1"/>
      <c r="M13" s="1"/>
    </row>
    <row r="14" spans="1:17" ht="83.1" customHeight="1" thickBot="1" x14ac:dyDescent="0.4">
      <c r="A14" s="81"/>
      <c r="B14" s="83" t="s">
        <v>24</v>
      </c>
      <c r="C14" s="69"/>
      <c r="D14" s="108"/>
      <c r="E14" s="109"/>
      <c r="F14" s="109"/>
      <c r="G14" s="109"/>
      <c r="H14" s="109"/>
      <c r="I14" s="109"/>
      <c r="J14" s="109"/>
      <c r="K14" s="69"/>
      <c r="L14" s="1"/>
      <c r="M14" s="1"/>
    </row>
    <row r="15" spans="1:17" ht="22.5" customHeight="1" x14ac:dyDescent="0.3">
      <c r="A15" s="77"/>
      <c r="B15" s="141" t="s">
        <v>23</v>
      </c>
      <c r="C15" s="69"/>
      <c r="D15" s="69"/>
      <c r="E15" s="69"/>
      <c r="F15" s="69"/>
      <c r="G15" s="69"/>
      <c r="H15" s="69"/>
      <c r="I15" s="69"/>
      <c r="J15" s="69"/>
      <c r="K15" s="69"/>
      <c r="L15" s="1"/>
      <c r="M15" s="1"/>
    </row>
    <row r="16" spans="1:17" ht="15" customHeight="1" x14ac:dyDescent="0.3">
      <c r="A16" s="77"/>
      <c r="B16" s="77"/>
      <c r="C16" s="69"/>
      <c r="D16" s="69"/>
      <c r="E16" s="69"/>
      <c r="F16" s="69"/>
      <c r="G16" s="69"/>
      <c r="H16" s="69"/>
      <c r="I16" s="69"/>
      <c r="J16" s="69"/>
      <c r="K16" s="69"/>
      <c r="L16" s="1"/>
      <c r="M16" s="1"/>
    </row>
    <row r="17" ht="49.5" customHeight="1" x14ac:dyDescent="0.3"/>
    <row r="19" ht="17.7" customHeight="1" x14ac:dyDescent="0.3"/>
  </sheetData>
  <mergeCells count="1">
    <mergeCell ref="N3:O4"/>
  </mergeCells>
  <conditionalFormatting sqref="D3:J3">
    <cfRule type="expression" dxfId="47" priority="3">
      <formula>DAY(D3)&gt;8</formula>
    </cfRule>
  </conditionalFormatting>
  <conditionalFormatting sqref="D4:J4">
    <cfRule type="expression" dxfId="46" priority="4">
      <formula>DAY(D3)&gt;8</formula>
    </cfRule>
  </conditionalFormatting>
  <conditionalFormatting sqref="D11:J14">
    <cfRule type="expression" dxfId="45" priority="1">
      <formula>AND(DAY(D11)&gt;=1,DAY(D11)&lt;=15)</formula>
    </cfRule>
  </conditionalFormatting>
  <conditionalFormatting sqref="D12:J14">
    <cfRule type="expression" dxfId="44" priority="2">
      <formula>AND(DAY(D11)&gt;=1,DAY(D11)&lt;=15)</formula>
    </cfRule>
  </conditionalFormatting>
  <dataValidations count="11">
    <dataValidation allowBlank="1" showInputMessage="1" prompt="Rows 3, 5, 7, 9, 11, and 13 contain dates of the month, including the previous and next month, if applicable" sqref="D3" xr:uid="{8142B74C-195A-4982-B845-3D11B1C60B95}"/>
    <dataValidation allowBlank="1" showInputMessage="1" showErrorMessage="1" prompt="Month for this worksheet is in this cell. Calendar is in the right contains dates from previous, current, and next month." sqref="B6" xr:uid="{5272DBD0-ED41-4087-88A5-AB9E58A57314}"/>
    <dataValidation allowBlank="1" showInputMessage="1" prompt="Navigation link to the previous month" sqref="B14" xr:uid="{2719AFD6-F99C-4C45-9FA7-D9768E47FEE2}"/>
    <dataValidation allowBlank="1" showInputMessage="1" prompt="Enter daily notes in rows 4, 6, 8, 10, 12, and 14, columns D through J" sqref="D4" xr:uid="{6B5FAEEF-DBB8-49CE-BA8A-0FA07D7FE273}"/>
    <dataValidation allowBlank="1" showInputMessage="1" prompt="Calendar year, automatically determined by the year set in P4 of the January worksheet" sqref="B5" xr:uid="{005F2552-07AB-4E04-917D-E3982A5E1BD8}"/>
    <dataValidation allowBlank="1" showInputMessage="1" prompt="Automatically determined starting day of the week. To change weekdays, select a new starting day of the week in Q4 of 'JANUARY' worksheet" sqref="D2" xr:uid="{FBD81E1B-EEB3-4D72-A9D3-8FA9153685D3}"/>
    <dataValidation allowBlank="1" showInputMessage="1" prompt="Automatically determined weekday" sqref="E2:J2" xr:uid="{5C2F9511-5174-4450-BC36-28EB12989C65}"/>
    <dataValidation allowBlank="1" showInputMessage="1" showErrorMessage="1" prompt="January month calendar" sqref="A1" xr:uid="{362B710E-526E-41C0-918F-1B53501D1833}"/>
    <dataValidation allowBlank="1" showInputMessage="1" showErrorMessage="1" prompt="Navigation link to the next month" sqref="B15" xr:uid="{D8369C9E-64EB-4248-90BF-1E095B37DDC3}"/>
    <dataValidation type="list" allowBlank="1" showInputMessage="1" showErrorMessage="1" prompt="Select Week Start day in this cell. Press ALT+DOWN ARROW to open the drop-down list, then ENTER to make selection" sqref="Q4" xr:uid="{767B1A34-CBED-4F4E-9E27-80F7E5980313}">
      <formula1>"Sun, Mon"</formula1>
    </dataValidation>
    <dataValidation allowBlank="1" showInputMessage="1" showErrorMessage="1" prompt="Enter Year in this cell" sqref="P4" xr:uid="{97A8DF4E-6EE4-47F9-8E7A-A8F52E0C996D}"/>
  </dataValidations>
  <hyperlinks>
    <hyperlink ref="B14" location="DECEMBER!A1" tooltip="Navigation link to the next month" display=" &lt; DECEMBER" xr:uid="{3FA06948-AAFA-4948-A48C-FD1C2BD2325F}"/>
    <hyperlink ref="B15" location="FEBRUARY!A1" display="&gt; FEBRUARY" xr:uid="{98F46D84-9073-4682-9186-DD192D051C7A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CE51-1BB0-4A6D-9E55-9D9517AC8D63}">
  <sheetPr>
    <tabColor theme="7" tint="0.79998168889431442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11"/>
      <c r="B1" s="12"/>
      <c r="C1" s="4"/>
      <c r="D1" s="5"/>
      <c r="E1" s="6"/>
      <c r="F1" s="6"/>
      <c r="G1" s="6"/>
      <c r="H1" s="7"/>
      <c r="I1" s="4"/>
      <c r="J1" s="4"/>
      <c r="K1" s="4"/>
    </row>
    <row r="2" spans="1:11" ht="25.2" customHeight="1" thickBot="1" x14ac:dyDescent="0.35">
      <c r="A2" s="11"/>
      <c r="B2" s="12"/>
      <c r="C2" s="4"/>
      <c r="D2" s="8" t="str">
        <f t="shared" ref="D2:J2" si="0">TEXT(D3,"ddd")</f>
        <v>Mon</v>
      </c>
      <c r="E2" s="8" t="str">
        <f t="shared" si="0"/>
        <v>Tue</v>
      </c>
      <c r="F2" s="8" t="str">
        <f t="shared" si="0"/>
        <v>Wed</v>
      </c>
      <c r="G2" s="8" t="str">
        <f t="shared" si="0"/>
        <v>Thu</v>
      </c>
      <c r="H2" s="8" t="str">
        <f t="shared" si="0"/>
        <v>Fri</v>
      </c>
      <c r="I2" s="8" t="str">
        <f t="shared" si="0"/>
        <v>Sat</v>
      </c>
      <c r="J2" s="8" t="str">
        <f t="shared" si="0"/>
        <v>Sun</v>
      </c>
      <c r="K2" s="4"/>
    </row>
    <row r="3" spans="1:11" ht="20.399999999999999" customHeight="1" x14ac:dyDescent="0.3">
      <c r="A3" s="11"/>
      <c r="B3" s="13"/>
      <c r="C3" s="4"/>
      <c r="D3" s="22">
        <f t="array" ref="D3:J3">DaysAndWeeks+DATE(CalendarYear,2,1)-WEEKDAY(DATE(CalendarYear,2,1),(WeekStart="Mon")+1)+1</f>
        <v>45320</v>
      </c>
      <c r="E3" s="22">
        <v>45321</v>
      </c>
      <c r="F3" s="22">
        <v>45322</v>
      </c>
      <c r="G3" s="22">
        <v>45323</v>
      </c>
      <c r="H3" s="22">
        <v>45324</v>
      </c>
      <c r="I3" s="22">
        <v>45325</v>
      </c>
      <c r="J3" s="23">
        <v>45326</v>
      </c>
      <c r="K3" s="4"/>
    </row>
    <row r="4" spans="1:11" ht="83.1" customHeight="1" thickBot="1" x14ac:dyDescent="0.35">
      <c r="A4" s="11"/>
      <c r="B4" s="14"/>
      <c r="C4" s="4"/>
      <c r="D4" s="24"/>
      <c r="E4" s="24"/>
      <c r="F4" s="24"/>
      <c r="G4" s="24"/>
      <c r="H4" s="24"/>
      <c r="I4" s="24"/>
      <c r="J4" s="25"/>
      <c r="K4" s="4"/>
    </row>
    <row r="5" spans="1:11" ht="20.399999999999999" customHeight="1" x14ac:dyDescent="0.3">
      <c r="A5" s="11"/>
      <c r="B5" s="13">
        <f>CalendarYear</f>
        <v>2024</v>
      </c>
      <c r="C5" s="4"/>
      <c r="D5" s="22">
        <f t="array" ref="D5:J5">DaysAndWeeks+DATE(CalendarYear,2,1)-WEEKDAY(DATE(CalendarYear,2,1),(WeekStart="Mon")+1)+8</f>
        <v>45327</v>
      </c>
      <c r="E5" s="22">
        <v>45328</v>
      </c>
      <c r="F5" s="22">
        <v>45329</v>
      </c>
      <c r="G5" s="22">
        <v>45330</v>
      </c>
      <c r="H5" s="22">
        <v>45331</v>
      </c>
      <c r="I5" s="22">
        <v>45332</v>
      </c>
      <c r="J5" s="23">
        <v>45333</v>
      </c>
      <c r="K5" s="4"/>
    </row>
    <row r="6" spans="1:11" ht="83.1" customHeight="1" thickBot="1" x14ac:dyDescent="0.35">
      <c r="A6" s="11"/>
      <c r="B6" s="19" t="s">
        <v>1</v>
      </c>
      <c r="C6" s="4"/>
      <c r="D6" s="24"/>
      <c r="E6" s="24"/>
      <c r="F6" s="24"/>
      <c r="G6" s="24"/>
      <c r="H6" s="24"/>
      <c r="I6" s="24"/>
      <c r="J6" s="25"/>
      <c r="K6" s="4"/>
    </row>
    <row r="7" spans="1:11" ht="20.399999999999999" customHeight="1" x14ac:dyDescent="0.3">
      <c r="A7" s="9"/>
      <c r="B7" s="10"/>
      <c r="C7" s="4"/>
      <c r="D7" s="22">
        <f t="array" ref="D7:J7">DaysAndWeeks+DATE(CalendarYear,2,1)-WEEKDAY(DATE(CalendarYear,2,1),(WeekStart="Mon")+1)+15</f>
        <v>45334</v>
      </c>
      <c r="E7" s="22">
        <v>45335</v>
      </c>
      <c r="F7" s="22">
        <v>45336</v>
      </c>
      <c r="G7" s="22">
        <v>45337</v>
      </c>
      <c r="H7" s="22">
        <v>45338</v>
      </c>
      <c r="I7" s="22">
        <v>45339</v>
      </c>
      <c r="J7" s="23">
        <v>45340</v>
      </c>
      <c r="K7" s="4"/>
    </row>
    <row r="8" spans="1:11" ht="83.1" customHeight="1" thickBot="1" x14ac:dyDescent="0.35">
      <c r="A8" s="9"/>
      <c r="B8" s="15"/>
      <c r="C8" s="4"/>
      <c r="D8" s="24"/>
      <c r="E8" s="24"/>
      <c r="F8" s="24"/>
      <c r="G8" s="24"/>
      <c r="H8" s="24"/>
      <c r="I8" s="24"/>
      <c r="J8" s="25"/>
      <c r="K8" s="4"/>
    </row>
    <row r="9" spans="1:11" ht="20.399999999999999" customHeight="1" x14ac:dyDescent="0.3">
      <c r="A9" s="9"/>
      <c r="B9" s="16"/>
      <c r="C9" s="4"/>
      <c r="D9" s="22">
        <f t="array" ref="D9:J9">DaysAndWeeks+DATE(CalendarYear,2,1)-WEEKDAY(DATE(CalendarYear,2,1),(WeekStart="Mon")+1)+22</f>
        <v>45341</v>
      </c>
      <c r="E9" s="22">
        <v>45342</v>
      </c>
      <c r="F9" s="22">
        <v>45343</v>
      </c>
      <c r="G9" s="22">
        <v>45344</v>
      </c>
      <c r="H9" s="22">
        <v>45345</v>
      </c>
      <c r="I9" s="22">
        <v>45346</v>
      </c>
      <c r="J9" s="23">
        <v>45347</v>
      </c>
      <c r="K9" s="4"/>
    </row>
    <row r="10" spans="1:11" ht="83.1" customHeight="1" thickBot="1" x14ac:dyDescent="0.35">
      <c r="A10" s="9"/>
      <c r="B10" s="10"/>
      <c r="C10" s="4"/>
      <c r="D10" s="24"/>
      <c r="E10" s="24"/>
      <c r="F10" s="24"/>
      <c r="G10" s="24"/>
      <c r="H10" s="24"/>
      <c r="I10" s="24"/>
      <c r="J10" s="25"/>
      <c r="K10" s="4"/>
    </row>
    <row r="11" spans="1:11" ht="20.399999999999999" customHeight="1" x14ac:dyDescent="0.3">
      <c r="A11" s="9"/>
      <c r="B11" s="10"/>
      <c r="C11" s="4"/>
      <c r="D11" s="22">
        <f t="array" ref="D11:J11">DaysAndWeeks+DATE(CalendarYear,2,1)-WEEKDAY(DATE(CalendarYear,2,1),(WeekStart="Mon")+1)+29</f>
        <v>45348</v>
      </c>
      <c r="E11" s="22">
        <v>45349</v>
      </c>
      <c r="F11" s="22">
        <v>45350</v>
      </c>
      <c r="G11" s="22">
        <v>45351</v>
      </c>
      <c r="H11" s="22">
        <v>45352</v>
      </c>
      <c r="I11" s="22">
        <v>45353</v>
      </c>
      <c r="J11" s="23">
        <v>45354</v>
      </c>
      <c r="K11" s="4"/>
    </row>
    <row r="12" spans="1:11" ht="83.1" customHeight="1" thickBot="1" x14ac:dyDescent="0.35">
      <c r="A12" s="17"/>
      <c r="B12" s="10"/>
      <c r="C12" s="4"/>
      <c r="D12" s="24"/>
      <c r="E12" s="24"/>
      <c r="F12" s="24"/>
      <c r="G12" s="24"/>
      <c r="H12" s="24"/>
      <c r="I12" s="24"/>
      <c r="J12" s="25"/>
      <c r="K12" s="4"/>
    </row>
    <row r="13" spans="1:11" ht="20.399999999999999" customHeight="1" x14ac:dyDescent="0.3">
      <c r="A13" s="18"/>
      <c r="B13" s="20"/>
      <c r="C13" s="4"/>
      <c r="D13" s="22">
        <f t="array" ref="D13:J13">DaysAndWeeks+DATE(CalendarYear,2,1)-WEEKDAY(DATE(CalendarYear,2,1),(WeekStart="Mon")+1)+36</f>
        <v>45355</v>
      </c>
      <c r="E13" s="22">
        <v>45356</v>
      </c>
      <c r="F13" s="22">
        <v>45357</v>
      </c>
      <c r="G13" s="22">
        <v>45358</v>
      </c>
      <c r="H13" s="22">
        <v>45359</v>
      </c>
      <c r="I13" s="22">
        <v>45360</v>
      </c>
      <c r="J13" s="23">
        <v>45361</v>
      </c>
      <c r="K13" s="4"/>
    </row>
    <row r="14" spans="1:11" ht="83.1" customHeight="1" thickBot="1" x14ac:dyDescent="0.4">
      <c r="A14" s="18"/>
      <c r="B14" s="21" t="s">
        <v>25</v>
      </c>
      <c r="C14" s="4"/>
      <c r="D14" s="144"/>
      <c r="E14" s="144"/>
      <c r="F14" s="144"/>
      <c r="G14" s="144"/>
      <c r="H14" s="144"/>
      <c r="I14" s="144"/>
      <c r="J14" s="145"/>
      <c r="K14" s="4"/>
    </row>
    <row r="15" spans="1:11" ht="22.5" customHeight="1" x14ac:dyDescent="0.3">
      <c r="A15" s="9"/>
      <c r="B15" s="140" t="s">
        <v>12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ht="15" customHeight="1" x14ac:dyDescent="0.3">
      <c r="A16" s="9"/>
      <c r="B16" s="9"/>
      <c r="C16" s="3"/>
      <c r="D16" s="3"/>
      <c r="E16" s="3"/>
      <c r="F16" s="3"/>
      <c r="G16" s="3"/>
      <c r="H16" s="3"/>
      <c r="I16" s="3"/>
      <c r="J16" s="3"/>
      <c r="K16" s="3"/>
    </row>
    <row r="17" ht="49.5" customHeight="1" x14ac:dyDescent="0.3"/>
    <row r="19" ht="17.7" customHeight="1" x14ac:dyDescent="0.3"/>
  </sheetData>
  <conditionalFormatting sqref="D3:J3">
    <cfRule type="expression" dxfId="43" priority="3">
      <formula>DAY(D3)&gt;8</formula>
    </cfRule>
  </conditionalFormatting>
  <conditionalFormatting sqref="D4:J4">
    <cfRule type="expression" dxfId="42" priority="4">
      <formula>DAY(D3)&gt;8</formula>
    </cfRule>
  </conditionalFormatting>
  <conditionalFormatting sqref="D11:J14">
    <cfRule type="expression" dxfId="41" priority="1">
      <formula>AND(DAY(D11)&gt;=1,DAY(D11)&lt;=15)</formula>
    </cfRule>
  </conditionalFormatting>
  <conditionalFormatting sqref="D12:J14">
    <cfRule type="expression" dxfId="40" priority="2">
      <formula>AND(DAY(D11)&gt;=1,DAY(D11)&lt;=15)</formula>
    </cfRule>
  </conditionalFormatting>
  <dataValidations count="9">
    <dataValidation allowBlank="1" showInputMessage="1" prompt="Navigation link to the previous month" sqref="B14" xr:uid="{9E01E4B2-48EA-4C56-86AC-8B3634866E72}"/>
    <dataValidation allowBlank="1" showInputMessage="1" prompt="Calendar year, automatically determined by the year set in P4 of the January worksheet" sqref="B5" xr:uid="{4C742D1C-5E97-415B-8B51-DCC7641F4A45}"/>
    <dataValidation allowBlank="1" showInputMessage="1" prompt="Automatically determined starting day of the week. To change weekdays, select a new starting day of the week in Q4 of 'JANUARY' worksheet" sqref="D2" xr:uid="{5FDB526A-C6BF-4D9C-9371-16308104E8F3}"/>
    <dataValidation allowBlank="1" showInputMessage="1" prompt="Automatically determined weekday" sqref="E2:J2" xr:uid="{014A5A86-3123-42D4-92E7-1AD87AFFC2E7}"/>
    <dataValidation allowBlank="1" showInputMessage="1" showErrorMessage="1" prompt="February month calendar" sqref="A1" xr:uid="{C06AB14F-28E2-4888-BEE7-4DE7CACE27AD}"/>
    <dataValidation allowBlank="1" showInputMessage="1" showErrorMessage="1" prompt="Navigation link to the next month" sqref="B15" xr:uid="{BF3B6081-E634-405F-8877-A16AFE19C25F}"/>
    <dataValidation allowBlank="1" showInputMessage="1" prompt="Enter daily notes in rows 4, 6, 8, 10, 12, and 14, columns D through J" sqref="D4" xr:uid="{FEE7C4E4-4031-46FF-91B3-66E11E06AC05}"/>
    <dataValidation allowBlank="1" showInputMessage="1" showErrorMessage="1" prompt="Month for this worksheet is in this cell. Calendar is in the right contains dates from previous, current, and next month." sqref="B6" xr:uid="{BEC5B036-5DFA-41C4-A788-BA9855998EC9}"/>
    <dataValidation allowBlank="1" showInputMessage="1" prompt="Rows 3, 5, 7, 9, 11, and 13 contain dates of the month, including the previous and next month, if applicable" sqref="D3" xr:uid="{28489445-F1BF-44B8-B097-D678667B32C7}"/>
  </dataValidations>
  <hyperlinks>
    <hyperlink ref="B14" location="JANUARY!A1" tooltip="Navigation link to the next month" display=" &lt; JANUARY" xr:uid="{F37165DD-8BF8-4BF2-A871-D619E9C6241E}"/>
    <hyperlink ref="B15" location="MARCH!A1" display="&gt; MARCH" xr:uid="{B90BDC8B-D08D-4869-B1C4-C488C700E52B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B1B8-1FE7-4631-926A-820B15AD9CD0}">
  <sheetPr>
    <tabColor theme="4" tint="0.79998168889431442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26"/>
      <c r="B1" s="112"/>
      <c r="C1" s="113"/>
      <c r="D1" s="114"/>
      <c r="E1" s="115"/>
      <c r="F1" s="115"/>
      <c r="G1" s="116"/>
      <c r="H1" s="117"/>
      <c r="I1" s="113"/>
      <c r="J1" s="113"/>
      <c r="K1" s="113"/>
    </row>
    <row r="2" spans="1:11" ht="25.2" customHeight="1" thickBot="1" x14ac:dyDescent="0.35">
      <c r="A2" s="26"/>
      <c r="B2" s="112"/>
      <c r="C2" s="113"/>
      <c r="D2" s="118" t="str">
        <f t="shared" ref="D2:J2" si="0">TEXT(D3,"ddd")</f>
        <v>Mon</v>
      </c>
      <c r="E2" s="118" t="str">
        <f t="shared" si="0"/>
        <v>Tue</v>
      </c>
      <c r="F2" s="118" t="str">
        <f t="shared" si="0"/>
        <v>Wed</v>
      </c>
      <c r="G2" s="118" t="str">
        <f t="shared" si="0"/>
        <v>Thu</v>
      </c>
      <c r="H2" s="118" t="str">
        <f t="shared" si="0"/>
        <v>Fri</v>
      </c>
      <c r="I2" s="118" t="str">
        <f t="shared" si="0"/>
        <v>Sat</v>
      </c>
      <c r="J2" s="118" t="str">
        <f t="shared" si="0"/>
        <v>Sun</v>
      </c>
      <c r="K2" s="113"/>
    </row>
    <row r="3" spans="1:11" ht="20.399999999999999" customHeight="1" x14ac:dyDescent="0.3">
      <c r="A3" s="26"/>
      <c r="B3" s="119"/>
      <c r="C3" s="113"/>
      <c r="D3" s="129">
        <f t="array" ref="D3:J3">DaysAndWeeks+DATE(CalendarYear,3,1)-WEEKDAY(DATE(CalendarYear,3,1),(WeekStart="Mon")+1)+1</f>
        <v>45348</v>
      </c>
      <c r="E3" s="129">
        <v>45349</v>
      </c>
      <c r="F3" s="129">
        <v>45350</v>
      </c>
      <c r="G3" s="129">
        <v>45351</v>
      </c>
      <c r="H3" s="129">
        <v>45352</v>
      </c>
      <c r="I3" s="129">
        <v>45353</v>
      </c>
      <c r="J3" s="129">
        <v>45354</v>
      </c>
      <c r="K3" s="113"/>
    </row>
    <row r="4" spans="1:11" ht="83.1" customHeight="1" thickBot="1" x14ac:dyDescent="0.35">
      <c r="A4" s="26"/>
      <c r="B4" s="120"/>
      <c r="C4" s="113"/>
      <c r="D4" s="128"/>
      <c r="E4" s="128"/>
      <c r="F4" s="128"/>
      <c r="G4" s="128"/>
      <c r="H4" s="128"/>
      <c r="I4" s="128"/>
      <c r="J4" s="128"/>
      <c r="K4" s="113"/>
    </row>
    <row r="5" spans="1:11" ht="20.399999999999999" customHeight="1" x14ac:dyDescent="0.3">
      <c r="A5" s="26"/>
      <c r="B5" s="119">
        <f>CalendarYear</f>
        <v>2024</v>
      </c>
      <c r="C5" s="113"/>
      <c r="D5" s="127">
        <f t="array" ref="D5:J5">DaysAndWeeks+DATE(CalendarYear,3,1)-WEEKDAY(DATE(CalendarYear,3,1),(WeekStart="Mon")+1)+8</f>
        <v>45355</v>
      </c>
      <c r="E5" s="127">
        <v>45356</v>
      </c>
      <c r="F5" s="127">
        <v>45357</v>
      </c>
      <c r="G5" s="127">
        <v>45358</v>
      </c>
      <c r="H5" s="127">
        <v>45359</v>
      </c>
      <c r="I5" s="127">
        <v>45360</v>
      </c>
      <c r="J5" s="127">
        <v>45361</v>
      </c>
      <c r="K5" s="113"/>
    </row>
    <row r="6" spans="1:11" ht="83.1" customHeight="1" thickBot="1" x14ac:dyDescent="0.35">
      <c r="A6" s="26"/>
      <c r="B6" s="121" t="s">
        <v>3</v>
      </c>
      <c r="C6" s="113"/>
      <c r="D6" s="128"/>
      <c r="E6" s="128"/>
      <c r="F6" s="128"/>
      <c r="G6" s="128"/>
      <c r="H6" s="128"/>
      <c r="I6" s="128"/>
      <c r="J6" s="128"/>
      <c r="K6" s="113"/>
    </row>
    <row r="7" spans="1:11" ht="20.399999999999999" customHeight="1" x14ac:dyDescent="0.3">
      <c r="A7" s="2"/>
      <c r="B7" s="122"/>
      <c r="C7" s="113"/>
      <c r="D7" s="127">
        <f t="array" ref="D7:J7">DaysAndWeeks+DATE(CalendarYear,3,1)-WEEKDAY(DATE(CalendarYear,3,1),(WeekStart="Mon")+1)+15</f>
        <v>45362</v>
      </c>
      <c r="E7" s="127">
        <v>45363</v>
      </c>
      <c r="F7" s="127">
        <v>45364</v>
      </c>
      <c r="G7" s="127">
        <v>45365</v>
      </c>
      <c r="H7" s="127">
        <v>45366</v>
      </c>
      <c r="I7" s="127">
        <v>45367</v>
      </c>
      <c r="J7" s="127">
        <v>45368</v>
      </c>
      <c r="K7" s="113"/>
    </row>
    <row r="8" spans="1:11" ht="83.1" customHeight="1" thickBot="1" x14ac:dyDescent="0.35">
      <c r="A8" s="2"/>
      <c r="B8" s="123"/>
      <c r="C8" s="113"/>
      <c r="D8" s="128"/>
      <c r="E8" s="128"/>
      <c r="F8" s="128"/>
      <c r="G8" s="128"/>
      <c r="H8" s="128"/>
      <c r="I8" s="128"/>
      <c r="J8" s="128"/>
      <c r="K8" s="113"/>
    </row>
    <row r="9" spans="1:11" ht="20.399999999999999" customHeight="1" x14ac:dyDescent="0.3">
      <c r="A9" s="2"/>
      <c r="B9" s="124"/>
      <c r="C9" s="113"/>
      <c r="D9" s="127">
        <f t="array" ref="D9:J9">DaysAndWeeks+DATE(CalendarYear,3,1)-WEEKDAY(DATE(CalendarYear,3,1),(WeekStart="Mon")+1)+22</f>
        <v>45369</v>
      </c>
      <c r="E9" s="127">
        <v>45370</v>
      </c>
      <c r="F9" s="127">
        <v>45371</v>
      </c>
      <c r="G9" s="127">
        <v>45372</v>
      </c>
      <c r="H9" s="127">
        <v>45373</v>
      </c>
      <c r="I9" s="127">
        <v>45374</v>
      </c>
      <c r="J9" s="127">
        <v>45375</v>
      </c>
      <c r="K9" s="113"/>
    </row>
    <row r="10" spans="1:11" ht="83.1" customHeight="1" thickBot="1" x14ac:dyDescent="0.35">
      <c r="A10" s="2"/>
      <c r="B10" s="122"/>
      <c r="C10" s="113"/>
      <c r="D10" s="128"/>
      <c r="E10" s="128"/>
      <c r="F10" s="128"/>
      <c r="G10" s="128"/>
      <c r="H10" s="128"/>
      <c r="I10" s="128"/>
      <c r="J10" s="128"/>
      <c r="K10" s="113"/>
    </row>
    <row r="11" spans="1:11" ht="20.399999999999999" customHeight="1" x14ac:dyDescent="0.3">
      <c r="A11" s="2"/>
      <c r="B11" s="122"/>
      <c r="C11" s="113"/>
      <c r="D11" s="127">
        <f t="array" ref="D11:J11">DaysAndWeeks+DATE(CalendarYear,3,1)-WEEKDAY(DATE(CalendarYear,3,1),(WeekStart="Mon")+1)+29</f>
        <v>45376</v>
      </c>
      <c r="E11" s="127">
        <v>45377</v>
      </c>
      <c r="F11" s="127">
        <v>45378</v>
      </c>
      <c r="G11" s="127">
        <v>45379</v>
      </c>
      <c r="H11" s="127">
        <v>45380</v>
      </c>
      <c r="I11" s="127">
        <v>45381</v>
      </c>
      <c r="J11" s="127">
        <v>45382</v>
      </c>
      <c r="K11" s="113"/>
    </row>
    <row r="12" spans="1:11" ht="83.1" customHeight="1" thickBot="1" x14ac:dyDescent="0.35">
      <c r="A12" s="110"/>
      <c r="B12" s="122"/>
      <c r="C12" s="113"/>
      <c r="D12" s="128"/>
      <c r="E12" s="128"/>
      <c r="F12" s="128"/>
      <c r="G12" s="128"/>
      <c r="H12" s="128"/>
      <c r="I12" s="128"/>
      <c r="J12" s="128"/>
      <c r="K12" s="113"/>
    </row>
    <row r="13" spans="1:11" ht="20.399999999999999" customHeight="1" x14ac:dyDescent="0.3">
      <c r="A13" s="111"/>
      <c r="B13" s="125"/>
      <c r="C13" s="113"/>
      <c r="D13" s="127">
        <f t="array" ref="D13:J13">DaysAndWeeks+DATE(CalendarYear,3,1)-WEEKDAY(DATE(CalendarYear,3,1),(WeekStart="Mon")+1)+36</f>
        <v>45383</v>
      </c>
      <c r="E13" s="127">
        <v>45384</v>
      </c>
      <c r="F13" s="127">
        <v>45385</v>
      </c>
      <c r="G13" s="127">
        <v>45386</v>
      </c>
      <c r="H13" s="127">
        <v>45387</v>
      </c>
      <c r="I13" s="127">
        <v>45388</v>
      </c>
      <c r="J13" s="127">
        <v>45389</v>
      </c>
      <c r="K13" s="113"/>
    </row>
    <row r="14" spans="1:11" ht="83.1" customHeight="1" thickBot="1" x14ac:dyDescent="0.4">
      <c r="A14" s="111"/>
      <c r="B14" s="126" t="s">
        <v>27</v>
      </c>
      <c r="C14" s="113"/>
      <c r="D14" s="128"/>
      <c r="E14" s="128"/>
      <c r="F14" s="128"/>
      <c r="G14" s="128"/>
      <c r="H14" s="128"/>
      <c r="I14" s="128"/>
      <c r="J14" s="128"/>
      <c r="K14" s="113"/>
    </row>
    <row r="15" spans="1:11" ht="22.5" customHeight="1" x14ac:dyDescent="0.3">
      <c r="A15" s="2"/>
      <c r="B15" s="139" t="s">
        <v>26</v>
      </c>
      <c r="C15" s="113"/>
      <c r="D15" s="113"/>
      <c r="E15" s="113"/>
      <c r="F15" s="113"/>
      <c r="G15" s="113"/>
      <c r="H15" s="113"/>
      <c r="I15" s="113"/>
      <c r="J15" s="113"/>
      <c r="K15" s="113"/>
    </row>
    <row r="16" spans="1:11" ht="15" customHeight="1" x14ac:dyDescent="0.3">
      <c r="A16" s="2"/>
      <c r="B16" s="122"/>
      <c r="C16" s="113"/>
      <c r="D16" s="113"/>
      <c r="E16" s="113"/>
      <c r="F16" s="113"/>
      <c r="G16" s="113"/>
      <c r="H16" s="113"/>
      <c r="I16" s="113"/>
      <c r="J16" s="113"/>
      <c r="K16" s="113"/>
    </row>
    <row r="17" spans="2:2" ht="49.5" customHeight="1" x14ac:dyDescent="0.3">
      <c r="B17" s="27"/>
    </row>
    <row r="19" spans="2:2" ht="17.7" customHeight="1" x14ac:dyDescent="0.3"/>
  </sheetData>
  <conditionalFormatting sqref="D3:J3">
    <cfRule type="expression" dxfId="39" priority="3">
      <formula>DAY(D3)&gt;8</formula>
    </cfRule>
  </conditionalFormatting>
  <conditionalFormatting sqref="D4:J4">
    <cfRule type="expression" dxfId="38" priority="4">
      <formula>DAY(D3)&gt;8</formula>
    </cfRule>
  </conditionalFormatting>
  <conditionalFormatting sqref="D11:J14">
    <cfRule type="expression" dxfId="37" priority="1">
      <formula>AND(DAY(D11)&gt;=1,DAY(D11)&lt;=15)</formula>
    </cfRule>
  </conditionalFormatting>
  <conditionalFormatting sqref="D12:J14">
    <cfRule type="expression" dxfId="36" priority="2">
      <formula>AND(DAY(D11)&gt;=1,DAY(D11)&lt;=15)</formula>
    </cfRule>
  </conditionalFormatting>
  <dataValidations count="9">
    <dataValidation allowBlank="1" showInputMessage="1" prompt="Navigation link to the previous month" sqref="B14" xr:uid="{899EAEF9-BCC7-4E35-AEA9-0DF8E08E7820}"/>
    <dataValidation allowBlank="1" showInputMessage="1" prompt="Calendar year, automatically determined by the year set in P4 of the January worksheet" sqref="B5" xr:uid="{7E625C77-3C44-40CB-8CA7-4064A736AF92}"/>
    <dataValidation allowBlank="1" showInputMessage="1" prompt="Automatically determined starting day of the week. To change weekdays, select a new starting day of the week in Q4 of 'JANUARY' worksheet" sqref="D2" xr:uid="{F0C325EA-4F9F-49CC-947E-F8E19B3D9479}"/>
    <dataValidation allowBlank="1" showInputMessage="1" prompt="Automatically determined weekday" sqref="E2:J2" xr:uid="{B9F672EB-3294-4B5F-B1DD-0308B1AB6F40}"/>
    <dataValidation allowBlank="1" showInputMessage="1" showErrorMessage="1" prompt="March month calendar" sqref="A1" xr:uid="{F2D3CDF6-8405-4A0B-A170-24B375870AAE}"/>
    <dataValidation allowBlank="1" showInputMessage="1" prompt="Rows 3, 5, 7, 9, 11, and 13 contain dates of the month, including the previous and next month, if applicable" sqref="D3" xr:uid="{61BE55B5-AB31-4B95-AD15-949C43884EDE}"/>
    <dataValidation allowBlank="1" showInputMessage="1" showErrorMessage="1" prompt="Month for this worksheet is in this cell. Calendar is in the right contains dates from previous, current, and next month." sqref="B6" xr:uid="{9169BA44-7342-4A20-BB27-AB01C9B9EA9B}"/>
    <dataValidation allowBlank="1" showInputMessage="1" prompt="Enter daily notes in rows 4, 6, 8, 10, 12, and 14, columns D through J" sqref="D4" xr:uid="{5E535046-A9D5-4046-BFC8-7AFDE324018E}"/>
    <dataValidation allowBlank="1" showInputMessage="1" showErrorMessage="1" prompt="Navigation link to the next month" sqref="B15" xr:uid="{91493A71-F48B-40CD-BBC0-257F81151A0F}"/>
  </dataValidations>
  <hyperlinks>
    <hyperlink ref="B14" location="FEBRUARY!A1" tooltip="Navigation link to the next month" display=" &lt; FEBRUARY" xr:uid="{74D92AA1-19DF-462D-A5BA-C0BD4929ED46}"/>
    <hyperlink ref="B15" location="APRIL!A1" display="&gt; APRIL" xr:uid="{D381A61F-C66C-4725-A5EB-2899F0CAF812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F097-DC4D-472D-AE21-FF51693F2B22}">
  <sheetPr>
    <tabColor theme="8" tint="0.79998168889431442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50"/>
      <c r="B1" s="50"/>
      <c r="C1" s="51"/>
      <c r="D1" s="52"/>
      <c r="E1" s="53"/>
      <c r="F1" s="53"/>
      <c r="G1" s="53"/>
      <c r="H1" s="54"/>
      <c r="I1" s="51"/>
      <c r="J1" s="51"/>
      <c r="K1" s="51"/>
    </row>
    <row r="2" spans="1:11" ht="25.2" customHeight="1" thickBot="1" x14ac:dyDescent="0.35">
      <c r="A2" s="50"/>
      <c r="B2" s="50"/>
      <c r="C2" s="51"/>
      <c r="D2" s="55" t="str">
        <f t="shared" ref="D2:J2" si="0">TEXT(D3,"ddd")</f>
        <v>Mon</v>
      </c>
      <c r="E2" s="55" t="str">
        <f t="shared" si="0"/>
        <v>Tue</v>
      </c>
      <c r="F2" s="55" t="str">
        <f t="shared" si="0"/>
        <v>Wed</v>
      </c>
      <c r="G2" s="55" t="str">
        <f t="shared" si="0"/>
        <v>Thu</v>
      </c>
      <c r="H2" s="55" t="str">
        <f t="shared" si="0"/>
        <v>Fri</v>
      </c>
      <c r="I2" s="55" t="str">
        <f t="shared" si="0"/>
        <v>Sat</v>
      </c>
      <c r="J2" s="55" t="str">
        <f t="shared" si="0"/>
        <v>Sun</v>
      </c>
      <c r="K2" s="51"/>
    </row>
    <row r="3" spans="1:11" ht="20.399999999999999" customHeight="1" x14ac:dyDescent="0.3">
      <c r="A3" s="50"/>
      <c r="B3" s="56"/>
      <c r="C3" s="51"/>
      <c r="D3" s="67">
        <f t="array" ref="D3:J3">DaysAndWeeks+DATE(CalendarYear,5,1)-WEEKDAY(DATE(CalendarYear,5,1),(WeekStart="Mon")+1)+1</f>
        <v>45411</v>
      </c>
      <c r="E3" s="67">
        <v>45412</v>
      </c>
      <c r="F3" s="67">
        <v>45413</v>
      </c>
      <c r="G3" s="67">
        <v>45414</v>
      </c>
      <c r="H3" s="67">
        <v>45415</v>
      </c>
      <c r="I3" s="67">
        <v>45416</v>
      </c>
      <c r="J3" s="67">
        <v>45417</v>
      </c>
      <c r="K3" s="51"/>
    </row>
    <row r="4" spans="1:11" ht="83.1" customHeight="1" thickBot="1" x14ac:dyDescent="0.35">
      <c r="A4" s="50"/>
      <c r="B4" s="57"/>
      <c r="C4" s="51"/>
      <c r="D4" s="66"/>
      <c r="E4" s="66"/>
      <c r="F4" s="66"/>
      <c r="G4" s="66"/>
      <c r="H4" s="66"/>
      <c r="I4" s="66"/>
      <c r="J4" s="66"/>
      <c r="K4" s="51"/>
    </row>
    <row r="5" spans="1:11" ht="20.399999999999999" customHeight="1" x14ac:dyDescent="0.3">
      <c r="A5" s="50"/>
      <c r="B5" s="56">
        <f>CalendarYear</f>
        <v>2024</v>
      </c>
      <c r="C5" s="51"/>
      <c r="D5" s="67">
        <f t="array" ref="D5:J5">DaysAndWeeks+DATE(CalendarYear,5,1)-WEEKDAY(DATE(CalendarYear,5,1),(WeekStart="Mon")+1)+8</f>
        <v>45418</v>
      </c>
      <c r="E5" s="67">
        <v>45419</v>
      </c>
      <c r="F5" s="67">
        <v>45420</v>
      </c>
      <c r="G5" s="67">
        <v>45421</v>
      </c>
      <c r="H5" s="67">
        <v>45422</v>
      </c>
      <c r="I5" s="67">
        <v>45423</v>
      </c>
      <c r="J5" s="67">
        <v>45424</v>
      </c>
      <c r="K5" s="51"/>
    </row>
    <row r="6" spans="1:11" ht="83.1" customHeight="1" thickBot="1" x14ac:dyDescent="0.35">
      <c r="A6" s="50"/>
      <c r="B6" s="58" t="s">
        <v>0</v>
      </c>
      <c r="C6" s="51"/>
      <c r="D6" s="66"/>
      <c r="E6" s="66"/>
      <c r="F6" s="66"/>
      <c r="G6" s="66"/>
      <c r="H6" s="66"/>
      <c r="I6" s="66"/>
      <c r="J6" s="66"/>
      <c r="K6" s="51"/>
    </row>
    <row r="7" spans="1:11" ht="20.399999999999999" customHeight="1" x14ac:dyDescent="0.3">
      <c r="A7" s="59"/>
      <c r="B7" s="59"/>
      <c r="C7" s="51"/>
      <c r="D7" s="67">
        <f t="array" ref="D7:J7">DaysAndWeeks+DATE(CalendarYear,5,1)-WEEKDAY(DATE(CalendarYear,5,1),(WeekStart="Mon")+1)+15</f>
        <v>45425</v>
      </c>
      <c r="E7" s="67">
        <v>45426</v>
      </c>
      <c r="F7" s="67">
        <v>45427</v>
      </c>
      <c r="G7" s="67">
        <v>45428</v>
      </c>
      <c r="H7" s="67">
        <v>45429</v>
      </c>
      <c r="I7" s="67">
        <v>45430</v>
      </c>
      <c r="J7" s="67">
        <v>45431</v>
      </c>
      <c r="K7" s="51"/>
    </row>
    <row r="8" spans="1:11" ht="83.1" customHeight="1" thickBot="1" x14ac:dyDescent="0.35">
      <c r="A8" s="59"/>
      <c r="B8" s="60"/>
      <c r="C8" s="51"/>
      <c r="D8" s="66"/>
      <c r="E8" s="66"/>
      <c r="F8" s="66"/>
      <c r="G8" s="66"/>
      <c r="H8" s="66"/>
      <c r="I8" s="66"/>
      <c r="J8" s="66"/>
      <c r="K8" s="51"/>
    </row>
    <row r="9" spans="1:11" ht="20.399999999999999" customHeight="1" x14ac:dyDescent="0.3">
      <c r="A9" s="59"/>
      <c r="B9" s="61"/>
      <c r="C9" s="51"/>
      <c r="D9" s="67">
        <f t="array" ref="D9:J9">DaysAndWeeks+DATE(CalendarYear,5,1)-WEEKDAY(DATE(CalendarYear,5,1),(WeekStart="Mon")+1)+22</f>
        <v>45432</v>
      </c>
      <c r="E9" s="67">
        <v>45433</v>
      </c>
      <c r="F9" s="67">
        <v>45434</v>
      </c>
      <c r="G9" s="67">
        <v>45435</v>
      </c>
      <c r="H9" s="67">
        <v>45436</v>
      </c>
      <c r="I9" s="67">
        <v>45437</v>
      </c>
      <c r="J9" s="67">
        <v>45438</v>
      </c>
      <c r="K9" s="51"/>
    </row>
    <row r="10" spans="1:11" ht="83.1" customHeight="1" thickBot="1" x14ac:dyDescent="0.35">
      <c r="A10" s="59"/>
      <c r="B10" s="59"/>
      <c r="C10" s="51"/>
      <c r="D10" s="66"/>
      <c r="E10" s="66"/>
      <c r="F10" s="66"/>
      <c r="G10" s="66"/>
      <c r="H10" s="66"/>
      <c r="I10" s="66"/>
      <c r="J10" s="66"/>
      <c r="K10" s="51"/>
    </row>
    <row r="11" spans="1:11" ht="20.399999999999999" customHeight="1" x14ac:dyDescent="0.3">
      <c r="A11" s="59"/>
      <c r="B11" s="59"/>
      <c r="C11" s="51"/>
      <c r="D11" s="67">
        <f t="array" ref="D11:J11">DaysAndWeeks+DATE(CalendarYear,5,1)-WEEKDAY(DATE(CalendarYear,5,1),(WeekStart="Mon")+1)+29</f>
        <v>45439</v>
      </c>
      <c r="E11" s="67">
        <v>45440</v>
      </c>
      <c r="F11" s="67">
        <v>45441</v>
      </c>
      <c r="G11" s="67">
        <v>45442</v>
      </c>
      <c r="H11" s="67">
        <v>45443</v>
      </c>
      <c r="I11" s="67">
        <v>45444</v>
      </c>
      <c r="J11" s="67">
        <v>45445</v>
      </c>
      <c r="K11" s="51"/>
    </row>
    <row r="12" spans="1:11" ht="83.1" customHeight="1" thickBot="1" x14ac:dyDescent="0.35">
      <c r="A12" s="62"/>
      <c r="B12" s="59"/>
      <c r="C12" s="51"/>
      <c r="D12" s="66"/>
      <c r="E12" s="66"/>
      <c r="F12" s="66"/>
      <c r="G12" s="66"/>
      <c r="H12" s="66"/>
      <c r="I12" s="66"/>
      <c r="J12" s="66"/>
      <c r="K12" s="51"/>
    </row>
    <row r="13" spans="1:11" ht="20.399999999999999" customHeight="1" x14ac:dyDescent="0.3">
      <c r="A13" s="63"/>
      <c r="B13" s="64"/>
      <c r="C13" s="51"/>
      <c r="D13" s="67">
        <f t="array" ref="D13:J13">DaysAndWeeks+DATE(CalendarYear,5,1)-WEEKDAY(DATE(CalendarYear,5,1),(WeekStart="Mon")+1)+36</f>
        <v>45446</v>
      </c>
      <c r="E13" s="67">
        <v>45447</v>
      </c>
      <c r="F13" s="67">
        <v>45448</v>
      </c>
      <c r="G13" s="67">
        <v>45449</v>
      </c>
      <c r="H13" s="67">
        <v>45450</v>
      </c>
      <c r="I13" s="67">
        <v>45451</v>
      </c>
      <c r="J13" s="67">
        <v>45452</v>
      </c>
      <c r="K13" s="51"/>
    </row>
    <row r="14" spans="1:11" ht="83.1" customHeight="1" thickBot="1" x14ac:dyDescent="0.4">
      <c r="A14" s="63"/>
      <c r="B14" s="65" t="s">
        <v>30</v>
      </c>
      <c r="C14" s="51"/>
      <c r="D14" s="146"/>
      <c r="E14" s="146"/>
      <c r="F14" s="146"/>
      <c r="G14" s="146"/>
      <c r="H14" s="146"/>
      <c r="I14" s="146"/>
      <c r="J14" s="146"/>
      <c r="K14" s="51"/>
    </row>
    <row r="15" spans="1:11" ht="22.5" customHeight="1" x14ac:dyDescent="0.3">
      <c r="A15" s="59"/>
      <c r="B15" s="137" t="s">
        <v>29</v>
      </c>
      <c r="C15" s="51"/>
      <c r="D15" s="51"/>
      <c r="E15" s="51"/>
      <c r="F15" s="51"/>
      <c r="G15" s="51"/>
      <c r="H15" s="51"/>
      <c r="I15" s="51"/>
      <c r="J15" s="51"/>
      <c r="K15" s="51"/>
    </row>
    <row r="16" spans="1:11" ht="15" customHeight="1" x14ac:dyDescent="0.3">
      <c r="A16" s="59"/>
      <c r="B16" s="59"/>
      <c r="C16" s="51"/>
      <c r="D16" s="51"/>
      <c r="E16" s="51"/>
      <c r="F16" s="51"/>
      <c r="G16" s="51"/>
      <c r="H16" s="51"/>
      <c r="I16" s="51"/>
      <c r="J16" s="51"/>
      <c r="K16" s="51"/>
    </row>
    <row r="17" ht="49.5" customHeight="1" x14ac:dyDescent="0.3"/>
    <row r="19" ht="17.7" customHeight="1" x14ac:dyDescent="0.3"/>
  </sheetData>
  <conditionalFormatting sqref="D3:J3">
    <cfRule type="expression" dxfId="31" priority="3">
      <formula>DAY(D3)&gt;8</formula>
    </cfRule>
  </conditionalFormatting>
  <conditionalFormatting sqref="D4:J4">
    <cfRule type="expression" dxfId="30" priority="4">
      <formula>DAY(D3)&gt;8</formula>
    </cfRule>
  </conditionalFormatting>
  <conditionalFormatting sqref="D11:J14">
    <cfRule type="expression" dxfId="29" priority="1">
      <formula>AND(DAY(D11)&gt;=1,DAY(D11)&lt;=15)</formula>
    </cfRule>
  </conditionalFormatting>
  <conditionalFormatting sqref="D12:J14">
    <cfRule type="expression" dxfId="28" priority="2">
      <formula>AND(DAY(D11)&gt;=1,DAY(D11)&lt;=15)</formula>
    </cfRule>
  </conditionalFormatting>
  <dataValidations count="9">
    <dataValidation allowBlank="1" showInputMessage="1" prompt="Automatically determined weekday" sqref="E2:J2" xr:uid="{6448CF10-E9A5-412B-8ABF-976640311576}"/>
    <dataValidation allowBlank="1" showInputMessage="1" prompt="Automatically determined starting day of the week. To change weekdays, select a new starting day of the week in Q4 of 'JANUARY' worksheet" sqref="D2" xr:uid="{CE21DD0B-8E40-41F1-AC76-9492CD00C2C6}"/>
    <dataValidation allowBlank="1" showInputMessage="1" prompt="Calendar year, automatically determined by the year set in P4 of the January worksheet" sqref="B5" xr:uid="{549940E7-7FC5-4F2B-9016-F6536DCCE0EA}"/>
    <dataValidation allowBlank="1" showInputMessage="1" prompt="Navigation link to the previous month" sqref="B14" xr:uid="{0EBEC1FB-7913-4AF1-9667-2C3A749F8AEC}"/>
    <dataValidation allowBlank="1" showInputMessage="1" showErrorMessage="1" prompt="May month calendar" sqref="A1" xr:uid="{34E99A6A-CE7A-43C5-85F0-8C5E67C1A795}"/>
    <dataValidation allowBlank="1" showInputMessage="1" prompt="Rows 3, 5, 7, 9, 11, and 13 contain dates of the month, including the previous and next month, if applicable" sqref="D3" xr:uid="{4968964E-AA04-4F10-A4DB-DA393A268052}"/>
    <dataValidation allowBlank="1" showInputMessage="1" showErrorMessage="1" prompt="Month for this worksheet is in this cell. Calendar is in the right contains dates from previous, current, and next month." sqref="B6" xr:uid="{F33F7D52-894D-441C-B92A-E2AE9FEE4202}"/>
    <dataValidation allowBlank="1" showInputMessage="1" prompt="Enter daily notes in rows 4, 6, 8, 10, 12, and 14, columns D through J" sqref="D4" xr:uid="{50A40124-49B3-4018-918A-D9C89F634C1D}"/>
    <dataValidation allowBlank="1" showInputMessage="1" showErrorMessage="1" prompt="Navigation link to the next month" sqref="B15" xr:uid="{EDFEF7B7-DD51-4C8E-9A9E-60CE965F2FEC}"/>
  </dataValidations>
  <hyperlinks>
    <hyperlink ref="B14" location="APRIL!A1" tooltip="Navigation link to the next month" display=" &lt; APRIL" xr:uid="{84D6D454-BD54-4A1F-9157-12F07C1BCA80}"/>
    <hyperlink ref="B15" location="JUNE!A1" display="&gt; JUNE" xr:uid="{B7520799-92E9-48B7-A0EC-B38FAD58488E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57D5-567C-4123-8DF1-B0883F418A9D}">
  <sheetPr>
    <tabColor theme="5" tint="0.79998168889431442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100"/>
      <c r="B1" s="85"/>
      <c r="C1" s="86"/>
      <c r="D1" s="87"/>
      <c r="E1" s="88"/>
      <c r="F1" s="88"/>
      <c r="G1" s="88"/>
      <c r="H1" s="89"/>
      <c r="I1" s="86"/>
      <c r="J1" s="86"/>
      <c r="K1" s="86"/>
    </row>
    <row r="2" spans="1:11" ht="25.2" customHeight="1" thickBot="1" x14ac:dyDescent="0.35">
      <c r="A2" s="100"/>
      <c r="B2" s="85"/>
      <c r="C2" s="86"/>
      <c r="D2" s="90" t="str">
        <f t="shared" ref="D2:J2" si="0">TEXT(D3,"ddd")</f>
        <v>Mon</v>
      </c>
      <c r="E2" s="90" t="str">
        <f t="shared" si="0"/>
        <v>Tue</v>
      </c>
      <c r="F2" s="90" t="str">
        <f t="shared" si="0"/>
        <v>Wed</v>
      </c>
      <c r="G2" s="90" t="str">
        <f t="shared" si="0"/>
        <v>Thu</v>
      </c>
      <c r="H2" s="90" t="str">
        <f t="shared" si="0"/>
        <v>Fri</v>
      </c>
      <c r="I2" s="90" t="str">
        <f t="shared" si="0"/>
        <v>Sat</v>
      </c>
      <c r="J2" s="90" t="str">
        <f t="shared" si="0"/>
        <v>Sun</v>
      </c>
      <c r="K2" s="86"/>
    </row>
    <row r="3" spans="1:11" ht="20.399999999999999" customHeight="1" x14ac:dyDescent="0.3">
      <c r="A3" s="100"/>
      <c r="B3" s="91"/>
      <c r="C3" s="86"/>
      <c r="D3" s="104">
        <f t="array" ref="D3:J3">DaysAndWeeks+DATE(CalendarYear,6,1)-WEEKDAY(DATE(CalendarYear,6,1),(WeekStart="Mon")+1)+1</f>
        <v>45439</v>
      </c>
      <c r="E3" s="104">
        <v>45440</v>
      </c>
      <c r="F3" s="104">
        <v>45441</v>
      </c>
      <c r="G3" s="104">
        <v>45442</v>
      </c>
      <c r="H3" s="104">
        <v>45443</v>
      </c>
      <c r="I3" s="104">
        <v>45444</v>
      </c>
      <c r="J3" s="147">
        <v>45445</v>
      </c>
      <c r="K3" s="86"/>
    </row>
    <row r="4" spans="1:11" ht="83.1" customHeight="1" thickBot="1" x14ac:dyDescent="0.35">
      <c r="A4" s="100"/>
      <c r="B4" s="92"/>
      <c r="C4" s="86"/>
      <c r="D4" s="99"/>
      <c r="E4" s="99"/>
      <c r="F4" s="99"/>
      <c r="G4" s="99"/>
      <c r="H4" s="99"/>
      <c r="I4" s="99"/>
      <c r="J4" s="148"/>
      <c r="K4" s="86"/>
    </row>
    <row r="5" spans="1:11" ht="20.399999999999999" customHeight="1" x14ac:dyDescent="0.3">
      <c r="A5" s="100"/>
      <c r="B5" s="91">
        <f>CalendarYear</f>
        <v>2024</v>
      </c>
      <c r="C5" s="86"/>
      <c r="D5" s="105">
        <f t="array" ref="D5:J5">DaysAndWeeks+DATE(CalendarYear,6,1)-WEEKDAY(DATE(CalendarYear,6,1),(WeekStart="Mon")+1)+8</f>
        <v>45446</v>
      </c>
      <c r="E5" s="105">
        <v>45447</v>
      </c>
      <c r="F5" s="105">
        <v>45448</v>
      </c>
      <c r="G5" s="105">
        <v>45449</v>
      </c>
      <c r="H5" s="105">
        <v>45450</v>
      </c>
      <c r="I5" s="105">
        <v>45451</v>
      </c>
      <c r="J5" s="149">
        <v>45452</v>
      </c>
      <c r="K5" s="86"/>
    </row>
    <row r="6" spans="1:11" ht="83.1" customHeight="1" thickBot="1" x14ac:dyDescent="0.35">
      <c r="A6" s="100"/>
      <c r="B6" s="93" t="s">
        <v>5</v>
      </c>
      <c r="C6" s="86"/>
      <c r="D6" s="99"/>
      <c r="E6" s="99"/>
      <c r="F6" s="99"/>
      <c r="G6" s="99"/>
      <c r="H6" s="99"/>
      <c r="I6" s="99"/>
      <c r="J6" s="148"/>
      <c r="K6" s="86"/>
    </row>
    <row r="7" spans="1:11" ht="20.399999999999999" customHeight="1" x14ac:dyDescent="0.3">
      <c r="A7" s="101"/>
      <c r="B7" s="94"/>
      <c r="C7" s="86"/>
      <c r="D7" s="105">
        <f t="array" ref="D7:J7">DaysAndWeeks+DATE(CalendarYear,6,1)-WEEKDAY(DATE(CalendarYear,6,1),(WeekStart="Mon")+1)+15</f>
        <v>45453</v>
      </c>
      <c r="E7" s="105">
        <v>45454</v>
      </c>
      <c r="F7" s="105">
        <v>45455</v>
      </c>
      <c r="G7" s="105">
        <v>45456</v>
      </c>
      <c r="H7" s="105">
        <v>45457</v>
      </c>
      <c r="I7" s="105">
        <v>45458</v>
      </c>
      <c r="J7" s="149">
        <v>45459</v>
      </c>
      <c r="K7" s="86"/>
    </row>
    <row r="8" spans="1:11" ht="83.1" customHeight="1" thickBot="1" x14ac:dyDescent="0.35">
      <c r="A8" s="101"/>
      <c r="B8" s="95"/>
      <c r="C8" s="86"/>
      <c r="D8" s="99"/>
      <c r="E8" s="99"/>
      <c r="F8" s="99"/>
      <c r="G8" s="99"/>
      <c r="H8" s="99"/>
      <c r="I8" s="99"/>
      <c r="J8" s="148"/>
      <c r="K8" s="86"/>
    </row>
    <row r="9" spans="1:11" ht="20.399999999999999" customHeight="1" x14ac:dyDescent="0.3">
      <c r="A9" s="101"/>
      <c r="B9" s="96"/>
      <c r="C9" s="86"/>
      <c r="D9" s="105">
        <f t="array" ref="D9:J9">DaysAndWeeks+DATE(CalendarYear,6,1)-WEEKDAY(DATE(CalendarYear,6,1),(WeekStart="Mon")+1)+22</f>
        <v>45460</v>
      </c>
      <c r="E9" s="105">
        <v>45461</v>
      </c>
      <c r="F9" s="105">
        <v>45462</v>
      </c>
      <c r="G9" s="105">
        <v>45463</v>
      </c>
      <c r="H9" s="105">
        <v>45464</v>
      </c>
      <c r="I9" s="105">
        <v>45465</v>
      </c>
      <c r="J9" s="149">
        <v>45466</v>
      </c>
      <c r="K9" s="86"/>
    </row>
    <row r="10" spans="1:11" ht="83.1" customHeight="1" thickBot="1" x14ac:dyDescent="0.35">
      <c r="A10" s="101"/>
      <c r="B10" s="94"/>
      <c r="C10" s="86"/>
      <c r="D10" s="99"/>
      <c r="E10" s="99"/>
      <c r="F10" s="99"/>
      <c r="G10" s="99"/>
      <c r="H10" s="99"/>
      <c r="I10" s="99"/>
      <c r="J10" s="148"/>
      <c r="K10" s="86"/>
    </row>
    <row r="11" spans="1:11" ht="20.399999999999999" customHeight="1" x14ac:dyDescent="0.3">
      <c r="A11" s="101"/>
      <c r="B11" s="94"/>
      <c r="C11" s="86"/>
      <c r="D11" s="105">
        <f t="array" ref="D11:J11">DaysAndWeeks+DATE(CalendarYear,6,1)-WEEKDAY(DATE(CalendarYear,6,1),(WeekStart="Mon")+1)+29</f>
        <v>45467</v>
      </c>
      <c r="E11" s="105">
        <v>45468</v>
      </c>
      <c r="F11" s="105">
        <v>45469</v>
      </c>
      <c r="G11" s="105">
        <v>45470</v>
      </c>
      <c r="H11" s="105">
        <v>45471</v>
      </c>
      <c r="I11" s="105">
        <v>45472</v>
      </c>
      <c r="J11" s="149">
        <v>45473</v>
      </c>
      <c r="K11" s="86"/>
    </row>
    <row r="12" spans="1:11" ht="83.1" customHeight="1" thickBot="1" x14ac:dyDescent="0.35">
      <c r="A12" s="102"/>
      <c r="B12" s="94"/>
      <c r="C12" s="86"/>
      <c r="D12" s="99"/>
      <c r="E12" s="99"/>
      <c r="F12" s="99"/>
      <c r="G12" s="99"/>
      <c r="H12" s="99"/>
      <c r="I12" s="99"/>
      <c r="J12" s="148"/>
      <c r="K12" s="86"/>
    </row>
    <row r="13" spans="1:11" ht="20.399999999999999" customHeight="1" x14ac:dyDescent="0.3">
      <c r="A13" s="103"/>
      <c r="B13" s="97"/>
      <c r="C13" s="86"/>
      <c r="D13" s="105">
        <f t="array" ref="D13:J13">DaysAndWeeks+DATE(CalendarYear,6,1)-WEEKDAY(DATE(CalendarYear,6,1),(WeekStart="Mon")+1)+36</f>
        <v>45474</v>
      </c>
      <c r="E13" s="105">
        <v>45475</v>
      </c>
      <c r="F13" s="105">
        <v>45476</v>
      </c>
      <c r="G13" s="105">
        <v>45477</v>
      </c>
      <c r="H13" s="105">
        <v>45478</v>
      </c>
      <c r="I13" s="105">
        <v>45479</v>
      </c>
      <c r="J13" s="149">
        <v>45480</v>
      </c>
      <c r="K13" s="86"/>
    </row>
    <row r="14" spans="1:11" ht="83.1" customHeight="1" thickBot="1" x14ac:dyDescent="0.4">
      <c r="A14" s="103"/>
      <c r="B14" s="98" t="s">
        <v>31</v>
      </c>
      <c r="C14" s="86"/>
      <c r="D14" s="99"/>
      <c r="E14" s="99"/>
      <c r="F14" s="99"/>
      <c r="G14" s="99"/>
      <c r="H14" s="99"/>
      <c r="I14" s="99"/>
      <c r="J14" s="148"/>
      <c r="K14" s="86"/>
    </row>
    <row r="15" spans="1:11" ht="22.5" customHeight="1" x14ac:dyDescent="0.3">
      <c r="A15" s="101"/>
      <c r="B15" s="136" t="s">
        <v>14</v>
      </c>
      <c r="C15" s="86"/>
      <c r="D15" s="86"/>
      <c r="E15" s="86"/>
      <c r="F15" s="86"/>
      <c r="G15" s="86"/>
      <c r="H15" s="86"/>
      <c r="I15" s="86"/>
      <c r="J15" s="86"/>
      <c r="K15" s="86"/>
    </row>
    <row r="16" spans="1:11" ht="15" customHeight="1" x14ac:dyDescent="0.3">
      <c r="A16" s="101"/>
      <c r="B16" s="94"/>
      <c r="C16" s="86"/>
      <c r="D16" s="86"/>
      <c r="E16" s="86"/>
      <c r="F16" s="86"/>
      <c r="G16" s="86"/>
      <c r="H16" s="86"/>
      <c r="I16" s="86"/>
      <c r="J16" s="86"/>
      <c r="K16" s="86"/>
    </row>
    <row r="17" ht="49.5" customHeight="1" x14ac:dyDescent="0.3"/>
    <row r="19" ht="17.7" customHeight="1" x14ac:dyDescent="0.3"/>
  </sheetData>
  <conditionalFormatting sqref="D3:J3">
    <cfRule type="expression" dxfId="27" priority="3">
      <formula>DAY(D3)&gt;8</formula>
    </cfRule>
  </conditionalFormatting>
  <conditionalFormatting sqref="D4:J4">
    <cfRule type="expression" dxfId="26" priority="4">
      <formula>DAY(D3)&gt;8</formula>
    </cfRule>
  </conditionalFormatting>
  <conditionalFormatting sqref="D11:J14">
    <cfRule type="expression" dxfId="25" priority="1">
      <formula>AND(DAY(D11)&gt;=1,DAY(D11)&lt;=15)</formula>
    </cfRule>
  </conditionalFormatting>
  <conditionalFormatting sqref="D12:J14">
    <cfRule type="expression" dxfId="24" priority="2">
      <formula>AND(DAY(D11)&gt;=1,DAY(D11)&lt;=15)</formula>
    </cfRule>
  </conditionalFormatting>
  <dataValidations count="9">
    <dataValidation allowBlank="1" showInputMessage="1" prompt="Automatically determined weekday" sqref="E2:J2" xr:uid="{0532EF41-71E9-49B8-812C-CD5CB337004B}"/>
    <dataValidation allowBlank="1" showInputMessage="1" prompt="Automatically determined starting day of the week. To change weekdays, select a new starting day of the week in Q4 of 'JANUARY' worksheet" sqref="D2" xr:uid="{2FB6F5E4-C3F9-43E1-B292-A382944F07B6}"/>
    <dataValidation allowBlank="1" showInputMessage="1" prompt="Calendar year, automatically determined by the year set in P4 of the January worksheet" sqref="B5" xr:uid="{071D8AA1-3953-4F0D-8AAE-3D52FE70BE90}"/>
    <dataValidation allowBlank="1" showInputMessage="1" prompt="Navigation link to the previous month" sqref="B14" xr:uid="{87DF4DC7-A520-4C48-9CA1-A9F7A25EE654}"/>
    <dataValidation allowBlank="1" showInputMessage="1" showErrorMessage="1" prompt="June month calendar" sqref="A1" xr:uid="{0F795F78-9308-4A79-8525-0148187CA8D8}"/>
    <dataValidation allowBlank="1" showInputMessage="1" showErrorMessage="1" prompt="Navigation link to the next month" sqref="B15" xr:uid="{F1A84A23-E94F-47C0-8FFF-ACEA91EBED70}"/>
    <dataValidation allowBlank="1" showInputMessage="1" prompt="Enter daily notes in rows 4, 6, 8, 10, 12, and 14, columns D through J" sqref="D4" xr:uid="{FE2114AC-84DA-4BA7-89BF-A2D00535E180}"/>
    <dataValidation allowBlank="1" showInputMessage="1" showErrorMessage="1" prompt="Month for this worksheet is in this cell. Calendar is in the right contains dates from previous, current, and next month." sqref="B6" xr:uid="{6F4F1F58-6116-41E3-9AFF-11D1069FE55F}"/>
    <dataValidation allowBlank="1" showInputMessage="1" prompt="Rows 3, 5, 7, 9, 11, and 13 contain dates of the month, including the previous and next month, if applicable" sqref="D3" xr:uid="{61F59210-C94E-445D-B4F0-18083F329E1D}"/>
  </dataValidations>
  <hyperlinks>
    <hyperlink ref="B14" location="MAY!A1" tooltip="Navigation link to the next month" display=" &lt; MAY" xr:uid="{26B9F8A6-C064-47D1-97C1-360BA46B6201}"/>
    <hyperlink ref="B15" location="JULY!A1" display="&gt; JULY" xr:uid="{F5DB819E-BEE1-4BE9-AFDD-4D436B7189B6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CFE5-43C7-4C36-83A8-CFF0E724546F}">
  <sheetPr>
    <tabColor theme="9" tint="0.59999389629810485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68"/>
      <c r="B1" s="68"/>
      <c r="C1" s="69"/>
      <c r="D1" s="70"/>
      <c r="E1" s="71"/>
      <c r="F1" s="71"/>
      <c r="G1" s="71"/>
      <c r="H1" s="72"/>
      <c r="I1" s="69"/>
      <c r="J1" s="69"/>
      <c r="K1" s="69"/>
    </row>
    <row r="2" spans="1:11" ht="25.2" customHeight="1" thickBot="1" x14ac:dyDescent="0.35">
      <c r="A2" s="68"/>
      <c r="B2" s="68"/>
      <c r="C2" s="69"/>
      <c r="D2" s="73" t="str">
        <f t="shared" ref="D2:J2" si="0">TEXT(D3,"ddd")</f>
        <v>Mon</v>
      </c>
      <c r="E2" s="73" t="str">
        <f t="shared" si="0"/>
        <v>Tue</v>
      </c>
      <c r="F2" s="73" t="str">
        <f t="shared" si="0"/>
        <v>Wed</v>
      </c>
      <c r="G2" s="73" t="str">
        <f t="shared" si="0"/>
        <v>Thu</v>
      </c>
      <c r="H2" s="73" t="str">
        <f t="shared" si="0"/>
        <v>Fri</v>
      </c>
      <c r="I2" s="73" t="str">
        <f t="shared" si="0"/>
        <v>Sat</v>
      </c>
      <c r="J2" s="73" t="str">
        <f t="shared" si="0"/>
        <v>Sun</v>
      </c>
      <c r="K2" s="69"/>
    </row>
    <row r="3" spans="1:11" ht="20.399999999999999" customHeight="1" x14ac:dyDescent="0.3">
      <c r="A3" s="68"/>
      <c r="B3" s="74"/>
      <c r="C3" s="69"/>
      <c r="D3" s="143">
        <f t="array" ref="D3:J3">DaysAndWeeks+DATE(CalendarYear,7,1)-WEEKDAY(DATE(CalendarYear,7,1),(WeekStart="Mon")+1)+1</f>
        <v>45474</v>
      </c>
      <c r="E3" s="84">
        <v>45475</v>
      </c>
      <c r="F3" s="84">
        <v>45476</v>
      </c>
      <c r="G3" s="84">
        <v>45477</v>
      </c>
      <c r="H3" s="84">
        <v>45478</v>
      </c>
      <c r="I3" s="84">
        <v>45479</v>
      </c>
      <c r="J3" s="84">
        <v>45480</v>
      </c>
      <c r="K3" s="69"/>
    </row>
    <row r="4" spans="1:11" ht="83.1" customHeight="1" thickBot="1" x14ac:dyDescent="0.35">
      <c r="A4" s="68"/>
      <c r="B4" s="75"/>
      <c r="C4" s="69"/>
      <c r="D4" s="108"/>
      <c r="E4" s="109"/>
      <c r="F4" s="109"/>
      <c r="G4" s="109"/>
      <c r="H4" s="109"/>
      <c r="I4" s="109"/>
      <c r="J4" s="109"/>
      <c r="K4" s="69"/>
    </row>
    <row r="5" spans="1:11" ht="20.399999999999999" customHeight="1" x14ac:dyDescent="0.3">
      <c r="A5" s="68"/>
      <c r="B5" s="74">
        <f>CalendarYear</f>
        <v>2024</v>
      </c>
      <c r="C5" s="69"/>
      <c r="D5" s="107">
        <f t="array" ref="D5:J5">DaysAndWeeks+DATE(CalendarYear,7,1)-WEEKDAY(DATE(CalendarYear,7,1),(WeekStart="Mon")+1)+8</f>
        <v>45481</v>
      </c>
      <c r="E5" s="106">
        <v>45482</v>
      </c>
      <c r="F5" s="106">
        <v>45483</v>
      </c>
      <c r="G5" s="106">
        <v>45484</v>
      </c>
      <c r="H5" s="106">
        <v>45485</v>
      </c>
      <c r="I5" s="106">
        <v>45486</v>
      </c>
      <c r="J5" s="106">
        <v>45487</v>
      </c>
      <c r="K5" s="69"/>
    </row>
    <row r="6" spans="1:11" ht="83.1" customHeight="1" thickBot="1" x14ac:dyDescent="0.35">
      <c r="A6" s="68"/>
      <c r="B6" s="76" t="s">
        <v>6</v>
      </c>
      <c r="C6" s="69"/>
      <c r="D6" s="108"/>
      <c r="E6" s="109"/>
      <c r="F6" s="109"/>
      <c r="G6" s="109"/>
      <c r="H6" s="109"/>
      <c r="I6" s="109"/>
      <c r="J6" s="109"/>
      <c r="K6" s="69"/>
    </row>
    <row r="7" spans="1:11" ht="20.399999999999999" customHeight="1" x14ac:dyDescent="0.3">
      <c r="A7" s="77"/>
      <c r="B7" s="77"/>
      <c r="C7" s="69"/>
      <c r="D7" s="107">
        <f t="array" ref="D7:J7">DaysAndWeeks+DATE(CalendarYear,7,1)-WEEKDAY(DATE(CalendarYear,7,1),(WeekStart="Mon")+1)+15</f>
        <v>45488</v>
      </c>
      <c r="E7" s="106">
        <v>45489</v>
      </c>
      <c r="F7" s="106">
        <v>45490</v>
      </c>
      <c r="G7" s="106">
        <v>45491</v>
      </c>
      <c r="H7" s="106">
        <v>45492</v>
      </c>
      <c r="I7" s="106">
        <v>45493</v>
      </c>
      <c r="J7" s="106">
        <v>45494</v>
      </c>
      <c r="K7" s="69"/>
    </row>
    <row r="8" spans="1:11" ht="83.1" customHeight="1" thickBot="1" x14ac:dyDescent="0.35">
      <c r="A8" s="77"/>
      <c r="B8" s="78"/>
      <c r="C8" s="69"/>
      <c r="D8" s="108"/>
      <c r="E8" s="109"/>
      <c r="F8" s="109"/>
      <c r="G8" s="109"/>
      <c r="H8" s="109"/>
      <c r="I8" s="109"/>
      <c r="J8" s="109"/>
      <c r="K8" s="69"/>
    </row>
    <row r="9" spans="1:11" ht="20.399999999999999" customHeight="1" x14ac:dyDescent="0.3">
      <c r="A9" s="77"/>
      <c r="B9" s="79"/>
      <c r="C9" s="69"/>
      <c r="D9" s="107">
        <f t="array" ref="D9:J9">DaysAndWeeks+DATE(CalendarYear,7,1)-WEEKDAY(DATE(CalendarYear,7,1),(WeekStart="Mon")+1)+22</f>
        <v>45495</v>
      </c>
      <c r="E9" s="106">
        <v>45496</v>
      </c>
      <c r="F9" s="106">
        <v>45497</v>
      </c>
      <c r="G9" s="106">
        <v>45498</v>
      </c>
      <c r="H9" s="106">
        <v>45499</v>
      </c>
      <c r="I9" s="106">
        <v>45500</v>
      </c>
      <c r="J9" s="106">
        <v>45501</v>
      </c>
      <c r="K9" s="69"/>
    </row>
    <row r="10" spans="1:11" ht="83.1" customHeight="1" thickBot="1" x14ac:dyDescent="0.35">
      <c r="A10" s="77"/>
      <c r="B10" s="77"/>
      <c r="C10" s="69"/>
      <c r="D10" s="108"/>
      <c r="E10" s="109"/>
      <c r="F10" s="109"/>
      <c r="G10" s="109"/>
      <c r="H10" s="109"/>
      <c r="I10" s="109"/>
      <c r="J10" s="109"/>
      <c r="K10" s="69"/>
    </row>
    <row r="11" spans="1:11" ht="20.399999999999999" customHeight="1" x14ac:dyDescent="0.3">
      <c r="A11" s="77"/>
      <c r="B11" s="77"/>
      <c r="C11" s="69"/>
      <c r="D11" s="107">
        <f t="array" ref="D11:J11">DaysAndWeeks+DATE(CalendarYear,7,1)-WEEKDAY(DATE(CalendarYear,7,1),(WeekStart="Mon")+1)+29</f>
        <v>45502</v>
      </c>
      <c r="E11" s="106">
        <v>45503</v>
      </c>
      <c r="F11" s="106">
        <v>45504</v>
      </c>
      <c r="G11" s="106">
        <v>45505</v>
      </c>
      <c r="H11" s="106">
        <v>45506</v>
      </c>
      <c r="I11" s="106">
        <v>45507</v>
      </c>
      <c r="J11" s="106">
        <v>45508</v>
      </c>
      <c r="K11" s="69"/>
    </row>
    <row r="12" spans="1:11" ht="83.1" customHeight="1" thickBot="1" x14ac:dyDescent="0.35">
      <c r="A12" s="80"/>
      <c r="B12" s="77"/>
      <c r="C12" s="69"/>
      <c r="D12" s="108"/>
      <c r="E12" s="109"/>
      <c r="F12" s="109"/>
      <c r="G12" s="109"/>
      <c r="H12" s="109"/>
      <c r="I12" s="109"/>
      <c r="J12" s="109"/>
      <c r="K12" s="69"/>
    </row>
    <row r="13" spans="1:11" ht="20.399999999999999" customHeight="1" x14ac:dyDescent="0.3">
      <c r="A13" s="81"/>
      <c r="B13" s="82"/>
      <c r="C13" s="69"/>
      <c r="D13" s="107">
        <f t="array" ref="D13:J13">DaysAndWeeks+DATE(CalendarYear,7,1)-WEEKDAY(DATE(CalendarYear,7,1),(WeekStart="Mon")+1)+36</f>
        <v>45509</v>
      </c>
      <c r="E13" s="106">
        <v>45510</v>
      </c>
      <c r="F13" s="106">
        <v>45511</v>
      </c>
      <c r="G13" s="106">
        <v>45512</v>
      </c>
      <c r="H13" s="106">
        <v>45513</v>
      </c>
      <c r="I13" s="106">
        <v>45514</v>
      </c>
      <c r="J13" s="106">
        <v>45515</v>
      </c>
      <c r="K13" s="69"/>
    </row>
    <row r="14" spans="1:11" ht="83.1" customHeight="1" thickBot="1" x14ac:dyDescent="0.4">
      <c r="A14" s="81"/>
      <c r="B14" s="83" t="s">
        <v>32</v>
      </c>
      <c r="C14" s="69"/>
      <c r="D14" s="108"/>
      <c r="E14" s="109"/>
      <c r="F14" s="109"/>
      <c r="G14" s="109"/>
      <c r="H14" s="109"/>
      <c r="I14" s="109"/>
      <c r="J14" s="109"/>
      <c r="K14" s="69"/>
    </row>
    <row r="15" spans="1:11" ht="22.5" customHeight="1" x14ac:dyDescent="0.3">
      <c r="A15" s="77"/>
      <c r="B15" s="141" t="s">
        <v>15</v>
      </c>
      <c r="C15" s="69"/>
      <c r="D15" s="69"/>
      <c r="E15" s="69"/>
      <c r="F15" s="69"/>
      <c r="G15" s="69"/>
      <c r="H15" s="69"/>
      <c r="I15" s="69"/>
      <c r="J15" s="69"/>
      <c r="K15" s="69"/>
    </row>
    <row r="16" spans="1:11" ht="15" customHeight="1" x14ac:dyDescent="0.3">
      <c r="A16" s="77"/>
      <c r="B16" s="77"/>
      <c r="C16" s="69"/>
      <c r="D16" s="69"/>
      <c r="E16" s="69"/>
      <c r="F16" s="69"/>
      <c r="G16" s="69"/>
      <c r="H16" s="69"/>
      <c r="I16" s="69"/>
      <c r="J16" s="69"/>
      <c r="K16" s="69"/>
    </row>
    <row r="17" ht="49.5" customHeight="1" x14ac:dyDescent="0.3"/>
    <row r="19" ht="17.7" customHeight="1" x14ac:dyDescent="0.3"/>
  </sheetData>
  <conditionalFormatting sqref="D3:J3">
    <cfRule type="expression" dxfId="23" priority="3">
      <formula>DAY(D3)&gt;8</formula>
    </cfRule>
  </conditionalFormatting>
  <conditionalFormatting sqref="D4:J4">
    <cfRule type="expression" dxfId="22" priority="4">
      <formula>DAY(D3)&gt;8</formula>
    </cfRule>
  </conditionalFormatting>
  <conditionalFormatting sqref="D11:J14">
    <cfRule type="expression" dxfId="21" priority="1">
      <formula>AND(DAY(D11)&gt;=1,DAY(D11)&lt;=15)</formula>
    </cfRule>
  </conditionalFormatting>
  <conditionalFormatting sqref="D12:J14">
    <cfRule type="expression" dxfId="20" priority="2">
      <formula>AND(DAY(D11)&gt;=1,DAY(D11)&lt;=15)</formula>
    </cfRule>
  </conditionalFormatting>
  <dataValidations count="9">
    <dataValidation allowBlank="1" showInputMessage="1" prompt="Automatically determined weekday" sqref="E2:J2" xr:uid="{F7FB67D4-CE51-47C5-8E28-9F069477CB6C}"/>
    <dataValidation allowBlank="1" showInputMessage="1" prompt="Automatically determined starting day of the week. To change weekdays, select a new starting day of the week in Q4 of 'JANUARY' worksheet" sqref="D2" xr:uid="{91EA408C-150B-4002-BD2A-F1FE22F8594B}"/>
    <dataValidation allowBlank="1" showInputMessage="1" prompt="Calendar year, automatically determined by the year set in P4 of the January worksheet" sqref="B5" xr:uid="{EEE35966-628C-41D3-9FA6-D8F8C3404F85}"/>
    <dataValidation allowBlank="1" showInputMessage="1" prompt="Navigation link to the previous month" sqref="B14" xr:uid="{9B5F5991-7520-41E1-A34C-EB654554DF44}"/>
    <dataValidation allowBlank="1" showInputMessage="1" showErrorMessage="1" prompt="July month calendar" sqref="A1" xr:uid="{DA94E021-22B7-478F-92BA-415063E87A9C}"/>
    <dataValidation allowBlank="1" showInputMessage="1" prompt="Rows 3, 5, 7, 9, 11, and 13 contain dates of the month, including the previous and next month, if applicable" sqref="D3" xr:uid="{FC409844-24A4-4571-84F2-F0F5A79BFE2D}"/>
    <dataValidation allowBlank="1" showInputMessage="1" showErrorMessage="1" prompt="Month for this worksheet is in this cell. Calendar is in the right contains dates from previous, current, and next month." sqref="B6" xr:uid="{A758023A-FD38-4988-B074-6FAAAEF624BA}"/>
    <dataValidation allowBlank="1" showInputMessage="1" prompt="Enter daily notes in rows 4, 6, 8, 10, 12, and 14, columns D through J" sqref="D4" xr:uid="{C2A0C9DB-11A7-4AAF-92C5-7A79229BF1A5}"/>
    <dataValidation allowBlank="1" showInputMessage="1" showErrorMessage="1" prompt="Navigation link to the next month" sqref="B15" xr:uid="{427C8AA6-8D8B-4E08-9F35-EAC6A612F71C}"/>
  </dataValidations>
  <hyperlinks>
    <hyperlink ref="B14" location="JUNE!A1" tooltip="Navigation link to the next month" display=" &lt; JUNE" xr:uid="{7BA4C443-3C8B-4593-BF74-717D0CCC0571}"/>
    <hyperlink ref="B15" location="AUGUST!A1" display="&gt; AUGUST" xr:uid="{4F767B42-9A80-4973-9DE7-F55545D3214B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4B-080D-4301-80A6-5026375BF692}">
  <sheetPr>
    <tabColor theme="7" tint="0.59999389629810485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11"/>
      <c r="B1" s="12"/>
      <c r="C1" s="4"/>
      <c r="D1" s="5"/>
      <c r="E1" s="6"/>
      <c r="F1" s="6"/>
      <c r="G1" s="6"/>
      <c r="H1" s="7"/>
      <c r="I1" s="4"/>
      <c r="J1" s="4"/>
      <c r="K1" s="4"/>
    </row>
    <row r="2" spans="1:11" ht="25.2" customHeight="1" thickBot="1" x14ac:dyDescent="0.35">
      <c r="A2" s="11"/>
      <c r="B2" s="12"/>
      <c r="C2" s="4"/>
      <c r="D2" s="8" t="str">
        <f t="shared" ref="D2:J2" si="0">TEXT(D3,"ddd")</f>
        <v>Mon</v>
      </c>
      <c r="E2" s="8" t="str">
        <f t="shared" si="0"/>
        <v>Tue</v>
      </c>
      <c r="F2" s="8" t="str">
        <f t="shared" si="0"/>
        <v>Wed</v>
      </c>
      <c r="G2" s="8" t="str">
        <f t="shared" si="0"/>
        <v>Thu</v>
      </c>
      <c r="H2" s="8" t="str">
        <f t="shared" si="0"/>
        <v>Fri</v>
      </c>
      <c r="I2" s="8" t="str">
        <f t="shared" si="0"/>
        <v>Sat</v>
      </c>
      <c r="J2" s="8" t="str">
        <f t="shared" si="0"/>
        <v>Sun</v>
      </c>
      <c r="K2" s="4"/>
    </row>
    <row r="3" spans="1:11" ht="20.399999999999999" customHeight="1" x14ac:dyDescent="0.3">
      <c r="A3" s="11"/>
      <c r="B3" s="13"/>
      <c r="C3" s="4"/>
      <c r="D3" s="22">
        <f t="array" ref="D3:J3">DaysAndWeeks+DATE(CalendarYear,8,1)-WEEKDAY(DATE(CalendarYear,8,1),(WeekStart="Mon")+1)+1</f>
        <v>45502</v>
      </c>
      <c r="E3" s="22">
        <v>45503</v>
      </c>
      <c r="F3" s="22">
        <v>45504</v>
      </c>
      <c r="G3" s="22">
        <v>45505</v>
      </c>
      <c r="H3" s="22">
        <v>45506</v>
      </c>
      <c r="I3" s="22">
        <v>45507</v>
      </c>
      <c r="J3" s="23">
        <v>45508</v>
      </c>
      <c r="K3" s="4"/>
    </row>
    <row r="4" spans="1:11" ht="83.1" customHeight="1" thickBot="1" x14ac:dyDescent="0.35">
      <c r="A4" s="11"/>
      <c r="B4" s="14"/>
      <c r="C4" s="4"/>
      <c r="D4" s="24"/>
      <c r="E4" s="24"/>
      <c r="F4" s="24"/>
      <c r="G4" s="24"/>
      <c r="H4" s="24"/>
      <c r="I4" s="24"/>
      <c r="J4" s="25"/>
      <c r="K4" s="4"/>
    </row>
    <row r="5" spans="1:11" ht="20.399999999999999" customHeight="1" x14ac:dyDescent="0.3">
      <c r="A5" s="11"/>
      <c r="B5" s="13">
        <f>CalendarYear</f>
        <v>2024</v>
      </c>
      <c r="C5" s="4"/>
      <c r="D5" s="22">
        <f t="array" ref="D5:J5">DaysAndWeeks+DATE(CalendarYear,8,1)-WEEKDAY(DATE(CalendarYear,8,1),(WeekStart="Mon")+1)+8</f>
        <v>45509</v>
      </c>
      <c r="E5" s="22">
        <v>45510</v>
      </c>
      <c r="F5" s="22">
        <v>45511</v>
      </c>
      <c r="G5" s="22">
        <v>45512</v>
      </c>
      <c r="H5" s="22">
        <v>45513</v>
      </c>
      <c r="I5" s="22">
        <v>45514</v>
      </c>
      <c r="J5" s="23">
        <v>45515</v>
      </c>
      <c r="K5" s="4"/>
    </row>
    <row r="6" spans="1:11" ht="83.1" customHeight="1" thickBot="1" x14ac:dyDescent="0.35">
      <c r="A6" s="11"/>
      <c r="B6" s="19" t="s">
        <v>7</v>
      </c>
      <c r="C6" s="4"/>
      <c r="D6" s="24"/>
      <c r="E6" s="24"/>
      <c r="F6" s="24"/>
      <c r="G6" s="24"/>
      <c r="H6" s="24"/>
      <c r="I6" s="24"/>
      <c r="J6" s="25"/>
      <c r="K6" s="4"/>
    </row>
    <row r="7" spans="1:11" ht="20.399999999999999" customHeight="1" x14ac:dyDescent="0.3">
      <c r="A7" s="9"/>
      <c r="B7" s="10"/>
      <c r="C7" s="4"/>
      <c r="D7" s="22">
        <f t="array" ref="D7:J7">DaysAndWeeks+DATE(CalendarYear,8,1)-WEEKDAY(DATE(CalendarYear,8,1),(WeekStart="Mon")+1)+15</f>
        <v>45516</v>
      </c>
      <c r="E7" s="22">
        <v>45517</v>
      </c>
      <c r="F7" s="22">
        <v>45518</v>
      </c>
      <c r="G7" s="22">
        <v>45519</v>
      </c>
      <c r="H7" s="22">
        <v>45520</v>
      </c>
      <c r="I7" s="22">
        <v>45521</v>
      </c>
      <c r="J7" s="23">
        <v>45522</v>
      </c>
      <c r="K7" s="4"/>
    </row>
    <row r="8" spans="1:11" ht="83.1" customHeight="1" thickBot="1" x14ac:dyDescent="0.35">
      <c r="A8" s="9"/>
      <c r="B8" s="15"/>
      <c r="C8" s="4"/>
      <c r="D8" s="24"/>
      <c r="E8" s="24"/>
      <c r="F8" s="24"/>
      <c r="G8" s="24"/>
      <c r="H8" s="24"/>
      <c r="I8" s="24"/>
      <c r="J8" s="25"/>
      <c r="K8" s="4"/>
    </row>
    <row r="9" spans="1:11" ht="20.399999999999999" customHeight="1" x14ac:dyDescent="0.3">
      <c r="A9" s="9"/>
      <c r="B9" s="16"/>
      <c r="C9" s="4"/>
      <c r="D9" s="22">
        <f t="array" ref="D9:J9">DaysAndWeeks+DATE(CalendarYear,8,1)-WEEKDAY(DATE(CalendarYear,8,1),(WeekStart="Mon")+1)+22</f>
        <v>45523</v>
      </c>
      <c r="E9" s="22">
        <v>45524</v>
      </c>
      <c r="F9" s="22">
        <v>45525</v>
      </c>
      <c r="G9" s="22">
        <v>45526</v>
      </c>
      <c r="H9" s="22">
        <v>45527</v>
      </c>
      <c r="I9" s="22">
        <v>45528</v>
      </c>
      <c r="J9" s="23">
        <v>45529</v>
      </c>
      <c r="K9" s="4"/>
    </row>
    <row r="10" spans="1:11" ht="83.1" customHeight="1" thickBot="1" x14ac:dyDescent="0.35">
      <c r="A10" s="9"/>
      <c r="B10" s="10"/>
      <c r="C10" s="4"/>
      <c r="D10" s="24"/>
      <c r="E10" s="24"/>
      <c r="F10" s="24"/>
      <c r="G10" s="24"/>
      <c r="H10" s="24"/>
      <c r="I10" s="24"/>
      <c r="J10" s="25"/>
      <c r="K10" s="4"/>
    </row>
    <row r="11" spans="1:11" ht="20.399999999999999" customHeight="1" x14ac:dyDescent="0.3">
      <c r="A11" s="9"/>
      <c r="B11" s="10"/>
      <c r="C11" s="4"/>
      <c r="D11" s="22">
        <f t="array" ref="D11:J11">DaysAndWeeks+DATE(CalendarYear,8,1)-WEEKDAY(DATE(CalendarYear,8,1),(WeekStart="Mon")+1)+29</f>
        <v>45530</v>
      </c>
      <c r="E11" s="22">
        <v>45531</v>
      </c>
      <c r="F11" s="22">
        <v>45532</v>
      </c>
      <c r="G11" s="22">
        <v>45533</v>
      </c>
      <c r="H11" s="22">
        <v>45534</v>
      </c>
      <c r="I11" s="22">
        <v>45535</v>
      </c>
      <c r="J11" s="23">
        <v>45536</v>
      </c>
      <c r="K11" s="4"/>
    </row>
    <row r="12" spans="1:11" ht="83.1" customHeight="1" thickBot="1" x14ac:dyDescent="0.35">
      <c r="A12" s="17"/>
      <c r="B12" s="10"/>
      <c r="C12" s="4"/>
      <c r="D12" s="24"/>
      <c r="E12" s="24"/>
      <c r="F12" s="24"/>
      <c r="G12" s="24"/>
      <c r="H12" s="24"/>
      <c r="I12" s="24"/>
      <c r="J12" s="25"/>
      <c r="K12" s="4"/>
    </row>
    <row r="13" spans="1:11" ht="20.399999999999999" customHeight="1" x14ac:dyDescent="0.3">
      <c r="A13" s="18"/>
      <c r="B13" s="20"/>
      <c r="C13" s="4"/>
      <c r="D13" s="22">
        <f t="array" ref="D13:J13">DaysAndWeeks+DATE(CalendarYear,8,1)-WEEKDAY(DATE(CalendarYear,8,1),(WeekStart="Mon")+1)+36</f>
        <v>45537</v>
      </c>
      <c r="E13" s="22">
        <v>45538</v>
      </c>
      <c r="F13" s="22">
        <v>45539</v>
      </c>
      <c r="G13" s="22">
        <v>45540</v>
      </c>
      <c r="H13" s="22">
        <v>45541</v>
      </c>
      <c r="I13" s="22">
        <v>45542</v>
      </c>
      <c r="J13" s="23">
        <v>45543</v>
      </c>
      <c r="K13" s="4"/>
    </row>
    <row r="14" spans="1:11" ht="83.1" customHeight="1" thickBot="1" x14ac:dyDescent="0.4">
      <c r="A14" s="18"/>
      <c r="B14" s="21" t="s">
        <v>33</v>
      </c>
      <c r="C14" s="4"/>
      <c r="D14" s="144"/>
      <c r="E14" s="144"/>
      <c r="F14" s="144"/>
      <c r="G14" s="144"/>
      <c r="H14" s="144"/>
      <c r="I14" s="144"/>
      <c r="J14" s="145"/>
      <c r="K14" s="4"/>
    </row>
    <row r="15" spans="1:11" ht="22.5" customHeight="1" x14ac:dyDescent="0.3">
      <c r="A15" s="9"/>
      <c r="B15" s="140" t="s">
        <v>16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ht="15" customHeight="1" x14ac:dyDescent="0.3">
      <c r="A16" s="9"/>
      <c r="B16" s="9"/>
      <c r="C16" s="3"/>
      <c r="D16" s="3"/>
      <c r="E16" s="3"/>
      <c r="F16" s="3"/>
      <c r="G16" s="3"/>
      <c r="H16" s="3"/>
      <c r="I16" s="3"/>
      <c r="J16" s="3"/>
      <c r="K16" s="3"/>
    </row>
    <row r="17" ht="49.5" customHeight="1" x14ac:dyDescent="0.3"/>
    <row r="19" ht="17.7" customHeight="1" x14ac:dyDescent="0.3"/>
  </sheetData>
  <conditionalFormatting sqref="D3:J3">
    <cfRule type="expression" dxfId="19" priority="3">
      <formula>DAY(D3)&gt;8</formula>
    </cfRule>
  </conditionalFormatting>
  <conditionalFormatting sqref="D4:J4">
    <cfRule type="expression" dxfId="18" priority="4">
      <formula>DAY(D3)&gt;8</formula>
    </cfRule>
  </conditionalFormatting>
  <conditionalFormatting sqref="D11:J14">
    <cfRule type="expression" dxfId="17" priority="1">
      <formula>AND(DAY(D11)&gt;=1,DAY(D11)&lt;=15)</formula>
    </cfRule>
  </conditionalFormatting>
  <conditionalFormatting sqref="D12:J14">
    <cfRule type="expression" dxfId="16" priority="2">
      <formula>AND(DAY(D11)&gt;=1,DAY(D11)&lt;=15)</formula>
    </cfRule>
  </conditionalFormatting>
  <dataValidations count="9">
    <dataValidation allowBlank="1" showInputMessage="1" prompt="Automatically determined weekday" sqref="E2:J2" xr:uid="{8C40594D-AFBA-4EC3-A87B-AA374247A698}"/>
    <dataValidation allowBlank="1" showInputMessage="1" prompt="Automatically determined starting day of the week. To change weekdays, select a new starting day of the week in Q4 of 'JANUARY' worksheet" sqref="D2" xr:uid="{9A469ECC-8A1D-4BF9-9678-59A5A6F5B23B}"/>
    <dataValidation allowBlank="1" showInputMessage="1" prompt="Calendar year, automatically determined by the year set in P4 of the January worksheet" sqref="B5" xr:uid="{B1EAB4CA-D0FF-4E3E-AC6F-BDDC33998A01}"/>
    <dataValidation allowBlank="1" showInputMessage="1" prompt="Navigation link to the previous month" sqref="B14" xr:uid="{FCFF1C9F-EB0C-4E9F-94E6-AB9F3B533D67}"/>
    <dataValidation allowBlank="1" showInputMessage="1" showErrorMessage="1" prompt="August month calendar" sqref="A1" xr:uid="{9FA36242-F775-4156-BFCB-35D8E6F93EE1}"/>
    <dataValidation allowBlank="1" showInputMessage="1" showErrorMessage="1" prompt="Navigation link to the next month" sqref="B15" xr:uid="{735BFF1F-D114-489A-A87C-9F586636FF49}"/>
    <dataValidation allowBlank="1" showInputMessage="1" prompt="Enter daily notes in rows 4, 6, 8, 10, 12, and 14, columns D through J" sqref="D4" xr:uid="{F2C6B789-7A6F-4CD6-A3CB-B09DBD2F8FAA}"/>
    <dataValidation allowBlank="1" showInputMessage="1" showErrorMessage="1" prompt="Month for this worksheet is in this cell. Calendar is in the right contains dates from previous, current, and next month." sqref="B6" xr:uid="{ADEB87F7-CDAD-445F-8F6B-1E13AB3C2A62}"/>
    <dataValidation allowBlank="1" showInputMessage="1" prompt="Rows 3, 5, 7, 9, 11, and 13 contain dates of the month, including the previous and next month, if applicable" sqref="D3" xr:uid="{51C6D9E5-A65B-4D88-B3B3-6DA1EB9421A6}"/>
  </dataValidations>
  <hyperlinks>
    <hyperlink ref="B14" location="JULY!A1" tooltip="Navigation link to the next month" display=" &lt; JULY" xr:uid="{4996DEA9-FFC4-46D3-9B84-050413D501D5}"/>
    <hyperlink ref="B15" location="SEPTEMBER!A1" display="&gt; SEPTEMBER" xr:uid="{2E9C722B-8085-4D8F-BD9B-3B1744F687C3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6439-607D-48D5-AC0B-DEF3A8C4EC48}">
  <sheetPr>
    <tabColor theme="8" tint="0.59999389629810485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50"/>
      <c r="B1" s="50"/>
      <c r="C1" s="51"/>
      <c r="D1" s="52"/>
      <c r="E1" s="53"/>
      <c r="F1" s="53"/>
      <c r="G1" s="53"/>
      <c r="H1" s="54"/>
      <c r="I1" s="51"/>
      <c r="J1" s="51"/>
      <c r="K1" s="51"/>
    </row>
    <row r="2" spans="1:11" ht="25.2" customHeight="1" thickBot="1" x14ac:dyDescent="0.35">
      <c r="A2" s="50"/>
      <c r="B2" s="50"/>
      <c r="C2" s="51"/>
      <c r="D2" s="55" t="str">
        <f t="shared" ref="D2:J2" si="0">TEXT(D3,"ddd")</f>
        <v>Mon</v>
      </c>
      <c r="E2" s="55" t="str">
        <f t="shared" si="0"/>
        <v>Tue</v>
      </c>
      <c r="F2" s="55" t="str">
        <f t="shared" si="0"/>
        <v>Wed</v>
      </c>
      <c r="G2" s="55" t="str">
        <f t="shared" si="0"/>
        <v>Thu</v>
      </c>
      <c r="H2" s="55" t="str">
        <f t="shared" si="0"/>
        <v>Fri</v>
      </c>
      <c r="I2" s="55" t="str">
        <f t="shared" si="0"/>
        <v>Sat</v>
      </c>
      <c r="J2" s="55" t="str">
        <f t="shared" si="0"/>
        <v>Sun</v>
      </c>
      <c r="K2" s="51"/>
    </row>
    <row r="3" spans="1:11" ht="20.399999999999999" customHeight="1" x14ac:dyDescent="0.3">
      <c r="A3" s="50"/>
      <c r="B3" s="56"/>
      <c r="C3" s="51"/>
      <c r="D3" s="67">
        <f t="array" ref="D3:J3">DaysAndWeeks+DATE(CalendarYear,11,1)-WEEKDAY(DATE(CalendarYear,11,1),(WeekStart="Mon")+1)+1</f>
        <v>45593</v>
      </c>
      <c r="E3" s="67">
        <v>45594</v>
      </c>
      <c r="F3" s="67">
        <v>45595</v>
      </c>
      <c r="G3" s="67">
        <v>45596</v>
      </c>
      <c r="H3" s="67">
        <v>45597</v>
      </c>
      <c r="I3" s="67">
        <v>45598</v>
      </c>
      <c r="J3" s="67">
        <v>45599</v>
      </c>
      <c r="K3" s="51"/>
    </row>
    <row r="4" spans="1:11" ht="83.1" customHeight="1" thickBot="1" x14ac:dyDescent="0.35">
      <c r="A4" s="50"/>
      <c r="B4" s="57"/>
      <c r="C4" s="51"/>
      <c r="D4" s="66"/>
      <c r="E4" s="66"/>
      <c r="F4" s="66"/>
      <c r="G4" s="66"/>
      <c r="H4" s="66"/>
      <c r="I4" s="66"/>
      <c r="J4" s="66"/>
      <c r="K4" s="51"/>
    </row>
    <row r="5" spans="1:11" ht="20.399999999999999" customHeight="1" x14ac:dyDescent="0.3">
      <c r="A5" s="50"/>
      <c r="B5" s="56">
        <f>CalendarYear</f>
        <v>2024</v>
      </c>
      <c r="C5" s="51"/>
      <c r="D5" s="67">
        <f t="array" ref="D5:J5">DaysAndWeeks+DATE(CalendarYear,11,1)-WEEKDAY(DATE(CalendarYear,11,1),(WeekStart="Mon")+1)+8</f>
        <v>45600</v>
      </c>
      <c r="E5" s="67">
        <v>45601</v>
      </c>
      <c r="F5" s="67">
        <v>45602</v>
      </c>
      <c r="G5" s="67">
        <v>45603</v>
      </c>
      <c r="H5" s="67">
        <v>45604</v>
      </c>
      <c r="I5" s="67">
        <v>45605</v>
      </c>
      <c r="J5" s="67">
        <v>45606</v>
      </c>
      <c r="K5" s="51"/>
    </row>
    <row r="6" spans="1:11" ht="83.1" customHeight="1" thickBot="1" x14ac:dyDescent="0.35">
      <c r="A6" s="50"/>
      <c r="B6" s="58" t="s">
        <v>10</v>
      </c>
      <c r="C6" s="51"/>
      <c r="D6" s="66"/>
      <c r="E6" s="66"/>
      <c r="F6" s="66"/>
      <c r="G6" s="66"/>
      <c r="H6" s="66"/>
      <c r="I6" s="66"/>
      <c r="J6" s="66"/>
      <c r="K6" s="51"/>
    </row>
    <row r="7" spans="1:11" ht="20.399999999999999" customHeight="1" x14ac:dyDescent="0.3">
      <c r="A7" s="59"/>
      <c r="B7" s="59"/>
      <c r="C7" s="51"/>
      <c r="D7" s="67">
        <f t="array" ref="D7:J7">DaysAndWeeks+DATE(CalendarYear,11,1)-WEEKDAY(DATE(CalendarYear,11,1),(WeekStart="Mon")+1)+15</f>
        <v>45607</v>
      </c>
      <c r="E7" s="67">
        <v>45608</v>
      </c>
      <c r="F7" s="67">
        <v>45609</v>
      </c>
      <c r="G7" s="67">
        <v>45610</v>
      </c>
      <c r="H7" s="67">
        <v>45611</v>
      </c>
      <c r="I7" s="67">
        <v>45612</v>
      </c>
      <c r="J7" s="67">
        <v>45613</v>
      </c>
      <c r="K7" s="51"/>
    </row>
    <row r="8" spans="1:11" ht="83.1" customHeight="1" thickBot="1" x14ac:dyDescent="0.35">
      <c r="A8" s="59"/>
      <c r="B8" s="60"/>
      <c r="C8" s="51"/>
      <c r="D8" s="66"/>
      <c r="E8" s="66"/>
      <c r="F8" s="66"/>
      <c r="G8" s="66"/>
      <c r="H8" s="66"/>
      <c r="I8" s="66"/>
      <c r="J8" s="66"/>
      <c r="K8" s="51"/>
    </row>
    <row r="9" spans="1:11" ht="20.399999999999999" customHeight="1" x14ac:dyDescent="0.3">
      <c r="A9" s="59"/>
      <c r="B9" s="61"/>
      <c r="C9" s="51"/>
      <c r="D9" s="67">
        <f t="array" ref="D9:J9">DaysAndWeeks+DATE(CalendarYear,11,1)-WEEKDAY(DATE(CalendarYear,11,1),(WeekStart="Mon")+1)+22</f>
        <v>45614</v>
      </c>
      <c r="E9" s="67">
        <v>45615</v>
      </c>
      <c r="F9" s="67">
        <v>45616</v>
      </c>
      <c r="G9" s="67">
        <v>45617</v>
      </c>
      <c r="H9" s="67">
        <v>45618</v>
      </c>
      <c r="I9" s="67">
        <v>45619</v>
      </c>
      <c r="J9" s="67">
        <v>45620</v>
      </c>
      <c r="K9" s="51"/>
    </row>
    <row r="10" spans="1:11" ht="83.1" customHeight="1" thickBot="1" x14ac:dyDescent="0.35">
      <c r="A10" s="59"/>
      <c r="B10" s="59"/>
      <c r="C10" s="51"/>
      <c r="D10" s="66"/>
      <c r="E10" s="66"/>
      <c r="F10" s="66"/>
      <c r="G10" s="66"/>
      <c r="H10" s="66"/>
      <c r="I10" s="66"/>
      <c r="J10" s="66"/>
      <c r="K10" s="51"/>
    </row>
    <row r="11" spans="1:11" ht="20.399999999999999" customHeight="1" x14ac:dyDescent="0.3">
      <c r="A11" s="59"/>
      <c r="B11" s="59"/>
      <c r="C11" s="51"/>
      <c r="D11" s="67">
        <f t="array" ref="D11:J11">DaysAndWeeks+DATE(CalendarYear,11,1)-WEEKDAY(DATE(CalendarYear,11,1),(WeekStart="Mon")+1)+29</f>
        <v>45621</v>
      </c>
      <c r="E11" s="67">
        <v>45622</v>
      </c>
      <c r="F11" s="67">
        <v>45623</v>
      </c>
      <c r="G11" s="67">
        <v>45624</v>
      </c>
      <c r="H11" s="67">
        <v>45625</v>
      </c>
      <c r="I11" s="67">
        <v>45626</v>
      </c>
      <c r="J11" s="67">
        <v>45627</v>
      </c>
      <c r="K11" s="51"/>
    </row>
    <row r="12" spans="1:11" ht="83.1" customHeight="1" thickBot="1" x14ac:dyDescent="0.35">
      <c r="A12" s="62"/>
      <c r="B12" s="59"/>
      <c r="C12" s="51"/>
      <c r="D12" s="66"/>
      <c r="E12" s="66"/>
      <c r="F12" s="66"/>
      <c r="G12" s="66"/>
      <c r="H12" s="66"/>
      <c r="I12" s="66"/>
      <c r="J12" s="66"/>
      <c r="K12" s="51"/>
    </row>
    <row r="13" spans="1:11" ht="20.399999999999999" customHeight="1" x14ac:dyDescent="0.3">
      <c r="A13" s="63"/>
      <c r="B13" s="64"/>
      <c r="C13" s="51"/>
      <c r="D13" s="67">
        <f t="array" ref="D13:J13">DaysAndWeeks+DATE(CalendarYear,11,1)-WEEKDAY(DATE(CalendarYear,11,1),(WeekStart="Mon")+1)+36</f>
        <v>45628</v>
      </c>
      <c r="E13" s="67">
        <v>45629</v>
      </c>
      <c r="F13" s="67">
        <v>45630</v>
      </c>
      <c r="G13" s="67">
        <v>45631</v>
      </c>
      <c r="H13" s="67">
        <v>45632</v>
      </c>
      <c r="I13" s="67">
        <v>45633</v>
      </c>
      <c r="J13" s="67">
        <v>45634</v>
      </c>
      <c r="K13" s="51"/>
    </row>
    <row r="14" spans="1:11" ht="83.1" customHeight="1" thickBot="1" x14ac:dyDescent="0.4">
      <c r="A14" s="63"/>
      <c r="B14" s="65" t="s">
        <v>36</v>
      </c>
      <c r="C14" s="51"/>
      <c r="D14" s="146"/>
      <c r="E14" s="146"/>
      <c r="F14" s="146"/>
      <c r="G14" s="146"/>
      <c r="H14" s="146"/>
      <c r="I14" s="146"/>
      <c r="J14" s="146"/>
      <c r="K14" s="51"/>
    </row>
    <row r="15" spans="1:11" ht="22.5" customHeight="1" x14ac:dyDescent="0.3">
      <c r="A15" s="59"/>
      <c r="B15" s="137" t="s">
        <v>19</v>
      </c>
      <c r="C15" s="51"/>
      <c r="D15" s="51"/>
      <c r="E15" s="51"/>
      <c r="F15" s="51"/>
      <c r="G15" s="51"/>
      <c r="H15" s="51"/>
      <c r="I15" s="51"/>
      <c r="J15" s="51"/>
      <c r="K15" s="51"/>
    </row>
    <row r="16" spans="1:11" ht="15" customHeight="1" x14ac:dyDescent="0.3">
      <c r="A16" s="59"/>
      <c r="B16" s="59"/>
      <c r="C16" s="51"/>
      <c r="D16" s="51"/>
      <c r="E16" s="51"/>
      <c r="F16" s="51"/>
      <c r="G16" s="51"/>
      <c r="H16" s="51"/>
      <c r="I16" s="51"/>
      <c r="J16" s="51"/>
      <c r="K16" s="51"/>
    </row>
    <row r="17" ht="49.5" customHeight="1" x14ac:dyDescent="0.3"/>
    <row r="19" ht="17.7" customHeight="1" x14ac:dyDescent="0.3"/>
  </sheetData>
  <conditionalFormatting sqref="D3:J3">
    <cfRule type="expression" dxfId="7" priority="3">
      <formula>DAY(D3)&gt;8</formula>
    </cfRule>
  </conditionalFormatting>
  <conditionalFormatting sqref="D4:J4">
    <cfRule type="expression" dxfId="6" priority="4">
      <formula>DAY(D3)&gt;8</formula>
    </cfRule>
  </conditionalFormatting>
  <conditionalFormatting sqref="D11:J14">
    <cfRule type="expression" dxfId="5" priority="1">
      <formula>AND(DAY(D11)&gt;=1,DAY(D11)&lt;=15)</formula>
    </cfRule>
  </conditionalFormatting>
  <conditionalFormatting sqref="D12:J14">
    <cfRule type="expression" dxfId="4" priority="2">
      <formula>AND(DAY(D11)&gt;=1,DAY(D11)&lt;=15)</formula>
    </cfRule>
  </conditionalFormatting>
  <dataValidations count="9">
    <dataValidation allowBlank="1" showInputMessage="1" prompt="Navigation link to the previous month" sqref="B14" xr:uid="{4C61BEC4-FD0F-4340-8F5E-7EA2749B47BA}"/>
    <dataValidation allowBlank="1" showInputMessage="1" prompt="Calendar year, automatically determined by the year set in P4 of the January worksheet" sqref="B5" xr:uid="{1393D771-F392-4E30-B6A0-7EEBF62C2D9E}"/>
    <dataValidation allowBlank="1" showInputMessage="1" prompt="Automatically determined starting day of the week. To change weekdays, select a new starting day of the week in Q4 of 'JANUARY' worksheet" sqref="D2" xr:uid="{8D697E43-2828-478E-AAF1-F186CF0AB026}"/>
    <dataValidation allowBlank="1" showInputMessage="1" prompt="Automatically determined weekday" sqref="E2:J2" xr:uid="{6EB4A628-048B-4D24-B134-62DFD7E87FC6}"/>
    <dataValidation allowBlank="1" showInputMessage="1" showErrorMessage="1" prompt="November month calendar" sqref="A1" xr:uid="{9668F6DD-89F7-4845-B338-CB5055DFA540}"/>
    <dataValidation allowBlank="1" showInputMessage="1" prompt="Rows 3, 5, 7, 9, 11, and 13 contain dates of the month, including the previous and next month, if applicable" sqref="D3" xr:uid="{77923629-F39C-45CD-9F15-1E864CF09632}"/>
    <dataValidation allowBlank="1" showInputMessage="1" showErrorMessage="1" prompt="Month for this worksheet is in this cell. Calendar is in the right contains dates from previous, current, and next month." sqref="B6" xr:uid="{4070ECEA-9753-4BA3-B940-A98EA98DC2E4}"/>
    <dataValidation allowBlank="1" showInputMessage="1" prompt="Enter daily notes in rows 4, 6, 8, 10, 12, and 14, columns D through J" sqref="D4" xr:uid="{6622B29A-515D-4A02-BDD3-C36C41E420B5}"/>
    <dataValidation allowBlank="1" showInputMessage="1" showErrorMessage="1" prompt="Navigation link to the next month" sqref="B15" xr:uid="{F90615A2-FB8C-412E-9641-130BD90ACFF3}"/>
  </dataValidations>
  <hyperlinks>
    <hyperlink ref="B14" location="OCTOBER!A1" tooltip="Navigation link to the next month" display=" &lt; OCTOBER" xr:uid="{74C0E716-0020-4E29-B748-A367E2755FC8}"/>
    <hyperlink ref="B15" location="DECEMBER!A1" display="&gt; DECEMBER" xr:uid="{33F62C73-1428-4928-BC96-0DAB995FC91D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42EA-7A3A-49EA-85A1-5D03BA424824}">
  <sheetPr>
    <tabColor theme="5" tint="0.59999389629810485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100"/>
      <c r="B1" s="85"/>
      <c r="C1" s="86"/>
      <c r="D1" s="87"/>
      <c r="E1" s="88"/>
      <c r="F1" s="88"/>
      <c r="G1" s="88"/>
      <c r="H1" s="89"/>
      <c r="I1" s="86"/>
      <c r="J1" s="86"/>
      <c r="K1" s="86"/>
    </row>
    <row r="2" spans="1:11" ht="25.2" customHeight="1" thickBot="1" x14ac:dyDescent="0.35">
      <c r="A2" s="100"/>
      <c r="B2" s="85"/>
      <c r="C2" s="86"/>
      <c r="D2" s="90" t="str">
        <f t="shared" ref="D2:J2" si="0">TEXT(D3,"ddd")</f>
        <v>Mon</v>
      </c>
      <c r="E2" s="90" t="str">
        <f t="shared" si="0"/>
        <v>Tue</v>
      </c>
      <c r="F2" s="90" t="str">
        <f t="shared" si="0"/>
        <v>Wed</v>
      </c>
      <c r="G2" s="90" t="str">
        <f t="shared" si="0"/>
        <v>Thu</v>
      </c>
      <c r="H2" s="90" t="str">
        <f t="shared" si="0"/>
        <v>Fri</v>
      </c>
      <c r="I2" s="90" t="str">
        <f t="shared" si="0"/>
        <v>Sat</v>
      </c>
      <c r="J2" s="90" t="str">
        <f t="shared" si="0"/>
        <v>Sun</v>
      </c>
      <c r="K2" s="86"/>
    </row>
    <row r="3" spans="1:11" ht="20.399999999999999" customHeight="1" x14ac:dyDescent="0.3">
      <c r="A3" s="100"/>
      <c r="B3" s="91"/>
      <c r="C3" s="86"/>
      <c r="D3" s="104">
        <f t="array" ref="D3:J3">DaysAndWeeks+DATE(CalendarYear,12,1)-WEEKDAY(DATE(CalendarYear,12,1),(WeekStart="Mon")+1)+1</f>
        <v>45621</v>
      </c>
      <c r="E3" s="104">
        <v>45622</v>
      </c>
      <c r="F3" s="104">
        <v>45623</v>
      </c>
      <c r="G3" s="104">
        <v>45624</v>
      </c>
      <c r="H3" s="104">
        <v>45625</v>
      </c>
      <c r="I3" s="104">
        <v>45626</v>
      </c>
      <c r="J3" s="147">
        <v>45627</v>
      </c>
      <c r="K3" s="86"/>
    </row>
    <row r="4" spans="1:11" ht="83.1" customHeight="1" thickBot="1" x14ac:dyDescent="0.35">
      <c r="A4" s="100"/>
      <c r="B4" s="92"/>
      <c r="C4" s="86"/>
      <c r="D4" s="99"/>
      <c r="E4" s="99"/>
      <c r="F4" s="99"/>
      <c r="G4" s="99"/>
      <c r="H4" s="99"/>
      <c r="I4" s="99"/>
      <c r="J4" s="148"/>
      <c r="K4" s="86"/>
    </row>
    <row r="5" spans="1:11" ht="20.399999999999999" customHeight="1" x14ac:dyDescent="0.3">
      <c r="A5" s="100"/>
      <c r="B5" s="91">
        <f>CalendarYear</f>
        <v>2024</v>
      </c>
      <c r="C5" s="86"/>
      <c r="D5" s="105">
        <f t="array" ref="D5:J5">DaysAndWeeks+DATE(CalendarYear,12,1)-WEEKDAY(DATE(CalendarYear,12,1),(WeekStart="Mon")+1)+8</f>
        <v>45628</v>
      </c>
      <c r="E5" s="105">
        <v>45629</v>
      </c>
      <c r="F5" s="105">
        <v>45630</v>
      </c>
      <c r="G5" s="105">
        <v>45631</v>
      </c>
      <c r="H5" s="105">
        <v>45632</v>
      </c>
      <c r="I5" s="105">
        <v>45633</v>
      </c>
      <c r="J5" s="149">
        <v>45634</v>
      </c>
      <c r="K5" s="86"/>
    </row>
    <row r="6" spans="1:11" ht="83.1" customHeight="1" thickBot="1" x14ac:dyDescent="0.35">
      <c r="A6" s="100"/>
      <c r="B6" s="93" t="s">
        <v>11</v>
      </c>
      <c r="C6" s="86"/>
      <c r="D6" s="99"/>
      <c r="E6" s="99"/>
      <c r="F6" s="99"/>
      <c r="G6" s="99"/>
      <c r="H6" s="99"/>
      <c r="I6" s="99"/>
      <c r="J6" s="148"/>
      <c r="K6" s="86"/>
    </row>
    <row r="7" spans="1:11" ht="20.399999999999999" customHeight="1" x14ac:dyDescent="0.3">
      <c r="A7" s="101"/>
      <c r="B7" s="94"/>
      <c r="C7" s="86"/>
      <c r="D7" s="105">
        <f t="array" ref="D7:J7">DaysAndWeeks+DATE(CalendarYear,12,1)-WEEKDAY(DATE(CalendarYear,12,1),(WeekStart="Mon")+1)+15</f>
        <v>45635</v>
      </c>
      <c r="E7" s="105">
        <v>45636</v>
      </c>
      <c r="F7" s="105">
        <v>45637</v>
      </c>
      <c r="G7" s="105">
        <v>45638</v>
      </c>
      <c r="H7" s="105">
        <v>45639</v>
      </c>
      <c r="I7" s="105">
        <v>45640</v>
      </c>
      <c r="J7" s="149">
        <v>45641</v>
      </c>
      <c r="K7" s="86"/>
    </row>
    <row r="8" spans="1:11" ht="83.1" customHeight="1" thickBot="1" x14ac:dyDescent="0.35">
      <c r="A8" s="101"/>
      <c r="B8" s="95"/>
      <c r="C8" s="86"/>
      <c r="D8" s="99"/>
      <c r="E8" s="99"/>
      <c r="F8" s="99"/>
      <c r="G8" s="99"/>
      <c r="H8" s="99"/>
      <c r="I8" s="99"/>
      <c r="J8" s="148"/>
      <c r="K8" s="86"/>
    </row>
    <row r="9" spans="1:11" ht="20.399999999999999" customHeight="1" x14ac:dyDescent="0.3">
      <c r="A9" s="101"/>
      <c r="B9" s="96"/>
      <c r="C9" s="86"/>
      <c r="D9" s="105">
        <f t="array" ref="D9:J9">DaysAndWeeks+DATE(CalendarYear,12,1)-WEEKDAY(DATE(CalendarYear,12,1),(WeekStart="Mon")+1)+22</f>
        <v>45642</v>
      </c>
      <c r="E9" s="105">
        <v>45643</v>
      </c>
      <c r="F9" s="105">
        <v>45644</v>
      </c>
      <c r="G9" s="105">
        <v>45645</v>
      </c>
      <c r="H9" s="105">
        <v>45646</v>
      </c>
      <c r="I9" s="105">
        <v>45647</v>
      </c>
      <c r="J9" s="149">
        <v>45648</v>
      </c>
      <c r="K9" s="86"/>
    </row>
    <row r="10" spans="1:11" ht="83.1" customHeight="1" thickBot="1" x14ac:dyDescent="0.35">
      <c r="A10" s="101"/>
      <c r="B10" s="94"/>
      <c r="C10" s="86"/>
      <c r="D10" s="99"/>
      <c r="E10" s="99"/>
      <c r="F10" s="99"/>
      <c r="G10" s="99"/>
      <c r="H10" s="99"/>
      <c r="I10" s="99"/>
      <c r="J10" s="148"/>
      <c r="K10" s="86"/>
    </row>
    <row r="11" spans="1:11" ht="20.399999999999999" customHeight="1" x14ac:dyDescent="0.3">
      <c r="A11" s="101"/>
      <c r="B11" s="94"/>
      <c r="C11" s="86"/>
      <c r="D11" s="105">
        <f t="array" ref="D11:J11">DaysAndWeeks+DATE(CalendarYear,12,1)-WEEKDAY(DATE(CalendarYear,12,1),(WeekStart="Mon")+1)+29</f>
        <v>45649</v>
      </c>
      <c r="E11" s="105">
        <v>45650</v>
      </c>
      <c r="F11" s="105">
        <v>45651</v>
      </c>
      <c r="G11" s="105">
        <v>45652</v>
      </c>
      <c r="H11" s="105">
        <v>45653</v>
      </c>
      <c r="I11" s="105">
        <v>45654</v>
      </c>
      <c r="J11" s="149">
        <v>45655</v>
      </c>
      <c r="K11" s="86"/>
    </row>
    <row r="12" spans="1:11" ht="83.1" customHeight="1" thickBot="1" x14ac:dyDescent="0.35">
      <c r="A12" s="102"/>
      <c r="B12" s="94"/>
      <c r="C12" s="86"/>
      <c r="D12" s="99"/>
      <c r="E12" s="99"/>
      <c r="F12" s="99"/>
      <c r="G12" s="99"/>
      <c r="H12" s="99"/>
      <c r="I12" s="99"/>
      <c r="J12" s="148"/>
      <c r="K12" s="86"/>
    </row>
    <row r="13" spans="1:11" ht="20.399999999999999" customHeight="1" x14ac:dyDescent="0.3">
      <c r="A13" s="103"/>
      <c r="B13" s="97"/>
      <c r="C13" s="86"/>
      <c r="D13" s="105">
        <f t="array" ref="D13:J13">DaysAndWeeks+DATE(CalendarYear,12,1)-WEEKDAY(DATE(CalendarYear,12,1),(WeekStart="Mon")+1)+36</f>
        <v>45656</v>
      </c>
      <c r="E13" s="105">
        <v>45657</v>
      </c>
      <c r="F13" s="105">
        <v>45658</v>
      </c>
      <c r="G13" s="105">
        <v>45659</v>
      </c>
      <c r="H13" s="105">
        <v>45660</v>
      </c>
      <c r="I13" s="105">
        <v>45661</v>
      </c>
      <c r="J13" s="149">
        <v>45662</v>
      </c>
      <c r="K13" s="86"/>
    </row>
    <row r="14" spans="1:11" ht="83.1" customHeight="1" thickBot="1" x14ac:dyDescent="0.4">
      <c r="A14" s="103"/>
      <c r="B14" s="98" t="s">
        <v>38</v>
      </c>
      <c r="C14" s="86"/>
      <c r="D14" s="99"/>
      <c r="E14" s="99"/>
      <c r="F14" s="99"/>
      <c r="G14" s="99"/>
      <c r="H14" s="99"/>
      <c r="I14" s="99"/>
      <c r="J14" s="148"/>
      <c r="K14" s="86"/>
    </row>
    <row r="15" spans="1:11" ht="22.5" customHeight="1" x14ac:dyDescent="0.3">
      <c r="A15" s="101"/>
      <c r="B15" s="136" t="s">
        <v>37</v>
      </c>
      <c r="C15" s="86"/>
      <c r="D15" s="86"/>
      <c r="E15" s="86"/>
      <c r="F15" s="86"/>
      <c r="G15" s="86"/>
      <c r="H15" s="86"/>
      <c r="I15" s="86"/>
      <c r="J15" s="86"/>
      <c r="K15" s="86"/>
    </row>
    <row r="16" spans="1:11" ht="15" customHeight="1" x14ac:dyDescent="0.3">
      <c r="A16" s="101"/>
      <c r="B16" s="94"/>
      <c r="C16" s="86"/>
      <c r="D16" s="86"/>
      <c r="E16" s="86"/>
      <c r="F16" s="86"/>
      <c r="G16" s="86"/>
      <c r="H16" s="86"/>
      <c r="I16" s="86"/>
      <c r="J16" s="86"/>
      <c r="K16" s="86"/>
    </row>
    <row r="17" ht="49.5" customHeight="1" x14ac:dyDescent="0.3"/>
    <row r="19" ht="17.7" customHeight="1" x14ac:dyDescent="0.3"/>
  </sheetData>
  <conditionalFormatting sqref="D3:J3">
    <cfRule type="expression" dxfId="3" priority="3">
      <formula>DAY(D3)&gt;8</formula>
    </cfRule>
  </conditionalFormatting>
  <conditionalFormatting sqref="D4:J4">
    <cfRule type="expression" dxfId="2" priority="4">
      <formula>DAY(D3)&gt;8</formula>
    </cfRule>
  </conditionalFormatting>
  <conditionalFormatting sqref="D11:J14">
    <cfRule type="expression" dxfId="1" priority="1">
      <formula>AND(DAY(D11)&gt;=1,DAY(D11)&lt;=15)</formula>
    </cfRule>
  </conditionalFormatting>
  <conditionalFormatting sqref="D12:J14">
    <cfRule type="expression" dxfId="0" priority="2">
      <formula>AND(DAY(D11)&gt;=1,DAY(D11)&lt;=15)</formula>
    </cfRule>
  </conditionalFormatting>
  <dataValidations count="9">
    <dataValidation allowBlank="1" showInputMessage="1" prompt="Navigation link to the previous month" sqref="B14" xr:uid="{0D21B058-9B73-478E-9788-A95498DACEBB}"/>
    <dataValidation allowBlank="1" showInputMessage="1" prompt="Calendar year, automatically determined by the year set in P4 of the January worksheet" sqref="B5" xr:uid="{6DC31E9F-FADC-4D2D-8D2F-35A029CBFF49}"/>
    <dataValidation allowBlank="1" showInputMessage="1" prompt="Automatically determined starting day of the week. To change weekdays, select a new starting day of the week in Q4 of 'JANUARY' worksheet" sqref="D2" xr:uid="{2B607983-8E6B-46FC-A2E7-CCEFCF1C0DB4}"/>
    <dataValidation allowBlank="1" showInputMessage="1" prompt="Automatically determined weekday" sqref="E2:J2" xr:uid="{99CABCC1-03CC-4CA9-ABBE-FA0243A9BD3E}"/>
    <dataValidation allowBlank="1" showInputMessage="1" showErrorMessage="1" prompt="December month calendar" sqref="A1" xr:uid="{42C04553-2CD9-4C7E-9DD3-59789E52D3F9}"/>
    <dataValidation allowBlank="1" showInputMessage="1" showErrorMessage="1" prompt="Navigation link to the next month" sqref="B15" xr:uid="{1104C286-EEAF-4E12-B96C-4AE260F6EC1F}"/>
    <dataValidation allowBlank="1" showInputMessage="1" prompt="Enter daily notes in rows 4, 6, 8, 10, 12, and 14, columns D through J" sqref="D4" xr:uid="{66C2BE1E-58F2-489F-9239-C3657E644CBE}"/>
    <dataValidation allowBlank="1" showInputMessage="1" showErrorMessage="1" prompt="Month for this worksheet is in this cell. Calendar is in the right contains dates from previous, current, and next month." sqref="B6" xr:uid="{6EE40D29-4FE8-4B81-A410-5EDB6CAD57B0}"/>
    <dataValidation allowBlank="1" showInputMessage="1" prompt="Rows 3, 5, 7, 9, 11, and 13 contain dates of the month, including the previous and next month, if applicable" sqref="D3" xr:uid="{0C18C493-3236-43C5-93C2-FADF9964C607}"/>
  </dataValidations>
  <hyperlinks>
    <hyperlink ref="B14" location="NOVEMBER!A1" tooltip="Navigation link to the next month" display=" &lt; NOVEMBER" xr:uid="{D5D369E9-122B-4D5E-BF9C-EB6392C0442A}"/>
    <hyperlink ref="B15" location="JANUARY!A1" display="&gt; JANUARY" xr:uid="{8EA3999D-6ED2-49E2-8DC1-D2A2F5432894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6991-4602-48C3-AC31-EEE92B1E22F7}">
  <sheetPr>
    <tabColor theme="6" tint="0.79998168889431442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28"/>
      <c r="B1" s="29"/>
      <c r="C1" s="34"/>
      <c r="D1" s="35"/>
      <c r="E1" s="36"/>
      <c r="F1" s="36"/>
      <c r="G1" s="36"/>
      <c r="H1" s="37"/>
      <c r="I1" s="34"/>
      <c r="J1" s="34"/>
      <c r="K1" s="34"/>
    </row>
    <row r="2" spans="1:11" ht="25.2" customHeight="1" thickBot="1" x14ac:dyDescent="0.35">
      <c r="A2" s="28"/>
      <c r="B2" s="29"/>
      <c r="C2" s="34"/>
      <c r="D2" s="39" t="str">
        <f t="shared" ref="D2:J2" si="0">TEXT(D3,"ddd")</f>
        <v>Mon</v>
      </c>
      <c r="E2" s="39" t="str">
        <f t="shared" si="0"/>
        <v>Tue</v>
      </c>
      <c r="F2" s="39" t="str">
        <f t="shared" si="0"/>
        <v>Wed</v>
      </c>
      <c r="G2" s="39" t="str">
        <f t="shared" si="0"/>
        <v>Thu</v>
      </c>
      <c r="H2" s="39" t="str">
        <f t="shared" si="0"/>
        <v>Fri</v>
      </c>
      <c r="I2" s="39" t="str">
        <f t="shared" si="0"/>
        <v>Sat</v>
      </c>
      <c r="J2" s="39" t="str">
        <f t="shared" si="0"/>
        <v>Sun</v>
      </c>
      <c r="K2" s="34"/>
    </row>
    <row r="3" spans="1:11" ht="20.399999999999999" customHeight="1" x14ac:dyDescent="0.3">
      <c r="A3" s="28"/>
      <c r="B3" s="30"/>
      <c r="C3" s="34"/>
      <c r="D3" s="49">
        <f t="array" ref="D3:J3">DaysAndWeeks+DATE(CalendarYear,4,1)-WEEKDAY(DATE(CalendarYear,4,1),(WeekStart="Mon")+1)+1</f>
        <v>45383</v>
      </c>
      <c r="E3" s="49">
        <v>45384</v>
      </c>
      <c r="F3" s="49">
        <v>45385</v>
      </c>
      <c r="G3" s="49">
        <v>45386</v>
      </c>
      <c r="H3" s="49">
        <v>45387</v>
      </c>
      <c r="I3" s="49">
        <v>45388</v>
      </c>
      <c r="J3" s="49">
        <v>45389</v>
      </c>
      <c r="K3" s="34"/>
    </row>
    <row r="4" spans="1:11" ht="83.1" customHeight="1" thickBot="1" x14ac:dyDescent="0.35">
      <c r="A4" s="28"/>
      <c r="B4" s="40"/>
      <c r="C4" s="34"/>
      <c r="D4" s="48"/>
      <c r="E4" s="48"/>
      <c r="F4" s="48"/>
      <c r="G4" s="48"/>
      <c r="H4" s="48"/>
      <c r="I4" s="48"/>
      <c r="J4" s="48"/>
      <c r="K4" s="34"/>
    </row>
    <row r="5" spans="1:11" ht="20.399999999999999" customHeight="1" x14ac:dyDescent="0.3">
      <c r="A5" s="28"/>
      <c r="B5" s="41">
        <f>CalendarYear</f>
        <v>2024</v>
      </c>
      <c r="C5" s="34"/>
      <c r="D5" s="49">
        <f t="array" ref="D5:J5">DaysAndWeeks+DATE(CalendarYear,4,1)-WEEKDAY(DATE(CalendarYear,4,1),(WeekStart="Mon")+1)+8</f>
        <v>45390</v>
      </c>
      <c r="E5" s="49">
        <v>45391</v>
      </c>
      <c r="F5" s="49">
        <v>45392</v>
      </c>
      <c r="G5" s="49">
        <v>45393</v>
      </c>
      <c r="H5" s="49">
        <v>45394</v>
      </c>
      <c r="I5" s="49">
        <v>45395</v>
      </c>
      <c r="J5" s="49">
        <v>45396</v>
      </c>
      <c r="K5" s="34"/>
    </row>
    <row r="6" spans="1:11" ht="83.1" customHeight="1" thickBot="1" x14ac:dyDescent="0.35">
      <c r="A6" s="28"/>
      <c r="B6" s="42" t="s">
        <v>4</v>
      </c>
      <c r="C6" s="34"/>
      <c r="D6" s="48"/>
      <c r="E6" s="48"/>
      <c r="F6" s="48"/>
      <c r="G6" s="48"/>
      <c r="H6" s="48"/>
      <c r="I6" s="48"/>
      <c r="J6" s="48"/>
      <c r="K6" s="34"/>
    </row>
    <row r="7" spans="1:11" ht="20.399999999999999" customHeight="1" x14ac:dyDescent="0.3">
      <c r="A7" s="31"/>
      <c r="B7" s="43"/>
      <c r="C7" s="34"/>
      <c r="D7" s="49">
        <f t="array" ref="D7:J7">DaysAndWeeks+DATE(CalendarYear,4,1)-WEEKDAY(DATE(CalendarYear,4,1),(WeekStart="Mon")+1)+15</f>
        <v>45397</v>
      </c>
      <c r="E7" s="49">
        <v>45398</v>
      </c>
      <c r="F7" s="49">
        <v>45399</v>
      </c>
      <c r="G7" s="49">
        <v>45400</v>
      </c>
      <c r="H7" s="49">
        <v>45401</v>
      </c>
      <c r="I7" s="49">
        <v>45402</v>
      </c>
      <c r="J7" s="49">
        <v>45403</v>
      </c>
      <c r="K7" s="34"/>
    </row>
    <row r="8" spans="1:11" ht="83.1" customHeight="1" thickBot="1" x14ac:dyDescent="0.35">
      <c r="A8" s="31"/>
      <c r="B8" s="44"/>
      <c r="C8" s="34"/>
      <c r="D8" s="48"/>
      <c r="E8" s="48"/>
      <c r="F8" s="48"/>
      <c r="G8" s="48"/>
      <c r="H8" s="48"/>
      <c r="I8" s="48"/>
      <c r="J8" s="48"/>
      <c r="K8" s="34"/>
    </row>
    <row r="9" spans="1:11" ht="20.399999999999999" customHeight="1" x14ac:dyDescent="0.3">
      <c r="A9" s="31"/>
      <c r="B9" s="45"/>
      <c r="C9" s="34"/>
      <c r="D9" s="49">
        <f t="array" ref="D9:J9">DaysAndWeeks+DATE(CalendarYear,4,1)-WEEKDAY(DATE(CalendarYear,4,1),(WeekStart="Mon")+1)+22</f>
        <v>45404</v>
      </c>
      <c r="E9" s="49">
        <v>45405</v>
      </c>
      <c r="F9" s="49">
        <v>45406</v>
      </c>
      <c r="G9" s="49">
        <v>45407</v>
      </c>
      <c r="H9" s="49">
        <v>45408</v>
      </c>
      <c r="I9" s="49">
        <v>45409</v>
      </c>
      <c r="J9" s="49">
        <v>45410</v>
      </c>
      <c r="K9" s="34"/>
    </row>
    <row r="10" spans="1:11" ht="83.1" customHeight="1" thickBot="1" x14ac:dyDescent="0.35">
      <c r="A10" s="31"/>
      <c r="B10" s="43"/>
      <c r="C10" s="34"/>
      <c r="D10" s="48"/>
      <c r="E10" s="48"/>
      <c r="F10" s="48"/>
      <c r="G10" s="48"/>
      <c r="H10" s="48"/>
      <c r="I10" s="48"/>
      <c r="J10" s="48"/>
      <c r="K10" s="34"/>
    </row>
    <row r="11" spans="1:11" ht="20.399999999999999" customHeight="1" x14ac:dyDescent="0.3">
      <c r="A11" s="31"/>
      <c r="B11" s="43"/>
      <c r="C11" s="34"/>
      <c r="D11" s="49">
        <f t="array" ref="D11:J11">DaysAndWeeks+DATE(CalendarYear,4,1)-WEEKDAY(DATE(CalendarYear,4,1),(WeekStart="Mon")+1)+29</f>
        <v>45411</v>
      </c>
      <c r="E11" s="49">
        <v>45412</v>
      </c>
      <c r="F11" s="49">
        <v>45413</v>
      </c>
      <c r="G11" s="49">
        <v>45414</v>
      </c>
      <c r="H11" s="49">
        <v>45415</v>
      </c>
      <c r="I11" s="49">
        <v>45416</v>
      </c>
      <c r="J11" s="49">
        <v>45417</v>
      </c>
      <c r="K11" s="34"/>
    </row>
    <row r="12" spans="1:11" ht="83.1" customHeight="1" thickBot="1" x14ac:dyDescent="0.35">
      <c r="A12" s="32"/>
      <c r="B12" s="43"/>
      <c r="C12" s="34"/>
      <c r="D12" s="48"/>
      <c r="E12" s="48"/>
      <c r="F12" s="48"/>
      <c r="G12" s="48"/>
      <c r="H12" s="48"/>
      <c r="I12" s="48"/>
      <c r="J12" s="48"/>
      <c r="K12" s="34"/>
    </row>
    <row r="13" spans="1:11" ht="20.399999999999999" customHeight="1" x14ac:dyDescent="0.3">
      <c r="A13" s="33"/>
      <c r="B13" s="46"/>
      <c r="C13" s="34"/>
      <c r="D13" s="49">
        <f t="array" ref="D13:J13">DaysAndWeeks+DATE(CalendarYear,4,1)-WEEKDAY(DATE(CalendarYear,4,1),(WeekStart="Mon")+1)+36</f>
        <v>45418</v>
      </c>
      <c r="E13" s="49">
        <v>45419</v>
      </c>
      <c r="F13" s="49">
        <v>45420</v>
      </c>
      <c r="G13" s="49">
        <v>45421</v>
      </c>
      <c r="H13" s="49">
        <v>45422</v>
      </c>
      <c r="I13" s="49">
        <v>45423</v>
      </c>
      <c r="J13" s="49">
        <v>45424</v>
      </c>
      <c r="K13" s="34"/>
    </row>
    <row r="14" spans="1:11" ht="83.1" customHeight="1" thickBot="1" x14ac:dyDescent="0.4">
      <c r="A14" s="33"/>
      <c r="B14" s="47" t="s">
        <v>28</v>
      </c>
      <c r="C14" s="34"/>
      <c r="D14" s="48"/>
      <c r="E14" s="48"/>
      <c r="F14" s="48"/>
      <c r="G14" s="48"/>
      <c r="H14" s="48"/>
      <c r="I14" s="48"/>
      <c r="J14" s="48"/>
      <c r="K14" s="34"/>
    </row>
    <row r="15" spans="1:11" ht="22.5" customHeight="1" x14ac:dyDescent="0.3">
      <c r="A15" s="31"/>
      <c r="B15" s="138" t="s">
        <v>13</v>
      </c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15" customHeight="1" x14ac:dyDescent="0.3">
      <c r="A16" s="31"/>
      <c r="B16" s="31"/>
      <c r="C16" s="38"/>
      <c r="D16" s="38"/>
      <c r="E16" s="38"/>
      <c r="F16" s="38"/>
      <c r="G16" s="38"/>
      <c r="H16" s="38"/>
      <c r="I16" s="38"/>
      <c r="J16" s="38"/>
      <c r="K16" s="38"/>
    </row>
    <row r="17" ht="49.5" customHeight="1" x14ac:dyDescent="0.3"/>
    <row r="19" ht="17.7" customHeight="1" x14ac:dyDescent="0.3"/>
  </sheetData>
  <conditionalFormatting sqref="D3:J3">
    <cfRule type="expression" dxfId="35" priority="3">
      <formula>DAY(D3)&gt;8</formula>
    </cfRule>
  </conditionalFormatting>
  <conditionalFormatting sqref="D4:J4">
    <cfRule type="expression" dxfId="34" priority="4">
      <formula>DAY(D3)&gt;8</formula>
    </cfRule>
  </conditionalFormatting>
  <conditionalFormatting sqref="D11:J14">
    <cfRule type="expression" dxfId="33" priority="1">
      <formula>AND(DAY(D11)&gt;=1,DAY(D11)&lt;=15)</formula>
    </cfRule>
  </conditionalFormatting>
  <conditionalFormatting sqref="D12:J14">
    <cfRule type="expression" dxfId="32" priority="2">
      <formula>AND(DAY(D11)&gt;=1,DAY(D11)&lt;=15)</formula>
    </cfRule>
  </conditionalFormatting>
  <dataValidations count="9">
    <dataValidation allowBlank="1" showInputMessage="1" prompt="Automatically determined weekday" sqref="E2:J2" xr:uid="{265FBB83-8B0B-4043-9C87-7C4CFAC5F265}"/>
    <dataValidation allowBlank="1" showInputMessage="1" prompt="Automatically determined starting day of the week. To change weekdays, select a new starting day of the week in Q4 of 'JANUARY' worksheet" sqref="D2" xr:uid="{17FFED49-187D-4FB6-B022-43618B28AA2E}"/>
    <dataValidation allowBlank="1" showInputMessage="1" prompt="Calendar year, automatically determined by the year set in P4 of the January worksheet" sqref="B5" xr:uid="{0CF2D7D6-058C-49D2-B08D-469010FE9B0F}"/>
    <dataValidation allowBlank="1" showInputMessage="1" prompt="Navigation link to the previous month" sqref="B14" xr:uid="{5E10CF18-7948-42E4-952D-3359ED03773D}"/>
    <dataValidation allowBlank="1" showInputMessage="1" showErrorMessage="1" prompt="April month calendar" sqref="A1" xr:uid="{37573D6C-18C4-4484-849A-FBC968D5A31A}"/>
    <dataValidation allowBlank="1" showInputMessage="1" showErrorMessage="1" prompt="Navigation link to the next month" sqref="B15" xr:uid="{97292502-D245-412B-92D5-8018EA6EE5FC}"/>
    <dataValidation allowBlank="1" showInputMessage="1" prompt="Enter daily notes in rows 4, 6, 8, 10, 12, and 14, columns D through J" sqref="D4" xr:uid="{67DD8ADC-1F72-4A24-8F44-4C3764E31F7A}"/>
    <dataValidation allowBlank="1" showInputMessage="1" showErrorMessage="1" prompt="Month for this worksheet is in this cell. Calendar is in the right contains dates from previous, current, and next month." sqref="B6" xr:uid="{A1BAEA52-41B3-45FC-9B88-FB16E6A2E4B2}"/>
    <dataValidation allowBlank="1" showInputMessage="1" prompt="Rows 3, 5, 7, 9, 11, and 13 contain dates of the month, including the previous and next month, if applicable" sqref="D3" xr:uid="{A4DFDE29-440F-4400-8DC6-9355D8914D88}"/>
  </dataValidations>
  <hyperlinks>
    <hyperlink ref="B14" location="MARCH!A1" tooltip="Navigation link to the next month" display=" &lt; MARCH" xr:uid="{CE601654-BD5E-48FF-AD6A-C20207B7411C}"/>
    <hyperlink ref="B15" location="MAY!A1" display="&gt; MAY" xr:uid="{F396F51D-98E7-4369-ABCA-28746D391000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C6EF-4E18-41BB-9F73-93A896B0BD90}">
  <sheetPr>
    <tabColor theme="4" tint="0.59999389629810485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26"/>
      <c r="B1" s="112"/>
      <c r="C1" s="113"/>
      <c r="D1" s="114"/>
      <c r="E1" s="115"/>
      <c r="F1" s="115"/>
      <c r="G1" s="116"/>
      <c r="H1" s="117"/>
      <c r="I1" s="113"/>
      <c r="J1" s="113"/>
      <c r="K1" s="113"/>
    </row>
    <row r="2" spans="1:11" ht="25.2" customHeight="1" thickBot="1" x14ac:dyDescent="0.35">
      <c r="A2" s="26"/>
      <c r="B2" s="112"/>
      <c r="C2" s="113"/>
      <c r="D2" s="118" t="str">
        <f t="shared" ref="D2:J2" si="0">TEXT(D3,"ddd")</f>
        <v>Mon</v>
      </c>
      <c r="E2" s="118" t="str">
        <f t="shared" si="0"/>
        <v>Tue</v>
      </c>
      <c r="F2" s="118" t="str">
        <f t="shared" si="0"/>
        <v>Wed</v>
      </c>
      <c r="G2" s="118" t="str">
        <f t="shared" si="0"/>
        <v>Thu</v>
      </c>
      <c r="H2" s="118" t="str">
        <f t="shared" si="0"/>
        <v>Fri</v>
      </c>
      <c r="I2" s="118" t="str">
        <f t="shared" si="0"/>
        <v>Sat</v>
      </c>
      <c r="J2" s="118" t="str">
        <f t="shared" si="0"/>
        <v>Sun</v>
      </c>
      <c r="K2" s="113"/>
    </row>
    <row r="3" spans="1:11" ht="20.399999999999999" customHeight="1" x14ac:dyDescent="0.3">
      <c r="A3" s="26"/>
      <c r="B3" s="119"/>
      <c r="C3" s="113"/>
      <c r="D3" s="129">
        <f t="array" ref="D3:J3">DaysAndWeeks+DATE(CalendarYear,9,1)-WEEKDAY(DATE(CalendarYear,9,1),(WeekStart="Mon")+1)+1</f>
        <v>45530</v>
      </c>
      <c r="E3" s="129">
        <v>45531</v>
      </c>
      <c r="F3" s="129">
        <v>45532</v>
      </c>
      <c r="G3" s="129">
        <v>45533</v>
      </c>
      <c r="H3" s="129">
        <v>45534</v>
      </c>
      <c r="I3" s="129">
        <v>45535</v>
      </c>
      <c r="J3" s="129">
        <v>45536</v>
      </c>
      <c r="K3" s="113"/>
    </row>
    <row r="4" spans="1:11" ht="83.1" customHeight="1" thickBot="1" x14ac:dyDescent="0.35">
      <c r="A4" s="26"/>
      <c r="B4" s="120"/>
      <c r="C4" s="113"/>
      <c r="D4" s="128"/>
      <c r="E4" s="128"/>
      <c r="F4" s="128"/>
      <c r="G4" s="128"/>
      <c r="H4" s="128"/>
      <c r="I4" s="128"/>
      <c r="J4" s="128"/>
      <c r="K4" s="113"/>
    </row>
    <row r="5" spans="1:11" ht="20.399999999999999" customHeight="1" x14ac:dyDescent="0.3">
      <c r="A5" s="26"/>
      <c r="B5" s="119">
        <f>CalendarYear</f>
        <v>2024</v>
      </c>
      <c r="C5" s="113"/>
      <c r="D5" s="127">
        <f t="array" ref="D5:J5">DaysAndWeeks+DATE(CalendarYear,9,1)-WEEKDAY(DATE(CalendarYear,9,1),(WeekStart="Mon")+1)+8</f>
        <v>45537</v>
      </c>
      <c r="E5" s="127">
        <v>45538</v>
      </c>
      <c r="F5" s="127">
        <v>45539</v>
      </c>
      <c r="G5" s="127">
        <v>45540</v>
      </c>
      <c r="H5" s="127">
        <v>45541</v>
      </c>
      <c r="I5" s="127">
        <v>45542</v>
      </c>
      <c r="J5" s="127">
        <v>45543</v>
      </c>
      <c r="K5" s="113"/>
    </row>
    <row r="6" spans="1:11" ht="83.1" customHeight="1" thickBot="1" x14ac:dyDescent="0.35">
      <c r="A6" s="26"/>
      <c r="B6" s="121" t="s">
        <v>8</v>
      </c>
      <c r="C6" s="113"/>
      <c r="D6" s="128"/>
      <c r="E6" s="128"/>
      <c r="F6" s="128"/>
      <c r="G6" s="128"/>
      <c r="H6" s="128"/>
      <c r="I6" s="128"/>
      <c r="J6" s="128"/>
      <c r="K6" s="113"/>
    </row>
    <row r="7" spans="1:11" ht="20.399999999999999" customHeight="1" x14ac:dyDescent="0.3">
      <c r="A7" s="2"/>
      <c r="B7" s="122"/>
      <c r="C7" s="113"/>
      <c r="D7" s="127">
        <f t="array" ref="D7:J7">DaysAndWeeks+DATE(CalendarYear,9,1)-WEEKDAY(DATE(CalendarYear,9,1),(WeekStart="Mon")+1)+15</f>
        <v>45544</v>
      </c>
      <c r="E7" s="127">
        <v>45545</v>
      </c>
      <c r="F7" s="127">
        <v>45546</v>
      </c>
      <c r="G7" s="127">
        <v>45547</v>
      </c>
      <c r="H7" s="127">
        <v>45548</v>
      </c>
      <c r="I7" s="127">
        <v>45549</v>
      </c>
      <c r="J7" s="127">
        <v>45550</v>
      </c>
      <c r="K7" s="113"/>
    </row>
    <row r="8" spans="1:11" ht="83.1" customHeight="1" thickBot="1" x14ac:dyDescent="0.35">
      <c r="A8" s="2"/>
      <c r="B8" s="123"/>
      <c r="C8" s="113"/>
      <c r="D8" s="128"/>
      <c r="E8" s="128"/>
      <c r="F8" s="128"/>
      <c r="G8" s="128"/>
      <c r="H8" s="128"/>
      <c r="I8" s="128"/>
      <c r="J8" s="128"/>
      <c r="K8" s="113"/>
    </row>
    <row r="9" spans="1:11" ht="20.399999999999999" customHeight="1" x14ac:dyDescent="0.3">
      <c r="A9" s="2"/>
      <c r="B9" s="124"/>
      <c r="C9" s="113"/>
      <c r="D9" s="127">
        <f t="array" ref="D9:J9">DaysAndWeeks+DATE(CalendarYear,9,1)-WEEKDAY(DATE(CalendarYear,9,1),(WeekStart="Mon")+1)+22</f>
        <v>45551</v>
      </c>
      <c r="E9" s="127">
        <v>45552</v>
      </c>
      <c r="F9" s="127">
        <v>45553</v>
      </c>
      <c r="G9" s="127">
        <v>45554</v>
      </c>
      <c r="H9" s="127">
        <v>45555</v>
      </c>
      <c r="I9" s="127">
        <v>45556</v>
      </c>
      <c r="J9" s="127">
        <v>45557</v>
      </c>
      <c r="K9" s="113"/>
    </row>
    <row r="10" spans="1:11" ht="83.1" customHeight="1" thickBot="1" x14ac:dyDescent="0.35">
      <c r="A10" s="2"/>
      <c r="B10" s="122"/>
      <c r="C10" s="113"/>
      <c r="D10" s="128"/>
      <c r="E10" s="128"/>
      <c r="F10" s="128"/>
      <c r="G10" s="128"/>
      <c r="H10" s="128"/>
      <c r="I10" s="128"/>
      <c r="J10" s="128"/>
      <c r="K10" s="113"/>
    </row>
    <row r="11" spans="1:11" ht="20.399999999999999" customHeight="1" x14ac:dyDescent="0.3">
      <c r="A11" s="2"/>
      <c r="B11" s="122"/>
      <c r="C11" s="113"/>
      <c r="D11" s="127">
        <f t="array" ref="D11:J11">DaysAndWeeks+DATE(CalendarYear,9,1)-WEEKDAY(DATE(CalendarYear,9,1),(WeekStart="Mon")+1)+29</f>
        <v>45558</v>
      </c>
      <c r="E11" s="127">
        <v>45559</v>
      </c>
      <c r="F11" s="127">
        <v>45560</v>
      </c>
      <c r="G11" s="127">
        <v>45561</v>
      </c>
      <c r="H11" s="127">
        <v>45562</v>
      </c>
      <c r="I11" s="127">
        <v>45563</v>
      </c>
      <c r="J11" s="127">
        <v>45564</v>
      </c>
      <c r="K11" s="113"/>
    </row>
    <row r="12" spans="1:11" ht="83.1" customHeight="1" thickBot="1" x14ac:dyDescent="0.35">
      <c r="A12" s="110"/>
      <c r="B12" s="122"/>
      <c r="C12" s="113"/>
      <c r="D12" s="128"/>
      <c r="E12" s="128"/>
      <c r="F12" s="128"/>
      <c r="G12" s="128"/>
      <c r="H12" s="128"/>
      <c r="I12" s="128"/>
      <c r="J12" s="128"/>
      <c r="K12" s="113"/>
    </row>
    <row r="13" spans="1:11" ht="20.399999999999999" customHeight="1" x14ac:dyDescent="0.3">
      <c r="A13" s="111"/>
      <c r="B13" s="125"/>
      <c r="C13" s="113"/>
      <c r="D13" s="127">
        <f t="array" ref="D13:J13">DaysAndWeeks+DATE(CalendarYear,9,1)-WEEKDAY(DATE(CalendarYear,9,1),(WeekStart="Mon")+1)+36</f>
        <v>45565</v>
      </c>
      <c r="E13" s="127">
        <v>45566</v>
      </c>
      <c r="F13" s="127">
        <v>45567</v>
      </c>
      <c r="G13" s="127">
        <v>45568</v>
      </c>
      <c r="H13" s="127">
        <v>45569</v>
      </c>
      <c r="I13" s="127">
        <v>45570</v>
      </c>
      <c r="J13" s="127">
        <v>45571</v>
      </c>
      <c r="K13" s="113"/>
    </row>
    <row r="14" spans="1:11" ht="83.1" customHeight="1" thickBot="1" x14ac:dyDescent="0.4">
      <c r="A14" s="111"/>
      <c r="B14" s="126" t="s">
        <v>34</v>
      </c>
      <c r="C14" s="113"/>
      <c r="D14" s="128"/>
      <c r="E14" s="128"/>
      <c r="F14" s="128"/>
      <c r="G14" s="128"/>
      <c r="H14" s="128"/>
      <c r="I14" s="128"/>
      <c r="J14" s="128"/>
      <c r="K14" s="113"/>
    </row>
    <row r="15" spans="1:11" ht="22.5" customHeight="1" x14ac:dyDescent="0.3">
      <c r="A15" s="2"/>
      <c r="B15" s="139" t="s">
        <v>17</v>
      </c>
      <c r="C15" s="113"/>
      <c r="D15" s="113"/>
      <c r="E15" s="113"/>
      <c r="F15" s="113"/>
      <c r="G15" s="113"/>
      <c r="H15" s="113"/>
      <c r="I15" s="113"/>
      <c r="J15" s="113"/>
      <c r="K15" s="113"/>
    </row>
    <row r="16" spans="1:11" ht="15" customHeight="1" x14ac:dyDescent="0.3">
      <c r="A16" s="2"/>
      <c r="B16" s="122"/>
      <c r="C16" s="113"/>
      <c r="D16" s="113"/>
      <c r="E16" s="113"/>
      <c r="F16" s="113"/>
      <c r="G16" s="113"/>
      <c r="H16" s="113"/>
      <c r="I16" s="113"/>
      <c r="J16" s="113"/>
      <c r="K16" s="113"/>
    </row>
    <row r="17" spans="2:2" ht="49.5" customHeight="1" x14ac:dyDescent="0.3">
      <c r="B17" s="27"/>
    </row>
    <row r="19" spans="2:2" ht="17.7" customHeight="1" x14ac:dyDescent="0.3"/>
  </sheetData>
  <conditionalFormatting sqref="D3:J3">
    <cfRule type="expression" dxfId="15" priority="3">
      <formula>DAY(D3)&gt;8</formula>
    </cfRule>
  </conditionalFormatting>
  <conditionalFormatting sqref="D4:J4">
    <cfRule type="expression" dxfId="14" priority="4">
      <formula>DAY(D3)&gt;8</formula>
    </cfRule>
  </conditionalFormatting>
  <conditionalFormatting sqref="D11:J14">
    <cfRule type="expression" dxfId="13" priority="1">
      <formula>AND(DAY(D11)&gt;=1,DAY(D11)&lt;=15)</formula>
    </cfRule>
  </conditionalFormatting>
  <conditionalFormatting sqref="D12:J14">
    <cfRule type="expression" dxfId="12" priority="2">
      <formula>AND(DAY(D11)&gt;=1,DAY(D11)&lt;=15)</formula>
    </cfRule>
  </conditionalFormatting>
  <dataValidations count="9">
    <dataValidation allowBlank="1" showInputMessage="1" prompt="Automatically determined weekday" sqref="E2:J2" xr:uid="{C5694C67-7BEA-448E-8E13-02E2BB5EB184}"/>
    <dataValidation allowBlank="1" showInputMessage="1" prompt="Automatically determined starting day of the week. To change weekdays, select a new starting day of the week in Q4 of 'JANUARY' worksheet" sqref="D2" xr:uid="{3C608179-D9B6-4EB7-BF91-B94D8F232E7A}"/>
    <dataValidation allowBlank="1" showInputMessage="1" prompt="Calendar year, automatically determined by the year set in P4 of the January worksheet" sqref="B5" xr:uid="{B0A119FA-9C4B-40C3-9587-55480B9831D7}"/>
    <dataValidation allowBlank="1" showInputMessage="1" prompt="Navigation link to the previous month" sqref="B14" xr:uid="{D42B89D0-5AC6-43E6-A719-65D25C28EEA0}"/>
    <dataValidation allowBlank="1" showInputMessage="1" showErrorMessage="1" prompt="September month calendar" sqref="A1" xr:uid="{DC4FA2AD-050B-4911-BCBE-36FDBE22948E}"/>
    <dataValidation allowBlank="1" showInputMessage="1" prompt="Rows 3, 5, 7, 9, 11, and 13 contain dates of the month, including the previous and next month, if applicable" sqref="D3" xr:uid="{85ACC053-C9B8-4BF0-BA8E-BE85D6F4A50E}"/>
    <dataValidation allowBlank="1" showInputMessage="1" showErrorMessage="1" prompt="Month for this worksheet is in this cell. Calendar is in the right contains dates from previous, current, and next month." sqref="B6" xr:uid="{C935B016-A5C5-4CEB-A331-84F353EB000A}"/>
    <dataValidation allowBlank="1" showInputMessage="1" prompt="Enter daily notes in rows 4, 6, 8, 10, 12, and 14, columns D through J" sqref="D4" xr:uid="{7BC27C57-E437-4C69-85E1-C1BE3DA15077}"/>
    <dataValidation allowBlank="1" showInputMessage="1" showErrorMessage="1" prompt="Navigation link to the next month" sqref="B15" xr:uid="{400A1A93-ABF8-40F4-81EE-CCC2B1EE2025}"/>
  </dataValidations>
  <hyperlinks>
    <hyperlink ref="B14" location="AUGUST!A1" tooltip="Navigation link to the next month" display=" &lt; AUGUST" xr:uid="{4D2D1C91-1A2B-4DA1-878C-B6285F6C2A78}"/>
    <hyperlink ref="B15" location="OCTOBER!A1" display="&gt; OCTOBER" xr:uid="{721E14BF-2A73-4F0C-BDC1-E11123568E25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94EA-2BD1-412B-8804-2AD7A3A9AB49}">
  <sheetPr>
    <tabColor theme="6" tint="0.59999389629810485"/>
    <pageSetUpPr fitToPage="1"/>
  </sheetPr>
  <dimension ref="A1:K19"/>
  <sheetViews>
    <sheetView showGridLines="0" zoomScaleNormal="100" workbookViewId="0"/>
  </sheetViews>
  <sheetFormatPr defaultRowHeight="14.4" x14ac:dyDescent="0.3"/>
  <cols>
    <col min="1" max="1" width="2.36328125" customWidth="1"/>
    <col min="2" max="2" width="32.6328125" customWidth="1"/>
    <col min="3" max="3" width="4.81640625" customWidth="1"/>
    <col min="4" max="10" width="13.6328125" customWidth="1"/>
    <col min="11" max="11" width="4.81640625" customWidth="1"/>
  </cols>
  <sheetData>
    <row r="1" spans="1:11" ht="38.1" customHeight="1" x14ac:dyDescent="0.85">
      <c r="A1" s="28"/>
      <c r="B1" s="29"/>
      <c r="C1" s="34"/>
      <c r="D1" s="35"/>
      <c r="E1" s="36"/>
      <c r="F1" s="36"/>
      <c r="G1" s="36"/>
      <c r="H1" s="37"/>
      <c r="I1" s="34"/>
      <c r="J1" s="34"/>
      <c r="K1" s="34"/>
    </row>
    <row r="2" spans="1:11" ht="25.2" customHeight="1" thickBot="1" x14ac:dyDescent="0.35">
      <c r="A2" s="28"/>
      <c r="B2" s="29"/>
      <c r="C2" s="34"/>
      <c r="D2" s="39" t="str">
        <f t="shared" ref="D2:J2" si="0">TEXT(D3,"ddd")</f>
        <v>Mon</v>
      </c>
      <c r="E2" s="39" t="str">
        <f t="shared" si="0"/>
        <v>Tue</v>
      </c>
      <c r="F2" s="39" t="str">
        <f t="shared" si="0"/>
        <v>Wed</v>
      </c>
      <c r="G2" s="39" t="str">
        <f t="shared" si="0"/>
        <v>Thu</v>
      </c>
      <c r="H2" s="39" t="str">
        <f t="shared" si="0"/>
        <v>Fri</v>
      </c>
      <c r="I2" s="39" t="str">
        <f t="shared" si="0"/>
        <v>Sat</v>
      </c>
      <c r="J2" s="39" t="str">
        <f t="shared" si="0"/>
        <v>Sun</v>
      </c>
      <c r="K2" s="34"/>
    </row>
    <row r="3" spans="1:11" ht="20.399999999999999" customHeight="1" x14ac:dyDescent="0.3">
      <c r="A3" s="28"/>
      <c r="B3" s="30"/>
      <c r="C3" s="34"/>
      <c r="D3" s="49">
        <f t="array" ref="D3:J3">DaysAndWeeks+DATE(CalendarYear,10,1)-WEEKDAY(DATE(CalendarYear,10,1),(WeekStart="Mon")+1)+1</f>
        <v>45565</v>
      </c>
      <c r="E3" s="49">
        <v>45566</v>
      </c>
      <c r="F3" s="49">
        <v>45567</v>
      </c>
      <c r="G3" s="49">
        <v>45568</v>
      </c>
      <c r="H3" s="49">
        <v>45569</v>
      </c>
      <c r="I3" s="49">
        <v>45570</v>
      </c>
      <c r="J3" s="49">
        <v>45571</v>
      </c>
      <c r="K3" s="34"/>
    </row>
    <row r="4" spans="1:11" ht="83.1" customHeight="1" thickBot="1" x14ac:dyDescent="0.35">
      <c r="A4" s="28"/>
      <c r="B4" s="40"/>
      <c r="C4" s="34"/>
      <c r="D4" s="48"/>
      <c r="E4" s="48"/>
      <c r="F4" s="48"/>
      <c r="G4" s="48"/>
      <c r="H4" s="48"/>
      <c r="I4" s="48"/>
      <c r="J4" s="48"/>
      <c r="K4" s="34"/>
    </row>
    <row r="5" spans="1:11" ht="20.399999999999999" customHeight="1" x14ac:dyDescent="0.3">
      <c r="A5" s="28"/>
      <c r="B5" s="41">
        <f>CalendarYear</f>
        <v>2024</v>
      </c>
      <c r="C5" s="34"/>
      <c r="D5" s="49">
        <f t="array" ref="D5:J5">DaysAndWeeks+DATE(CalendarYear,10,1)-WEEKDAY(DATE(CalendarYear,10,1),(WeekStart="Mon")+1)+8</f>
        <v>45572</v>
      </c>
      <c r="E5" s="49">
        <v>45573</v>
      </c>
      <c r="F5" s="49">
        <v>45574</v>
      </c>
      <c r="G5" s="49">
        <v>45575</v>
      </c>
      <c r="H5" s="49">
        <v>45576</v>
      </c>
      <c r="I5" s="49">
        <v>45577</v>
      </c>
      <c r="J5" s="49">
        <v>45578</v>
      </c>
      <c r="K5" s="34"/>
    </row>
    <row r="6" spans="1:11" ht="83.1" customHeight="1" thickBot="1" x14ac:dyDescent="0.35">
      <c r="A6" s="28"/>
      <c r="B6" s="42" t="s">
        <v>9</v>
      </c>
      <c r="C6" s="34"/>
      <c r="D6" s="48"/>
      <c r="E6" s="48"/>
      <c r="F6" s="48"/>
      <c r="G6" s="48"/>
      <c r="H6" s="48"/>
      <c r="I6" s="48"/>
      <c r="J6" s="48"/>
      <c r="K6" s="34"/>
    </row>
    <row r="7" spans="1:11" ht="20.399999999999999" customHeight="1" x14ac:dyDescent="0.3">
      <c r="A7" s="31"/>
      <c r="B7" s="43"/>
      <c r="C7" s="34"/>
      <c r="D7" s="49">
        <f t="array" ref="D7:J7">DaysAndWeeks+DATE(CalendarYear,10,1)-WEEKDAY(DATE(CalendarYear,10,1),(WeekStart="Mon")+1)+15</f>
        <v>45579</v>
      </c>
      <c r="E7" s="49">
        <v>45580</v>
      </c>
      <c r="F7" s="49">
        <v>45581</v>
      </c>
      <c r="G7" s="49">
        <v>45582</v>
      </c>
      <c r="H7" s="49">
        <v>45583</v>
      </c>
      <c r="I7" s="49">
        <v>45584</v>
      </c>
      <c r="J7" s="49">
        <v>45585</v>
      </c>
      <c r="K7" s="34"/>
    </row>
    <row r="8" spans="1:11" ht="83.1" customHeight="1" thickBot="1" x14ac:dyDescent="0.35">
      <c r="A8" s="31"/>
      <c r="B8" s="44"/>
      <c r="C8" s="34"/>
      <c r="D8" s="48"/>
      <c r="E8" s="48"/>
      <c r="F8" s="48"/>
      <c r="G8" s="48"/>
      <c r="H8" s="48"/>
      <c r="I8" s="48"/>
      <c r="J8" s="48"/>
      <c r="K8" s="34"/>
    </row>
    <row r="9" spans="1:11" ht="20.399999999999999" customHeight="1" x14ac:dyDescent="0.3">
      <c r="A9" s="31"/>
      <c r="B9" s="45"/>
      <c r="C9" s="34"/>
      <c r="D9" s="49">
        <f t="array" ref="D9:J9">DaysAndWeeks+DATE(CalendarYear,10,1)-WEEKDAY(DATE(CalendarYear,10,1),(WeekStart="Mon")+1)+22</f>
        <v>45586</v>
      </c>
      <c r="E9" s="49">
        <v>45587</v>
      </c>
      <c r="F9" s="49">
        <v>45588</v>
      </c>
      <c r="G9" s="49">
        <v>45589</v>
      </c>
      <c r="H9" s="49">
        <v>45590</v>
      </c>
      <c r="I9" s="49">
        <v>45591</v>
      </c>
      <c r="J9" s="49">
        <v>45592</v>
      </c>
      <c r="K9" s="34"/>
    </row>
    <row r="10" spans="1:11" ht="83.1" customHeight="1" thickBot="1" x14ac:dyDescent="0.35">
      <c r="A10" s="31"/>
      <c r="B10" s="43"/>
      <c r="C10" s="34"/>
      <c r="D10" s="48"/>
      <c r="E10" s="48"/>
      <c r="F10" s="48"/>
      <c r="G10" s="48"/>
      <c r="H10" s="48"/>
      <c r="I10" s="48"/>
      <c r="J10" s="48"/>
      <c r="K10" s="34"/>
    </row>
    <row r="11" spans="1:11" ht="20.399999999999999" customHeight="1" x14ac:dyDescent="0.3">
      <c r="A11" s="31"/>
      <c r="B11" s="43"/>
      <c r="C11" s="34"/>
      <c r="D11" s="49">
        <f t="array" ref="D11:J11">DaysAndWeeks+DATE(CalendarYear,10,1)-WEEKDAY(DATE(CalendarYear,10,1),(WeekStart="Mon")+1)+29</f>
        <v>45593</v>
      </c>
      <c r="E11" s="49">
        <v>45594</v>
      </c>
      <c r="F11" s="49">
        <v>45595</v>
      </c>
      <c r="G11" s="49">
        <v>45596</v>
      </c>
      <c r="H11" s="49">
        <v>45597</v>
      </c>
      <c r="I11" s="49">
        <v>45598</v>
      </c>
      <c r="J11" s="49">
        <v>45599</v>
      </c>
      <c r="K11" s="34"/>
    </row>
    <row r="12" spans="1:11" ht="83.1" customHeight="1" thickBot="1" x14ac:dyDescent="0.35">
      <c r="A12" s="32"/>
      <c r="B12" s="43"/>
      <c r="C12" s="34"/>
      <c r="D12" s="48"/>
      <c r="E12" s="48"/>
      <c r="F12" s="48"/>
      <c r="G12" s="48"/>
      <c r="H12" s="48"/>
      <c r="I12" s="48"/>
      <c r="J12" s="48"/>
      <c r="K12" s="34"/>
    </row>
    <row r="13" spans="1:11" ht="20.399999999999999" customHeight="1" x14ac:dyDescent="0.3">
      <c r="A13" s="33"/>
      <c r="B13" s="46"/>
      <c r="C13" s="34"/>
      <c r="D13" s="49">
        <f t="array" ref="D13:J13">DaysAndWeeks+DATE(CalendarYear,10,1)-WEEKDAY(DATE(CalendarYear,10,1),(WeekStart="Mon")+1)+36</f>
        <v>45600</v>
      </c>
      <c r="E13" s="49">
        <v>45601</v>
      </c>
      <c r="F13" s="49">
        <v>45602</v>
      </c>
      <c r="G13" s="49">
        <v>45603</v>
      </c>
      <c r="H13" s="49">
        <v>45604</v>
      </c>
      <c r="I13" s="49">
        <v>45605</v>
      </c>
      <c r="J13" s="49">
        <v>45606</v>
      </c>
      <c r="K13" s="34"/>
    </row>
    <row r="14" spans="1:11" ht="83.1" customHeight="1" thickBot="1" x14ac:dyDescent="0.4">
      <c r="A14" s="33"/>
      <c r="B14" s="47" t="s">
        <v>35</v>
      </c>
      <c r="C14" s="34"/>
      <c r="D14" s="48"/>
      <c r="E14" s="48"/>
      <c r="F14" s="48"/>
      <c r="G14" s="48"/>
      <c r="H14" s="48"/>
      <c r="I14" s="48"/>
      <c r="J14" s="48"/>
      <c r="K14" s="34"/>
    </row>
    <row r="15" spans="1:11" ht="22.5" customHeight="1" x14ac:dyDescent="0.3">
      <c r="A15" s="31"/>
      <c r="B15" s="138" t="s">
        <v>18</v>
      </c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15" customHeight="1" x14ac:dyDescent="0.3">
      <c r="A16" s="31"/>
      <c r="B16" s="31"/>
      <c r="C16" s="38"/>
      <c r="D16" s="38"/>
      <c r="E16" s="38"/>
      <c r="F16" s="38"/>
      <c r="G16" s="38"/>
      <c r="H16" s="38"/>
      <c r="I16" s="38"/>
      <c r="J16" s="38"/>
      <c r="K16" s="38"/>
    </row>
    <row r="17" ht="49.5" customHeight="1" x14ac:dyDescent="0.3"/>
    <row r="19" ht="17.7" customHeight="1" x14ac:dyDescent="0.3"/>
  </sheetData>
  <conditionalFormatting sqref="D3:J3">
    <cfRule type="expression" dxfId="11" priority="3">
      <formula>DAY(D3)&gt;8</formula>
    </cfRule>
  </conditionalFormatting>
  <conditionalFormatting sqref="D4:J4">
    <cfRule type="expression" dxfId="10" priority="4">
      <formula>DAY(D3)&gt;8</formula>
    </cfRule>
  </conditionalFormatting>
  <conditionalFormatting sqref="D11:J14">
    <cfRule type="expression" dxfId="9" priority="1">
      <formula>AND(DAY(D11)&gt;=1,DAY(D11)&lt;=15)</formula>
    </cfRule>
  </conditionalFormatting>
  <conditionalFormatting sqref="D12:J14">
    <cfRule type="expression" dxfId="8" priority="2">
      <formula>AND(DAY(D11)&gt;=1,DAY(D11)&lt;=15)</formula>
    </cfRule>
  </conditionalFormatting>
  <dataValidations count="9">
    <dataValidation allowBlank="1" showInputMessage="1" prompt="Navigation link to the previous month" sqref="B14" xr:uid="{6BDA322D-50A1-40EF-966B-27C2C8BD0FBC}"/>
    <dataValidation allowBlank="1" showInputMessage="1" prompt="Calendar year, automatically determined by the year set in P4 of the January worksheet" sqref="B5" xr:uid="{C798397A-9B61-4283-B77A-321E16B46BA0}"/>
    <dataValidation allowBlank="1" showInputMessage="1" prompt="Automatically determined starting day of the week. To change weekdays, select a new starting day of the week in Q4 of 'JANUARY' worksheet" sqref="D2" xr:uid="{34EE4426-9DDA-491A-8189-553F0F94D7FF}"/>
    <dataValidation allowBlank="1" showInputMessage="1" prompt="Automatically determined weekday" sqref="E2:J2" xr:uid="{C9BBF906-D477-440A-A278-5F49638C749B}"/>
    <dataValidation allowBlank="1" showInputMessage="1" showErrorMessage="1" prompt="October month calendar" sqref="A1" xr:uid="{445A9F0B-BB72-4BB3-94E1-0B58963BB90C}"/>
    <dataValidation allowBlank="1" showInputMessage="1" showErrorMessage="1" prompt="Navigation link to the next month" sqref="B15" xr:uid="{8C6EDCB3-F1E1-45FE-8ED3-216B1DF81A2C}"/>
    <dataValidation allowBlank="1" showInputMessage="1" prompt="Enter daily notes in rows 4, 6, 8, 10, 12, and 14, columns D through J" sqref="D4" xr:uid="{B2E57345-483F-4D30-B008-52EA9396D654}"/>
    <dataValidation allowBlank="1" showInputMessage="1" showErrorMessage="1" prompt="Month for this worksheet is in this cell. Calendar is in the right contains dates from previous, current, and next month." sqref="B6" xr:uid="{8036C7B5-95BA-47BB-AC74-04C25062849B}"/>
    <dataValidation allowBlank="1" showInputMessage="1" prompt="Rows 3, 5, 7, 9, 11, and 13 contain dates of the month, including the previous and next month, if applicable" sqref="D3" xr:uid="{7AF328DD-071F-4E5A-B85F-30DC099A59ED}"/>
  </dataValidations>
  <hyperlinks>
    <hyperlink ref="B14" location="SEPTEMBER!A1" tooltip="Navigation link to the next month" display=" &lt; SEPTEMBER" xr:uid="{CC26720C-05BB-4B0B-9293-7DD7BD7FDF3E}"/>
    <hyperlink ref="B15" location="NOVEMBER!A1" display="&gt; NOVEMBER" xr:uid="{A673102C-5941-4C3A-88E6-1DF41E6DBDED}"/>
  </hyperlinks>
  <printOptions horizontalCentered="1" verticalCentered="1"/>
  <pageMargins left="0.25" right="0.25" top="0.75" bottom="0.75" header="0.3" footer="0.3"/>
  <pageSetup scale="77" orientation="landscape" horizontalDpi="4294967293" verticalDpi="200" r:id="rId1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2.xml><?xml version="1.0" encoding="utf-8"?>
<ds:datastoreItem xmlns:ds="http://schemas.openxmlformats.org/officeDocument/2006/customXml" ds:itemID="{9E908A1A-6377-41D2-B007-E3AB04C9CFF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1.xml><?xml version="1.0" encoding="utf-8"?>
<ds:datastoreItem xmlns:ds="http://schemas.openxmlformats.org/officeDocument/2006/customXml" ds:itemID="{5E202A18-FAEF-4F4D-AF17-F60E9F96A774}">
  <ds:schemaRefs>
    <ds:schemaRef ds:uri="http://schemas.microsoft.com/sharepoint/v3/contenttype/forms"/>
  </ds:schemaRefs>
</ds:datastoreItem>
</file>

<file path=customXml/itemProps33.xml><?xml version="1.0" encoding="utf-8"?>
<ds:datastoreItem xmlns:ds="http://schemas.openxmlformats.org/officeDocument/2006/customXml" ds:itemID="{0CC61A78-5E39-4D28-BFBD-7958C5E2C3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TM16390962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ap:HeadingPairs>
  <ap:TitlesOfParts>
    <vt:vector baseType="lpstr" size="15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JANUARY!Print_Area</vt:lpstr>
      <vt:lpstr>WeekStart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terms:created xsi:type="dcterms:W3CDTF">2023-10-12T14:29:07Z</dcterms:created>
  <dcterms:modified xsi:type="dcterms:W3CDTF">2023-12-06T06:34:19Z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