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svg" ContentType="image/svg+xml"/>
  <Default Extension="png" ContentType="image/pn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codeName="ThisWorkbook"/>
  <bookViews>
    <workbookView xWindow="-108" yWindow="-108" windowWidth="23256" windowHeight="12720" xr2:uid="{00000000-000D-0000-FFFF-FFFF00000000}"/>
  </bookViews>
  <sheets>
    <sheet name="Cost data and chart" sheetId="2" r:id="rId1"/>
  </sheets>
  <definedNames>
    <definedName name="ColumnTitle1">Data[[#Headers],[Cost center]]</definedName>
    <definedName name="_xlnm.Print_Titles" localSheetId="0">'Cost data and chart'!$5:$5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6" i="2"/>
  <c r="F7" i="2"/>
  <c r="F13" i="2"/>
  <c r="F9" i="2"/>
  <c r="F10" i="2"/>
  <c r="F6" i="2"/>
  <c r="F12" i="2"/>
  <c r="F8" i="2"/>
  <c r="F14" i="2"/>
  <c r="F15" i="2"/>
  <c r="F11" i="2"/>
  <c r="D16" i="2"/>
  <c r="E16" i="2"/>
</calcChain>
</file>

<file path=xl/sharedStrings.xml><?xml version="1.0" encoding="utf-8"?>
<sst xmlns="http://schemas.openxmlformats.org/spreadsheetml/2006/main" count="19" uniqueCount="19">
  <si>
    <t>Parts and materials</t>
  </si>
  <si>
    <t>Manufacturing equipment</t>
  </si>
  <si>
    <t>Salaries</t>
  </si>
  <si>
    <t>Maintenance</t>
  </si>
  <si>
    <t>Office lease</t>
  </si>
  <si>
    <t>Warehouse lease</t>
  </si>
  <si>
    <t>Insurance</t>
  </si>
  <si>
    <t>Benefits and pensions</t>
  </si>
  <si>
    <t>Vehicles</t>
  </si>
  <si>
    <t>Research</t>
  </si>
  <si>
    <t>Total</t>
  </si>
  <si>
    <t>Cost center</t>
  </si>
  <si>
    <t xml:space="preserve">Annual cost </t>
  </si>
  <si>
    <t>Percent of total</t>
  </si>
  <si>
    <t>Cumulative percent</t>
  </si>
  <si>
    <t>Cost Analysis</t>
  </si>
  <si>
    <t>COST CENTER</t>
  </si>
  <si>
    <t>COST ANALYSIS</t>
  </si>
  <si>
    <t>PARETO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</si>
</sst>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13" x14ac:knownFonts="1">
    <font>
      <sz val="11"/>
      <color theme="1"/>
      <name val="Garamond"/>
      <family val="2"/>
      <scheme val="minor"/>
    </font>
    <font>
      <b/>
      <sz val="15"/>
      <color theme="3"/>
      <name val="Aharoni"/>
      <family val="2"/>
      <scheme val="major"/>
    </font>
    <font>
      <b/>
      <sz val="13"/>
      <color theme="3"/>
      <name val="Aharoni"/>
      <family val="2"/>
      <scheme val="major"/>
    </font>
    <font>
      <sz val="11"/>
      <color theme="1"/>
      <name val="Garamond"/>
      <family val="2"/>
      <scheme val="minor"/>
    </font>
    <font>
      <sz val="11"/>
      <color theme="0"/>
      <name val="Garamond"/>
      <family val="2"/>
      <scheme val="minor"/>
    </font>
    <font>
      <b/>
      <sz val="15"/>
      <color theme="1" tint="0.14999847407452621"/>
      <name val="Tahoma Bold"/>
    </font>
    <font>
      <sz val="11"/>
      <color theme="1" tint="0.14999847407452621"/>
      <name val="Garamond"/>
      <family val="2"/>
      <scheme val="minor"/>
    </font>
    <font>
      <b/>
      <sz val="72"/>
      <color theme="3" tint="-0.499984740745262"/>
      <name val="Aharoni"/>
      <charset val="177"/>
      <scheme val="major"/>
    </font>
    <font>
      <b/>
      <sz val="28"/>
      <color theme="3" tint="-0.499984740745262"/>
      <name val="Aharoni"/>
      <charset val="177"/>
      <scheme val="major"/>
    </font>
    <font>
      <b/>
      <sz val="18"/>
      <color theme="1" tint="0.14999847407452621"/>
      <name val="Aharoni"/>
      <charset val="177"/>
      <scheme val="major"/>
    </font>
    <font>
      <b/>
      <sz val="14"/>
      <color theme="1" tint="0.14999847407452621"/>
      <name val="Garamond"/>
      <family val="1"/>
      <scheme val="minor"/>
    </font>
    <font>
      <sz val="14"/>
      <color theme="4" tint="-0.499984740745262"/>
      <name val="Garamond"/>
      <family val="1"/>
      <scheme val="minor"/>
    </font>
    <font>
      <b/>
      <sz val="14"/>
      <color theme="4" tint="-0.499984740745262"/>
      <name val="Garamond"/>
      <family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>
      <alignment wrapText="1"/>
    </xf>
    <xf numFmtId="0" fontId="1" fillId="0" borderId="1">
      <alignment horizontal="left"/>
    </xf>
    <xf numFmtId="0" fontId="2" fillId="0" borderId="2" applyNumberFormat="0" applyFill="0" applyAlignment="0" applyProtection="0"/>
    <xf numFmtId="8" fontId="3" fillId="0" borderId="0" applyFont="0" applyFill="0" applyBorder="0" applyProtection="0">
      <alignment horizontal="right"/>
    </xf>
    <xf numFmtId="10" fontId="3" fillId="0" borderId="0" applyFont="0" applyFill="0" applyBorder="0" applyProtection="0">
      <alignment horizontal="right"/>
    </xf>
    <xf numFmtId="0" fontId="1" fillId="0" borderId="1">
      <alignment horizontal="left" vertical="center"/>
    </xf>
    <xf numFmtId="0" fontId="4" fillId="0" borderId="0" applyNumberFormat="0" applyFill="0" applyBorder="0" applyAlignment="0">
      <alignment horizontal="center" wrapText="1"/>
    </xf>
  </cellStyleXfs>
  <cellXfs count="18">
    <xf numFmtId="0" fontId="0" fillId="0" borderId="0" xfId="0">
      <alignment wrapText="1"/>
    </xf>
    <xf numFmtId="0" fontId="0" fillId="2" borderId="0" xfId="0" applyFill="1">
      <alignment wrapText="1"/>
    </xf>
    <xf numFmtId="0" fontId="0" fillId="3" borderId="0" xfId="0" applyFill="1">
      <alignment wrapText="1"/>
    </xf>
    <xf numFmtId="0" fontId="5" fillId="4" borderId="0" xfId="1" applyFont="1" applyFill="1" applyBorder="1" applyAlignment="1">
      <alignment horizontal="left" vertical="center" indent="1"/>
    </xf>
    <xf numFmtId="0" fontId="6" fillId="2" borderId="0" xfId="0" applyFont="1" applyFill="1">
      <alignment wrapText="1"/>
    </xf>
    <xf numFmtId="0" fontId="7" fillId="2" borderId="0" xfId="5" applyFont="1" applyFill="1" applyBorder="1" applyAlignment="1">
      <alignment horizontal="left" wrapText="1" indent="1"/>
    </xf>
    <xf numFmtId="0" fontId="8" fillId="2" borderId="0" xfId="0" applyFont="1" applyFill="1" applyAlignment="1">
      <alignment horizontal="left" vertical="top" wrapText="1" indent="2"/>
    </xf>
    <xf numFmtId="0" fontId="9" fillId="4" borderId="0" xfId="1" applyFont="1" applyFill="1" applyBorder="1" applyAlignment="1">
      <alignment horizontal="left" vertical="center" indent="2"/>
    </xf>
    <xf numFmtId="0" fontId="9" fillId="5" borderId="0" xfId="0" applyFont="1" applyFill="1" applyAlignment="1">
      <alignment horizontal="left" vertical="center" wrapText="1" indent="2"/>
    </xf>
    <xf numFmtId="0" fontId="11" fillId="0" borderId="0" xfId="0" applyFont="1" applyFill="1" applyAlignment="1">
      <alignment horizontal="left" vertical="center" wrapText="1" indent="2"/>
    </xf>
    <xf numFmtId="0" fontId="12" fillId="0" borderId="0" xfId="0" applyFont="1" applyFill="1" applyAlignment="1">
      <alignment horizontal="left" vertical="center" wrapText="1" indent="2"/>
    </xf>
    <xf numFmtId="0" fontId="10" fillId="0" borderId="0" xfId="0" applyFont="1" applyFill="1" applyAlignment="1">
      <alignment horizontal="left" vertical="center" wrapText="1" indent="2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 indent="1"/>
    </xf>
    <xf numFmtId="8" fontId="11" fillId="0" borderId="0" xfId="3" applyFont="1" applyFill="1" applyBorder="1" applyAlignment="1">
      <alignment horizontal="left" vertical="center"/>
    </xf>
    <xf numFmtId="10" fontId="11" fillId="0" borderId="0" xfId="4" applyFont="1" applyFill="1" applyBorder="1" applyAlignment="1">
      <alignment horizontal="left" vertical="center" indent="1"/>
    </xf>
    <xf numFmtId="8" fontId="12" fillId="0" borderId="0" xfId="0" applyNumberFormat="1" applyFont="1" applyFill="1" applyAlignment="1">
      <alignment horizontal="left" vertical="center" wrapText="1"/>
    </xf>
    <xf numFmtId="10" fontId="12" fillId="0" borderId="0" xfId="0" applyNumberFormat="1" applyFont="1" applyFill="1" applyAlignment="1">
      <alignment horizontal="left" vertical="center" wrapText="1" indent="1"/>
    </xf>
  </cellXfs>
  <cellStyles count="7">
    <cellStyle name="Currency" xfId="3" builtinId="4" customBuiltin="1"/>
    <cellStyle name="Heading 1" xfId="1" builtinId="16" customBuiltin="1"/>
    <cellStyle name="Heading 2" xfId="2" builtinId="17" customBuiltin="1"/>
    <cellStyle name="Normal" xfId="0" builtinId="0" customBuiltin="1"/>
    <cellStyle name="Percent" xfId="4" builtinId="5" customBuiltin="1"/>
    <cellStyle name="Title" xfId="5" builtinId="15" customBuiltin="1"/>
    <cellStyle name="zHiddenText" xfId="6" xr:uid="{F6161882-ABBC-4CDD-9369-B0FFFF270934}"/>
  </cellStyles>
  <dxfs count="14">
    <dxf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 tint="0.14999847407452621"/>
        <name val="Garamond"/>
        <family val="1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numFmt numFmtId="12" formatCode="&quot;$&quot;#,##0.00_);[Red]\(&quot;$&quot;#,##0.00\)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4"/>
        <color theme="4" tint="-0.499984740745262"/>
        <name val="Garamond"/>
        <family val="1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2" justifyLastLine="0" shrinkToFit="0" readingOrder="0"/>
    </dxf>
  </dxfs>
  <tableStyles count="1" defaultTableStyle="TableStyleLight9" defaultPivotStyle="PivotStyleLight16">
    <tableStyle name="Table Style 1" pivot="0" count="3" xr9:uid="{45B6FF1C-BF4F-AB45-B97A-E3509B3D88C4}">
      <tableStyleElement type="wholeTable" dxfId="2"/>
      <tableStyleElement type="headerRow" dxfId="0"/>
      <tableStyleElement type="total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charts/_rels/chart11.xml.rels>&#65279;<?xml version="1.0" encoding="utf-8"?><Relationships xmlns="http://schemas.openxmlformats.org/package/2006/relationships"><Relationship Type="http://schemas.microsoft.com/office/2011/relationships/chartColorStyle" Target="/xl/charts/colors1.xml" Id="rId2" /><Relationship Type="http://schemas.microsoft.com/office/2011/relationships/chartStyle" Target="/xl/charts/style1.xml" Id="rId1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79299254951355"/>
          <c:y val="7.4507853185018541E-2"/>
          <c:w val="0.72603929115391874"/>
          <c:h val="0.698549847935674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'Cost data and chart'!$D$5</c:f>
              <c:strCache>
                <c:ptCount val="1"/>
                <c:pt idx="0">
                  <c:v>Annual cost </c:v>
                </c:pt>
              </c:strCache>
            </c:strRef>
          </c:tx>
          <c:spPr>
            <a:solidFill>
              <a:schemeClr val="tx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'Cost data and chart'!$C$6:$C$15</c:f>
              <c:strCache>
                <c:ptCount val="10"/>
                <c:pt idx="0">
                  <c:v>Parts and materials</c:v>
                </c:pt>
                <c:pt idx="1">
                  <c:v>Manufacturing equipment</c:v>
                </c:pt>
                <c:pt idx="2">
                  <c:v>Salaries</c:v>
                </c:pt>
                <c:pt idx="3">
                  <c:v>Maintenance</c:v>
                </c:pt>
                <c:pt idx="4">
                  <c:v>Office lease</c:v>
                </c:pt>
                <c:pt idx="5">
                  <c:v>Warehouse lease</c:v>
                </c:pt>
                <c:pt idx="6">
                  <c:v>Insurance</c:v>
                </c:pt>
                <c:pt idx="7">
                  <c:v>Benefits and pensions</c:v>
                </c:pt>
                <c:pt idx="8">
                  <c:v>Vehicles</c:v>
                </c:pt>
                <c:pt idx="9">
                  <c:v>Research</c:v>
                </c:pt>
              </c:strCache>
            </c:strRef>
          </c:cat>
          <c:val>
            <c:numRef>
              <c:f>'Cost data and chart'!$D$6:$D$15</c:f>
              <c:numCache>
                <c:formatCode>"$"#,##0.00_);[Red]\("$"#,##0.00\)</c:formatCode>
                <c:ptCount val="10"/>
                <c:pt idx="0">
                  <c:v>1325000</c:v>
                </c:pt>
                <c:pt idx="1">
                  <c:v>900500</c:v>
                </c:pt>
                <c:pt idx="2">
                  <c:v>575000</c:v>
                </c:pt>
                <c:pt idx="3">
                  <c:v>395000</c:v>
                </c:pt>
                <c:pt idx="4">
                  <c:v>295000</c:v>
                </c:pt>
                <c:pt idx="5">
                  <c:v>250000</c:v>
                </c:pt>
                <c:pt idx="6">
                  <c:v>180000</c:v>
                </c:pt>
                <c:pt idx="7">
                  <c:v>130000</c:v>
                </c:pt>
                <c:pt idx="8">
                  <c:v>125000</c:v>
                </c:pt>
                <c:pt idx="9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D-49FE-8B46-B22AC2871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310122592"/>
        <c:axId val="310122976"/>
      </c:barChart>
      <c:lineChart>
        <c:grouping val="standard"/>
        <c:varyColors val="0"/>
        <c:ser>
          <c:idx val="1"/>
          <c:order val="1"/>
          <c:tx>
            <c:strRef>
              <c:f>'Cost data and chart'!$F$5</c:f>
              <c:strCache>
                <c:ptCount val="1"/>
                <c:pt idx="0">
                  <c:v>Cumulative percent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'Cost data and chart'!$F$6:$F$15</c:f>
              <c:numCache>
                <c:formatCode>0.00%</c:formatCode>
                <c:ptCount val="10"/>
                <c:pt idx="0">
                  <c:v>0.31172803199623572</c:v>
                </c:pt>
                <c:pt idx="1">
                  <c:v>0.52358546053405486</c:v>
                </c:pt>
                <c:pt idx="2">
                  <c:v>0.65886366309845901</c:v>
                </c:pt>
                <c:pt idx="3">
                  <c:v>0.75179390659922363</c:v>
                </c:pt>
                <c:pt idx="4">
                  <c:v>0.82119750617574405</c:v>
                </c:pt>
                <c:pt idx="5">
                  <c:v>0.88001411598635459</c:v>
                </c:pt>
                <c:pt idx="6">
                  <c:v>0.92236207504999412</c:v>
                </c:pt>
                <c:pt idx="7">
                  <c:v>0.95294671215151161</c:v>
                </c:pt>
                <c:pt idx="8">
                  <c:v>0.98235501705681683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D-49FE-8B46-B22AC2871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148056"/>
        <c:axId val="310143576"/>
      </c:lineChart>
      <c:catAx>
        <c:axId val="31012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22976"/>
        <c:crosses val="autoZero"/>
        <c:auto val="1"/>
        <c:lblAlgn val="ctr"/>
        <c:lblOffset val="100"/>
        <c:noMultiLvlLbl val="0"/>
      </c:catAx>
      <c:valAx>
        <c:axId val="310122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22592"/>
        <c:crosses val="autoZero"/>
        <c:crossBetween val="between"/>
      </c:valAx>
      <c:valAx>
        <c:axId val="310143576"/>
        <c:scaling>
          <c:orientation val="minMax"/>
          <c:max val="1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48056"/>
        <c:crosses val="max"/>
        <c:crossBetween val="between"/>
      </c:valAx>
      <c:catAx>
        <c:axId val="310148056"/>
        <c:scaling>
          <c:orientation val="minMax"/>
        </c:scaling>
        <c:delete val="1"/>
        <c:axPos val="b"/>
        <c:majorTickMark val="out"/>
        <c:minorTickMark val="none"/>
        <c:tickLblPos val="nextTo"/>
        <c:crossAx val="310143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4" l="0.4" r="0.4" t="0.4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2.svg" Id="rId3" /><Relationship Type="http://schemas.openxmlformats.org/officeDocument/2006/relationships/image" Target="/xl/media/image1.png" Id="rId2" /><Relationship Type="http://schemas.openxmlformats.org/officeDocument/2006/relationships/chart" Target="/xl/charts/chart11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168273</xdr:colOff>
      <xdr:row>4</xdr:row>
      <xdr:rowOff>38099</xdr:rowOff>
    </xdr:from>
    <xdr:to>
      <xdr:col>7</xdr:col>
      <xdr:colOff>6845299</xdr:colOff>
      <xdr:row>15</xdr:row>
      <xdr:rowOff>393700</xdr:rowOff>
    </xdr:to>
    <xdr:graphicFrame macro="">
      <xdr:nvGraphicFramePr>
        <xdr:cNvPr id="4" name="Pareto Chart" descr="Pareto Chart for Cumulative Percent of Annual Costs across all Cost Center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527670</xdr:colOff>
      <xdr:row>0</xdr:row>
      <xdr:rowOff>165101</xdr:rowOff>
    </xdr:from>
    <xdr:to>
      <xdr:col>7</xdr:col>
      <xdr:colOff>6375400</xdr:colOff>
      <xdr:row>2</xdr:row>
      <xdr:rowOff>673101</xdr:rowOff>
    </xdr:to>
    <xdr:pic>
      <xdr:nvPicPr>
        <xdr:cNvPr id="2" name="Graphic 1" descr="Illustration of two people sitting at a table with laptops and talking about some charts">
          <a:extLst>
            <a:ext uri="{FF2B5EF4-FFF2-40B4-BE49-F238E27FC236}">
              <a16:creationId xmlns:a16="http://schemas.microsoft.com/office/drawing/2014/main" id="{11F1A006-11DF-E24F-8DD6-143ADBB08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flipH="1">
          <a:off x="8896970" y="165101"/>
          <a:ext cx="5847730" cy="2260600"/>
        </a:xfrm>
        <a:prstGeom prst="rect">
          <a:avLst/>
        </a:prstGeom>
      </xdr:spPr>
    </xdr:pic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C5:F16" totalsRowCount="1" headerRowDxfId="5" dataDxfId="3" totalsRowDxfId="4">
  <autoFilter ref="C5:F15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Cost center" totalsRowLabel="Total" dataDxfId="13" totalsRowDxfId="12"/>
    <tableColumn id="2" xr3:uid="{00000000-0010-0000-0000-000002000000}" name="Annual cost " totalsRowFunction="sum" dataDxfId="11" totalsRowDxfId="10" dataCellStyle="Currency"/>
    <tableColumn id="3" xr3:uid="{00000000-0010-0000-0000-000003000000}" name="Percent of total" totalsRowFunction="sum" dataDxfId="9" totalsRowDxfId="8" dataCellStyle="Percent">
      <calculatedColumnFormula>IFERROR(Data[[#This Row],[Annual cost ]]/SUM(Data[[Annual cost ]]), "")</calculatedColumnFormula>
    </tableColumn>
    <tableColumn id="4" xr3:uid="{00000000-0010-0000-0000-000004000000}" name="Cumulative percent" dataDxfId="7" totalsRowDxfId="6" dataCellStyle="Percent">
      <calculatedColumnFormula>IFERROR(SUM(INDEX(Data[Percent of total],1):Data[[#This Row],[Percent of total]]), "")</calculatedColumnFormula>
    </tableColumn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nter Cost Center, Annual Cost, and Percent of Total in this table. Cumulative Percent is automatically calculated"/>
    </ext>
  </extLst>
</table>
</file>

<file path=xl/theme/theme11.xml><?xml version="1.0" encoding="utf-8"?>
<a:theme xmlns:a="http://schemas.openxmlformats.org/drawingml/2006/main" name="Office Theme">
  <a:themeElements>
    <a:clrScheme name="Pareto Chart">
      <a:dk1>
        <a:srgbClr val="000000"/>
      </a:dk1>
      <a:lt1>
        <a:srgbClr val="FFFFFF"/>
      </a:lt1>
      <a:dk2>
        <a:srgbClr val="F4F7FA"/>
      </a:dk2>
      <a:lt2>
        <a:srgbClr val="E7E6E6"/>
      </a:lt2>
      <a:accent1>
        <a:srgbClr val="7ACAB2"/>
      </a:accent1>
      <a:accent2>
        <a:srgbClr val="A1BCE3"/>
      </a:accent2>
      <a:accent3>
        <a:srgbClr val="EB786C"/>
      </a:accent3>
      <a:accent4>
        <a:srgbClr val="FEBF00"/>
      </a:accent4>
      <a:accent5>
        <a:srgbClr val="0F137C"/>
      </a:accent5>
      <a:accent6>
        <a:srgbClr val="6483CA"/>
      </a:accent6>
      <a:hlink>
        <a:srgbClr val="0563C1"/>
      </a:hlink>
      <a:folHlink>
        <a:srgbClr val="954F72"/>
      </a:folHlink>
    </a:clrScheme>
    <a:fontScheme name="Custom 57">
      <a:majorFont>
        <a:latin typeface="Aharoni"/>
        <a:ea typeface=""/>
        <a:cs typeface=""/>
      </a:majorFont>
      <a:minorFont>
        <a:latin typeface="Garamon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/>
    <pageSetUpPr autoPageBreaks="0" fitToPage="1"/>
  </sheetPr>
  <dimension ref="A1:J17"/>
  <sheetViews>
    <sheetView showGridLines="0" tabSelected="1" zoomScaleNormal="100" workbookViewId="0"/>
  </sheetViews>
  <sheetFormatPr defaultColWidth="8.75" defaultRowHeight="30" customHeight="1" x14ac:dyDescent="0.3"/>
  <cols>
    <col min="1" max="2" width="3.875" customWidth="1"/>
    <col min="3" max="3" width="49.25" customWidth="1"/>
    <col min="4" max="6" width="35.5" customWidth="1"/>
    <col min="7" max="7" width="9.375" customWidth="1"/>
    <col min="8" max="8" width="127.625" customWidth="1"/>
    <col min="9" max="10" width="2.75" customWidth="1"/>
    <col min="11" max="11" width="8.625" customWidth="1"/>
  </cols>
  <sheetData>
    <row r="1" spans="1:10" ht="18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20" customHeight="1" x14ac:dyDescent="1.55">
      <c r="A2" s="1"/>
      <c r="B2" s="1"/>
      <c r="C2" s="5" t="s">
        <v>15</v>
      </c>
      <c r="D2" s="5"/>
      <c r="E2" s="5"/>
      <c r="F2" s="5"/>
      <c r="G2" s="1"/>
      <c r="H2" s="1"/>
      <c r="I2" s="1"/>
      <c r="J2" s="1"/>
    </row>
    <row r="3" spans="1:10" ht="67.95" customHeight="1" x14ac:dyDescent="0.3">
      <c r="A3" s="1"/>
      <c r="B3" s="1"/>
      <c r="C3" s="6" t="s">
        <v>18</v>
      </c>
      <c r="D3" s="6"/>
      <c r="E3" s="6"/>
      <c r="F3" s="6"/>
      <c r="G3" s="1"/>
      <c r="H3" s="1"/>
      <c r="I3" s="1"/>
      <c r="J3" s="1"/>
    </row>
    <row r="4" spans="1:10" ht="48" customHeight="1" x14ac:dyDescent="0.3">
      <c r="A4" s="1"/>
      <c r="B4" s="1"/>
      <c r="C4" s="7" t="s">
        <v>17</v>
      </c>
      <c r="D4" s="3"/>
      <c r="E4" s="3"/>
      <c r="F4" s="3"/>
      <c r="G4" s="4"/>
      <c r="H4" s="8" t="s">
        <v>16</v>
      </c>
      <c r="I4" s="1"/>
      <c r="J4" s="1"/>
    </row>
    <row r="5" spans="1:10" ht="34.950000000000003" customHeight="1" x14ac:dyDescent="0.3">
      <c r="A5" s="1"/>
      <c r="B5" s="1"/>
      <c r="C5" s="11" t="s">
        <v>11</v>
      </c>
      <c r="D5" s="12" t="s">
        <v>12</v>
      </c>
      <c r="E5" s="13" t="s">
        <v>13</v>
      </c>
      <c r="F5" s="13" t="s">
        <v>14</v>
      </c>
      <c r="G5" s="1"/>
      <c r="H5" s="2"/>
      <c r="I5" s="1"/>
      <c r="J5" s="1"/>
    </row>
    <row r="6" spans="1:10" ht="34.950000000000003" customHeight="1" x14ac:dyDescent="0.3">
      <c r="A6" s="1"/>
      <c r="B6" s="1"/>
      <c r="C6" s="9" t="s">
        <v>0</v>
      </c>
      <c r="D6" s="14">
        <v>1325000</v>
      </c>
      <c r="E6" s="15">
        <f>IFERROR(Data[[#This Row],[Annual cost ]]/SUM(Data[[Annual cost ]]), "")</f>
        <v>0.31172803199623572</v>
      </c>
      <c r="F6" s="15">
        <f>IFERROR(SUM(INDEX(Data[Percent of total],1):Data[[#This Row],[Percent of total]]), "")</f>
        <v>0.31172803199623572</v>
      </c>
      <c r="G6" s="1"/>
      <c r="H6" s="2"/>
      <c r="I6" s="1"/>
      <c r="J6" s="1"/>
    </row>
    <row r="7" spans="1:10" ht="34.950000000000003" customHeight="1" x14ac:dyDescent="0.3">
      <c r="A7" s="1"/>
      <c r="B7" s="1"/>
      <c r="C7" s="9" t="s">
        <v>1</v>
      </c>
      <c r="D7" s="14">
        <v>900500</v>
      </c>
      <c r="E7" s="15">
        <f>IFERROR(Data[[#This Row],[Annual cost ]]/SUM(Data[[Annual cost ]]), "")</f>
        <v>0.21185742853781908</v>
      </c>
      <c r="F7" s="15">
        <f>IFERROR(SUM(INDEX(Data[Percent of total],1):Data[[#This Row],[Percent of total]]), "")</f>
        <v>0.52358546053405486</v>
      </c>
      <c r="G7" s="1"/>
      <c r="H7" s="2"/>
      <c r="I7" s="1"/>
      <c r="J7" s="1"/>
    </row>
    <row r="8" spans="1:10" ht="34.950000000000003" customHeight="1" x14ac:dyDescent="0.3">
      <c r="A8" s="1"/>
      <c r="B8" s="1"/>
      <c r="C8" s="9" t="s">
        <v>2</v>
      </c>
      <c r="D8" s="14">
        <v>575000</v>
      </c>
      <c r="E8" s="15">
        <f>IFERROR(Data[[#This Row],[Annual cost ]]/SUM(Data[[Annual cost ]]), "")</f>
        <v>0.13527820256440418</v>
      </c>
      <c r="F8" s="15">
        <f>IFERROR(SUM(INDEX(Data[Percent of total],1):Data[[#This Row],[Percent of total]]), "")</f>
        <v>0.65886366309845901</v>
      </c>
      <c r="G8" s="1"/>
      <c r="H8" s="2"/>
      <c r="I8" s="1"/>
      <c r="J8" s="1"/>
    </row>
    <row r="9" spans="1:10" ht="34.950000000000003" customHeight="1" x14ac:dyDescent="0.3">
      <c r="A9" s="1"/>
      <c r="B9" s="1"/>
      <c r="C9" s="9" t="s">
        <v>3</v>
      </c>
      <c r="D9" s="14">
        <v>395000</v>
      </c>
      <c r="E9" s="15">
        <f>IFERROR(Data[[#This Row],[Annual cost ]]/SUM(Data[[Annual cost ]]), "")</f>
        <v>9.293024350076462E-2</v>
      </c>
      <c r="F9" s="15">
        <f>IFERROR(SUM(INDEX(Data[Percent of total],1):Data[[#This Row],[Percent of total]]), "")</f>
        <v>0.75179390659922363</v>
      </c>
      <c r="G9" s="1"/>
      <c r="H9" s="2"/>
      <c r="I9" s="1"/>
      <c r="J9" s="1"/>
    </row>
    <row r="10" spans="1:10" ht="34.950000000000003" customHeight="1" x14ac:dyDescent="0.3">
      <c r="A10" s="1"/>
      <c r="B10" s="1"/>
      <c r="C10" s="9" t="s">
        <v>4</v>
      </c>
      <c r="D10" s="14">
        <v>295000</v>
      </c>
      <c r="E10" s="15">
        <f>IFERROR(Data[[#This Row],[Annual cost ]]/SUM(Data[[Annual cost ]]), "")</f>
        <v>6.9403599576520411E-2</v>
      </c>
      <c r="F10" s="15">
        <f>IFERROR(SUM(INDEX(Data[Percent of total],1):Data[[#This Row],[Percent of total]]), "")</f>
        <v>0.82119750617574405</v>
      </c>
      <c r="G10" s="1"/>
      <c r="H10" s="2"/>
      <c r="I10" s="1"/>
      <c r="J10" s="1"/>
    </row>
    <row r="11" spans="1:10" ht="34.950000000000003" customHeight="1" x14ac:dyDescent="0.3">
      <c r="A11" s="1"/>
      <c r="B11" s="1"/>
      <c r="C11" s="9" t="s">
        <v>5</v>
      </c>
      <c r="D11" s="14">
        <v>250000</v>
      </c>
      <c r="E11" s="15">
        <f>IFERROR(Data[[#This Row],[Annual cost ]]/SUM(Data[[Annual cost ]]), "")</f>
        <v>5.8816609810610515E-2</v>
      </c>
      <c r="F11" s="15">
        <f>IFERROR(SUM(INDEX(Data[Percent of total],1):Data[[#This Row],[Percent of total]]), "")</f>
        <v>0.88001411598635459</v>
      </c>
      <c r="G11" s="1"/>
      <c r="H11" s="2"/>
      <c r="I11" s="1"/>
      <c r="J11" s="1"/>
    </row>
    <row r="12" spans="1:10" ht="34.950000000000003" customHeight="1" x14ac:dyDescent="0.3">
      <c r="A12" s="1"/>
      <c r="B12" s="1"/>
      <c r="C12" s="9" t="s">
        <v>6</v>
      </c>
      <c r="D12" s="14">
        <v>180000</v>
      </c>
      <c r="E12" s="15">
        <f>IFERROR(Data[[#This Row],[Annual cost ]]/SUM(Data[[Annual cost ]]), "")</f>
        <v>4.234795906363957E-2</v>
      </c>
      <c r="F12" s="15">
        <f>IFERROR(SUM(INDEX(Data[Percent of total],1):Data[[#This Row],[Percent of total]]), "")</f>
        <v>0.92236207504999412</v>
      </c>
      <c r="G12" s="1"/>
      <c r="H12" s="2"/>
      <c r="I12" s="1"/>
      <c r="J12" s="1"/>
    </row>
    <row r="13" spans="1:10" ht="34.950000000000003" customHeight="1" x14ac:dyDescent="0.3">
      <c r="A13" s="1"/>
      <c r="B13" s="1"/>
      <c r="C13" s="9" t="s">
        <v>7</v>
      </c>
      <c r="D13" s="14">
        <v>130000</v>
      </c>
      <c r="E13" s="15">
        <f>IFERROR(Data[[#This Row],[Annual cost ]]/SUM(Data[[Annual cost ]]), "")</f>
        <v>3.0584637101517469E-2</v>
      </c>
      <c r="F13" s="15">
        <f>IFERROR(SUM(INDEX(Data[Percent of total],1):Data[[#This Row],[Percent of total]]), "")</f>
        <v>0.95294671215151161</v>
      </c>
      <c r="G13" s="1"/>
      <c r="H13" s="2"/>
      <c r="I13" s="1"/>
      <c r="J13" s="1"/>
    </row>
    <row r="14" spans="1:10" ht="34.950000000000003" customHeight="1" x14ac:dyDescent="0.3">
      <c r="A14" s="1"/>
      <c r="B14" s="1"/>
      <c r="C14" s="9" t="s">
        <v>8</v>
      </c>
      <c r="D14" s="14">
        <v>125000</v>
      </c>
      <c r="E14" s="15">
        <f>IFERROR(Data[[#This Row],[Annual cost ]]/SUM(Data[[Annual cost ]]), "")</f>
        <v>2.9408304905305258E-2</v>
      </c>
      <c r="F14" s="15">
        <f>IFERROR(SUM(INDEX(Data[Percent of total],1):Data[[#This Row],[Percent of total]]), "")</f>
        <v>0.98235501705681683</v>
      </c>
      <c r="G14" s="1"/>
      <c r="H14" s="2"/>
      <c r="I14" s="1"/>
      <c r="J14" s="1"/>
    </row>
    <row r="15" spans="1:10" ht="34.950000000000003" customHeight="1" x14ac:dyDescent="0.3">
      <c r="A15" s="1"/>
      <c r="B15" s="1"/>
      <c r="C15" s="9" t="s">
        <v>9</v>
      </c>
      <c r="D15" s="14">
        <v>75000</v>
      </c>
      <c r="E15" s="15">
        <f>IFERROR(Data[[#This Row],[Annual cost ]]/SUM(Data[[Annual cost ]]), "")</f>
        <v>1.7644982943183157E-2</v>
      </c>
      <c r="F15" s="15">
        <f>IFERROR(SUM(INDEX(Data[Percent of total],1):Data[[#This Row],[Percent of total]]), "")</f>
        <v>1</v>
      </c>
      <c r="G15" s="1"/>
      <c r="H15" s="2"/>
      <c r="I15" s="1"/>
      <c r="J15" s="1"/>
    </row>
    <row r="16" spans="1:10" ht="34.950000000000003" customHeight="1" x14ac:dyDescent="0.3">
      <c r="A16" s="1"/>
      <c r="B16" s="1"/>
      <c r="C16" s="10" t="s">
        <v>10</v>
      </c>
      <c r="D16" s="16">
        <f>SUBTOTAL(109,Data[[Annual cost ]])</f>
        <v>4250500</v>
      </c>
      <c r="E16" s="17">
        <f>SUBTOTAL(109,Data[Percent of total])</f>
        <v>1</v>
      </c>
      <c r="F16" s="17"/>
      <c r="G16" s="1"/>
      <c r="H16" s="2"/>
      <c r="I16" s="1"/>
      <c r="J16" s="1"/>
    </row>
    <row r="17" spans="1:10" ht="30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</sheetData>
  <dataConsolidate/>
  <mergeCells count="2">
    <mergeCell ref="C2:F2"/>
    <mergeCell ref="C3:F3"/>
  </mergeCells>
  <printOptions horizontalCentered="1"/>
  <pageMargins left="0.75" right="0.75" top="1" bottom="1" header="0.5" footer="0.5"/>
  <pageSetup fitToHeight="0" orientation="portrait" r:id="rId1"/>
  <headerFooter differentFirst="1">
    <oddFooter>Page &amp;P of &amp;N</oddFooter>
  </headerFooter>
  <ignoredErrors>
    <ignoredError sqref="E6:F6" calculatedColumn="1"/>
  </ignoredErrors>
  <drawing r:id="rId2"/>
  <tableParts count="1">
    <tablePart r:id="rId3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180B87BD-15CE-47A6-99E2-0A921A232558}"/>
</file>

<file path=customXml/itemProps22.xml><?xml version="1.0" encoding="utf-8"?>
<ds:datastoreItem xmlns:ds="http://schemas.openxmlformats.org/officeDocument/2006/customXml" ds:itemID="{C047311A-83AF-41BD-9A1D-150ACBC1C729}"/>
</file>

<file path=customXml/itemProps31.xml><?xml version="1.0" encoding="utf-8"?>
<ds:datastoreItem xmlns:ds="http://schemas.openxmlformats.org/officeDocument/2006/customXml" ds:itemID="{4393270B-66C7-49C1-B2F7-4B2AAA17FD35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TM04038910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Cost data and chart</vt:lpstr>
      <vt:lpstr>ColumnTitle1</vt:lpstr>
      <vt:lpstr>'Cost data and chart'!Print_Titles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2023-02-23T16:52:46Z</dcterms:created>
  <dcterms:modified xsi:type="dcterms:W3CDTF">2023-02-23T16:52:51Z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