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bin" ContentType="application/vnd.openxmlformats-officedocument.spreadsheetml.printerSettings"/>
  <Override PartName="/docMetadata/LabelInfo.xml" ContentType="application/vnd.ms-office.classificationlabels+xml"/>
  <Override PartName="/xl/workbook.xml" ContentType="application/vnd.openxmlformats-officedocument.spreadsheetml.sheet.main+xml"/>
  <Override PartName="/xl/calcChain.xml" ContentType="application/vnd.openxmlformats-officedocument.spreadsheetml.calcChain+xml"/>
  <Override PartName="/xl/worksheets/sheet31.xml" ContentType="application/vnd.openxmlformats-officedocument.spreadsheetml.worksheet+xml"/>
  <Override PartName="/xl/tables/table91.xml" ContentType="application/vnd.openxmlformats-officedocument.spreadsheetml.table+xml"/>
  <Override PartName="/xl/tables/table82.xml" ContentType="application/vnd.openxmlformats-officedocument.spreadsheetml.table+xml"/>
  <Override PartName="/xl/tables/table113.xml" ContentType="application/vnd.openxmlformats-officedocument.spreadsheetml.table+xml"/>
  <Override PartName="/xl/tables/table104.xml" ContentType="application/vnd.openxmlformats-officedocument.spreadsheetml.table+xml"/>
  <Override PartName="/xl/sharedStrings.xml" ContentType="application/vnd.openxmlformats-officedocument.spreadsheetml.sharedStrings+xml"/>
  <Override PartName="/xl/worksheets/sheet22.xml" ContentType="application/vnd.openxmlformats-officedocument.spreadsheetml.worksheet+xml"/>
  <Override PartName="/xl/tables/table75.xml" ContentType="application/vnd.openxmlformats-officedocument.spreadsheetml.table+xml"/>
  <Override PartName="/xl/tables/table26.xml" ContentType="application/vnd.openxmlformats-officedocument.spreadsheetml.table+xml"/>
  <Override PartName="/xl/tables/table67.xml" ContentType="application/vnd.openxmlformats-officedocument.spreadsheetml.table+xml"/>
  <Override PartName="/xl/tables/table18.xml" ContentType="application/vnd.openxmlformats-officedocument.spreadsheetml.table+xml"/>
  <Override PartName="/xl/tables/table59.xml" ContentType="application/vnd.openxmlformats-officedocument.spreadsheetml.table+xml"/>
  <Override PartName="/xl/tables/table410.xml" ContentType="application/vnd.openxmlformats-officedocument.spreadsheetml.table+xml"/>
  <Override PartName="/xl/tables/table311.xml" ContentType="application/vnd.openxmlformats-officedocument.spreadsheetml.table+xml"/>
  <Override PartName="/xl/worksheets/sheet13.xml" ContentType="application/vnd.openxmlformats-officedocument.spreadsheetml.worksheet+xml"/>
  <Override PartName="/xl/styles.xml" ContentType="application/vnd.openxmlformats-officedocument.spreadsheetml.styles+xml"/>
  <Override PartName="/customXml/item3.xml" ContentType="application/xml"/>
  <Override PartName="/customXml/itemProps31.xml" ContentType="application/vnd.openxmlformats-officedocument.customXmlProperties+xml"/>
  <Override PartName="/xl/theme/theme11.xml" ContentType="application/vnd.openxmlformats-officedocument.theme+xml"/>
  <Override PartName="/customXml/item22.xml" ContentType="application/xml"/>
  <Override PartName="/customXml/itemProps22.xml" ContentType="application/vnd.openxmlformats-officedocument.customXmlProperties+xml"/>
  <Override PartName="/xl/worksheets/sheet44.xml" ContentType="application/vnd.openxmlformats-officedocument.spreadsheetml.worksheet+xml"/>
  <Override PartName="/xl/tables/table1212.xml" ContentType="application/vnd.openxmlformats-officedocument.spreadsheetml.table+xml"/>
  <Override PartName="/xl/drawings/drawing11.xml" ContentType="application/vnd.openxmlformats-officedocument.drawing+xml"/>
  <Override PartName="/xl/charts/chart11.xml" ContentType="application/vnd.openxmlformats-officedocument.drawingml.chart+xml"/>
  <Override PartName="/xl/charts/colors1.xml" ContentType="application/vnd.ms-office.chartcolorstyle+xml"/>
  <Override PartName="/xl/charts/style1.xml" ContentType="application/vnd.ms-office.chartstyle+xml"/>
  <Override PartName="/customXml/item13.xml" ContentType="application/xml"/>
  <Override PartName="/customXml/itemProps13.xml" ContentType="application/vnd.openxmlformats-officedocument.customXmlProperties+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mc:AlternateContent xmlns:mc="http://schemas.openxmlformats.org/markup-compatibility/2006">
    <mc:Choice Requires="x15">
      <x15ac:absPath xmlns:x15ac="http://schemas.microsoft.com/office/spreadsheetml/2010/11/ac" url="C:\Users\mlwat\Dropbox (Personal)\Client Folders\Microsoft\Microsoft Office Template Project\02_Template Sent for MS Review\Rapid Refresh Batch B78\"/>
    </mc:Choice>
  </mc:AlternateContent>
  <bookViews>
    <workbookView xWindow="-108" yWindow="-108" windowWidth="23256" windowHeight="12720" xr2:uid="{00000000-000D-0000-FFFF-FFFF00000000}"/>
  </bookViews>
  <sheets>
    <sheet name="Start" sheetId="5" r:id="rId1"/>
    <sheet name="Expenses" sheetId="1" r:id="rId2"/>
    <sheet name="Income" sheetId="2" r:id="rId3"/>
    <sheet name="Profit-loss Summary"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3" i="1" l="1"/>
  <c r="H25" i="1"/>
  <c r="D26" i="1"/>
  <c r="H20" i="1"/>
  <c r="D12" i="1"/>
  <c r="H12" i="1"/>
  <c r="B2" i="2" l="1"/>
  <c r="B2" i="3"/>
  <c r="C33" i="1" l="1"/>
  <c r="G25" i="1"/>
  <c r="C26" i="1"/>
  <c r="G20" i="1"/>
  <c r="C20" i="1"/>
  <c r="D20" i="1"/>
  <c r="G12" i="1"/>
  <c r="C12" i="1"/>
  <c r="H5" i="1" l="1"/>
  <c r="D9" i="3" s="1"/>
  <c r="G5" i="1"/>
  <c r="C9" i="3" s="1"/>
  <c r="F9" i="2"/>
  <c r="F10" i="2"/>
  <c r="F11" i="2"/>
  <c r="F16" i="2"/>
  <c r="F17" i="2"/>
  <c r="F18" i="2"/>
  <c r="F23" i="2"/>
  <c r="F24" i="2"/>
  <c r="F25" i="2"/>
  <c r="F30" i="2"/>
  <c r="F31" i="2"/>
  <c r="F32" i="2"/>
  <c r="F33" i="2"/>
  <c r="G9" i="2"/>
  <c r="G10" i="2"/>
  <c r="G11" i="2"/>
  <c r="G16" i="2"/>
  <c r="G17" i="2"/>
  <c r="G18" i="2"/>
  <c r="G23" i="2"/>
  <c r="G24" i="2"/>
  <c r="G25" i="2"/>
  <c r="G30" i="2"/>
  <c r="G31" i="2"/>
  <c r="G32" i="2"/>
  <c r="G33" i="2"/>
  <c r="G34" i="2" l="1"/>
  <c r="F26" i="2"/>
  <c r="F34" i="2"/>
  <c r="G26" i="2"/>
  <c r="G19" i="2"/>
  <c r="F19" i="2"/>
  <c r="F12" i="2"/>
  <c r="G12" i="2"/>
  <c r="G5" i="2" l="1"/>
  <c r="D8" i="3" s="1"/>
  <c r="F5" i="2"/>
  <c r="D10" i="3" l="1"/>
  <c r="C8" i="3"/>
  <c r="C10" i="3" s="1"/>
</calcChain>
</file>

<file path=xl/sharedStrings.xml><?xml version="1.0" encoding="utf-8"?>
<sst xmlns="http://schemas.openxmlformats.org/spreadsheetml/2006/main" count="129" uniqueCount="77">
  <si>
    <t>Room and hall fees</t>
  </si>
  <si>
    <t>Site staff</t>
  </si>
  <si>
    <t>Equipment</t>
  </si>
  <si>
    <t>Tables and chairs</t>
  </si>
  <si>
    <t>Estimated</t>
  </si>
  <si>
    <t>Actual</t>
  </si>
  <si>
    <t>Refreshments</t>
  </si>
  <si>
    <t>Food</t>
  </si>
  <si>
    <t>Drinks</t>
  </si>
  <si>
    <t>Linens</t>
  </si>
  <si>
    <t>Staff and gratuities</t>
  </si>
  <si>
    <t>Site</t>
  </si>
  <si>
    <t>Decorations</t>
  </si>
  <si>
    <t>Flowers</t>
  </si>
  <si>
    <t>Candles</t>
  </si>
  <si>
    <t>Lighting</t>
  </si>
  <si>
    <t>Balloons</t>
  </si>
  <si>
    <t>Paper supplies</t>
  </si>
  <si>
    <t>Performers</t>
  </si>
  <si>
    <t>Speakers</t>
  </si>
  <si>
    <t>Travel</t>
  </si>
  <si>
    <t>Hotel</t>
  </si>
  <si>
    <t>Program</t>
  </si>
  <si>
    <t>Publicity</t>
  </si>
  <si>
    <t>Graphics work</t>
  </si>
  <si>
    <t>Photocopying/Printing</t>
  </si>
  <si>
    <t>Postage</t>
  </si>
  <si>
    <t>Prizes</t>
  </si>
  <si>
    <t>Gifts</t>
  </si>
  <si>
    <t>Miscellaneous</t>
  </si>
  <si>
    <t>Telephone</t>
  </si>
  <si>
    <t>Transportation</t>
  </si>
  <si>
    <t>Stationery supplies</t>
  </si>
  <si>
    <t>Fax services</t>
  </si>
  <si>
    <t>Other</t>
  </si>
  <si>
    <t>Total income</t>
  </si>
  <si>
    <t>Total expenses</t>
  </si>
  <si>
    <t>Children @</t>
  </si>
  <si>
    <t>Other @</t>
  </si>
  <si>
    <t>Covers @</t>
  </si>
  <si>
    <t>Half-pages @</t>
  </si>
  <si>
    <t>Quarter-pages @</t>
  </si>
  <si>
    <t>Large booths @</t>
  </si>
  <si>
    <t>Med. booths @</t>
  </si>
  <si>
    <t>Small booths @</t>
  </si>
  <si>
    <t>Items @</t>
  </si>
  <si>
    <t>Ribbons/Plaques/Trophies</t>
  </si>
  <si>
    <t>Adults @</t>
  </si>
  <si>
    <t>Total</t>
  </si>
  <si>
    <t>Type</t>
  </si>
  <si>
    <t>Price</t>
  </si>
  <si>
    <t>EXPENSES</t>
  </si>
  <si>
    <t>TOTAL EXPENSES</t>
  </si>
  <si>
    <t>INCOME</t>
  </si>
  <si>
    <t>ADMISSIONS</t>
  </si>
  <si>
    <t>ADS IN PROGRAM</t>
  </si>
  <si>
    <t>EXHIBITORS/VENDORS</t>
  </si>
  <si>
    <t>SALE OF ITEMS</t>
  </si>
  <si>
    <t xml:space="preserve">PROFIT </t>
  </si>
  <si>
    <t>ABOUT THIS TEMPLATE</t>
  </si>
  <si>
    <t>Note: </t>
  </si>
  <si>
    <t>To learn more about tables, press SHIFT and then F10 within a table, select the TABLE option, and then select ALTERNATIVE TEXT</t>
  </si>
  <si>
    <t>TOTAL INCOME</t>
  </si>
  <si>
    <t xml:space="preserve"> Total</t>
  </si>
  <si>
    <t xml:space="preserve">Additional instructions have been provided in column A in each worksheet. This text has been intentionally hidden. To remove text, select column A, then select DELETE. </t>
  </si>
  <si>
    <t>Actual no.</t>
  </si>
  <si>
    <t>Estimated no.</t>
  </si>
  <si>
    <t>Estimated income</t>
  </si>
  <si>
    <t>Actual income</t>
  </si>
  <si>
    <t>Event budget</t>
  </si>
  <si>
    <t>Use this event budget workbook to track expenses incurred on and income earned from an event.</t>
  </si>
  <si>
    <t>Enter details in tables in expenses worksheet and income worksheet.</t>
  </si>
  <si>
    <t>Total expenses and total income are auto-calculated.</t>
  </si>
  <si>
    <t>Profit &amp; loss summary and chart are auto-updated in profit-loss summary worksheet.</t>
  </si>
  <si>
    <t>Total profit (or loss)</t>
  </si>
  <si>
    <t>LOSS SUMMARY</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</si>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</sst>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7" formatCode="&quot;$&quot;#,##0.00_);\(&quot;$&quot;#,##0.00\)"/>
    <numFmt numFmtId="8" formatCode="&quot;$&quot;#,##0.00_);[Red]\(&quot;$&quot;#,##0.00\)"/>
    <numFmt numFmtId="164" formatCode="&quot;$&quot;#,##0.00"/>
    <numFmt numFmtId="165" formatCode=";;;"/>
  </numFmts>
  <fonts count="34" x14ac:knownFonts="1">
    <font>
      <sz val="10"/>
      <name val="Arial"/>
    </font>
    <font>
      <sz val="8"/>
      <name val="Arial"/>
      <family val="2"/>
    </font>
    <font>
      <sz val="10"/>
      <name val="Century Gothic"/>
      <family val="2"/>
      <scheme val="minor"/>
    </font>
    <font>
      <sz val="9"/>
      <name val="Century Gothic"/>
      <family val="2"/>
      <scheme val="minor"/>
    </font>
    <font>
      <sz val="10"/>
      <color theme="1"/>
      <name val="Century Gothic"/>
      <family val="2"/>
      <scheme val="minor"/>
    </font>
    <font>
      <sz val="10"/>
      <name val="Arial"/>
      <family val="2"/>
    </font>
    <font>
      <b/>
      <sz val="22"/>
      <color theme="4"/>
      <name val="Century Gothic"/>
      <family val="2"/>
      <scheme val="major"/>
    </font>
    <font>
      <b/>
      <sz val="13"/>
      <color theme="3"/>
      <name val="Century Gothic"/>
      <family val="2"/>
      <scheme val="minor"/>
    </font>
    <font>
      <sz val="10"/>
      <color theme="0"/>
      <name val="Century Gothic"/>
      <family val="2"/>
      <scheme val="minor"/>
    </font>
    <font>
      <sz val="10"/>
      <name val="Century Gothic"/>
      <family val="1"/>
    </font>
    <font>
      <sz val="11"/>
      <name val="Century Gothic"/>
      <family val="1"/>
    </font>
    <font>
      <b/>
      <sz val="11"/>
      <name val="Century Gothic"/>
      <family val="1"/>
    </font>
    <font>
      <b/>
      <sz val="16"/>
      <color theme="1"/>
      <name val="Century Gothic"/>
      <family val="1"/>
    </font>
    <font>
      <sz val="11"/>
      <color theme="0"/>
      <name val="Century Gothic"/>
      <family val="2"/>
      <scheme val="minor"/>
    </font>
    <font>
      <b/>
      <sz val="48"/>
      <color theme="9"/>
      <name val="Century Gothic"/>
      <family val="2"/>
      <scheme val="minor"/>
    </font>
    <font>
      <sz val="22"/>
      <color theme="4"/>
      <name val="Century Gothic"/>
      <family val="2"/>
      <scheme val="minor"/>
    </font>
    <font>
      <sz val="20"/>
      <color theme="9"/>
      <name val="Century Gothic"/>
      <family val="2"/>
      <scheme val="minor"/>
    </font>
    <font>
      <sz val="18"/>
      <color theme="1"/>
      <name val="Century Gothic"/>
      <family val="2"/>
      <scheme val="minor"/>
    </font>
    <font>
      <sz val="12"/>
      <name val="Century Gothic"/>
      <family val="2"/>
      <scheme val="minor"/>
    </font>
    <font>
      <sz val="9"/>
      <color theme="1"/>
      <name val="Century Gothic"/>
      <family val="2"/>
      <scheme val="minor"/>
    </font>
    <font>
      <sz val="12"/>
      <color theme="1"/>
      <name val="Century Gothic"/>
      <family val="2"/>
      <scheme val="minor"/>
    </font>
    <font>
      <sz val="8"/>
      <color theme="0"/>
      <name val="Century Gothic"/>
      <family val="2"/>
      <scheme val="minor"/>
    </font>
    <font>
      <b/>
      <sz val="12"/>
      <color theme="1"/>
      <name val="Century Gothic"/>
      <family val="2"/>
      <scheme val="minor"/>
    </font>
    <font>
      <b/>
      <sz val="18"/>
      <color theme="1"/>
      <name val="Century Gothic"/>
      <family val="2"/>
      <scheme val="minor"/>
    </font>
    <font>
      <b/>
      <sz val="18"/>
      <name val="Century Gothic"/>
      <family val="2"/>
      <scheme val="minor"/>
    </font>
    <font>
      <b/>
      <sz val="12"/>
      <name val="Century Gothic"/>
      <family val="2"/>
      <scheme val="minor"/>
    </font>
    <font>
      <b/>
      <sz val="48"/>
      <color theme="7" tint="-0.249977111117893"/>
      <name val="Century Gothic"/>
      <family val="2"/>
      <scheme val="minor"/>
    </font>
    <font>
      <sz val="10"/>
      <color theme="7" tint="-0.249977111117893"/>
      <name val="Century Gothic"/>
      <family val="2"/>
      <scheme val="minor"/>
    </font>
    <font>
      <sz val="22"/>
      <color theme="7" tint="-0.249977111117893"/>
      <name val="Century Gothic"/>
      <family val="2"/>
      <scheme val="minor"/>
    </font>
    <font>
      <b/>
      <sz val="48"/>
      <color theme="4"/>
      <name val="Century Gothic"/>
      <family val="2"/>
      <scheme val="minor"/>
    </font>
    <font>
      <b/>
      <sz val="9"/>
      <color theme="1"/>
      <name val="Century Gothic"/>
      <family val="2"/>
      <scheme val="minor"/>
    </font>
    <font>
      <b/>
      <sz val="14"/>
      <color theme="7" tint="-0.249977111117893"/>
      <name val="Century Gothic"/>
      <family val="2"/>
      <scheme val="minor"/>
    </font>
    <font>
      <sz val="12"/>
      <color theme="0"/>
      <name val="Century Gothic"/>
      <family val="2"/>
      <scheme val="minor"/>
    </font>
    <font>
      <b/>
      <sz val="22"/>
      <color theme="4"/>
      <name val="Century Gothic"/>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79998168889431442"/>
        <bgColor indexed="22"/>
      </patternFill>
    </fill>
    <fill>
      <patternFill patternType="solid">
        <fgColor theme="9" tint="0.59996337778862885"/>
        <bgColor indexed="64"/>
      </patternFill>
    </fill>
    <fill>
      <patternFill patternType="solid">
        <fgColor theme="9" tint="0.59996337778862885"/>
        <bgColor indexed="22"/>
      </patternFill>
    </fill>
    <fill>
      <patternFill patternType="solid">
        <fgColor theme="4" tint="0.79998168889431442"/>
        <bgColor indexed="22"/>
      </patternFill>
    </fill>
    <fill>
      <patternFill patternType="solid">
        <fgColor theme="7" tint="0.59996337778862885"/>
        <bgColor indexed="22"/>
      </patternFill>
    </fill>
    <fill>
      <patternFill patternType="solid">
        <fgColor theme="7" tint="0.59996337778862885"/>
        <bgColor indexed="64"/>
      </patternFill>
    </fill>
    <fill>
      <patternFill patternType="solid">
        <fgColor theme="7" tint="0.79998168889431442"/>
        <bgColor indexed="64"/>
      </patternFill>
    </fill>
    <fill>
      <patternFill patternType="solid">
        <fgColor theme="7" tint="0.79998168889431442"/>
        <bgColor indexed="22"/>
      </patternFill>
    </fill>
    <fill>
      <patternFill patternType="solid">
        <fgColor theme="4" tint="0.79998168889431442"/>
        <bgColor indexed="64"/>
      </patternFill>
    </fill>
    <fill>
      <patternFill patternType="solid">
        <fgColor theme="4" tint="0.59996337778862885"/>
        <bgColor indexed="64"/>
      </patternFill>
    </fill>
  </fills>
  <borders count="11">
    <border>
      <left/>
      <right/>
      <top/>
      <bottom/>
      <diagonal/>
    </border>
    <border>
      <left/>
      <right/>
      <top/>
      <bottom style="thick">
        <color theme="4" tint="0.499984740745262"/>
      </bottom>
      <diagonal/>
    </border>
    <border>
      <left/>
      <right/>
      <top style="thin">
        <color theme="9"/>
      </top>
      <bottom style="thin">
        <color theme="9"/>
      </bottom>
      <diagonal/>
    </border>
    <border>
      <left/>
      <right style="thin">
        <color theme="9"/>
      </right>
      <top style="thin">
        <color theme="9"/>
      </top>
      <bottom/>
      <diagonal/>
    </border>
    <border>
      <left/>
      <right style="thin">
        <color theme="9"/>
      </right>
      <top/>
      <bottom style="thin">
        <color theme="9"/>
      </bottom>
      <diagonal/>
    </border>
    <border>
      <left/>
      <right/>
      <top style="thin">
        <color theme="4"/>
      </top>
      <bottom style="thin">
        <color theme="4"/>
      </bottom>
      <diagonal/>
    </border>
    <border>
      <left/>
      <right/>
      <top style="thin">
        <color theme="7"/>
      </top>
      <bottom style="thin">
        <color theme="7"/>
      </bottom>
      <diagonal/>
    </border>
    <border>
      <left/>
      <right style="thin">
        <color theme="7"/>
      </right>
      <top style="thin">
        <color theme="7"/>
      </top>
      <bottom style="thin">
        <color theme="7"/>
      </bottom>
      <diagonal/>
    </border>
    <border>
      <left/>
      <right/>
      <top/>
      <bottom style="thin">
        <color theme="4"/>
      </bottom>
      <diagonal/>
    </border>
    <border>
      <left/>
      <right style="thin">
        <color theme="4"/>
      </right>
      <top style="thin">
        <color theme="4"/>
      </top>
      <bottom/>
      <diagonal/>
    </border>
    <border>
      <left/>
      <right style="thin">
        <color theme="4"/>
      </right>
      <top/>
      <bottom style="thin">
        <color theme="4"/>
      </bottom>
      <diagonal/>
    </border>
  </borders>
  <cellStyleXfs count="4">
    <xf numFmtId="0" fontId="0" fillId="0" borderId="0" applyFont="0"/>
    <xf numFmtId="0" fontId="6" fillId="2" borderId="0" applyNumberFormat="0" applyBorder="0" applyAlignment="0" applyProtection="0"/>
    <xf numFmtId="0" fontId="5" fillId="0" borderId="0"/>
    <xf numFmtId="0" fontId="7" fillId="0" borderId="1" applyNumberFormat="0" applyFill="0" applyAlignment="0" applyProtection="0"/>
  </cellStyleXfs>
  <cellXfs count="92">
    <xf numFmtId="0" fontId="0" fillId="0" borderId="0" xfId="0"/>
    <xf numFmtId="0" fontId="2" fillId="0" borderId="0" xfId="0" applyFont="1"/>
    <xf numFmtId="0" fontId="2" fillId="0" borderId="0" xfId="0" applyFont="1" applyAlignment="1">
      <alignment vertical="center"/>
    </xf>
    <xf numFmtId="0" fontId="2" fillId="0" borderId="0" xfId="0" applyFont="1" applyAlignment="1">
      <alignment horizontal="right" indent="1"/>
    </xf>
    <xf numFmtId="0" fontId="0" fillId="0" borderId="0" xfId="0" applyAlignment="1">
      <alignment vertical="center"/>
    </xf>
    <xf numFmtId="0" fontId="8" fillId="0" borderId="0" xfId="0" applyFont="1"/>
    <xf numFmtId="0" fontId="9" fillId="0" borderId="0" xfId="0" applyFont="1"/>
    <xf numFmtId="0" fontId="10" fillId="0" borderId="0" xfId="0" applyFont="1" applyAlignment="1">
      <alignment wrapText="1"/>
    </xf>
    <xf numFmtId="0" fontId="11" fillId="0" borderId="0" xfId="0" applyFont="1" applyAlignment="1">
      <alignment wrapText="1"/>
    </xf>
    <xf numFmtId="0" fontId="10" fillId="0" borderId="0" xfId="0" applyFont="1" applyAlignment="1">
      <alignment vertical="top" wrapText="1"/>
    </xf>
    <xf numFmtId="0" fontId="2" fillId="2" borderId="0" xfId="0" applyFont="1" applyFill="1"/>
    <xf numFmtId="0" fontId="2" fillId="0" borderId="0" xfId="0" applyFont="1" applyAlignment="1">
      <alignment horizontal="left" vertical="center" indent="2"/>
    </xf>
    <xf numFmtId="0" fontId="12" fillId="2" borderId="0" xfId="3" applyFont="1" applyFill="1" applyBorder="1" applyAlignment="1">
      <alignment horizontal="center" vertical="center"/>
    </xf>
    <xf numFmtId="0" fontId="3" fillId="2" borderId="8" xfId="0" applyFont="1" applyFill="1" applyBorder="1" applyAlignment="1">
      <alignment horizontal="center"/>
    </xf>
    <xf numFmtId="0" fontId="3" fillId="13" borderId="8" xfId="0" applyFont="1" applyFill="1" applyBorder="1" applyAlignment="1">
      <alignment horizontal="center"/>
    </xf>
    <xf numFmtId="0" fontId="2" fillId="13" borderId="5" xfId="0" applyFont="1" applyFill="1" applyBorder="1"/>
    <xf numFmtId="0" fontId="2" fillId="2" borderId="0" xfId="0" applyFont="1" applyFill="1" applyAlignment="1">
      <alignment horizontal="left" indent="1"/>
    </xf>
    <xf numFmtId="0" fontId="15" fillId="2" borderId="0" xfId="0" applyFont="1" applyFill="1" applyAlignment="1">
      <alignment vertical="center"/>
    </xf>
    <xf numFmtId="0" fontId="16" fillId="2" borderId="0" xfId="1" applyFont="1" applyAlignment="1">
      <alignment horizontal="right" indent="2"/>
    </xf>
    <xf numFmtId="0" fontId="14" fillId="2" borderId="0" xfId="1" applyFont="1" applyAlignment="1">
      <alignment horizontal="left" vertical="center"/>
    </xf>
    <xf numFmtId="0" fontId="2" fillId="2" borderId="0" xfId="0" applyFont="1" applyFill="1" applyAlignment="1">
      <alignment vertical="center"/>
    </xf>
    <xf numFmtId="0" fontId="16" fillId="2" borderId="0" xfId="1" applyFont="1" applyAlignment="1">
      <alignment horizontal="right" vertical="center"/>
    </xf>
    <xf numFmtId="0" fontId="4" fillId="4" borderId="2" xfId="0" applyFont="1" applyFill="1" applyBorder="1" applyAlignment="1">
      <alignment horizontal="right" indent="1"/>
    </xf>
    <xf numFmtId="0" fontId="19" fillId="5" borderId="2" xfId="0" applyFont="1" applyFill="1" applyBorder="1" applyAlignment="1">
      <alignment vertical="center"/>
    </xf>
    <xf numFmtId="8" fontId="20" fillId="5" borderId="2" xfId="0" applyNumberFormat="1" applyFont="1" applyFill="1" applyBorder="1" applyAlignment="1">
      <alignment horizontal="right" vertical="center" indent="1"/>
    </xf>
    <xf numFmtId="8" fontId="20" fillId="5" borderId="2" xfId="0" applyNumberFormat="1" applyFont="1" applyFill="1" applyBorder="1" applyAlignment="1">
      <alignment horizontal="right" vertical="center" indent="2"/>
    </xf>
    <xf numFmtId="0" fontId="4" fillId="2" borderId="0" xfId="0" applyFont="1" applyFill="1" applyAlignment="1">
      <alignment horizontal="left" indent="1"/>
    </xf>
    <xf numFmtId="0" fontId="4" fillId="2" borderId="0" xfId="0" applyFont="1" applyFill="1" applyAlignment="1">
      <alignment horizontal="right" indent="1"/>
    </xf>
    <xf numFmtId="0" fontId="4" fillId="2" borderId="0" xfId="0" applyFont="1" applyFill="1"/>
    <xf numFmtId="0" fontId="4" fillId="2" borderId="0" xfId="0" applyFont="1" applyFill="1" applyAlignment="1">
      <alignment horizontal="right" indent="2"/>
    </xf>
    <xf numFmtId="0" fontId="20" fillId="2" borderId="0" xfId="0" applyFont="1" applyFill="1" applyAlignment="1">
      <alignment vertical="center"/>
    </xf>
    <xf numFmtId="0" fontId="20" fillId="2" borderId="0" xfId="0" applyFont="1" applyFill="1" applyAlignment="1">
      <alignment horizontal="left" vertical="center" indent="1"/>
    </xf>
    <xf numFmtId="0" fontId="20" fillId="2" borderId="0" xfId="0" applyFont="1" applyFill="1" applyAlignment="1">
      <alignment horizontal="right" vertical="center" indent="1"/>
    </xf>
    <xf numFmtId="0" fontId="20" fillId="2" borderId="0" xfId="0" applyFont="1" applyFill="1" applyAlignment="1">
      <alignment horizontal="right" vertical="center" indent="2"/>
    </xf>
    <xf numFmtId="0" fontId="18" fillId="2" borderId="0" xfId="0" applyFont="1" applyFill="1" applyAlignment="1">
      <alignment vertical="center"/>
    </xf>
    <xf numFmtId="0" fontId="25" fillId="4" borderId="2" xfId="2" applyFont="1" applyFill="1" applyBorder="1" applyAlignment="1">
      <alignment horizontal="right" vertical="center" indent="1"/>
    </xf>
    <xf numFmtId="0" fontId="25" fillId="4" borderId="2" xfId="2" applyFont="1" applyFill="1" applyBorder="1" applyAlignment="1">
      <alignment horizontal="right" vertical="center" indent="2"/>
    </xf>
    <xf numFmtId="0" fontId="15" fillId="2" borderId="0" xfId="0" applyFont="1" applyFill="1"/>
    <xf numFmtId="0" fontId="28" fillId="2" borderId="0" xfId="1" applyFont="1" applyAlignment="1">
      <alignment horizontal="right" indent="2"/>
    </xf>
    <xf numFmtId="0" fontId="29" fillId="2" borderId="0" xfId="1" applyFont="1" applyAlignment="1">
      <alignment horizontal="left"/>
    </xf>
    <xf numFmtId="0" fontId="15" fillId="2" borderId="0" xfId="1" applyFont="1" applyAlignment="1">
      <alignment horizontal="right"/>
    </xf>
    <xf numFmtId="0" fontId="4" fillId="11" borderId="6" xfId="0" applyFont="1" applyFill="1" applyBorder="1" applyAlignment="1">
      <alignment horizontal="right" vertical="center"/>
    </xf>
    <xf numFmtId="0" fontId="25" fillId="11" borderId="6" xfId="2" applyFont="1" applyFill="1" applyBorder="1" applyAlignment="1">
      <alignment horizontal="right" vertical="center" indent="1"/>
    </xf>
    <xf numFmtId="0" fontId="25" fillId="11" borderId="6" xfId="2" applyFont="1" applyFill="1" applyBorder="1" applyAlignment="1">
      <alignment horizontal="right" vertical="center" indent="2"/>
    </xf>
    <xf numFmtId="0" fontId="30" fillId="12" borderId="6" xfId="0" applyFont="1" applyFill="1" applyBorder="1" applyAlignment="1">
      <alignment vertical="center"/>
    </xf>
    <xf numFmtId="8" fontId="20" fillId="12" borderId="6" xfId="0" applyNumberFormat="1" applyFont="1" applyFill="1" applyBorder="1" applyAlignment="1">
      <alignment horizontal="right" vertical="center" indent="1"/>
    </xf>
    <xf numFmtId="8" fontId="20" fillId="12" borderId="6" xfId="0" applyNumberFormat="1" applyFont="1" applyFill="1" applyBorder="1" applyAlignment="1">
      <alignment horizontal="right" vertical="center" indent="2"/>
    </xf>
    <xf numFmtId="0" fontId="31" fillId="2" borderId="0" xfId="0" applyFont="1" applyFill="1" applyAlignment="1">
      <alignment horizontal="left" vertical="center" indent="2"/>
    </xf>
    <xf numFmtId="0" fontId="32" fillId="2" borderId="0" xfId="0" applyFont="1" applyFill="1" applyAlignment="1">
      <alignment horizontal="left" vertical="center" indent="2"/>
    </xf>
    <xf numFmtId="0" fontId="32" fillId="2" borderId="0" xfId="0" applyFont="1" applyFill="1" applyAlignment="1">
      <alignment horizontal="left" indent="2"/>
    </xf>
    <xf numFmtId="0" fontId="32" fillId="2" borderId="0" xfId="0" applyFont="1" applyFill="1" applyAlignment="1">
      <alignment horizontal="right" indent="1"/>
    </xf>
    <xf numFmtId="0" fontId="32" fillId="2" borderId="0" xfId="0" applyFont="1" applyFill="1" applyAlignment="1">
      <alignment horizontal="right" indent="2"/>
    </xf>
    <xf numFmtId="0" fontId="29" fillId="2" borderId="0" xfId="1" applyFont="1" applyAlignment="1">
      <alignment horizontal="left" indent="1"/>
    </xf>
    <xf numFmtId="0" fontId="15" fillId="2" borderId="0" xfId="1" applyFont="1" applyAlignment="1">
      <alignment horizontal="right" indent="2"/>
    </xf>
    <xf numFmtId="0" fontId="17" fillId="13" borderId="5" xfId="0" applyFont="1" applyFill="1" applyBorder="1" applyAlignment="1">
      <alignment horizontal="left" vertical="center" indent="2"/>
    </xf>
    <xf numFmtId="0" fontId="33" fillId="13" borderId="5" xfId="1" applyFont="1" applyFill="1" applyBorder="1" applyAlignment="1">
      <alignment horizontal="right" vertical="top" indent="1"/>
    </xf>
    <xf numFmtId="0" fontId="22" fillId="13" borderId="5" xfId="1" applyFont="1" applyFill="1" applyBorder="1" applyAlignment="1">
      <alignment horizontal="right" vertical="center" indent="1"/>
    </xf>
    <xf numFmtId="0" fontId="20" fillId="13" borderId="5" xfId="0" applyFont="1" applyFill="1" applyBorder="1" applyAlignment="1">
      <alignment horizontal="right" vertical="center" indent="2"/>
    </xf>
    <xf numFmtId="0" fontId="17" fillId="13" borderId="8" xfId="0" applyFont="1" applyFill="1" applyBorder="1" applyAlignment="1">
      <alignment horizontal="left" vertical="center" indent="2"/>
    </xf>
    <xf numFmtId="0" fontId="4" fillId="13" borderId="8" xfId="0" applyFont="1" applyFill="1" applyBorder="1" applyAlignment="1">
      <alignment horizontal="center" vertical="center"/>
    </xf>
    <xf numFmtId="0" fontId="2" fillId="2" borderId="0" xfId="0" applyFont="1" applyFill="1" applyAlignment="1">
      <alignment horizontal="left" vertical="center" indent="2"/>
    </xf>
    <xf numFmtId="0" fontId="17" fillId="2" borderId="8" xfId="0" applyFont="1" applyFill="1" applyBorder="1" applyAlignment="1">
      <alignment horizontal="left" vertical="center" indent="2"/>
    </xf>
    <xf numFmtId="0" fontId="4" fillId="2" borderId="0" xfId="0" applyFont="1" applyFill="1" applyAlignment="1">
      <alignment horizontal="center" vertical="center"/>
    </xf>
    <xf numFmtId="0" fontId="22" fillId="8" borderId="5" xfId="0" applyFont="1" applyFill="1" applyBorder="1" applyAlignment="1">
      <alignment horizontal="left" vertical="center" wrapText="1" indent="2"/>
    </xf>
    <xf numFmtId="8" fontId="22" fillId="8" borderId="5" xfId="0" applyNumberFormat="1" applyFont="1" applyFill="1" applyBorder="1" applyAlignment="1">
      <alignment horizontal="center" vertical="center"/>
    </xf>
    <xf numFmtId="0" fontId="4" fillId="3" borderId="0" xfId="0" applyFont="1" applyFill="1" applyAlignment="1">
      <alignment horizontal="center" vertical="center"/>
    </xf>
    <xf numFmtId="0" fontId="13" fillId="0" borderId="0" xfId="0" applyFont="1" applyAlignment="1">
      <alignment vertical="center" wrapText="1"/>
    </xf>
    <xf numFmtId="0" fontId="13" fillId="0" borderId="0" xfId="0" applyFont="1" applyAlignment="1">
      <alignment vertical="center"/>
    </xf>
    <xf numFmtId="0" fontId="13" fillId="0" borderId="0" xfId="0" applyFont="1" applyAlignment="1">
      <alignment horizontal="left" vertical="center" indent="2"/>
    </xf>
    <xf numFmtId="0" fontId="21" fillId="0" borderId="0" xfId="0" applyFont="1"/>
    <xf numFmtId="0" fontId="21" fillId="0" borderId="0" xfId="0" applyFont="1" applyAlignment="1">
      <alignment vertical="center"/>
    </xf>
    <xf numFmtId="0" fontId="18" fillId="0" borderId="0" xfId="0" applyFont="1" applyAlignment="1">
      <alignment horizontal="left" vertical="center" indent="2"/>
    </xf>
    <xf numFmtId="0" fontId="18" fillId="0" borderId="0" xfId="0" applyFont="1" applyAlignment="1">
      <alignment horizontal="right" vertical="center" indent="1"/>
    </xf>
    <xf numFmtId="0" fontId="18" fillId="0" borderId="0" xfId="0" applyFont="1" applyAlignment="1">
      <alignment horizontal="right" vertical="center" indent="2"/>
    </xf>
    <xf numFmtId="0" fontId="18" fillId="0" borderId="0" xfId="0" applyFont="1" applyAlignment="1">
      <alignment horizontal="left" vertical="center" indent="3"/>
    </xf>
    <xf numFmtId="8" fontId="18" fillId="0" borderId="0" xfId="0" applyNumberFormat="1" applyFont="1" applyAlignment="1">
      <alignment horizontal="right" vertical="center" indent="1"/>
    </xf>
    <xf numFmtId="164" fontId="18" fillId="0" borderId="0" xfId="0" applyNumberFormat="1" applyFont="1" applyAlignment="1">
      <alignment horizontal="right" vertical="center" indent="2"/>
    </xf>
    <xf numFmtId="8" fontId="18" fillId="0" borderId="0" xfId="0" applyNumberFormat="1" applyFont="1" applyAlignment="1">
      <alignment horizontal="right" vertical="center" indent="2"/>
    </xf>
    <xf numFmtId="7" fontId="18" fillId="0" borderId="0" xfId="0" applyNumberFormat="1" applyFont="1" applyAlignment="1">
      <alignment horizontal="right" vertical="center" indent="1"/>
    </xf>
    <xf numFmtId="165" fontId="18" fillId="0" borderId="0" xfId="0" applyNumberFormat="1" applyFont="1" applyAlignment="1">
      <alignment vertical="center"/>
    </xf>
    <xf numFmtId="8" fontId="18" fillId="0" borderId="0" xfId="0" applyNumberFormat="1" applyFont="1" applyAlignment="1">
      <alignment horizontal="center" vertical="center"/>
    </xf>
    <xf numFmtId="0" fontId="23" fillId="7" borderId="3" xfId="0" applyFont="1" applyFill="1" applyBorder="1" applyAlignment="1">
      <alignment horizontal="center" vertical="center"/>
    </xf>
    <xf numFmtId="0" fontId="24" fillId="6" borderId="4" xfId="0" applyFont="1" applyFill="1" applyBorder="1" applyAlignment="1">
      <alignment horizontal="center" vertical="center"/>
    </xf>
    <xf numFmtId="0" fontId="14" fillId="2" borderId="0" xfId="1" applyFont="1" applyAlignment="1">
      <alignment horizontal="left" indent="1"/>
    </xf>
    <xf numFmtId="0" fontId="2" fillId="2" borderId="0" xfId="0" applyFont="1" applyFill="1" applyAlignment="1">
      <alignment horizontal="left" indent="1"/>
    </xf>
    <xf numFmtId="0" fontId="23" fillId="9" borderId="7" xfId="0" applyFont="1" applyFill="1" applyBorder="1" applyAlignment="1">
      <alignment horizontal="center" vertical="center"/>
    </xf>
    <xf numFmtId="0" fontId="4" fillId="10" borderId="7" xfId="0" applyFont="1" applyFill="1" applyBorder="1" applyAlignment="1">
      <alignment horizontal="center" vertical="center"/>
    </xf>
    <xf numFmtId="0" fontId="26" fillId="2" borderId="0" xfId="1" applyFont="1" applyAlignment="1">
      <alignment horizontal="left" indent="1"/>
    </xf>
    <xf numFmtId="0" fontId="27" fillId="2" borderId="0" xfId="0" applyFont="1" applyFill="1" applyAlignment="1">
      <alignment horizontal="left" indent="1"/>
    </xf>
    <xf numFmtId="0" fontId="29" fillId="2" borderId="0" xfId="1" applyFont="1" applyAlignment="1">
      <alignment horizontal="left" indent="1"/>
    </xf>
    <xf numFmtId="0" fontId="23" fillId="14" borderId="9" xfId="1" applyFont="1" applyFill="1" applyBorder="1" applyAlignment="1">
      <alignment horizontal="center" vertical="center"/>
    </xf>
    <xf numFmtId="0" fontId="2" fillId="14" borderId="10" xfId="0" applyFont="1" applyFill="1" applyBorder="1" applyAlignment="1">
      <alignment horizontal="center" vertical="center"/>
    </xf>
  </cellXfs>
  <cellStyles count="4">
    <cellStyle name="Heading 2" xfId="3" builtinId="17"/>
    <cellStyle name="Normal" xfId="0" builtinId="0" customBuiltin="1"/>
    <cellStyle name="Normal 2" xfId="2" xr:uid="{00000000-0005-0000-0000-000001000000}"/>
    <cellStyle name="Title" xfId="1" builtinId="15" customBuiltin="1"/>
  </cellStyles>
  <dxfs count="137">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fill>
        <patternFill patternType="none">
          <fgColor indexed="64"/>
          <bgColor auto="1"/>
        </patternFill>
      </fill>
    </dxf>
    <dxf>
      <font>
        <strike val="0"/>
        <outline val="0"/>
        <shadow val="0"/>
        <u val="none"/>
        <vertAlign val="baseline"/>
        <sz val="12"/>
        <color auto="1"/>
        <name val="Century Gothic"/>
        <family val="2"/>
        <scheme val="minor"/>
      </font>
      <fill>
        <patternFill patternType="none">
          <fgColor indexed="64"/>
          <bgColor auto="1"/>
        </patternFill>
      </fill>
    </dxf>
    <dxf>
      <font>
        <strike val="0"/>
        <outline val="0"/>
        <shadow val="0"/>
        <u val="none"/>
        <vertAlign val="baseline"/>
        <sz val="12"/>
        <color auto="1"/>
        <name val="Century Gothic"/>
        <family val="2"/>
        <scheme val="minor"/>
      </font>
      <fill>
        <patternFill patternType="none">
          <fgColor indexed="64"/>
          <bgColor auto="1"/>
        </patternFill>
      </fill>
    </dxf>
    <dxf>
      <font>
        <strike val="0"/>
        <outline val="0"/>
        <shadow val="0"/>
        <u val="none"/>
        <vertAlign val="baseline"/>
        <sz val="12"/>
        <color auto="1"/>
        <name val="Century Gothic"/>
        <family val="2"/>
        <scheme val="minor"/>
      </font>
      <fill>
        <patternFill patternType="none">
          <fgColor indexed="64"/>
          <bgColor auto="1"/>
        </patternFill>
      </fill>
    </dxf>
    <dxf>
      <font>
        <strike val="0"/>
        <outline val="0"/>
        <shadow val="0"/>
        <u val="none"/>
        <vertAlign val="baseline"/>
        <sz val="12"/>
        <color auto="1"/>
        <name val="Century Gothic"/>
        <family val="2"/>
        <scheme val="minor"/>
      </font>
      <fill>
        <patternFill patternType="none">
          <fgColor indexed="64"/>
          <bgColor auto="1"/>
        </patternFill>
      </fill>
    </dxf>
    <dxf>
      <font>
        <strike val="0"/>
        <outline val="0"/>
        <shadow val="0"/>
        <u val="none"/>
        <vertAlign val="baseline"/>
        <sz val="12"/>
        <color auto="1"/>
        <name val="Century Gothic"/>
        <family val="2"/>
        <scheme val="minor"/>
      </font>
      <fill>
        <patternFill patternType="none">
          <fgColor indexed="64"/>
          <bgColor auto="1"/>
        </patternFill>
      </fill>
    </dxf>
    <dxf>
      <font>
        <strike val="0"/>
        <outline val="0"/>
        <shadow val="0"/>
        <u val="none"/>
        <vertAlign val="baseline"/>
        <sz val="12"/>
        <color auto="1"/>
        <name val="Century Gothic"/>
        <family val="2"/>
        <scheme val="minor"/>
      </font>
      <fill>
        <patternFill patternType="none">
          <fgColor indexed="64"/>
          <bgColor auto="1"/>
        </patternFill>
      </fill>
    </dxf>
    <dxf>
      <font>
        <strike val="0"/>
        <outline val="0"/>
        <shadow val="0"/>
        <u val="none"/>
        <vertAlign val="baseline"/>
        <sz val="12"/>
        <color auto="1"/>
        <name val="Century Gothic"/>
        <family val="2"/>
        <scheme val="minor"/>
      </font>
      <fill>
        <patternFill patternType="none">
          <fgColor indexed="64"/>
          <bgColor auto="1"/>
        </patternFill>
      </fill>
    </dxf>
    <dxf>
      <font>
        <strike val="0"/>
        <outline val="0"/>
        <shadow val="0"/>
        <u val="none"/>
        <vertAlign val="baseline"/>
        <sz val="12"/>
        <color auto="1"/>
        <name val="Century Gothic"/>
        <family val="2"/>
        <scheme val="minor"/>
      </font>
      <fill>
        <patternFill patternType="none">
          <fgColor indexed="64"/>
          <bgColor auto="1"/>
        </patternFill>
      </fill>
    </dxf>
    <dxf>
      <font>
        <b/>
        <color theme="1"/>
      </font>
      <fill>
        <patternFill>
          <bgColor theme="4" tint="0.79998168889431442"/>
        </patternFill>
      </fill>
    </dxf>
    <dxf>
      <font>
        <b/>
        <i val="0"/>
        <color theme="1"/>
      </font>
      <fill>
        <patternFill>
          <bgColor theme="4" tint="0.59996337778862885"/>
        </patternFill>
      </fill>
    </dxf>
    <dxf>
      <font>
        <b val="0"/>
        <i val="0"/>
        <color theme="1"/>
      </font>
      <fill>
        <patternFill>
          <bgColor theme="0" tint="-4.9989318521683403E-2"/>
        </patternFill>
      </fill>
      <border diagonalUp="0" diagonalDown="0">
        <left/>
        <right/>
        <top style="thin">
          <color theme="4"/>
        </top>
        <bottom style="thin">
          <color theme="4"/>
        </bottom>
        <vertical/>
        <horizontal style="thin">
          <color theme="4"/>
        </horizontal>
      </border>
    </dxf>
    <dxf>
      <font>
        <b/>
        <color theme="1"/>
      </font>
      <fill>
        <patternFill>
          <bgColor theme="9" tint="0.79998168889431442"/>
        </patternFill>
      </fill>
    </dxf>
    <dxf>
      <font>
        <b/>
        <i val="0"/>
        <color theme="1"/>
      </font>
      <fill>
        <patternFill>
          <bgColor theme="9" tint="0.59996337778862885"/>
        </patternFill>
      </fill>
    </dxf>
    <dxf>
      <font>
        <b val="0"/>
        <i val="0"/>
        <color theme="1"/>
      </font>
      <fill>
        <patternFill>
          <bgColor theme="0" tint="-4.9989318521683403E-2"/>
        </patternFill>
      </fill>
      <border diagonalUp="0" diagonalDown="0">
        <left/>
        <right/>
        <top style="thin">
          <color theme="9"/>
        </top>
        <bottom style="thin">
          <color theme="9"/>
        </bottom>
        <vertical/>
        <horizontal style="thin">
          <color theme="9"/>
        </horizontal>
      </border>
    </dxf>
    <dxf>
      <font>
        <b/>
        <color theme="1"/>
      </font>
      <fill>
        <patternFill>
          <bgColor theme="7" tint="0.79998168889431442"/>
        </patternFill>
      </fill>
    </dxf>
    <dxf>
      <font>
        <b/>
        <i val="0"/>
        <color theme="1"/>
      </font>
      <fill>
        <patternFill>
          <bgColor theme="7" tint="0.59996337778862885"/>
        </patternFill>
      </fill>
    </dxf>
    <dxf>
      <font>
        <b val="0"/>
        <i val="0"/>
        <color theme="1"/>
      </font>
      <fill>
        <patternFill>
          <bgColor theme="0" tint="-4.9989318521683403E-2"/>
        </patternFill>
      </fill>
      <border diagonalUp="0" diagonalDown="0">
        <left/>
        <right/>
        <top style="thin">
          <color theme="7"/>
        </top>
        <bottom style="thin">
          <color theme="7"/>
        </bottom>
        <vertical/>
        <horizontal style="thin">
          <color theme="7"/>
        </horizontal>
      </border>
    </dxf>
  </dxfs>
  <tableStyles count="3" defaultTableStyle="TableStyleMedium2" defaultPivotStyle="PivotStyleLight16">
    <tableStyle name="TableStyleLight1 2" pivot="0" count="3" xr9:uid="{00000000-0011-0000-FFFF-FFFF00000000}">
      <tableStyleElement type="wholeTable" dxfId="136"/>
      <tableStyleElement type="headerRow" dxfId="135"/>
      <tableStyleElement type="totalRow" dxfId="134"/>
    </tableStyle>
    <tableStyle name="TableStyleLight1 2 2" pivot="0" count="3" xr9:uid="{2AB18F32-A727-4F42-B01A-77BEFF1EA9A5}">
      <tableStyleElement type="wholeTable" dxfId="133"/>
      <tableStyleElement type="headerRow" dxfId="132"/>
      <tableStyleElement type="totalRow" dxfId="131"/>
    </tableStyle>
    <tableStyle name="TableStyleLight1 2 3" pivot="0" count="3" xr9:uid="{79EEBCD4-511B-45BD-AAFB-2540EF237D1B}">
      <tableStyleElement type="wholeTable" dxfId="130"/>
      <tableStyleElement type="headerRow" dxfId="129"/>
      <tableStyleElement type="totalRow" dxfId="12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EAEAEA"/>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7795CB"/>
      <rgbColor rgb="00333333"/>
    </indexedColors>
    <mruColors>
      <color rgb="FFB50B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calcChain" Target="/xl/calcChain.xml" Id="rId8" /><Relationship Type="http://schemas.openxmlformats.org/officeDocument/2006/relationships/worksheet" Target="/xl/worksheets/sheet31.xml" Id="rId3" /><Relationship Type="http://schemas.openxmlformats.org/officeDocument/2006/relationships/sharedStrings" Target="/xl/sharedStrings.xml" Id="rId7" /><Relationship Type="http://schemas.openxmlformats.org/officeDocument/2006/relationships/worksheet" Target="/xl/worksheets/sheet22.xml" Id="rId2" /><Relationship Type="http://schemas.openxmlformats.org/officeDocument/2006/relationships/worksheet" Target="/xl/worksheets/sheet13.xml" Id="rId1" /><Relationship Type="http://schemas.openxmlformats.org/officeDocument/2006/relationships/styles" Target="/xl/styles.xml" Id="rId6" /><Relationship Type="http://schemas.openxmlformats.org/officeDocument/2006/relationships/customXml" Target="/customXml/item3.xml" Id="rId11" /><Relationship Type="http://schemas.openxmlformats.org/officeDocument/2006/relationships/theme" Target="/xl/theme/theme11.xml" Id="rId5" /><Relationship Type="http://schemas.openxmlformats.org/officeDocument/2006/relationships/customXml" Target="/customXml/item22.xml" Id="rId10" /><Relationship Type="http://schemas.openxmlformats.org/officeDocument/2006/relationships/worksheet" Target="/xl/worksheets/sheet44.xml" Id="rId4" /><Relationship Type="http://schemas.openxmlformats.org/officeDocument/2006/relationships/customXml" Target="/customXml/item13.xml" Id="rId9" /></Relationships>
</file>

<file path=xl/charts/_rels/chart11.xml.rels>&#65279;<?xml version="1.0" encoding="utf-8"?><Relationships xmlns="http://schemas.openxmlformats.org/package/2006/relationships"><Relationship Type="http://schemas.microsoft.com/office/2011/relationships/chartColorStyle" Target="/xl/charts/colors1.xml" Id="rId2" /><Relationship Type="http://schemas.microsoft.com/office/2011/relationships/chartStyle" Target="/xl/charts/style1.xml" Id="rId1" /></Relationships>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751608725149565E-2"/>
          <c:y val="0.37032083676107652"/>
          <c:w val="0.90952776464299667"/>
          <c:h val="0.56204313080267954"/>
        </c:manualLayout>
      </c:layout>
      <c:barChart>
        <c:barDir val="bar"/>
        <c:grouping val="percentStacked"/>
        <c:varyColors val="0"/>
        <c:ser>
          <c:idx val="0"/>
          <c:order val="0"/>
          <c:tx>
            <c:v>Total income</c:v>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2"/>
              <c:pt idx="0">
                <c:v>Estimated</c:v>
              </c:pt>
              <c:pt idx="1">
                <c:v>Actual</c:v>
              </c:pt>
            </c:strLit>
          </c:cat>
          <c:val>
            <c:numRef>
              <c:f>'Profit-loss Summary'!$C$8:$D$8</c:f>
              <c:numCache>
                <c:formatCode>"$"#,##0.00_);[Red]\("$"#,##0.00\)</c:formatCode>
                <c:ptCount val="2"/>
                <c:pt idx="0">
                  <c:v>1936</c:v>
                </c:pt>
                <c:pt idx="1">
                  <c:v>1831</c:v>
                </c:pt>
              </c:numCache>
            </c:numRef>
          </c:val>
          <c:extLst>
            <c:ext xmlns:c16="http://schemas.microsoft.com/office/drawing/2014/chart" uri="{C3380CC4-5D6E-409C-BE32-E72D297353CC}">
              <c16:uniqueId val="{00000000-7A22-3743-94D5-20C400535899}"/>
            </c:ext>
          </c:extLst>
        </c:ser>
        <c:ser>
          <c:idx val="1"/>
          <c:order val="1"/>
          <c:tx>
            <c:v>Total expenses</c:v>
          </c:tx>
          <c:spPr>
            <a:solidFill>
              <a:schemeClr val="accent1">
                <a:lumMod val="40000"/>
                <a:lumOff val="6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2"/>
              <c:pt idx="0">
                <c:v>Estimated</c:v>
              </c:pt>
              <c:pt idx="1">
                <c:v>Actual</c:v>
              </c:pt>
            </c:strLit>
          </c:cat>
          <c:val>
            <c:numRef>
              <c:f>'Profit-loss Summary'!$C$9:$D$9</c:f>
              <c:numCache>
                <c:formatCode>"$"#,##0.00_);[Red]\("$"#,##0.00\)</c:formatCode>
                <c:ptCount val="2"/>
                <c:pt idx="0">
                  <c:v>882</c:v>
                </c:pt>
                <c:pt idx="1">
                  <c:v>333</c:v>
                </c:pt>
              </c:numCache>
            </c:numRef>
          </c:val>
          <c:extLst>
            <c:ext xmlns:c16="http://schemas.microsoft.com/office/drawing/2014/chart" uri="{C3380CC4-5D6E-409C-BE32-E72D297353CC}">
              <c16:uniqueId val="{00000001-7A22-3743-94D5-20C400535899}"/>
            </c:ext>
          </c:extLst>
        </c:ser>
        <c:dLbls>
          <c:dLblPos val="ctr"/>
          <c:showLegendKey val="0"/>
          <c:showVal val="1"/>
          <c:showCatName val="0"/>
          <c:showSerName val="0"/>
          <c:showPercent val="0"/>
          <c:showBubbleSize val="0"/>
        </c:dLbls>
        <c:gapWidth val="50"/>
        <c:overlap val="100"/>
        <c:axId val="145310464"/>
        <c:axId val="145313152"/>
      </c:barChart>
      <c:catAx>
        <c:axId val="14531046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noFill/>
            <a:round/>
          </a:ln>
          <a:effectLst/>
        </c:spPr>
        <c:txPr>
          <a:bodyPr rot="-5400000" spcFirstLastPara="1" vertOverflow="ellipsis" wrap="square" anchor="ctr" anchorCtr="1"/>
          <a:lstStyle/>
          <a:p>
            <a:pPr>
              <a:defRPr sz="800" b="0" i="0" u="none" strike="noStrike" kern="1200" cap="all" spc="120" normalizeH="0" baseline="0">
                <a:solidFill>
                  <a:sysClr val="windowText" lastClr="000000"/>
                </a:solidFill>
                <a:latin typeface="+mn-lt"/>
                <a:ea typeface="+mn-ea"/>
                <a:cs typeface="+mn-cs"/>
              </a:defRPr>
            </a:pPr>
            <a:endParaRPr lang="en-US"/>
          </a:p>
        </c:txPr>
        <c:crossAx val="145313152"/>
        <c:crosses val="autoZero"/>
        <c:auto val="1"/>
        <c:lblAlgn val="ctr"/>
        <c:lblOffset val="100"/>
        <c:noMultiLvlLbl val="0"/>
      </c:catAx>
      <c:valAx>
        <c:axId val="145313152"/>
        <c:scaling>
          <c:orientation val="minMax"/>
        </c:scaling>
        <c:delete val="1"/>
        <c:axPos val="b"/>
        <c:numFmt formatCode="0%" sourceLinked="1"/>
        <c:majorTickMark val="none"/>
        <c:minorTickMark val="none"/>
        <c:tickLblPos val="nextTo"/>
        <c:crossAx val="145310464"/>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legendEntry>
      <c:legendEntry>
        <c:idx val="1"/>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legendEntry>
      <c:layout>
        <c:manualLayout>
          <c:xMode val="edge"/>
          <c:yMode val="edge"/>
          <c:x val="0.68685018811290877"/>
          <c:y val="8.2518803619696796E-2"/>
          <c:w val="0.29212660101560411"/>
          <c:h val="0.22458573275355506"/>
        </c:manualLayout>
      </c:layout>
      <c:overlay val="1"/>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alignWithMargins="0"/>
    <c:pageMargins b="1" l="0.75000000000000011" r="0.75000000000000011"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1.xml.rels>&#65279;<?xml version="1.0" encoding="utf-8"?><Relationships xmlns="http://schemas.openxmlformats.org/package/2006/relationships"><Relationship Type="http://schemas.openxmlformats.org/officeDocument/2006/relationships/chart" Target="/xl/charts/chart11.xml" Id="rId1" /></Relationships>
</file>

<file path=xl/drawings/drawing11.xml><?xml version="1.0" encoding="utf-8"?>
<xdr:wsDr xmlns:xdr="http://schemas.openxmlformats.org/drawingml/2006/spreadsheetDrawing" xmlns:a="http://schemas.openxmlformats.org/drawingml/2006/main">
  <xdr:twoCellAnchor editAs="oneCell">
    <xdr:from>
      <xdr:col>4</xdr:col>
      <xdr:colOff>469900</xdr:colOff>
      <xdr:row>2</xdr:row>
      <xdr:rowOff>101600</xdr:rowOff>
    </xdr:from>
    <xdr:to>
      <xdr:col>7</xdr:col>
      <xdr:colOff>0</xdr:colOff>
      <xdr:row>11</xdr:row>
      <xdr:rowOff>76200</xdr:rowOff>
    </xdr:to>
    <xdr:graphicFrame macro="">
      <xdr:nvGraphicFramePr>
        <xdr:cNvPr id="5" name="Chart 1" descr="Bar chart showing Estimated Income and Expenses and Actual Income and Expenses comparison">
          <a:extLst>
            <a:ext uri="{FF2B5EF4-FFF2-40B4-BE49-F238E27FC236}">
              <a16:creationId xmlns:a16="http://schemas.microsoft.com/office/drawing/2014/main" id="{6BE0BB15-7181-D844-B469-F8378AEFF2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ables/table1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9000000}" name="ExhibitorsAndVendors" displayName="ExhibitorsAndVendors" ref="B22:G26" totalsRowCount="1" headerRowDxfId="34" dataDxfId="33" totalsRowDxfId="32">
  <autoFilter ref="B22:G25" xr:uid="{00000000-0009-0000-0100-00000B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900-000001000000}" name="Estimated no." totalsRowLabel="Total" dataDxfId="31" totalsRowDxfId="30"/>
    <tableColumn id="2" xr3:uid="{00000000-0010-0000-0900-000002000000}" name="Actual no." dataDxfId="29" totalsRowDxfId="28"/>
    <tableColumn id="3" xr3:uid="{00000000-0010-0000-0900-000003000000}" name="Type" dataDxfId="27" totalsRowDxfId="26"/>
    <tableColumn id="4" xr3:uid="{00000000-0010-0000-0900-000004000000}" name="Price" dataDxfId="25" totalsRowDxfId="24"/>
    <tableColumn id="5" xr3:uid="{00000000-0010-0000-0900-000005000000}" name="Estimated income" totalsRowFunction="sum" dataDxfId="23" totalsRowDxfId="22">
      <calculatedColumnFormula>B23*E23</calculatedColumnFormula>
    </tableColumn>
    <tableColumn id="6" xr3:uid="{00000000-0010-0000-0900-000006000000}" name="Actual income" totalsRowFunction="sum" dataDxfId="21" totalsRowDxfId="20">
      <calculatedColumnFormula>C23*E23</calculatedColumnFormula>
    </tableColumn>
  </tableColumns>
  <tableStyleInfo name="TableStyleLight1 2" showFirstColumn="0" showLastColumn="0" showRowStripes="1" showColumnStripes="0"/>
  <extLst>
    <ext xmlns:x14="http://schemas.microsoft.com/office/spreadsheetml/2009/9/main" uri="{504A1905-F514-4f6f-8877-14C23A59335A}">
      <x14:table altTextSummary="Enter Estimated and Actual number of exhibitors and vendors, booth Type, and Price in this table. Estimated and Actual Income from exhibitors for each booth type and Totals are auto calculated"/>
    </ext>
  </extLst>
</table>
</file>

<file path=xl/tables/table1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A000000}" name="SaleOfItems" displayName="SaleOfItems" ref="B29:G34" totalsRowCount="1" headerRowDxfId="19" dataDxfId="18" totalsRowDxfId="17">
  <autoFilter ref="B29:G33" xr:uid="{00000000-0009-0000-0100-00000C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A00-000001000000}" name="Estimated no." totalsRowLabel="Total" dataDxfId="16" totalsRowDxfId="15"/>
    <tableColumn id="2" xr3:uid="{00000000-0010-0000-0A00-000002000000}" name="Actual no." dataDxfId="14" totalsRowDxfId="13"/>
    <tableColumn id="3" xr3:uid="{00000000-0010-0000-0A00-000003000000}" name="Type" dataDxfId="12" totalsRowDxfId="11"/>
    <tableColumn id="4" xr3:uid="{00000000-0010-0000-0A00-000004000000}" name="Price" dataDxfId="10" totalsRowDxfId="9"/>
    <tableColumn id="5" xr3:uid="{00000000-0010-0000-0A00-000005000000}" name="Estimated income" totalsRowFunction="sum" dataDxfId="8" totalsRowDxfId="7">
      <calculatedColumnFormula>B30*E30</calculatedColumnFormula>
    </tableColumn>
    <tableColumn id="6" xr3:uid="{00000000-0010-0000-0A00-000006000000}" name="Actual income" totalsRowFunction="sum" dataDxfId="6" totalsRowDxfId="5">
      <calculatedColumnFormula>C30*E30</calculatedColumnFormula>
    </tableColumn>
  </tableColumns>
  <tableStyleInfo name="TableStyleLight1 2" showFirstColumn="0" showLastColumn="0" showRowStripes="1" showColumnStripes="0"/>
  <extLst>
    <ext xmlns:x14="http://schemas.microsoft.com/office/spreadsheetml/2009/9/main" uri="{504A1905-F514-4f6f-8877-14C23A59335A}">
      <x14:table altTextSummary="Enter Estimated and Actual number of items sold, Type, and Price in this table. Estimated and Actual Income from sales of items and Totals are auto calculated"/>
    </ext>
  </extLst>
</table>
</file>

<file path=xl/tables/table12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053438-C393-4A6F-85EB-6141CE2E580F}" name="Summary" displayName="Summary" ref="B7:D9" totalsRowShown="0" headerRowDxfId="4" dataDxfId="3">
  <autoFilter ref="B7:D9" xr:uid="{E2E1E93F-962E-4908-B5FF-C49FFDD203EC}">
    <filterColumn colId="0" hiddenButton="1"/>
    <filterColumn colId="1" hiddenButton="1"/>
    <filterColumn colId="2" hiddenButton="1"/>
  </autoFilter>
  <tableColumns count="3">
    <tableColumn id="1" xr3:uid="{F67213F1-F34B-417E-9245-0F02F8ACA01B}" name=" Total" dataDxfId="2"/>
    <tableColumn id="2" xr3:uid="{B31A4B15-FE6A-45D0-A35F-8DEBCAB99AF7}" name="Estimated" dataDxfId="1"/>
    <tableColumn id="3" xr3:uid="{D633F0A4-A59C-4679-9F1C-8D364B0C972E}" name="Actual" dataDxfId="0"/>
  </tableColumns>
  <tableStyleInfo name="TableStyleLight1 2 3" showFirstColumn="0" showLastColumn="0" showRowStripes="0" showColumnStripes="0"/>
  <extLst>
    <ext xmlns:x14="http://schemas.microsoft.com/office/spreadsheetml/2009/9/main" uri="{504A1905-F514-4f6f-8877-14C23A59335A}">
      <x14:table altTextSummary="Total Estimated and Actual Income &amp; Expenses are auto updated in this table"/>
    </ext>
  </extLst>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iteExpenses" displayName="SiteExpenses" ref="B7:D12" totalsRowCount="1" headerRowDxfId="127" dataDxfId="126" totalsRowDxfId="125">
  <autoFilter ref="B7:D11" xr:uid="{00000000-0009-0000-0100-000001000000}">
    <filterColumn colId="0" hiddenButton="1"/>
    <filterColumn colId="1" hiddenButton="1"/>
    <filterColumn colId="2" hiddenButton="1"/>
  </autoFilter>
  <tableColumns count="3">
    <tableColumn id="1" xr3:uid="{00000000-0010-0000-0000-000001000000}" name="Site" totalsRowLabel="Total" dataDxfId="124" totalsRowDxfId="123"/>
    <tableColumn id="2" xr3:uid="{00000000-0010-0000-0000-000002000000}" name="Estimated" totalsRowFunction="sum" dataDxfId="122" totalsRowDxfId="121"/>
    <tableColumn id="3" xr3:uid="{00000000-0010-0000-0000-000003000000}" name="Actual" totalsRowFunction="sum" dataDxfId="120" totalsRowDxfId="119"/>
  </tableColumns>
  <tableStyleInfo name="TableStyleLight1 2 2" showFirstColumn="1" showLastColumn="0" showRowStripes="1" showColumnStripes="0"/>
  <extLst>
    <ext xmlns:x14="http://schemas.microsoft.com/office/spreadsheetml/2009/9/main" uri="{504A1905-F514-4f6f-8877-14C23A59335A}">
      <x14:table altTextSummary="Enter Estimated and Actual Site Expenses in this table. Total is auto calculated at the end"/>
    </ext>
  </extLst>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RefreshmentsExpenses" displayName="RefreshmentsExpenses" ref="F7:H12" totalsRowCount="1" headerRowDxfId="118" dataDxfId="117" totalsRowDxfId="116">
  <autoFilter ref="F7:H11" xr:uid="{00000000-0009-0000-0100-000003000000}">
    <filterColumn colId="0" hiddenButton="1"/>
    <filterColumn colId="1" hiddenButton="1"/>
    <filterColumn colId="2" hiddenButton="1"/>
  </autoFilter>
  <tableColumns count="3">
    <tableColumn id="1" xr3:uid="{00000000-0010-0000-0100-000001000000}" name="Refreshments" totalsRowLabel="Total" dataDxfId="115" totalsRowDxfId="114"/>
    <tableColumn id="2" xr3:uid="{00000000-0010-0000-0100-000002000000}" name="Estimated" totalsRowFunction="sum" dataDxfId="113" totalsRowDxfId="112"/>
    <tableColumn id="3" xr3:uid="{00000000-0010-0000-0100-000003000000}" name="Actual" totalsRowFunction="sum" dataDxfId="111" totalsRowDxfId="110"/>
  </tableColumns>
  <tableStyleInfo name="TableStyleLight1 2 2" showFirstColumn="1" showLastColumn="0" showRowStripes="1" showColumnStripes="0"/>
  <extLst>
    <ext xmlns:x14="http://schemas.microsoft.com/office/spreadsheetml/2009/9/main" uri="{504A1905-F514-4f6f-8877-14C23A59335A}">
      <x14:table altTextSummary="Enter Estimated and Actual Refreshments Expenses in this table. Total is auto calculated at the end"/>
    </ext>
  </extLst>
</table>
</file>

<file path=xl/tables/table3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DecorationsExpenses" displayName="DecorationsExpenses" ref="B14:D20" totalsRowCount="1" headerRowDxfId="109" dataDxfId="108" totalsRowDxfId="107">
  <autoFilter ref="B14:D19" xr:uid="{00000000-0009-0000-0100-000004000000}">
    <filterColumn colId="0" hiddenButton="1"/>
    <filterColumn colId="1" hiddenButton="1"/>
    <filterColumn colId="2" hiddenButton="1"/>
  </autoFilter>
  <tableColumns count="3">
    <tableColumn id="1" xr3:uid="{00000000-0010-0000-0200-000001000000}" name="Decorations" totalsRowLabel="Total" dataDxfId="106" totalsRowDxfId="105"/>
    <tableColumn id="2" xr3:uid="{00000000-0010-0000-0200-000002000000}" name="Estimated" totalsRowFunction="sum" dataDxfId="104" totalsRowDxfId="103"/>
    <tableColumn id="3" xr3:uid="{00000000-0010-0000-0200-000003000000}" name="Actual" totalsRowFunction="sum" dataDxfId="102" totalsRowDxfId="101"/>
  </tableColumns>
  <tableStyleInfo name="TableStyleLight1 2 2" showFirstColumn="1" showLastColumn="0" showRowStripes="1" showColumnStripes="0"/>
  <extLst>
    <ext xmlns:x14="http://schemas.microsoft.com/office/spreadsheetml/2009/9/main" uri="{504A1905-F514-4f6f-8877-14C23A59335A}">
      <x14:table altTextSummary="Enter Estimated and Actual Decorations Expenses in this table. Total is auto calculated at the end"/>
    </ext>
  </extLst>
</table>
</file>

<file path=xl/tables/table4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ProgramExpenses" displayName="ProgramExpenses" ref="F14:H20" totalsRowCount="1" headerRowDxfId="100" dataDxfId="99" totalsRowDxfId="98">
  <autoFilter ref="F14:H19" xr:uid="{00000000-0009-0000-0100-000005000000}">
    <filterColumn colId="0" hiddenButton="1"/>
    <filterColumn colId="1" hiddenButton="1"/>
    <filterColumn colId="2" hiddenButton="1"/>
  </autoFilter>
  <tableColumns count="3">
    <tableColumn id="1" xr3:uid="{00000000-0010-0000-0300-000001000000}" name="Program" totalsRowLabel="Total" dataDxfId="97" totalsRowDxfId="96"/>
    <tableColumn id="2" xr3:uid="{00000000-0010-0000-0300-000002000000}" name="Estimated" totalsRowFunction="sum" dataDxfId="95" totalsRowDxfId="94"/>
    <tableColumn id="3" xr3:uid="{00000000-0010-0000-0300-000003000000}" name="Actual" totalsRowFunction="sum" dataDxfId="93" totalsRowDxfId="92"/>
  </tableColumns>
  <tableStyleInfo name="TableStyleLight1 2 2" showFirstColumn="1" showLastColumn="0" showRowStripes="1" showColumnStripes="0"/>
  <extLst>
    <ext xmlns:x14="http://schemas.microsoft.com/office/spreadsheetml/2009/9/main" uri="{504A1905-F514-4f6f-8877-14C23A59335A}">
      <x14:table altTextSummary="Enter Estimated and Actual Program Expenses in this table. Total is auto calculated at the end"/>
    </ext>
  </extLst>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PublicityExpenses" displayName="PublicityExpenses" ref="B22:D26" totalsRowCount="1" headerRowDxfId="91" dataDxfId="90" totalsRowDxfId="89">
  <autoFilter ref="B22:D25" xr:uid="{00000000-0009-0000-0100-000006000000}">
    <filterColumn colId="0" hiddenButton="1"/>
    <filterColumn colId="1" hiddenButton="1"/>
    <filterColumn colId="2" hiddenButton="1"/>
  </autoFilter>
  <tableColumns count="3">
    <tableColumn id="1" xr3:uid="{00000000-0010-0000-0400-000001000000}" name="Publicity" totalsRowLabel="Total" dataDxfId="88" totalsRowDxfId="87"/>
    <tableColumn id="2" xr3:uid="{00000000-0010-0000-0400-000002000000}" name="Estimated" totalsRowFunction="sum" dataDxfId="86" totalsRowDxfId="85"/>
    <tableColumn id="3" xr3:uid="{00000000-0010-0000-0400-000003000000}" name="Actual" totalsRowFunction="sum" dataDxfId="84" totalsRowDxfId="83"/>
  </tableColumns>
  <tableStyleInfo name="TableStyleLight1 2 2" showFirstColumn="1" showLastColumn="0" showRowStripes="1" showColumnStripes="0"/>
  <extLst>
    <ext xmlns:x14="http://schemas.microsoft.com/office/spreadsheetml/2009/9/main" uri="{504A1905-F514-4f6f-8877-14C23A59335A}">
      <x14:table altTextSummary="Enter Estimated and Actual Publicity Expenses in this table. Total is auto calculated at the end"/>
    </ext>
  </extLst>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PrizesExpenses" displayName="PrizesExpenses" ref="F22:H25" totalsRowCount="1" headerRowDxfId="82" dataDxfId="81" totalsRowDxfId="80">
  <autoFilter ref="F22:H24" xr:uid="{00000000-0009-0000-0100-000007000000}">
    <filterColumn colId="0" hiddenButton="1"/>
    <filterColumn colId="1" hiddenButton="1"/>
    <filterColumn colId="2" hiddenButton="1"/>
  </autoFilter>
  <tableColumns count="3">
    <tableColumn id="1" xr3:uid="{00000000-0010-0000-0500-000001000000}" name="Prizes" totalsRowLabel="Total" dataDxfId="79" totalsRowDxfId="78"/>
    <tableColumn id="2" xr3:uid="{00000000-0010-0000-0500-000002000000}" name="Estimated" totalsRowFunction="sum" dataDxfId="77" totalsRowDxfId="76"/>
    <tableColumn id="3" xr3:uid="{00000000-0010-0000-0500-000003000000}" name="Actual" totalsRowFunction="sum" dataDxfId="75" totalsRowDxfId="74"/>
  </tableColumns>
  <tableStyleInfo name="TableStyleLight1 2 2" showFirstColumn="1" showLastColumn="0" showRowStripes="1" showColumnStripes="0"/>
  <extLst>
    <ext xmlns:x14="http://schemas.microsoft.com/office/spreadsheetml/2009/9/main" uri="{504A1905-F514-4f6f-8877-14C23A59335A}">
      <x14:table altTextSummary="Enter Estimated and Actual Prizes Expenses in this table. Total is auto calculated at the end"/>
    </ext>
  </extLst>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MiscellaneousExpenses" displayName="MiscellaneousExpenses" ref="B28:D33" totalsRowCount="1" headerRowDxfId="73" dataDxfId="72" totalsRowDxfId="71">
  <autoFilter ref="B28:D32" xr:uid="{00000000-0009-0000-0100-000008000000}">
    <filterColumn colId="0" hiddenButton="1"/>
    <filterColumn colId="1" hiddenButton="1"/>
    <filterColumn colId="2" hiddenButton="1"/>
  </autoFilter>
  <tableColumns count="3">
    <tableColumn id="1" xr3:uid="{00000000-0010-0000-0600-000001000000}" name="Miscellaneous" totalsRowLabel="Total" dataDxfId="70" totalsRowDxfId="69"/>
    <tableColumn id="2" xr3:uid="{00000000-0010-0000-0600-000002000000}" name="Estimated" totalsRowFunction="sum" dataDxfId="68" totalsRowDxfId="67"/>
    <tableColumn id="3" xr3:uid="{00000000-0010-0000-0600-000003000000}" name="Actual" totalsRowFunction="sum" dataDxfId="66" totalsRowDxfId="65"/>
  </tableColumns>
  <tableStyleInfo name="TableStyleLight1 2 2" showFirstColumn="1" showLastColumn="0" showRowStripes="1" showColumnStripes="0"/>
  <extLst>
    <ext xmlns:x14="http://schemas.microsoft.com/office/spreadsheetml/2009/9/main" uri="{504A1905-F514-4f6f-8877-14C23A59335A}">
      <x14:table altTextSummary="Enter Estimated and Actual Miscellaneous Expenses in this table. Total is auto calculated at the end"/>
    </ext>
  </extLst>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Admissions" displayName="Admissions" ref="B8:G12" totalsRowCount="1" headerRowDxfId="64" dataDxfId="63" totalsRowDxfId="62">
  <autoFilter ref="B8:G11" xr:uid="{00000000-0009-0000-0100-000009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700-000001000000}" name="Estimated no." totalsRowLabel="Total" dataDxfId="61" totalsRowDxfId="60"/>
    <tableColumn id="2" xr3:uid="{00000000-0010-0000-0700-000002000000}" name="Actual no." dataDxfId="59" totalsRowDxfId="58"/>
    <tableColumn id="3" xr3:uid="{00000000-0010-0000-0700-000003000000}" name="Type" dataDxfId="57" totalsRowDxfId="56"/>
    <tableColumn id="4" xr3:uid="{00000000-0010-0000-0700-000004000000}" name="Price" dataDxfId="55" totalsRowDxfId="54"/>
    <tableColumn id="6" xr3:uid="{00000000-0010-0000-0700-000006000000}" name="Estimated income" totalsRowFunction="sum" dataDxfId="53" totalsRowDxfId="52">
      <calculatedColumnFormula>B9*E9</calculatedColumnFormula>
    </tableColumn>
    <tableColumn id="7" xr3:uid="{00000000-0010-0000-0700-000007000000}" name="Actual income" totalsRowFunction="sum" dataDxfId="51" totalsRowDxfId="50">
      <calculatedColumnFormula>C9*E9</calculatedColumnFormula>
    </tableColumn>
  </tableColumns>
  <tableStyleInfo name="TableStyleLight1 2" showFirstColumn="0" showLastColumn="0" showRowStripes="1" showColumnStripes="0"/>
  <extLst>
    <ext xmlns:x14="http://schemas.microsoft.com/office/spreadsheetml/2009/9/main" uri="{504A1905-F514-4f6f-8877-14C23A59335A}">
      <x14:table altTextSummary="Enter Estimated and Actual number of Admissions, Type, and Price in this table. Estimated and Actual Income from admissions and Totals are auto calculated"/>
    </ext>
  </extLst>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AdsInProgram" displayName="AdsInProgram" ref="B15:G19" totalsRowCount="1" headerRowDxfId="49" dataDxfId="48" totalsRowDxfId="47">
  <autoFilter ref="B15:G18" xr:uid="{00000000-0009-0000-0100-00000A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800-000001000000}" name="Estimated no." totalsRowLabel="Total" dataDxfId="46" totalsRowDxfId="45"/>
    <tableColumn id="2" xr3:uid="{00000000-0010-0000-0800-000002000000}" name="Actual no." dataDxfId="44" totalsRowDxfId="43"/>
    <tableColumn id="3" xr3:uid="{00000000-0010-0000-0800-000003000000}" name="Type" dataDxfId="42" totalsRowDxfId="41"/>
    <tableColumn id="4" xr3:uid="{00000000-0010-0000-0800-000004000000}" name="Price" dataDxfId="40" totalsRowDxfId="39"/>
    <tableColumn id="5" xr3:uid="{00000000-0010-0000-0800-000005000000}" name="Estimated income" totalsRowFunction="sum" dataDxfId="38" totalsRowDxfId="37">
      <calculatedColumnFormula>B16*E16</calculatedColumnFormula>
    </tableColumn>
    <tableColumn id="6" xr3:uid="{00000000-0010-0000-0800-000006000000}" name="Actual income" totalsRowFunction="sum" dataDxfId="36" totalsRowDxfId="35">
      <calculatedColumnFormula>C16*E16</calculatedColumnFormula>
    </tableColumn>
  </tableColumns>
  <tableStyleInfo name="TableStyleLight1 2" showFirstColumn="0" showLastColumn="0" showRowStripes="1" showColumnStripes="0"/>
  <extLst>
    <ext xmlns:x14="http://schemas.microsoft.com/office/spreadsheetml/2009/9/main" uri="{504A1905-F514-4f6f-8877-14C23A59335A}">
      <x14:table altTextSummary="Enter Estimated and Actual number of Ads, Type, and Price in this table. Estimated and Actual Income from ads and Totals are auto calculated"/>
    </ext>
  </extLst>
</table>
</file>

<file path=xl/theme/theme11.xml><?xml version="1.0" encoding="utf-8"?>
<a:theme xmlns:a="http://schemas.openxmlformats.org/drawingml/2006/main" name="Office Theme">
  <a:themeElements>
    <a:clrScheme name="TM16410231">
      <a:dk1>
        <a:srgbClr val="000000"/>
      </a:dk1>
      <a:lt1>
        <a:srgbClr val="FFFFFF"/>
      </a:lt1>
      <a:dk2>
        <a:srgbClr val="0E2841"/>
      </a:dk2>
      <a:lt2>
        <a:srgbClr val="E8E8E8"/>
      </a:lt2>
      <a:accent1>
        <a:srgbClr val="FE4500"/>
      </a:accent1>
      <a:accent2>
        <a:srgbClr val="ECE5E8"/>
      </a:accent2>
      <a:accent3>
        <a:srgbClr val="FCE22A"/>
      </a:accent3>
      <a:accent4>
        <a:srgbClr val="347E8C"/>
      </a:accent4>
      <a:accent5>
        <a:srgbClr val="F69B53"/>
      </a:accent5>
      <a:accent6>
        <a:srgbClr val="3C7E51"/>
      </a:accent6>
      <a:hlink>
        <a:srgbClr val="467886"/>
      </a:hlink>
      <a:folHlink>
        <a:srgbClr val="96607D"/>
      </a:folHlink>
    </a:clrScheme>
    <a:fontScheme name="Custom 5">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&#65279;<?xml version="1.0" encoding="utf-8"?><Relationships xmlns="http://schemas.openxmlformats.org/package/2006/relationships"><Relationship Type="http://schemas.openxmlformats.org/officeDocument/2006/relationships/printerSettings" Target="/xl/printerSettings/printerSettings13.bin" Id="rId1" /></Relationships>
</file>

<file path=xl/worksheets/_rels/sheet22.xml.rels>&#65279;<?xml version="1.0" encoding="utf-8"?><Relationships xmlns="http://schemas.openxmlformats.org/package/2006/relationships"><Relationship Type="http://schemas.openxmlformats.org/officeDocument/2006/relationships/table" Target="/xl/tables/table75.xml" Id="rId8" /><Relationship Type="http://schemas.openxmlformats.org/officeDocument/2006/relationships/table" Target="/xl/tables/table26.xml" Id="rId3" /><Relationship Type="http://schemas.openxmlformats.org/officeDocument/2006/relationships/table" Target="/xl/tables/table67.xml" Id="rId7" /><Relationship Type="http://schemas.openxmlformats.org/officeDocument/2006/relationships/table" Target="/xl/tables/table18.xml" Id="rId2" /><Relationship Type="http://schemas.openxmlformats.org/officeDocument/2006/relationships/printerSettings" Target="/xl/printerSettings/printerSettings22.bin" Id="rId1" /><Relationship Type="http://schemas.openxmlformats.org/officeDocument/2006/relationships/table" Target="/xl/tables/table59.xml" Id="rId6" /><Relationship Type="http://schemas.openxmlformats.org/officeDocument/2006/relationships/table" Target="/xl/tables/table410.xml" Id="rId5" /><Relationship Type="http://schemas.openxmlformats.org/officeDocument/2006/relationships/table" Target="/xl/tables/table311.xml" Id="rId4" /></Relationships>
</file>

<file path=xl/worksheets/_rels/sheet31.xml.rels>&#65279;<?xml version="1.0" encoding="utf-8"?><Relationships xmlns="http://schemas.openxmlformats.org/package/2006/relationships"><Relationship Type="http://schemas.openxmlformats.org/officeDocument/2006/relationships/table" Target="/xl/tables/table91.xml" Id="rId3" /><Relationship Type="http://schemas.openxmlformats.org/officeDocument/2006/relationships/table" Target="/xl/tables/table82.xml" Id="rId2" /><Relationship Type="http://schemas.openxmlformats.org/officeDocument/2006/relationships/printerSettings" Target="/xl/printerSettings/printerSettings31.bin" Id="rId1" /><Relationship Type="http://schemas.openxmlformats.org/officeDocument/2006/relationships/table" Target="/xl/tables/table113.xml" Id="rId5" /><Relationship Type="http://schemas.openxmlformats.org/officeDocument/2006/relationships/table" Target="/xl/tables/table104.xml" Id="rId4" /></Relationships>
</file>

<file path=xl/worksheets/_rels/sheet44.xml.rels>&#65279;<?xml version="1.0" encoding="utf-8"?><Relationships xmlns="http://schemas.openxmlformats.org/package/2006/relationships"><Relationship Type="http://schemas.openxmlformats.org/officeDocument/2006/relationships/table" Target="/xl/tables/table1212.xml" Id="rId3" /><Relationship Type="http://schemas.openxmlformats.org/officeDocument/2006/relationships/drawing" Target="/xl/drawings/drawing11.xml" Id="rId2" /><Relationship Type="http://schemas.openxmlformats.org/officeDocument/2006/relationships/printerSettings" Target="/xl/printerSettings/printerSettings44.bin" Id="rId1" /></Relationships>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200B4-02BC-4B65-B20F-7C842CD422DD}">
  <sheetPr>
    <pageSetUpPr fitToPage="1"/>
  </sheetPr>
  <dimension ref="B1:C10"/>
  <sheetViews>
    <sheetView showGridLines="0" tabSelected="1" workbookViewId="0"/>
  </sheetViews>
  <sheetFormatPr defaultColWidth="8.88671875" defaultRowHeight="13.2" x14ac:dyDescent="0.25"/>
  <cols>
    <col min="1" max="1" width="2.88671875" customWidth="1"/>
    <col min="2" max="2" width="95" customWidth="1"/>
    <col min="3" max="3" width="2.88671875" customWidth="1"/>
  </cols>
  <sheetData>
    <row r="1" spans="2:3" ht="20.100000000000001" customHeight="1" x14ac:dyDescent="0.25">
      <c r="C1" t="s">
        <v>76</v>
      </c>
    </row>
    <row r="2" spans="2:3" s="4" customFormat="1" ht="30" customHeight="1" x14ac:dyDescent="0.25">
      <c r="B2" s="12" t="s">
        <v>59</v>
      </c>
    </row>
    <row r="3" spans="2:3" ht="47.25" customHeight="1" x14ac:dyDescent="0.25">
      <c r="B3" s="7" t="s">
        <v>70</v>
      </c>
    </row>
    <row r="4" spans="2:3" ht="30" customHeight="1" x14ac:dyDescent="0.25">
      <c r="B4" s="7" t="s">
        <v>71</v>
      </c>
    </row>
    <row r="5" spans="2:3" ht="30" customHeight="1" x14ac:dyDescent="0.25">
      <c r="B5" s="7" t="s">
        <v>72</v>
      </c>
    </row>
    <row r="6" spans="2:3" ht="30" customHeight="1" x14ac:dyDescent="0.25">
      <c r="B6" s="7" t="s">
        <v>73</v>
      </c>
    </row>
    <row r="7" spans="2:3" ht="30" customHeight="1" x14ac:dyDescent="0.25">
      <c r="B7" s="8" t="s">
        <v>60</v>
      </c>
    </row>
    <row r="8" spans="2:3" ht="60" customHeight="1" x14ac:dyDescent="0.25">
      <c r="B8" s="9" t="s">
        <v>64</v>
      </c>
    </row>
    <row r="9" spans="2:3" ht="39.9" customHeight="1" x14ac:dyDescent="0.25">
      <c r="B9" s="7" t="s">
        <v>61</v>
      </c>
    </row>
    <row r="10" spans="2:3" x14ac:dyDescent="0.25">
      <c r="B10" s="6"/>
    </row>
  </sheetData>
  <printOptions horizontalCentered="1"/>
  <pageMargins left="0.25" right="0.25"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pageSetUpPr fitToPage="1"/>
  </sheetPr>
  <dimension ref="A1:I34"/>
  <sheetViews>
    <sheetView showGridLines="0" zoomScaleNormal="100" workbookViewId="0"/>
  </sheetViews>
  <sheetFormatPr defaultColWidth="9.109375" defaultRowHeight="30" customHeight="1" x14ac:dyDescent="0.25"/>
  <cols>
    <col min="1" max="1" width="2.88671875" style="69" customWidth="1"/>
    <col min="2" max="2" width="30.88671875" style="1" customWidth="1"/>
    <col min="3" max="4" width="15.88671875" style="1" customWidth="1"/>
    <col min="5" max="5" width="2.88671875" style="1" customWidth="1"/>
    <col min="6" max="6" width="30.88671875" style="1" customWidth="1"/>
    <col min="7" max="8" width="15.88671875" style="1" customWidth="1"/>
    <col min="9" max="9" width="2.88671875" style="1" customWidth="1"/>
    <col min="10" max="16384" width="9.109375" style="1"/>
  </cols>
  <sheetData>
    <row r="1" spans="1:9" ht="20.100000000000001" customHeight="1" x14ac:dyDescent="0.25">
      <c r="I1" s="1" t="s">
        <v>76</v>
      </c>
    </row>
    <row r="2" spans="1:9" ht="80.099999999999994" customHeight="1" x14ac:dyDescent="0.9">
      <c r="A2" s="70"/>
      <c r="B2" s="83" t="s">
        <v>69</v>
      </c>
      <c r="C2" s="84"/>
      <c r="D2" s="84"/>
      <c r="E2" s="84"/>
      <c r="F2" s="84"/>
      <c r="G2" s="17"/>
      <c r="H2" s="18" t="s">
        <v>51</v>
      </c>
    </row>
    <row r="3" spans="1:9" ht="30" customHeight="1" x14ac:dyDescent="0.25">
      <c r="A3" s="70"/>
      <c r="B3" s="19"/>
      <c r="C3" s="20"/>
      <c r="D3" s="20"/>
      <c r="E3" s="20"/>
      <c r="F3" s="20"/>
      <c r="G3" s="17"/>
      <c r="H3" s="21"/>
    </row>
    <row r="4" spans="1:9" s="3" customFormat="1" ht="30" customHeight="1" x14ac:dyDescent="0.25">
      <c r="A4" s="70"/>
      <c r="B4" s="81" t="s">
        <v>52</v>
      </c>
      <c r="C4" s="22"/>
      <c r="D4" s="22"/>
      <c r="E4" s="22"/>
      <c r="F4" s="22"/>
      <c r="G4" s="35" t="s">
        <v>4</v>
      </c>
      <c r="H4" s="36" t="s">
        <v>5</v>
      </c>
    </row>
    <row r="5" spans="1:9" ht="30" customHeight="1" x14ac:dyDescent="0.25">
      <c r="A5" s="70"/>
      <c r="B5" s="82"/>
      <c r="C5" s="23"/>
      <c r="D5" s="23"/>
      <c r="E5" s="23"/>
      <c r="F5" s="23"/>
      <c r="G5" s="24">
        <f>SUM(C12,C20,C26,C33,G12,G20,G25)</f>
        <v>882</v>
      </c>
      <c r="H5" s="25">
        <f>SUM(D12,D20,D26,D33,H12,H20,H25)</f>
        <v>333</v>
      </c>
    </row>
    <row r="6" spans="1:9" ht="30" customHeight="1" x14ac:dyDescent="0.25">
      <c r="B6" s="26"/>
      <c r="C6" s="27"/>
      <c r="D6" s="27"/>
      <c r="E6" s="28"/>
      <c r="F6" s="28"/>
      <c r="G6" s="28"/>
      <c r="H6" s="29"/>
    </row>
    <row r="7" spans="1:9" s="2" customFormat="1" ht="30" customHeight="1" x14ac:dyDescent="0.25">
      <c r="A7" s="70"/>
      <c r="B7" s="71" t="s">
        <v>11</v>
      </c>
      <c r="C7" s="72" t="s">
        <v>4</v>
      </c>
      <c r="D7" s="73" t="s">
        <v>5</v>
      </c>
      <c r="E7" s="30"/>
      <c r="F7" s="71" t="s">
        <v>6</v>
      </c>
      <c r="G7" s="72" t="s">
        <v>4</v>
      </c>
      <c r="H7" s="73" t="s">
        <v>5</v>
      </c>
    </row>
    <row r="8" spans="1:9" ht="30" customHeight="1" x14ac:dyDescent="0.25">
      <c r="B8" s="74" t="s">
        <v>0</v>
      </c>
      <c r="C8" s="75">
        <v>500</v>
      </c>
      <c r="D8" s="76"/>
      <c r="E8" s="30"/>
      <c r="F8" s="74" t="s">
        <v>7</v>
      </c>
      <c r="G8" s="75"/>
      <c r="H8" s="76"/>
    </row>
    <row r="9" spans="1:9" ht="30" customHeight="1" x14ac:dyDescent="0.25">
      <c r="B9" s="74" t="s">
        <v>1</v>
      </c>
      <c r="C9" s="75"/>
      <c r="D9" s="76"/>
      <c r="E9" s="30"/>
      <c r="F9" s="74" t="s">
        <v>8</v>
      </c>
      <c r="G9" s="75">
        <v>20</v>
      </c>
      <c r="H9" s="76"/>
    </row>
    <row r="10" spans="1:9" ht="30" customHeight="1" x14ac:dyDescent="0.25">
      <c r="B10" s="74" t="s">
        <v>2</v>
      </c>
      <c r="C10" s="75"/>
      <c r="D10" s="76"/>
      <c r="E10" s="30"/>
      <c r="F10" s="74" t="s">
        <v>9</v>
      </c>
      <c r="G10" s="75"/>
      <c r="H10" s="76">
        <v>20</v>
      </c>
    </row>
    <row r="11" spans="1:9" ht="30" customHeight="1" x14ac:dyDescent="0.25">
      <c r="B11" s="74" t="s">
        <v>3</v>
      </c>
      <c r="C11" s="75"/>
      <c r="D11" s="76"/>
      <c r="E11" s="30"/>
      <c r="F11" s="74" t="s">
        <v>10</v>
      </c>
      <c r="G11" s="75"/>
      <c r="H11" s="76"/>
    </row>
    <row r="12" spans="1:9" ht="30" customHeight="1" x14ac:dyDescent="0.25">
      <c r="B12" s="71" t="s">
        <v>48</v>
      </c>
      <c r="C12" s="75">
        <f>SUBTOTAL(109,SiteExpenses[Estimated])</f>
        <v>500</v>
      </c>
      <c r="D12" s="76">
        <f>SUBTOTAL(109,SiteExpenses[Actual])</f>
        <v>0</v>
      </c>
      <c r="E12" s="30"/>
      <c r="F12" s="71" t="s">
        <v>48</v>
      </c>
      <c r="G12" s="75">
        <f>SUBTOTAL(109,RefreshmentsExpenses[Estimated])</f>
        <v>20</v>
      </c>
      <c r="H12" s="76">
        <f>SUBTOTAL(109,RefreshmentsExpenses[Actual])</f>
        <v>20</v>
      </c>
    </row>
    <row r="13" spans="1:9" ht="30" customHeight="1" x14ac:dyDescent="0.25">
      <c r="B13" s="31"/>
      <c r="C13" s="32"/>
      <c r="D13" s="33"/>
      <c r="E13" s="30"/>
      <c r="F13" s="31"/>
      <c r="G13" s="32"/>
      <c r="H13" s="33"/>
    </row>
    <row r="14" spans="1:9" ht="30" customHeight="1" x14ac:dyDescent="0.25">
      <c r="B14" s="71" t="s">
        <v>12</v>
      </c>
      <c r="C14" s="72" t="s">
        <v>4</v>
      </c>
      <c r="D14" s="73" t="s">
        <v>5</v>
      </c>
      <c r="E14" s="30"/>
      <c r="F14" s="71" t="s">
        <v>22</v>
      </c>
      <c r="G14" s="72" t="s">
        <v>4</v>
      </c>
      <c r="H14" s="73" t="s">
        <v>5</v>
      </c>
    </row>
    <row r="15" spans="1:9" ht="30" customHeight="1" x14ac:dyDescent="0.25">
      <c r="B15" s="74" t="s">
        <v>13</v>
      </c>
      <c r="C15" s="75">
        <v>200</v>
      </c>
      <c r="D15" s="77">
        <v>300</v>
      </c>
      <c r="E15" s="30"/>
      <c r="F15" s="74" t="s">
        <v>18</v>
      </c>
      <c r="G15" s="75"/>
      <c r="H15" s="76"/>
    </row>
    <row r="16" spans="1:9" ht="30" customHeight="1" x14ac:dyDescent="0.25">
      <c r="B16" s="74" t="s">
        <v>14</v>
      </c>
      <c r="C16" s="75"/>
      <c r="D16" s="77"/>
      <c r="E16" s="30"/>
      <c r="F16" s="74" t="s">
        <v>19</v>
      </c>
      <c r="G16" s="75">
        <v>30</v>
      </c>
      <c r="H16" s="76"/>
    </row>
    <row r="17" spans="1:8" ht="30" customHeight="1" x14ac:dyDescent="0.25">
      <c r="B17" s="74" t="s">
        <v>15</v>
      </c>
      <c r="C17" s="75"/>
      <c r="D17" s="77"/>
      <c r="E17" s="30"/>
      <c r="F17" s="74" t="s">
        <v>20</v>
      </c>
      <c r="G17" s="75"/>
      <c r="H17" s="76"/>
    </row>
    <row r="18" spans="1:8" ht="30" customHeight="1" x14ac:dyDescent="0.25">
      <c r="B18" s="74" t="s">
        <v>16</v>
      </c>
      <c r="C18" s="75"/>
      <c r="D18" s="77"/>
      <c r="E18" s="30"/>
      <c r="F18" s="74" t="s">
        <v>21</v>
      </c>
      <c r="G18" s="75"/>
      <c r="H18" s="76"/>
    </row>
    <row r="19" spans="1:8" ht="30" customHeight="1" x14ac:dyDescent="0.25">
      <c r="B19" s="74" t="s">
        <v>17</v>
      </c>
      <c r="C19" s="75"/>
      <c r="D19" s="77"/>
      <c r="E19" s="30"/>
      <c r="F19" s="74" t="s">
        <v>34</v>
      </c>
      <c r="G19" s="75"/>
      <c r="H19" s="76"/>
    </row>
    <row r="20" spans="1:8" ht="30" customHeight="1" x14ac:dyDescent="0.25">
      <c r="B20" s="71" t="s">
        <v>48</v>
      </c>
      <c r="C20" s="75">
        <f>SUBTOTAL(109,DecorationsExpenses[Estimated])</f>
        <v>200</v>
      </c>
      <c r="D20" s="77">
        <f>SUBTOTAL(109,DecorationsExpenses[Actual])</f>
        <v>300</v>
      </c>
      <c r="E20" s="30"/>
      <c r="F20" s="71" t="s">
        <v>48</v>
      </c>
      <c r="G20" s="75">
        <f>SUBTOTAL(109,ProgramExpenses[Estimated])</f>
        <v>30</v>
      </c>
      <c r="H20" s="76">
        <f>SUBTOTAL(109,ProgramExpenses[Actual])</f>
        <v>0</v>
      </c>
    </row>
    <row r="21" spans="1:8" ht="30" customHeight="1" x14ac:dyDescent="0.25">
      <c r="B21" s="31"/>
      <c r="C21" s="32"/>
      <c r="D21" s="33"/>
      <c r="E21" s="30"/>
      <c r="F21" s="31"/>
      <c r="G21" s="32"/>
      <c r="H21" s="33"/>
    </row>
    <row r="22" spans="1:8" ht="30" customHeight="1" x14ac:dyDescent="0.25">
      <c r="A22" s="70"/>
      <c r="B22" s="71" t="s">
        <v>23</v>
      </c>
      <c r="C22" s="72" t="s">
        <v>4</v>
      </c>
      <c r="D22" s="73" t="s">
        <v>5</v>
      </c>
      <c r="E22" s="30"/>
      <c r="F22" s="71" t="s">
        <v>27</v>
      </c>
      <c r="G22" s="72" t="s">
        <v>4</v>
      </c>
      <c r="H22" s="73" t="s">
        <v>5</v>
      </c>
    </row>
    <row r="23" spans="1:8" ht="30" customHeight="1" x14ac:dyDescent="0.25">
      <c r="B23" s="74" t="s">
        <v>24</v>
      </c>
      <c r="C23" s="75"/>
      <c r="D23" s="76"/>
      <c r="E23" s="30"/>
      <c r="F23" s="74" t="s">
        <v>46</v>
      </c>
      <c r="G23" s="75"/>
      <c r="H23" s="76"/>
    </row>
    <row r="24" spans="1:8" ht="30" customHeight="1" x14ac:dyDescent="0.25">
      <c r="B24" s="74" t="s">
        <v>25</v>
      </c>
      <c r="C24" s="75">
        <v>20</v>
      </c>
      <c r="D24" s="76"/>
      <c r="E24" s="30"/>
      <c r="F24" s="74" t="s">
        <v>28</v>
      </c>
      <c r="G24" s="78">
        <v>100</v>
      </c>
      <c r="H24" s="76"/>
    </row>
    <row r="25" spans="1:8" ht="30" customHeight="1" x14ac:dyDescent="0.25">
      <c r="B25" s="74" t="s">
        <v>26</v>
      </c>
      <c r="C25" s="75"/>
      <c r="D25" s="76"/>
      <c r="E25" s="30"/>
      <c r="F25" s="71" t="s">
        <v>48</v>
      </c>
      <c r="G25" s="78">
        <f>SUBTOTAL(109,PrizesExpenses[Estimated])</f>
        <v>100</v>
      </c>
      <c r="H25" s="76">
        <f>SUBTOTAL(109,PrizesExpenses[Actual])</f>
        <v>0</v>
      </c>
    </row>
    <row r="26" spans="1:8" ht="30" customHeight="1" x14ac:dyDescent="0.25">
      <c r="B26" s="71" t="s">
        <v>48</v>
      </c>
      <c r="C26" s="75">
        <f>SUBTOTAL(109,PublicityExpenses[Estimated])</f>
        <v>20</v>
      </c>
      <c r="D26" s="76">
        <f>SUBTOTAL(109,PublicityExpenses[Actual])</f>
        <v>0</v>
      </c>
      <c r="E26" s="30"/>
      <c r="F26" s="30"/>
      <c r="G26" s="30"/>
      <c r="H26" s="30"/>
    </row>
    <row r="27" spans="1:8" ht="30" customHeight="1" x14ac:dyDescent="0.25">
      <c r="B27" s="31"/>
      <c r="C27" s="32"/>
      <c r="D27" s="33"/>
      <c r="E27" s="30"/>
      <c r="F27" s="30"/>
      <c r="G27" s="30"/>
      <c r="H27" s="30"/>
    </row>
    <row r="28" spans="1:8" ht="30" customHeight="1" x14ac:dyDescent="0.25">
      <c r="A28" s="70"/>
      <c r="B28" s="71" t="s">
        <v>29</v>
      </c>
      <c r="C28" s="72" t="s">
        <v>4</v>
      </c>
      <c r="D28" s="73" t="s">
        <v>5</v>
      </c>
      <c r="E28" s="30"/>
      <c r="F28" s="30"/>
      <c r="G28" s="30"/>
      <c r="H28" s="30"/>
    </row>
    <row r="29" spans="1:8" ht="30" customHeight="1" x14ac:dyDescent="0.25">
      <c r="B29" s="74" t="s">
        <v>30</v>
      </c>
      <c r="C29" s="75"/>
      <c r="D29" s="76">
        <v>13</v>
      </c>
      <c r="E29" s="30"/>
      <c r="F29" s="30"/>
      <c r="G29" s="30"/>
      <c r="H29" s="30"/>
    </row>
    <row r="30" spans="1:8" ht="30" customHeight="1" x14ac:dyDescent="0.25">
      <c r="B30" s="74" t="s">
        <v>31</v>
      </c>
      <c r="C30" s="75">
        <v>12</v>
      </c>
      <c r="D30" s="76"/>
      <c r="E30" s="30"/>
      <c r="F30" s="30"/>
      <c r="G30" s="30"/>
      <c r="H30" s="30"/>
    </row>
    <row r="31" spans="1:8" ht="30" customHeight="1" x14ac:dyDescent="0.25">
      <c r="B31" s="74" t="s">
        <v>32</v>
      </c>
      <c r="C31" s="75"/>
      <c r="D31" s="76"/>
      <c r="E31" s="30"/>
      <c r="F31" s="30"/>
      <c r="G31" s="30"/>
      <c r="H31" s="30"/>
    </row>
    <row r="32" spans="1:8" ht="30" customHeight="1" x14ac:dyDescent="0.25">
      <c r="B32" s="74" t="s">
        <v>33</v>
      </c>
      <c r="C32" s="75"/>
      <c r="D32" s="76"/>
      <c r="E32" s="30"/>
      <c r="F32" s="30"/>
      <c r="G32" s="30"/>
      <c r="H32" s="30"/>
    </row>
    <row r="33" spans="2:8" ht="30" customHeight="1" x14ac:dyDescent="0.25">
      <c r="B33" s="71" t="s">
        <v>48</v>
      </c>
      <c r="C33" s="75">
        <f>SUBTOTAL(109,MiscellaneousExpenses[Estimated])</f>
        <v>12</v>
      </c>
      <c r="D33" s="76">
        <f>SUBTOTAL(109,MiscellaneousExpenses[Actual])</f>
        <v>13</v>
      </c>
      <c r="E33" s="34"/>
      <c r="F33" s="34"/>
      <c r="G33" s="34"/>
      <c r="H33" s="34"/>
    </row>
    <row r="34" spans="2:8" ht="30" customHeight="1" x14ac:dyDescent="0.25">
      <c r="B34" s="10"/>
      <c r="C34" s="10"/>
      <c r="D34" s="10"/>
      <c r="E34" s="10"/>
      <c r="F34" s="10"/>
      <c r="G34" s="10"/>
      <c r="H34" s="10"/>
    </row>
  </sheetData>
  <mergeCells count="2">
    <mergeCell ref="B4:B5"/>
    <mergeCell ref="B2:F2"/>
  </mergeCells>
  <phoneticPr fontId="1" type="noConversion"/>
  <dataValidations count="6">
    <dataValidation allowBlank="1" showInputMessage="1" showErrorMessage="1" prompt="Enter Estimated and Actual expenses for each category in respective tables in this worksheet.  Event Name is in cell B2. Subtitle of this worksheet is in cell G2. Helpful instructions on how to use this worksheet are in cells in this column." sqref="A1" xr:uid="{BA4D60B7-F391-4413-8999-C8EBD21FFF50}"/>
    <dataValidation allowBlank="1" showInputMessage="1" showErrorMessage="1" prompt="Total Expenses label is in cell at right, Estimated label in cell G4, and Actual in H4." sqref="A4" xr:uid="{777225B6-D4D9-4205-8783-E7FA56926CFB}"/>
    <dataValidation allowBlank="1" showInputMessage="1" showErrorMessage="1" prompt="Enter Site Expenses in table starting in cell at right and Refreshments Expenses in table starting in cell F7. " sqref="A7" xr:uid="{F1FF6F18-E4D5-4FBA-A775-1C770BDE0028}"/>
    <dataValidation allowBlank="1" showInputMessage="1" showErrorMessage="1" prompt="Enter Decorations Expenses in table starting in cell at right and Program Expenses in table starting in cell F14. " sqref="A14" xr:uid="{020642A9-6DE5-496A-82FF-8EA7B700A0C0}"/>
    <dataValidation allowBlank="1" showInputMessage="1" showErrorMessage="1" prompt="Enter Publicity Expenses in table starting in cell at right and Prizes Expenses in table starting in cell F22. " sqref="A22" xr:uid="{3BA7330A-33F6-4EC6-B11C-03A40E8DED83}"/>
    <dataValidation allowBlank="1" showInputMessage="1" showErrorMessage="1" prompt="Enter Miscellaneous Expenses in table starting in cell at right." sqref="A28" xr:uid="{F1CDD693-E271-4662-AFA8-74B695CB1844}"/>
  </dataValidations>
  <printOptions horizontalCentered="1"/>
  <pageMargins left="0.25" right="0.25" top="0.75" bottom="0.75" header="0.3" footer="0.3"/>
  <pageSetup scale="77" fitToHeight="0" orientation="portrait" r:id="rId1"/>
  <headerFooter alignWithMargins="0"/>
  <tableParts count="7">
    <tablePart r:id="rId2"/>
    <tablePart r:id="rId3"/>
    <tablePart r:id="rId4"/>
    <tablePart r:id="rId5"/>
    <tablePart r:id="rId6"/>
    <tablePart r:id="rId7"/>
    <tablePart r:id="rId8"/>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pageSetUpPr fitToPage="1"/>
  </sheetPr>
  <dimension ref="A1:H35"/>
  <sheetViews>
    <sheetView showGridLines="0" zoomScaleNormal="100" zoomScaleSheetLayoutView="75" workbookViewId="0"/>
  </sheetViews>
  <sheetFormatPr defaultColWidth="9.109375" defaultRowHeight="30" customHeight="1" x14ac:dyDescent="0.25"/>
  <cols>
    <col min="1" max="1" width="2.88671875" style="5" customWidth="1"/>
    <col min="2" max="2" width="30.88671875" style="1" customWidth="1"/>
    <col min="3" max="3" width="15.88671875" style="1" customWidth="1"/>
    <col min="4" max="4" width="20.88671875" style="1" customWidth="1"/>
    <col min="5" max="5" width="15.88671875" style="1" customWidth="1"/>
    <col min="6" max="7" width="26.6640625" style="1" customWidth="1"/>
    <col min="8" max="8" width="2.88671875" style="1" customWidth="1"/>
    <col min="9" max="16384" width="9.109375" style="1"/>
  </cols>
  <sheetData>
    <row r="1" spans="1:8" ht="20.100000000000001" customHeight="1" x14ac:dyDescent="0.25">
      <c r="H1" s="1" t="s">
        <v>76</v>
      </c>
    </row>
    <row r="2" spans="1:8" ht="80.099999999999994" customHeight="1" x14ac:dyDescent="0.9">
      <c r="B2" s="87" t="str">
        <f>Expenses!B2</f>
        <v>Event budget</v>
      </c>
      <c r="C2" s="87"/>
      <c r="D2" s="88"/>
      <c r="E2" s="88"/>
      <c r="F2" s="37"/>
      <c r="G2" s="38" t="s">
        <v>53</v>
      </c>
    </row>
    <row r="3" spans="1:8" ht="30" customHeight="1" x14ac:dyDescent="0.9">
      <c r="B3" s="39"/>
      <c r="C3" s="39"/>
      <c r="D3" s="10"/>
      <c r="E3" s="10"/>
      <c r="F3" s="37"/>
      <c r="G3" s="40"/>
    </row>
    <row r="4" spans="1:8" s="3" customFormat="1" ht="30" customHeight="1" x14ac:dyDescent="0.25">
      <c r="A4" s="67"/>
      <c r="B4" s="85" t="s">
        <v>62</v>
      </c>
      <c r="C4" s="41"/>
      <c r="D4" s="41"/>
      <c r="E4" s="41"/>
      <c r="F4" s="42" t="s">
        <v>4</v>
      </c>
      <c r="G4" s="43" t="s">
        <v>5</v>
      </c>
    </row>
    <row r="5" spans="1:8" ht="30" customHeight="1" x14ac:dyDescent="0.25">
      <c r="A5" s="67"/>
      <c r="B5" s="86"/>
      <c r="C5" s="44"/>
      <c r="D5" s="44"/>
      <c r="E5" s="44"/>
      <c r="F5" s="45">
        <f>SUM(Admissions[[#Totals],[Estimated income]],AdsInProgram[[#Totals],[Estimated income]],ExhibitorsAndVendors[[#Totals],[Estimated income]],SaleOfItems[[#Totals],[Estimated income]])</f>
        <v>1936</v>
      </c>
      <c r="G5" s="46">
        <f>SUM(Admissions[[#Totals],[Actual income]],AdsInProgram[[#Totals],[Actual income]],ExhibitorsAndVendors[[#Totals],[Actual income]],SaleOfItems[[#Totals],[Actual income]])</f>
        <v>1831</v>
      </c>
    </row>
    <row r="6" spans="1:8" s="11" customFormat="1" ht="30" customHeight="1" x14ac:dyDescent="0.25">
      <c r="A6" s="68"/>
      <c r="B6" s="47"/>
      <c r="C6" s="48"/>
      <c r="D6" s="48"/>
      <c r="E6" s="48"/>
      <c r="F6" s="48"/>
      <c r="G6" s="48"/>
    </row>
    <row r="7" spans="1:8" s="11" customFormat="1" ht="30" customHeight="1" x14ac:dyDescent="0.25">
      <c r="A7" s="68"/>
      <c r="B7" s="47" t="s">
        <v>54</v>
      </c>
      <c r="C7" s="48"/>
      <c r="D7" s="48"/>
      <c r="E7" s="48"/>
      <c r="F7" s="48"/>
      <c r="G7" s="48"/>
    </row>
    <row r="8" spans="1:8" ht="30" customHeight="1" x14ac:dyDescent="0.25">
      <c r="A8" s="67"/>
      <c r="B8" s="71" t="s">
        <v>66</v>
      </c>
      <c r="C8" s="71" t="s">
        <v>65</v>
      </c>
      <c r="D8" s="72" t="s">
        <v>49</v>
      </c>
      <c r="E8" s="72" t="s">
        <v>50</v>
      </c>
      <c r="F8" s="72" t="s">
        <v>67</v>
      </c>
      <c r="G8" s="73" t="s">
        <v>68</v>
      </c>
    </row>
    <row r="9" spans="1:8" ht="30" customHeight="1" x14ac:dyDescent="0.25">
      <c r="B9" s="74">
        <v>300</v>
      </c>
      <c r="C9" s="71">
        <v>278</v>
      </c>
      <c r="D9" s="72" t="s">
        <v>47</v>
      </c>
      <c r="E9" s="75">
        <v>5</v>
      </c>
      <c r="F9" s="75">
        <f>B9*E9</f>
        <v>1500</v>
      </c>
      <c r="G9" s="77">
        <f>C9*E9</f>
        <v>1390</v>
      </c>
    </row>
    <row r="10" spans="1:8" ht="30" customHeight="1" x14ac:dyDescent="0.25">
      <c r="B10" s="74">
        <v>197</v>
      </c>
      <c r="C10" s="71">
        <v>195</v>
      </c>
      <c r="D10" s="72" t="s">
        <v>37</v>
      </c>
      <c r="E10" s="75">
        <v>2</v>
      </c>
      <c r="F10" s="75">
        <f>B10*E10</f>
        <v>394</v>
      </c>
      <c r="G10" s="77">
        <f>C10*E10</f>
        <v>390</v>
      </c>
    </row>
    <row r="11" spans="1:8" ht="30" customHeight="1" x14ac:dyDescent="0.25">
      <c r="B11" s="74">
        <v>42</v>
      </c>
      <c r="C11" s="71">
        <v>51</v>
      </c>
      <c r="D11" s="72" t="s">
        <v>38</v>
      </c>
      <c r="E11" s="75">
        <v>1</v>
      </c>
      <c r="F11" s="75">
        <f>B11*E11</f>
        <v>42</v>
      </c>
      <c r="G11" s="77">
        <f>C11*E11</f>
        <v>51</v>
      </c>
    </row>
    <row r="12" spans="1:8" ht="30" customHeight="1" x14ac:dyDescent="0.25">
      <c r="B12" s="71" t="s">
        <v>48</v>
      </c>
      <c r="C12" s="71"/>
      <c r="D12" s="72"/>
      <c r="E12" s="72"/>
      <c r="F12" s="75">
        <f>SUBTOTAL(109,Admissions[Estimated income])</f>
        <v>1936</v>
      </c>
      <c r="G12" s="77">
        <f>SUBTOTAL(109,Admissions[Actual income])</f>
        <v>1831</v>
      </c>
    </row>
    <row r="13" spans="1:8" s="11" customFormat="1" ht="30" customHeight="1" x14ac:dyDescent="0.25">
      <c r="A13" s="68"/>
      <c r="B13" s="47"/>
      <c r="C13" s="48"/>
      <c r="D13" s="48"/>
      <c r="E13" s="48"/>
      <c r="F13" s="48"/>
      <c r="G13" s="48"/>
    </row>
    <row r="14" spans="1:8" s="11" customFormat="1" ht="30" customHeight="1" x14ac:dyDescent="0.25">
      <c r="A14" s="68"/>
      <c r="B14" s="47" t="s">
        <v>55</v>
      </c>
      <c r="C14" s="48"/>
      <c r="D14" s="48"/>
      <c r="E14" s="48"/>
      <c r="F14" s="48"/>
      <c r="G14" s="48"/>
    </row>
    <row r="15" spans="1:8" ht="30" customHeight="1" x14ac:dyDescent="0.25">
      <c r="A15" s="67"/>
      <c r="B15" s="71" t="s">
        <v>66</v>
      </c>
      <c r="C15" s="71" t="s">
        <v>65</v>
      </c>
      <c r="D15" s="72" t="s">
        <v>49</v>
      </c>
      <c r="E15" s="72" t="s">
        <v>50</v>
      </c>
      <c r="F15" s="72" t="s">
        <v>67</v>
      </c>
      <c r="G15" s="73" t="s">
        <v>68</v>
      </c>
    </row>
    <row r="16" spans="1:8" ht="30" customHeight="1" x14ac:dyDescent="0.25">
      <c r="B16" s="74"/>
      <c r="C16" s="71"/>
      <c r="D16" s="72" t="s">
        <v>39</v>
      </c>
      <c r="E16" s="75"/>
      <c r="F16" s="75">
        <f>B16*E16</f>
        <v>0</v>
      </c>
      <c r="G16" s="77">
        <f>C16*E16</f>
        <v>0</v>
      </c>
    </row>
    <row r="17" spans="1:7" ht="30" customHeight="1" x14ac:dyDescent="0.25">
      <c r="B17" s="74"/>
      <c r="C17" s="71"/>
      <c r="D17" s="72" t="s">
        <v>40</v>
      </c>
      <c r="E17" s="75"/>
      <c r="F17" s="75">
        <f>B17*E17</f>
        <v>0</v>
      </c>
      <c r="G17" s="77">
        <f>C17*E17</f>
        <v>0</v>
      </c>
    </row>
    <row r="18" spans="1:7" ht="30" customHeight="1" x14ac:dyDescent="0.25">
      <c r="B18" s="74"/>
      <c r="C18" s="71"/>
      <c r="D18" s="72" t="s">
        <v>41</v>
      </c>
      <c r="E18" s="75"/>
      <c r="F18" s="75">
        <f>B18*E18</f>
        <v>0</v>
      </c>
      <c r="G18" s="77">
        <f>C18*E18</f>
        <v>0</v>
      </c>
    </row>
    <row r="19" spans="1:7" ht="30" customHeight="1" x14ac:dyDescent="0.25">
      <c r="B19" s="71" t="s">
        <v>48</v>
      </c>
      <c r="C19" s="71"/>
      <c r="D19" s="72"/>
      <c r="E19" s="72"/>
      <c r="F19" s="75">
        <f>SUBTOTAL(109,AdsInProgram[Estimated income])</f>
        <v>0</v>
      </c>
      <c r="G19" s="77">
        <f>SUBTOTAL(109,AdsInProgram[Actual income])</f>
        <v>0</v>
      </c>
    </row>
    <row r="20" spans="1:7" s="11" customFormat="1" ht="30" customHeight="1" x14ac:dyDescent="0.25">
      <c r="A20" s="68"/>
      <c r="B20" s="47"/>
      <c r="C20" s="48"/>
      <c r="D20" s="48"/>
      <c r="E20" s="48"/>
      <c r="F20" s="48"/>
      <c r="G20" s="48"/>
    </row>
    <row r="21" spans="1:7" ht="30" customHeight="1" x14ac:dyDescent="0.25">
      <c r="B21" s="47" t="s">
        <v>56</v>
      </c>
      <c r="C21" s="49"/>
      <c r="D21" s="50"/>
      <c r="E21" s="50"/>
      <c r="F21" s="50"/>
      <c r="G21" s="51"/>
    </row>
    <row r="22" spans="1:7" ht="30" customHeight="1" x14ac:dyDescent="0.25">
      <c r="A22" s="67"/>
      <c r="B22" s="71" t="s">
        <v>66</v>
      </c>
      <c r="C22" s="71" t="s">
        <v>65</v>
      </c>
      <c r="D22" s="72" t="s">
        <v>49</v>
      </c>
      <c r="E22" s="72" t="s">
        <v>50</v>
      </c>
      <c r="F22" s="72" t="s">
        <v>67</v>
      </c>
      <c r="G22" s="73" t="s">
        <v>68</v>
      </c>
    </row>
    <row r="23" spans="1:7" ht="30" customHeight="1" x14ac:dyDescent="0.25">
      <c r="B23" s="74"/>
      <c r="C23" s="71"/>
      <c r="D23" s="72" t="s">
        <v>42</v>
      </c>
      <c r="E23" s="75"/>
      <c r="F23" s="75">
        <f>B23*E23</f>
        <v>0</v>
      </c>
      <c r="G23" s="77">
        <f>C23*E23</f>
        <v>0</v>
      </c>
    </row>
    <row r="24" spans="1:7" ht="30" customHeight="1" x14ac:dyDescent="0.25">
      <c r="B24" s="74"/>
      <c r="C24" s="71"/>
      <c r="D24" s="72" t="s">
        <v>43</v>
      </c>
      <c r="E24" s="75"/>
      <c r="F24" s="75">
        <f>B24*E24</f>
        <v>0</v>
      </c>
      <c r="G24" s="77">
        <f>C24*E24</f>
        <v>0</v>
      </c>
    </row>
    <row r="25" spans="1:7" ht="30" customHeight="1" x14ac:dyDescent="0.25">
      <c r="B25" s="74"/>
      <c r="C25" s="71"/>
      <c r="D25" s="72" t="s">
        <v>44</v>
      </c>
      <c r="E25" s="75"/>
      <c r="F25" s="75">
        <f>B25*E25</f>
        <v>0</v>
      </c>
      <c r="G25" s="77">
        <f>C25*E25</f>
        <v>0</v>
      </c>
    </row>
    <row r="26" spans="1:7" ht="30" customHeight="1" x14ac:dyDescent="0.25">
      <c r="B26" s="71" t="s">
        <v>48</v>
      </c>
      <c r="C26" s="71"/>
      <c r="D26" s="72"/>
      <c r="E26" s="72"/>
      <c r="F26" s="75">
        <f>SUBTOTAL(109,ExhibitorsAndVendors[Estimated income])</f>
        <v>0</v>
      </c>
      <c r="G26" s="77">
        <f>SUBTOTAL(109,ExhibitorsAndVendors[Actual income])</f>
        <v>0</v>
      </c>
    </row>
    <row r="27" spans="1:7" s="11" customFormat="1" ht="30" customHeight="1" x14ac:dyDescent="0.25">
      <c r="A27" s="68"/>
      <c r="B27" s="47"/>
      <c r="C27" s="48"/>
      <c r="D27" s="48"/>
      <c r="E27" s="48"/>
      <c r="F27" s="48"/>
      <c r="G27" s="48"/>
    </row>
    <row r="28" spans="1:7" ht="30" customHeight="1" x14ac:dyDescent="0.25">
      <c r="A28" s="67"/>
      <c r="B28" s="47" t="s">
        <v>57</v>
      </c>
      <c r="C28" s="49"/>
      <c r="D28" s="50"/>
      <c r="E28" s="50"/>
      <c r="F28" s="50"/>
      <c r="G28" s="51"/>
    </row>
    <row r="29" spans="1:7" ht="30" customHeight="1" x14ac:dyDescent="0.25">
      <c r="A29" s="67"/>
      <c r="B29" s="71" t="s">
        <v>66</v>
      </c>
      <c r="C29" s="71" t="s">
        <v>65</v>
      </c>
      <c r="D29" s="72" t="s">
        <v>49</v>
      </c>
      <c r="E29" s="72" t="s">
        <v>50</v>
      </c>
      <c r="F29" s="72" t="s">
        <v>67</v>
      </c>
      <c r="G29" s="73" t="s">
        <v>68</v>
      </c>
    </row>
    <row r="30" spans="1:7" ht="30" customHeight="1" x14ac:dyDescent="0.25">
      <c r="B30" s="74"/>
      <c r="C30" s="71"/>
      <c r="D30" s="72" t="s">
        <v>45</v>
      </c>
      <c r="E30" s="75"/>
      <c r="F30" s="75">
        <f>B30*E30</f>
        <v>0</v>
      </c>
      <c r="G30" s="77">
        <f>C30*E30</f>
        <v>0</v>
      </c>
    </row>
    <row r="31" spans="1:7" ht="30" customHeight="1" x14ac:dyDescent="0.25">
      <c r="B31" s="74"/>
      <c r="C31" s="71"/>
      <c r="D31" s="72" t="s">
        <v>45</v>
      </c>
      <c r="E31" s="75"/>
      <c r="F31" s="75">
        <f>B31*E31</f>
        <v>0</v>
      </c>
      <c r="G31" s="77">
        <f>C31*E31</f>
        <v>0</v>
      </c>
    </row>
    <row r="32" spans="1:7" ht="30" customHeight="1" x14ac:dyDescent="0.25">
      <c r="B32" s="74"/>
      <c r="C32" s="71"/>
      <c r="D32" s="72" t="s">
        <v>45</v>
      </c>
      <c r="E32" s="75"/>
      <c r="F32" s="75">
        <f>B32*E32</f>
        <v>0</v>
      </c>
      <c r="G32" s="77">
        <f>C32*E32</f>
        <v>0</v>
      </c>
    </row>
    <row r="33" spans="2:7" ht="30" customHeight="1" x14ac:dyDescent="0.25">
      <c r="B33" s="74"/>
      <c r="C33" s="71"/>
      <c r="D33" s="72" t="s">
        <v>45</v>
      </c>
      <c r="E33" s="75"/>
      <c r="F33" s="75">
        <f>B33*E33</f>
        <v>0</v>
      </c>
      <c r="G33" s="77">
        <f>C33*E33</f>
        <v>0</v>
      </c>
    </row>
    <row r="34" spans="2:7" ht="30" customHeight="1" x14ac:dyDescent="0.25">
      <c r="B34" s="71" t="s">
        <v>48</v>
      </c>
      <c r="C34" s="71"/>
      <c r="D34" s="72"/>
      <c r="E34" s="72"/>
      <c r="F34" s="75">
        <f>SUBTOTAL(109,SaleOfItems[Estimated income])</f>
        <v>0</v>
      </c>
      <c r="G34" s="77">
        <f>SUBTOTAL(109,SaleOfItems[Actual income])</f>
        <v>0</v>
      </c>
    </row>
    <row r="35" spans="2:7" ht="30" customHeight="1" x14ac:dyDescent="0.25">
      <c r="B35" s="10"/>
      <c r="C35" s="10"/>
      <c r="D35" s="10"/>
      <c r="E35" s="10"/>
      <c r="F35" s="10"/>
      <c r="G35" s="10"/>
    </row>
  </sheetData>
  <mergeCells count="2">
    <mergeCell ref="B4:B5"/>
    <mergeCell ref="B2:E2"/>
  </mergeCells>
  <phoneticPr fontId="1" type="noConversion"/>
  <dataValidations count="11">
    <dataValidation allowBlank="1" showInputMessage="1" showErrorMessage="1" prompt="Enter Estimated and Actual incomes from each category in respective tables in this worksheet. Title of this worksheet is auto updated in cell B2. Subtitle is in cell G2. Helpful instructions on how to use this worksheet are in cells in this column. " sqref="A1" xr:uid="{AF377635-5ADE-4E56-BB9E-7B24916D291B}"/>
    <dataValidation allowBlank="1" showInputMessage="1" showErrorMessage="1" prompt="Total Income label is in cell at right, Estimated label in cell F4, and Actual in G4." sqref="A4" xr:uid="{09CD6F09-7B18-4BA9-8474-75DDAA068739}"/>
    <dataValidation allowBlank="1" showInputMessage="1" showErrorMessage="1" prompt="Total Estimated Income is auto calculated in cell F5 and Total Actual Income in G5." sqref="A5" xr:uid="{E91C116C-CB32-4291-85A5-8F63702BA3AD}"/>
    <dataValidation allowBlank="1" showInputMessage="1" showErrorMessage="1" prompt="Admissions label is in cell at right." sqref="A7" xr:uid="{58D2C892-8409-4619-A942-DB488CB8E15D}"/>
    <dataValidation allowBlank="1" showInputMessage="1" showErrorMessage="1" prompt="Enter Estimated and Actual number of Admissions with ticket rates in table starting in cell at right. Estimated and Actual Income from Admissions is auto calculated. Next instruction is in cell A14._x000a_" sqref="A8" xr:uid="{81271207-6702-4E1C-A30C-82D0919E69C2}"/>
    <dataValidation allowBlank="1" showInputMessage="1" showErrorMessage="1" prompt="Enter Estimated and Actual number of Ads in Program and Ad rates in table starting in cell at right. Estimated and Actual Income from Ads is auto calculated. Next instruction is in cell A21." sqref="A15" xr:uid="{F1EF9CB0-7E2E-4D39-A031-015F4B0867DD}"/>
    <dataValidation allowBlank="1" showInputMessage="1" showErrorMessage="1" prompt="Exhibitors or Vendors label is in cell at right." sqref="A21" xr:uid="{ED331665-3BB0-44C2-A346-2F936974D31C}"/>
    <dataValidation allowBlank="1" showInputMessage="1" showErrorMessage="1" prompt="Enter Estimated and Actual number of exhibitors and vendors and booth rates in table starting in cell at right. Estimated and Actual Income are auto calculated. Next instruction is in cell A28." sqref="A22" xr:uid="{16C26EDD-9334-4CB3-8D6B-CF67689E98CE}"/>
    <dataValidation allowBlank="1" showInputMessage="1" showErrorMessage="1" prompt="Sale of items label is in cell at right." sqref="A28" xr:uid="{A7E7BE5E-7E35-43AC-A240-1730638394DE}"/>
    <dataValidation allowBlank="1" showInputMessage="1" showErrorMessage="1" prompt="Enter Estimated and Actual number of items sold and item rates in table starting in cell at right. Estimated and Actual Income are auto calculated." sqref="A29" xr:uid="{495703BA-88E1-425E-89FE-7A6AC27E607E}"/>
    <dataValidation allowBlank="1" showInputMessage="1" showErrorMessage="1" prompt="Ads in Program label is in cell at right." sqref="A14" xr:uid="{374B436A-CDBA-4A47-B486-078251966061}"/>
  </dataValidations>
  <printOptions horizontalCentered="1"/>
  <pageMargins left="0.25" right="0.25" top="0.75" bottom="0.75" header="0.3" footer="0.3"/>
  <pageSetup scale="73" fitToHeight="0" orientation="portrait" r:id="rId1"/>
  <headerFooter alignWithMargins="0"/>
  <tableParts count="4">
    <tablePart r:id="rId2"/>
    <tablePart r:id="rId3"/>
    <tablePart r:id="rId4"/>
    <tablePart r:id="rId5"/>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pageSetUpPr fitToPage="1"/>
  </sheetPr>
  <dimension ref="A1:H16"/>
  <sheetViews>
    <sheetView showGridLines="0" zoomScaleNormal="100" workbookViewId="0"/>
  </sheetViews>
  <sheetFormatPr defaultColWidth="9.109375" defaultRowHeight="13.2" x14ac:dyDescent="0.25"/>
  <cols>
    <col min="1" max="1" width="2.88671875" style="5" customWidth="1"/>
    <col min="2" max="2" width="30.88671875" style="1" customWidth="1"/>
    <col min="3" max="4" width="15.88671875" style="1" customWidth="1"/>
    <col min="5" max="6" width="25.88671875" style="1" customWidth="1"/>
    <col min="7" max="7" width="20.88671875" style="1" customWidth="1"/>
    <col min="8" max="8" width="2.88671875" style="1" customWidth="1"/>
    <col min="9" max="9" width="5.33203125" style="1" customWidth="1"/>
    <col min="10" max="16384" width="9.109375" style="1"/>
  </cols>
  <sheetData>
    <row r="1" spans="1:8" ht="20.100000000000001" customHeight="1" x14ac:dyDescent="0.25">
      <c r="H1" s="1" t="s">
        <v>76</v>
      </c>
    </row>
    <row r="2" spans="1:8" ht="80.099999999999994" customHeight="1" x14ac:dyDescent="0.9">
      <c r="B2" s="89" t="str">
        <f>Expenses!B2</f>
        <v>Event budget</v>
      </c>
      <c r="C2" s="89"/>
      <c r="D2" s="84"/>
      <c r="E2" s="84"/>
      <c r="F2" s="37"/>
      <c r="G2" s="53" t="s">
        <v>58</v>
      </c>
    </row>
    <row r="3" spans="1:8" ht="30" customHeight="1" x14ac:dyDescent="0.9">
      <c r="B3" s="52"/>
      <c r="C3" s="52"/>
      <c r="D3" s="16"/>
      <c r="E3" s="16"/>
      <c r="F3" s="37"/>
      <c r="G3" s="53"/>
    </row>
    <row r="4" spans="1:8" ht="30" customHeight="1" x14ac:dyDescent="0.25">
      <c r="B4" s="90" t="s">
        <v>75</v>
      </c>
      <c r="C4" s="54"/>
      <c r="D4" s="55"/>
      <c r="E4" s="55"/>
      <c r="F4" s="56"/>
      <c r="G4" s="57"/>
    </row>
    <row r="5" spans="1:8" ht="30" customHeight="1" x14ac:dyDescent="0.3">
      <c r="A5" s="66"/>
      <c r="B5" s="91"/>
      <c r="C5" s="58"/>
      <c r="D5" s="14"/>
      <c r="E5" s="59"/>
      <c r="F5" s="59"/>
      <c r="G5" s="15"/>
    </row>
    <row r="6" spans="1:8" ht="30" customHeight="1" x14ac:dyDescent="0.3">
      <c r="A6" s="66"/>
      <c r="B6" s="60"/>
      <c r="C6" s="61"/>
      <c r="D6" s="13"/>
      <c r="E6" s="62"/>
      <c r="F6" s="62"/>
      <c r="G6" s="62"/>
    </row>
    <row r="7" spans="1:8" ht="30" customHeight="1" x14ac:dyDescent="0.25">
      <c r="A7" s="67"/>
      <c r="B7" s="79" t="s">
        <v>63</v>
      </c>
      <c r="C7" s="73" t="s">
        <v>4</v>
      </c>
      <c r="D7" s="73" t="s">
        <v>5</v>
      </c>
      <c r="E7" s="62"/>
      <c r="F7" s="62"/>
      <c r="G7" s="62"/>
    </row>
    <row r="8" spans="1:8" ht="30" customHeight="1" x14ac:dyDescent="0.25">
      <c r="B8" s="74" t="s">
        <v>35</v>
      </c>
      <c r="C8" s="80">
        <f>Income!F5</f>
        <v>1936</v>
      </c>
      <c r="D8" s="80">
        <f>Income!G5</f>
        <v>1831</v>
      </c>
      <c r="E8" s="62"/>
      <c r="F8" s="62"/>
      <c r="G8" s="62"/>
    </row>
    <row r="9" spans="1:8" ht="30" customHeight="1" x14ac:dyDescent="0.25">
      <c r="B9" s="74" t="s">
        <v>36</v>
      </c>
      <c r="C9" s="80">
        <f>Expenses!G5</f>
        <v>882</v>
      </c>
      <c r="D9" s="80">
        <f>Expenses!H5</f>
        <v>333</v>
      </c>
      <c r="E9" s="62"/>
      <c r="F9" s="62"/>
      <c r="G9" s="62"/>
    </row>
    <row r="10" spans="1:8" ht="30" customHeight="1" x14ac:dyDescent="0.25">
      <c r="A10" s="67"/>
      <c r="B10" s="63" t="s">
        <v>74</v>
      </c>
      <c r="C10" s="64">
        <f>C8-C9</f>
        <v>1054</v>
      </c>
      <c r="D10" s="64">
        <f>D8-D9</f>
        <v>1498</v>
      </c>
      <c r="E10" s="62"/>
      <c r="F10" s="62"/>
      <c r="G10" s="62"/>
    </row>
    <row r="11" spans="1:8" ht="30" customHeight="1" x14ac:dyDescent="0.25">
      <c r="B11" s="10"/>
      <c r="C11" s="10"/>
      <c r="D11" s="10"/>
      <c r="E11" s="62"/>
      <c r="F11" s="62"/>
      <c r="G11" s="62"/>
    </row>
    <row r="12" spans="1:8" ht="30" customHeight="1" x14ac:dyDescent="0.25">
      <c r="B12" s="10"/>
      <c r="C12" s="10"/>
      <c r="D12" s="10"/>
      <c r="E12" s="62"/>
      <c r="F12" s="62"/>
      <c r="G12" s="62"/>
    </row>
    <row r="13" spans="1:8" ht="30" customHeight="1" x14ac:dyDescent="0.25">
      <c r="E13" s="65"/>
      <c r="F13" s="65"/>
      <c r="G13" s="65"/>
    </row>
    <row r="14" spans="1:8" ht="30" customHeight="1" x14ac:dyDescent="0.25">
      <c r="E14" s="65"/>
      <c r="F14" s="65"/>
      <c r="G14" s="65"/>
    </row>
    <row r="15" spans="1:8" ht="30" customHeight="1" x14ac:dyDescent="0.25"/>
    <row r="16" spans="1:8" ht="30" customHeight="1" x14ac:dyDescent="0.25"/>
  </sheetData>
  <mergeCells count="2">
    <mergeCell ref="B2:E2"/>
    <mergeCell ref="B4:B5"/>
  </mergeCells>
  <phoneticPr fontId="1" type="noConversion"/>
  <dataValidations count="4">
    <dataValidation allowBlank="1" showInputMessage="1" showErrorMessage="1" prompt="Profit &amp; Loss Summary and Chart showing Total Income and Expenses are auto updated in this worksheet. Title of this worksheet is auto updated in cell B2. Subtitle is in cell G2. " sqref="A1" xr:uid="{48FC8356-86FA-4ECE-AEBE-4CFA51F0621B}"/>
    <dataValidation allowBlank="1" showInputMessage="1" showErrorMessage="1" prompt="Bar chart comparing Estimated Income and Expenses and Actual Income and Expenses is in cell E7." sqref="A5" xr:uid="{4BF55E09-1915-455F-8C38-1D0B58215BC6}"/>
    <dataValidation allowBlank="1" showInputMessage="1" showErrorMessage="1" prompt="Summary table starting in cell at right is auto updated. " sqref="A7" xr:uid="{CD813185-3163-4865-93F6-E369E373DA91}"/>
    <dataValidation allowBlank="1" showInputMessage="1" showErrorMessage="1" prompt="Total profit or loss Estimated is auto calculated in cell C10 and Total profit or loss Actual in cell D10." sqref="A10" xr:uid="{00DA8B3C-EB63-421F-9FC1-DA20A4B2F6C3}"/>
  </dataValidations>
  <printOptions horizontalCentered="1"/>
  <pageMargins left="0.25" right="0.25" top="0.75" bottom="0.75" header="0.3" footer="0.3"/>
  <pageSetup scale="75" orientation="portrait" r:id="rId1"/>
  <headerFooter alignWithMargins="0"/>
  <drawing r:id="rId2"/>
  <tableParts count="1">
    <tablePart r:id="rId3"/>
  </tableParts>
</worksheet>
</file>

<file path=customXml/_rels/item13.xml.rels>&#65279;<?xml version="1.0" encoding="utf-8"?><Relationships xmlns="http://schemas.openxmlformats.org/package/2006/relationships"><Relationship Type="http://schemas.openxmlformats.org/officeDocument/2006/relationships/customXmlProps" Target="/customXml/itemProps13.xml" Id="rId1" /></Relationships>
</file>

<file path=customXml/_rels/item22.xml.rels>&#65279;<?xml version="1.0" encoding="utf-8"?><Relationships xmlns="http://schemas.openxmlformats.org/package/2006/relationships"><Relationship Type="http://schemas.openxmlformats.org/officeDocument/2006/relationships/customXmlProps" Target="/customXml/itemProps22.xml" Id="rId1" /></Relationships>
</file>

<file path=customXml/_rels/item3.xml.rels>&#65279;<?xml version="1.0" encoding="utf-8"?><Relationships xmlns="http://schemas.openxmlformats.org/package/2006/relationships"><Relationship Type="http://schemas.openxmlformats.org/officeDocument/2006/relationships/customXmlProps" Target="/customXml/itemProps31.xml" Id="rId1" /></Relationships>
</file>

<file path=customXml/item1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3.xml><?xml version="1.0" encoding="utf-8"?>
<ds:datastoreItem xmlns:ds="http://schemas.openxmlformats.org/officeDocument/2006/customXml" ds:itemID="{1D9B82EF-23D3-4398-A08C-DD111A4CC652}"/>
</file>

<file path=customXml/itemProps22.xml><?xml version="1.0" encoding="utf-8"?>
<ds:datastoreItem xmlns:ds="http://schemas.openxmlformats.org/officeDocument/2006/customXml" ds:itemID="{6F78957F-18CF-4E53-82F6-994BA00E1795}"/>
</file>

<file path=customXml/itemProps31.xml><?xml version="1.0" encoding="utf-8"?>
<ds:datastoreItem xmlns:ds="http://schemas.openxmlformats.org/officeDocument/2006/customXml" ds:itemID="{BC3C9876-1FC6-410B-BF37-CBE72B3EF46C}"/>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Template>TM16410231</ap:Template>
  <ap:Application>Microsoft Excel</ap:Application>
  <ap:DocSecurity>0</ap:DocSecurity>
  <ap:ScaleCrop>false</ap:ScaleCrop>
  <ap:HeadingPairs>
    <vt:vector baseType="variant" size="2">
      <vt:variant>
        <vt:lpstr>Worksheets</vt:lpstr>
      </vt:variant>
      <vt:variant>
        <vt:i4>4</vt:i4>
      </vt:variant>
    </vt:vector>
  </ap:HeadingPairs>
  <ap:TitlesOfParts>
    <vt:vector baseType="lpstr" size="4">
      <vt:lpstr>Start</vt:lpstr>
      <vt:lpstr>Expenses</vt:lpstr>
      <vt:lpstr>Income</vt:lpstr>
      <vt:lpstr>Profit-loss Summary</vt:lpstr>
    </vt:vector>
  </ap:TitlesOfParts>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2023-08-04T14:50:42Z</dcterms:created>
  <dcterms:modified xsi:type="dcterms:W3CDTF">2023-08-11T05:04:51Z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