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bookViews>
    <workbookView xWindow="-108" yWindow="-108" windowWidth="23256" windowHeight="12720" xr2:uid="{00000000-000D-0000-FFFF-FFFF00000000}"/>
  </bookViews>
  <sheets>
    <sheet name="Calculator" sheetId="1" r:id="rId1"/>
  </sheets>
  <definedNames>
    <definedName name="AnnualInterestRate">Calculator!$C$5</definedName>
    <definedName name="AnnualRateOfReturn">Calculator!$E$5</definedName>
    <definedName name="CurrentInvestedAmount">Calculator!$E$4</definedName>
    <definedName name="CurrentMonthlyPayment">Calculator!$C$6</definedName>
    <definedName name="ExtraFund">Calculator!$D$2</definedName>
    <definedName name="ImprovedYearsLoanRepayment">Calculator!$D$11</definedName>
    <definedName name="IncreasedMonthlyPayment">Calculator!$D$10</definedName>
    <definedName name="LoanBalance">Calculator!$C$4</definedName>
    <definedName name="OriginalYearsLoanRepayment">Calculator!$C$11</definedName>
    <definedName name="TotalFundsOptionA">Calculator!$E$15</definedName>
    <definedName name="TotalFundsOptionB">Calculator!$E$19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E11" i="1" s="1"/>
  <c r="D10" i="1"/>
  <c r="D11" i="1" s="1"/>
  <c r="D12" i="1" s="1"/>
  <c r="E19" i="1" l="1"/>
  <c r="B22" i="1"/>
  <c r="B19" i="1"/>
  <c r="E13" i="1"/>
  <c r="B14" i="1" s="1"/>
  <c r="C12" i="1"/>
  <c r="E12" i="1" s="1"/>
  <c r="B20" i="1" l="1"/>
  <c r="E24" i="1"/>
  <c r="E15" i="1"/>
  <c r="E23" i="1" s="1"/>
  <c r="B16" i="1" l="1"/>
</calcChain>
</file>

<file path=xl/sharedStrings.xml><?xml version="1.0" encoding="utf-8"?>
<sst xmlns="http://schemas.openxmlformats.org/spreadsheetml/2006/main" count="22" uniqueCount="22">
  <si>
    <t>Payoff student loans or invest?</t>
  </si>
  <si>
    <t>Student loan info</t>
  </si>
  <si>
    <t>Investment info</t>
  </si>
  <si>
    <t>Loan balance</t>
  </si>
  <si>
    <t>Current invested amount</t>
  </si>
  <si>
    <t>Annual interest rate</t>
  </si>
  <si>
    <t>Annual rate of return</t>
  </si>
  <si>
    <t>Current monthly payment</t>
  </si>
  <si>
    <t xml:space="preserve"> </t>
  </si>
  <si>
    <t>Original schedule</t>
  </si>
  <si>
    <t>With additional payment</t>
  </si>
  <si>
    <t>Student loan payoff savings</t>
  </si>
  <si>
    <t>Monthly payment</t>
  </si>
  <si>
    <t>Loan repayment</t>
  </si>
  <si>
    <t>Interest paid</t>
  </si>
  <si>
    <t>Investment growth during loan payment</t>
  </si>
  <si>
    <t>Investment growth after loan payment</t>
  </si>
  <si>
    <t>OPTION B: Invest excess funds</t>
  </si>
  <si>
    <t>OPTION A: Use excess funds as additional loan payoff</t>
  </si>
  <si>
    <t>Excess funds for loan payoff or investment:</t>
  </si>
  <si>
    <t>OPTION A: Loan payoff</t>
  </si>
  <si>
    <t>OPTION B: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</si>
</sst>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"/>
    <numFmt numFmtId="165" formatCode="0.0\ &quot;yrs&quot;"/>
  </numFmts>
  <fonts count="25">
    <font>
      <sz val="11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6"/>
      <color theme="1"/>
      <name val="Tw Cen MT"/>
      <family val="2"/>
      <scheme val="major"/>
    </font>
    <font>
      <sz val="12"/>
      <color theme="4" tint="-0.499984740745262"/>
      <name val="Tw Cen MT"/>
      <family val="2"/>
      <scheme val="minor"/>
    </font>
    <font>
      <sz val="10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4"/>
      <color theme="6" tint="-0.499984740745262"/>
      <name val="Tw Cen MT"/>
      <family val="2"/>
      <scheme val="minor"/>
    </font>
    <font>
      <sz val="11"/>
      <color theme="5"/>
      <name val="Tw Cen MT"/>
      <family val="2"/>
      <scheme val="minor"/>
    </font>
    <font>
      <b/>
      <sz val="12"/>
      <color theme="5"/>
      <name val="Tw Cen MT"/>
      <family val="2"/>
      <scheme val="minor"/>
    </font>
    <font>
      <b/>
      <sz val="18"/>
      <color theme="1"/>
      <name val="Tahoma (Body)"/>
    </font>
    <font>
      <sz val="18"/>
      <color theme="1"/>
      <name val="Tahoma (Body)"/>
    </font>
    <font>
      <sz val="12"/>
      <color theme="1"/>
      <name val="Tw Cen MT"/>
      <family val="2"/>
    </font>
    <font>
      <b/>
      <sz val="48"/>
      <color theme="1"/>
      <name val="Tw Cen MT"/>
      <family val="2"/>
    </font>
    <font>
      <b/>
      <sz val="16"/>
      <color theme="1"/>
      <name val="Tw Cen MT"/>
      <family val="2"/>
    </font>
    <font>
      <b/>
      <sz val="12"/>
      <color theme="1"/>
      <name val="Tw Cen MT"/>
      <family val="2"/>
    </font>
    <font>
      <sz val="12"/>
      <color theme="5"/>
      <name val="Tw Cen MT"/>
      <family val="2"/>
    </font>
    <font>
      <b/>
      <sz val="48"/>
      <color theme="1"/>
      <name val="Tw Cen MT"/>
      <family val="2"/>
      <scheme val="major"/>
    </font>
    <font>
      <b/>
      <sz val="16"/>
      <color theme="1"/>
      <name val="Tw Cen MT"/>
      <family val="2"/>
      <scheme val="major"/>
    </font>
    <font>
      <b/>
      <sz val="12"/>
      <color theme="1"/>
      <name val="Tw Cen MT"/>
      <family val="2"/>
      <scheme val="minor"/>
    </font>
    <font>
      <sz val="12"/>
      <color theme="5"/>
      <name val="Tw Cen MT"/>
      <family val="2"/>
      <scheme val="minor"/>
    </font>
    <font>
      <b/>
      <sz val="12"/>
      <color rgb="FF000000"/>
      <name val="Tw Cen MT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0AFCF"/>
        <bgColor rgb="FF000000"/>
      </patternFill>
    </fill>
    <fill>
      <patternFill patternType="solid">
        <fgColor rgb="FFFECD30"/>
        <bgColor rgb="FF000000"/>
      </patternFill>
    </fill>
  </fills>
  <borders count="38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7"/>
      </bottom>
      <diagonal/>
    </border>
    <border>
      <left style="thin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7">
    <xf numFmtId="0" fontId="0" fillId="0" borderId="0" applyNumberFormat="0" applyAlignment="0"/>
    <xf numFmtId="0" fontId="8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10" fillId="0" borderId="2" applyNumberFormat="0" applyAlignment="0">
      <alignment vertical="center"/>
    </xf>
    <xf numFmtId="0" fontId="9" fillId="4" borderId="1" applyBorder="0" applyAlignment="0">
      <alignment vertical="center"/>
    </xf>
  </cellStyleXfs>
  <cellXfs count="11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8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0" fillId="7" borderId="0" xfId="5" applyFill="1" applyBorder="1" applyAlignment="1">
      <alignment vertical="center"/>
    </xf>
    <xf numFmtId="0" fontId="9" fillId="7" borderId="0" xfId="3" applyFont="1" applyFill="1" applyBorder="1" applyAlignment="1">
      <alignment vertical="center"/>
    </xf>
    <xf numFmtId="0" fontId="7" fillId="7" borderId="0" xfId="2" applyFill="1" applyBorder="1" applyAlignment="1">
      <alignment vertical="center"/>
    </xf>
    <xf numFmtId="0" fontId="0" fillId="7" borderId="0" xfId="0" applyFill="1" applyAlignment="1">
      <alignment vertical="center"/>
    </xf>
    <xf numFmtId="0" fontId="3" fillId="7" borderId="0" xfId="0" applyFont="1" applyFill="1" applyAlignment="1">
      <alignment vertical="center"/>
    </xf>
    <xf numFmtId="0" fontId="9" fillId="7" borderId="0" xfId="6" applyFill="1" applyBorder="1" applyAlignment="1">
      <alignment vertical="center"/>
    </xf>
    <xf numFmtId="0" fontId="9" fillId="7" borderId="0" xfId="4" applyFont="1" applyFill="1" applyBorder="1" applyAlignment="1">
      <alignment vertical="center"/>
    </xf>
    <xf numFmtId="0" fontId="11" fillId="7" borderId="0" xfId="2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5" applyFont="1" applyFill="1" applyBorder="1" applyAlignment="1">
      <alignment vertical="center"/>
    </xf>
    <xf numFmtId="0" fontId="13" fillId="7" borderId="0" xfId="1" applyFont="1" applyFill="1" applyBorder="1" applyAlignment="1">
      <alignment vertical="center"/>
    </xf>
    <xf numFmtId="0" fontId="14" fillId="7" borderId="0" xfId="1" applyFont="1" applyFill="1" applyAlignme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8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5" fillId="0" borderId="0" xfId="2" applyFont="1" applyFill="1" applyBorder="1" applyAlignment="1">
      <alignment horizontal="left" vertical="center" indent="1"/>
    </xf>
    <xf numFmtId="164" fontId="15" fillId="0" borderId="0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/>
    <xf numFmtId="0" fontId="15" fillId="0" borderId="0" xfId="0" applyFont="1" applyAlignment="1"/>
    <xf numFmtId="0" fontId="17" fillId="0" borderId="0" xfId="5" applyFont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0" fontId="15" fillId="0" borderId="0" xfId="3" applyFont="1" applyFill="1" applyBorder="1" applyAlignment="1">
      <alignment vertical="center"/>
    </xf>
    <xf numFmtId="164" fontId="17" fillId="0" borderId="0" xfId="5" applyNumberFormat="1" applyFont="1" applyBorder="1" applyAlignment="1">
      <alignment vertical="center"/>
    </xf>
    <xf numFmtId="164" fontId="18" fillId="0" borderId="0" xfId="4" applyNumberFormat="1" applyFont="1" applyFill="1" applyBorder="1" applyAlignment="1"/>
    <xf numFmtId="164" fontId="18" fillId="0" borderId="0" xfId="4" applyNumberFormat="1" applyFont="1" applyFill="1" applyBorder="1" applyAlignment="1">
      <alignment horizontal="center"/>
    </xf>
    <xf numFmtId="0" fontId="19" fillId="0" borderId="0" xfId="2" applyFont="1" applyFill="1" applyBorder="1" applyAlignment="1">
      <alignment vertical="center"/>
    </xf>
    <xf numFmtId="164" fontId="19" fillId="0" borderId="0" xfId="2" applyNumberFormat="1" applyFont="1" applyFill="1" applyBorder="1" applyAlignment="1">
      <alignment horizontal="center" vertical="center"/>
    </xf>
    <xf numFmtId="164" fontId="19" fillId="0" borderId="0" xfId="2" applyNumberFormat="1" applyFont="1" applyFill="1" applyBorder="1" applyAlignment="1">
      <alignment vertical="center"/>
    </xf>
    <xf numFmtId="164" fontId="15" fillId="0" borderId="0" xfId="2" applyNumberFormat="1" applyFont="1" applyFill="1" applyBorder="1" applyAlignment="1">
      <alignment vertical="center"/>
    </xf>
    <xf numFmtId="0" fontId="18" fillId="0" borderId="0" xfId="5" applyFont="1" applyBorder="1" applyAlignment="1"/>
    <xf numFmtId="0" fontId="18" fillId="0" borderId="0" xfId="5" applyFont="1" applyBorder="1" applyAlignment="1">
      <alignment horizontal="center" vertical="center"/>
    </xf>
    <xf numFmtId="0" fontId="18" fillId="0" borderId="0" xfId="5" applyFont="1" applyBorder="1" applyAlignment="1">
      <alignment vertical="center"/>
    </xf>
    <xf numFmtId="0" fontId="7" fillId="7" borderId="0" xfId="4" applyFill="1" applyBorder="1" applyAlignment="1">
      <alignment vertical="center"/>
    </xf>
    <xf numFmtId="164" fontId="15" fillId="0" borderId="0" xfId="4" applyNumberFormat="1" applyFont="1" applyFill="1" applyBorder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1" fillId="0" borderId="0" xfId="2" applyFont="1" applyFill="1" applyBorder="1" applyAlignment="1">
      <alignment vertical="center"/>
    </xf>
    <xf numFmtId="0" fontId="16" fillId="7" borderId="0" xfId="1" applyFont="1" applyFill="1" applyBorder="1" applyAlignment="1">
      <alignment vertical="center"/>
    </xf>
    <xf numFmtId="0" fontId="1" fillId="11" borderId="0" xfId="0" applyFont="1" applyFill="1" applyAlignment="1"/>
    <xf numFmtId="0" fontId="1" fillId="6" borderId="8" xfId="2" applyFont="1" applyFill="1" applyBorder="1" applyAlignment="1">
      <alignment horizontal="left" vertical="center" indent="1"/>
    </xf>
    <xf numFmtId="164" fontId="1" fillId="6" borderId="0" xfId="2" applyNumberFormat="1" applyFont="1" applyFill="1" applyBorder="1" applyAlignment="1">
      <alignment horizontal="right" vertical="center" indent="1"/>
    </xf>
    <xf numFmtId="164" fontId="1" fillId="6" borderId="9" xfId="2" applyNumberFormat="1" applyFont="1" applyFill="1" applyBorder="1" applyAlignment="1">
      <alignment horizontal="right" vertical="center" indent="1"/>
    </xf>
    <xf numFmtId="0" fontId="1" fillId="0" borderId="8" xfId="0" applyFont="1" applyBorder="1" applyAlignment="1">
      <alignment horizontal="left" vertical="center" indent="1"/>
    </xf>
    <xf numFmtId="10" fontId="1" fillId="0" borderId="0" xfId="0" applyNumberFormat="1" applyFont="1" applyAlignment="1">
      <alignment horizontal="right" vertical="center" indent="1"/>
    </xf>
    <xf numFmtId="10" fontId="1" fillId="0" borderId="9" xfId="0" applyNumberFormat="1" applyFont="1" applyBorder="1" applyAlignment="1">
      <alignment horizontal="right" vertical="center" indent="1"/>
    </xf>
    <xf numFmtId="0" fontId="1" fillId="6" borderId="10" xfId="2" applyFont="1" applyFill="1" applyBorder="1" applyAlignment="1">
      <alignment horizontal="left" vertical="center" indent="1"/>
    </xf>
    <xf numFmtId="164" fontId="1" fillId="6" borderId="11" xfId="2" applyNumberFormat="1" applyFont="1" applyFill="1" applyBorder="1" applyAlignment="1">
      <alignment horizontal="right" vertical="center" indent="1"/>
    </xf>
    <xf numFmtId="164" fontId="1" fillId="6" borderId="10" xfId="2" applyNumberFormat="1" applyFont="1" applyFill="1" applyBorder="1" applyAlignment="1">
      <alignment horizontal="left" vertical="center" indent="1"/>
    </xf>
    <xf numFmtId="0" fontId="1" fillId="6" borderId="12" xfId="2" applyFont="1" applyFill="1" applyBorder="1" applyAlignment="1">
      <alignment horizontal="right" vertical="center" indent="1"/>
    </xf>
    <xf numFmtId="0" fontId="22" fillId="9" borderId="16" xfId="6" applyFont="1" applyFill="1" applyBorder="1" applyAlignment="1">
      <alignment horizontal="left" vertical="center" indent="1"/>
    </xf>
    <xf numFmtId="0" fontId="1" fillId="9" borderId="3" xfId="6" applyFont="1" applyFill="1" applyBorder="1" applyAlignment="1">
      <alignment horizontal="center" vertical="center"/>
    </xf>
    <xf numFmtId="0" fontId="1" fillId="9" borderId="17" xfId="6" applyFont="1" applyFill="1" applyBorder="1" applyAlignment="1">
      <alignment horizontal="center" vertical="center"/>
    </xf>
    <xf numFmtId="0" fontId="22" fillId="6" borderId="16" xfId="2" applyFont="1" applyFill="1" applyBorder="1" applyAlignment="1">
      <alignment horizontal="left" vertical="center" indent="1"/>
    </xf>
    <xf numFmtId="164" fontId="1" fillId="6" borderId="16" xfId="2" applyNumberFormat="1" applyFont="1" applyFill="1" applyBorder="1" applyAlignment="1">
      <alignment horizontal="center" vertical="center"/>
    </xf>
    <xf numFmtId="0" fontId="1" fillId="6" borderId="21" xfId="2" applyFont="1" applyFill="1" applyBorder="1" applyAlignment="1">
      <alignment horizontal="center" vertical="center"/>
    </xf>
    <xf numFmtId="0" fontId="22" fillId="0" borderId="16" xfId="0" applyFont="1" applyBorder="1" applyAlignment="1">
      <alignment horizontal="left" vertical="center" indent="1"/>
    </xf>
    <xf numFmtId="165" fontId="1" fillId="0" borderId="16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164" fontId="1" fillId="6" borderId="21" xfId="2" applyNumberFormat="1" applyFont="1" applyFill="1" applyBorder="1" applyAlignment="1">
      <alignment horizontal="center" vertical="center"/>
    </xf>
    <xf numFmtId="0" fontId="22" fillId="12" borderId="13" xfId="4" applyFont="1" applyFill="1" applyBorder="1" applyAlignment="1">
      <alignment horizontal="left" vertical="center" indent="1"/>
    </xf>
    <xf numFmtId="0" fontId="22" fillId="12" borderId="14" xfId="4" applyFont="1" applyFill="1" applyBorder="1" applyAlignment="1">
      <alignment horizontal="right" vertical="center" indent="1"/>
    </xf>
    <xf numFmtId="164" fontId="22" fillId="12" borderId="15" xfId="4" applyNumberFormat="1" applyFont="1" applyFill="1" applyBorder="1" applyAlignment="1">
      <alignment horizontal="right" vertical="center" indent="1"/>
    </xf>
    <xf numFmtId="0" fontId="1" fillId="6" borderId="16" xfId="2" applyFont="1" applyFill="1" applyBorder="1" applyAlignment="1">
      <alignment horizontal="left" vertical="center" indent="1"/>
    </xf>
    <xf numFmtId="0" fontId="23" fillId="6" borderId="0" xfId="2" applyFont="1" applyFill="1" applyBorder="1" applyAlignment="1">
      <alignment horizontal="right" vertical="center" indent="1"/>
    </xf>
    <xf numFmtId="0" fontId="23" fillId="6" borderId="4" xfId="2" applyFont="1" applyFill="1" applyBorder="1" applyAlignment="1">
      <alignment horizontal="right" vertical="center" indent="1"/>
    </xf>
    <xf numFmtId="0" fontId="22" fillId="12" borderId="16" xfId="4" applyFont="1" applyFill="1" applyBorder="1" applyAlignment="1">
      <alignment horizontal="left" vertical="center" indent="1"/>
    </xf>
    <xf numFmtId="0" fontId="22" fillId="12" borderId="0" xfId="4" applyFont="1" applyFill="1" applyBorder="1" applyAlignment="1">
      <alignment horizontal="right" vertical="center" indent="1"/>
    </xf>
    <xf numFmtId="164" fontId="22" fillId="12" borderId="4" xfId="4" applyNumberFormat="1" applyFont="1" applyFill="1" applyBorder="1" applyAlignment="1">
      <alignment horizontal="right" vertical="center" indent="1"/>
    </xf>
    <xf numFmtId="0" fontId="1" fillId="6" borderId="18" xfId="2" applyFont="1" applyFill="1" applyBorder="1" applyAlignment="1">
      <alignment horizontal="left" vertical="center" indent="1"/>
    </xf>
    <xf numFmtId="0" fontId="23" fillId="6" borderId="19" xfId="2" applyFont="1" applyFill="1" applyBorder="1" applyAlignment="1">
      <alignment horizontal="right" vertical="center" indent="1"/>
    </xf>
    <xf numFmtId="0" fontId="23" fillId="6" borderId="20" xfId="2" applyFont="1" applyFill="1" applyBorder="1" applyAlignment="1">
      <alignment horizontal="right" vertical="center" indent="1"/>
    </xf>
    <xf numFmtId="164" fontId="22" fillId="11" borderId="26" xfId="4" applyNumberFormat="1" applyFont="1" applyFill="1" applyBorder="1" applyAlignment="1">
      <alignment horizontal="right" vertical="center" indent="1"/>
    </xf>
    <xf numFmtId="0" fontId="1" fillId="6" borderId="27" xfId="2" applyFont="1" applyFill="1" applyBorder="1" applyAlignment="1">
      <alignment horizontal="left" vertical="center" indent="1"/>
    </xf>
    <xf numFmtId="0" fontId="1" fillId="6" borderId="28" xfId="2" applyFont="1" applyFill="1" applyBorder="1" applyAlignment="1">
      <alignment vertical="center"/>
    </xf>
    <xf numFmtId="0" fontId="1" fillId="6" borderId="29" xfId="2" applyFont="1" applyFill="1" applyBorder="1" applyAlignment="1">
      <alignment vertical="center"/>
    </xf>
    <xf numFmtId="0" fontId="1" fillId="6" borderId="30" xfId="0" applyFont="1" applyFill="1" applyBorder="1" applyAlignment="1">
      <alignment horizontal="left" vertical="center" indent="1"/>
    </xf>
    <xf numFmtId="0" fontId="1" fillId="6" borderId="31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22" fillId="11" borderId="33" xfId="5" applyFont="1" applyFill="1" applyBorder="1" applyAlignment="1">
      <alignment horizontal="left" vertical="center" indent="1"/>
    </xf>
    <xf numFmtId="164" fontId="22" fillId="11" borderId="0" xfId="5" applyNumberFormat="1" applyFont="1" applyFill="1" applyBorder="1" applyAlignment="1">
      <alignment vertical="center"/>
    </xf>
    <xf numFmtId="164" fontId="24" fillId="14" borderId="34" xfId="0" applyNumberFormat="1" applyFont="1" applyFill="1" applyBorder="1" applyAlignment="1">
      <alignment horizontal="right" vertical="center" indent="1"/>
    </xf>
    <xf numFmtId="0" fontId="22" fillId="9" borderId="35" xfId="5" applyFont="1" applyFill="1" applyBorder="1" applyAlignment="1">
      <alignment horizontal="left" vertical="center" wrapText="1" indent="1"/>
    </xf>
    <xf numFmtId="164" fontId="22" fillId="9" borderId="36" xfId="5" applyNumberFormat="1" applyFont="1" applyFill="1" applyBorder="1" applyAlignment="1">
      <alignment vertical="center"/>
    </xf>
    <xf numFmtId="164" fontId="24" fillId="13" borderId="37" xfId="0" applyNumberFormat="1" applyFont="1" applyFill="1" applyBorder="1" applyAlignment="1">
      <alignment horizontal="right" vertical="center" indent="1"/>
    </xf>
    <xf numFmtId="0" fontId="20" fillId="7" borderId="0" xfId="1" applyFont="1" applyFill="1" applyBorder="1" applyAlignment="1">
      <alignment horizontal="center" vertical="center"/>
    </xf>
    <xf numFmtId="0" fontId="22" fillId="11" borderId="25" xfId="4" applyFont="1" applyFill="1" applyBorder="1" applyAlignment="1">
      <alignment horizontal="left" vertical="center" indent="1"/>
    </xf>
    <xf numFmtId="0" fontId="22" fillId="11" borderId="0" xfId="4" applyFont="1" applyFill="1" applyBorder="1" applyAlignment="1">
      <alignment horizontal="left" vertical="center" indent="1"/>
    </xf>
    <xf numFmtId="0" fontId="18" fillId="0" borderId="0" xfId="6" applyFont="1" applyFill="1" applyBorder="1" applyAlignment="1">
      <alignment horizontal="center" vertical="center"/>
    </xf>
    <xf numFmtId="0" fontId="21" fillId="10" borderId="13" xfId="5" applyFont="1" applyFill="1" applyBorder="1" applyAlignment="1">
      <alignment horizontal="center" vertical="center"/>
    </xf>
    <xf numFmtId="0" fontId="21" fillId="10" borderId="14" xfId="5" applyFont="1" applyFill="1" applyBorder="1" applyAlignment="1">
      <alignment horizontal="center" vertical="center"/>
    </xf>
    <xf numFmtId="0" fontId="21" fillId="10" borderId="15" xfId="5" applyFont="1" applyFill="1" applyBorder="1" applyAlignment="1">
      <alignment horizontal="center" vertical="center"/>
    </xf>
    <xf numFmtId="0" fontId="1" fillId="8" borderId="8" xfId="3" applyFont="1" applyFill="1" applyBorder="1" applyAlignment="1">
      <alignment horizontal="center" vertical="center"/>
    </xf>
    <xf numFmtId="0" fontId="1" fillId="8" borderId="0" xfId="3" applyFont="1" applyFill="1" applyBorder="1" applyAlignment="1">
      <alignment horizontal="center" vertical="center"/>
    </xf>
    <xf numFmtId="0" fontId="1" fillId="8" borderId="9" xfId="3" applyFont="1" applyFill="1" applyBorder="1" applyAlignment="1">
      <alignment horizontal="center" vertical="center"/>
    </xf>
    <xf numFmtId="0" fontId="21" fillId="10" borderId="22" xfId="5" applyFont="1" applyFill="1" applyBorder="1" applyAlignment="1">
      <alignment horizontal="center" vertical="center"/>
    </xf>
    <xf numFmtId="0" fontId="21" fillId="10" borderId="23" xfId="5" applyFont="1" applyFill="1" applyBorder="1" applyAlignment="1">
      <alignment horizontal="center" vertical="center"/>
    </xf>
    <xf numFmtId="0" fontId="21" fillId="10" borderId="24" xfId="5" applyFont="1" applyFill="1" applyBorder="1" applyAlignment="1">
      <alignment horizontal="center" vertical="center"/>
    </xf>
    <xf numFmtId="0" fontId="21" fillId="6" borderId="5" xfId="5" applyFont="1" applyFill="1" applyBorder="1" applyAlignment="1">
      <alignment horizontal="left" vertical="center" indent="1"/>
    </xf>
    <xf numFmtId="0" fontId="21" fillId="6" borderId="6" xfId="5" applyFont="1" applyFill="1" applyBorder="1" applyAlignment="1">
      <alignment horizontal="left" vertical="center" indent="1"/>
    </xf>
    <xf numFmtId="164" fontId="21" fillId="6" borderId="6" xfId="5" applyNumberFormat="1" applyFont="1" applyFill="1" applyBorder="1" applyAlignment="1">
      <alignment horizontal="right" vertical="center" indent="1"/>
    </xf>
    <xf numFmtId="164" fontId="21" fillId="6" borderId="7" xfId="5" applyNumberFormat="1" applyFont="1" applyFill="1" applyBorder="1" applyAlignment="1">
      <alignment horizontal="right" vertical="center" indent="1"/>
    </xf>
  </cellXfs>
  <cellStyles count="7">
    <cellStyle name="20% - Accent1" xfId="2" builtinId="30"/>
    <cellStyle name="40% - Accent1" xfId="3" builtinId="31"/>
    <cellStyle name="40% - Accent4" xfId="4" builtinId="43"/>
    <cellStyle name="Accent1" xfId="1" builtinId="29"/>
    <cellStyle name="Normal" xfId="0" builtinId="0" customBuiltin="1"/>
    <cellStyle name="Style 1" xfId="6" xr:uid="{00000000-0005-0000-0000-000005000000}"/>
    <cellStyle name="Style 4" xfId="5" xr:uid="{00000000-0005-0000-0000-000006000000}"/>
  </cellStyles>
  <dxfs count="8">
    <dxf>
      <font>
        <b/>
        <i val="0"/>
      </font>
    </dxf>
    <dxf>
      <font>
        <b/>
        <i val="0"/>
      </font>
    </dxf>
    <dxf>
      <font>
        <strike val="0"/>
        <outline val="0"/>
        <shadow val="0"/>
        <u val="none"/>
        <vertAlign val="baseline"/>
        <sz val="12"/>
        <name val="Tw Cen MT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4"/>
        </left>
        <right style="medium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w Cen MT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w Cen MT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medium">
          <color theme="4"/>
        </left>
        <right style="thin">
          <color theme="4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Tw Cen MT"/>
        <family val="2"/>
        <scheme val="minor"/>
      </font>
      <fill>
        <patternFill patternType="solid">
          <fgColor indexed="64"/>
          <bgColor theme="4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B9:E12" totalsRowShown="0" headerRowDxfId="7" dataDxfId="6" headerRowCellStyle="Style 1">
  <tableColumns count="4">
    <tableColumn id="1" xr3:uid="{00000000-0010-0000-0000-000001000000}" name=" " dataDxfId="5"/>
    <tableColumn id="2" xr3:uid="{00000000-0010-0000-0000-000002000000}" name="Original schedule" dataDxfId="4"/>
    <tableColumn id="3" xr3:uid="{00000000-0010-0000-0000-000003000000}" name="With additional payment" dataDxfId="3"/>
    <tableColumn id="4" xr3:uid="{00000000-0010-0000-0000-000004000000}" name="Student loan payoff savings" dataDxfId="2"/>
  </tableColumns>
  <tableStyleInfo name="Table Style 1"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Budget">
      <a:dk1>
        <a:srgbClr val="000000"/>
      </a:dk1>
      <a:lt1>
        <a:srgbClr val="FFFFFF"/>
      </a:lt1>
      <a:dk2>
        <a:srgbClr val="635B4F"/>
      </a:dk2>
      <a:lt2>
        <a:srgbClr val="E7E6E6"/>
      </a:lt2>
      <a:accent1>
        <a:srgbClr val="20AFCF"/>
      </a:accent1>
      <a:accent2>
        <a:srgbClr val="D83A51"/>
      </a:accent2>
      <a:accent3>
        <a:srgbClr val="67AD3D"/>
      </a:accent3>
      <a:accent4>
        <a:srgbClr val="F58220"/>
      </a:accent4>
      <a:accent5>
        <a:srgbClr val="974791"/>
      </a:accent5>
      <a:accent6>
        <a:srgbClr val="FECD30"/>
      </a:accent6>
      <a:hlink>
        <a:srgbClr val="0563C1"/>
      </a:hlink>
      <a:folHlink>
        <a:srgbClr val="954F72"/>
      </a:folHlink>
    </a:clrScheme>
    <a:fontScheme name="Custom 36">
      <a:majorFont>
        <a:latin typeface="Tw Cen MT"/>
        <a:ea typeface=""/>
        <a:cs typeface=""/>
      </a:majorFont>
      <a:minorFont>
        <a:latin typeface="Tw Cen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M25"/>
  <sheetViews>
    <sheetView showGridLines="0" tabSelected="1" zoomScaleNormal="100" workbookViewId="0"/>
  </sheetViews>
  <sheetFormatPr defaultColWidth="9" defaultRowHeight="22.05" customHeight="1"/>
  <cols>
    <col min="1" max="1" width="3.69921875" style="16" customWidth="1"/>
    <col min="2" max="2" width="30.796875" style="1" customWidth="1"/>
    <col min="3" max="5" width="30.796875" style="2" customWidth="1"/>
    <col min="6" max="6" width="25.796875" style="2" customWidth="1"/>
    <col min="7" max="7" width="25.796875" style="1" customWidth="1"/>
    <col min="8" max="8" width="3.796875" style="2" customWidth="1"/>
    <col min="9" max="10" width="8.5" style="1" customWidth="1"/>
    <col min="11" max="12" width="7.5" style="1" customWidth="1"/>
    <col min="13" max="16384" width="9" style="1"/>
  </cols>
  <sheetData>
    <row r="1" spans="1:13" s="23" customFormat="1" ht="100.05" customHeight="1" thickBot="1">
      <c r="A1" s="22"/>
      <c r="B1" s="100" t="s">
        <v>0</v>
      </c>
      <c r="C1" s="100"/>
      <c r="D1" s="100"/>
      <c r="E1" s="100"/>
      <c r="F1" s="53"/>
      <c r="G1" s="53"/>
      <c r="H1" s="22"/>
      <c r="I1" s="22"/>
      <c r="J1" s="22"/>
      <c r="K1" s="22"/>
      <c r="L1" s="22"/>
      <c r="M1" s="22"/>
    </row>
    <row r="2" spans="1:13" ht="30" customHeight="1">
      <c r="A2" s="12"/>
      <c r="B2" s="113" t="s">
        <v>19</v>
      </c>
      <c r="C2" s="114"/>
      <c r="D2" s="115">
        <v>200</v>
      </c>
      <c r="E2" s="116"/>
      <c r="F2" s="38"/>
      <c r="G2" s="38"/>
      <c r="H2" s="26"/>
      <c r="I2" s="27"/>
      <c r="J2" s="27"/>
      <c r="K2" s="27"/>
      <c r="L2" s="27"/>
      <c r="M2" s="27"/>
    </row>
    <row r="3" spans="1:13" s="7" customFormat="1" ht="30" customHeight="1">
      <c r="A3" s="13"/>
      <c r="B3" s="107" t="s">
        <v>1</v>
      </c>
      <c r="C3" s="108"/>
      <c r="D3" s="108" t="s">
        <v>2</v>
      </c>
      <c r="E3" s="109"/>
      <c r="F3" s="37"/>
      <c r="G3" s="37"/>
      <c r="H3" s="8"/>
    </row>
    <row r="4" spans="1:13" ht="30" customHeight="1">
      <c r="A4" s="14"/>
      <c r="B4" s="55" t="s">
        <v>3</v>
      </c>
      <c r="C4" s="56">
        <v>40000</v>
      </c>
      <c r="D4" s="55" t="s">
        <v>4</v>
      </c>
      <c r="E4" s="57">
        <v>5000</v>
      </c>
      <c r="F4" s="36"/>
      <c r="H4" s="26"/>
      <c r="I4" s="27"/>
      <c r="J4" s="27"/>
      <c r="K4" s="27"/>
      <c r="L4" s="27"/>
      <c r="M4" s="27"/>
    </row>
    <row r="5" spans="1:13" ht="30" customHeight="1">
      <c r="A5" s="15"/>
      <c r="B5" s="58" t="s">
        <v>5</v>
      </c>
      <c r="C5" s="59">
        <v>4.8000000000000001E-2</v>
      </c>
      <c r="D5" s="58" t="s">
        <v>6</v>
      </c>
      <c r="E5" s="60">
        <v>0.08</v>
      </c>
      <c r="F5" s="24"/>
      <c r="H5" s="26"/>
      <c r="I5" s="27"/>
      <c r="J5" s="27"/>
      <c r="K5" s="27"/>
      <c r="L5" s="27"/>
      <c r="M5" s="27"/>
    </row>
    <row r="6" spans="1:13" ht="30" customHeight="1" thickBot="1">
      <c r="A6" s="14"/>
      <c r="B6" s="61" t="s">
        <v>7</v>
      </c>
      <c r="C6" s="62">
        <v>400</v>
      </c>
      <c r="D6" s="63"/>
      <c r="E6" s="64"/>
      <c r="F6" s="32"/>
      <c r="H6" s="26"/>
      <c r="I6" s="27"/>
      <c r="J6" s="27"/>
      <c r="K6" s="27"/>
      <c r="L6" s="27"/>
      <c r="M6" s="27"/>
    </row>
    <row r="7" spans="1:13" ht="30" customHeight="1" thickBot="1">
      <c r="A7" s="28"/>
      <c r="B7" s="24"/>
      <c r="C7" s="25"/>
      <c r="D7" s="25"/>
      <c r="E7" s="25"/>
      <c r="F7" s="25"/>
      <c r="G7" s="24"/>
      <c r="H7" s="26"/>
      <c r="I7" s="27"/>
      <c r="J7" s="27"/>
      <c r="K7" s="27"/>
      <c r="L7" s="27"/>
      <c r="M7" s="27"/>
    </row>
    <row r="8" spans="1:13" s="7" customFormat="1" ht="30" customHeight="1">
      <c r="A8" s="12"/>
      <c r="B8" s="104" t="s">
        <v>18</v>
      </c>
      <c r="C8" s="105"/>
      <c r="D8" s="105"/>
      <c r="E8" s="106"/>
      <c r="F8" s="35"/>
      <c r="G8" s="35"/>
    </row>
    <row r="9" spans="1:13" ht="30" customHeight="1">
      <c r="A9" s="17"/>
      <c r="B9" s="65" t="s">
        <v>8</v>
      </c>
      <c r="C9" s="66" t="s">
        <v>9</v>
      </c>
      <c r="D9" s="66" t="s">
        <v>10</v>
      </c>
      <c r="E9" s="67" t="s">
        <v>11</v>
      </c>
      <c r="F9" s="103"/>
      <c r="G9" s="103"/>
      <c r="H9" s="7"/>
      <c r="I9" s="7"/>
      <c r="J9" s="27"/>
      <c r="K9" s="27"/>
      <c r="L9" s="27"/>
      <c r="M9" s="27"/>
    </row>
    <row r="10" spans="1:13" ht="30" customHeight="1">
      <c r="A10" s="14"/>
      <c r="B10" s="68" t="s">
        <v>12</v>
      </c>
      <c r="C10" s="69">
        <f>CurrentMonthlyPayment</f>
        <v>400</v>
      </c>
      <c r="D10" s="69">
        <f>IFERROR(CurrentMonthlyPayment+ExtraFund,"")</f>
        <v>600</v>
      </c>
      <c r="E10" s="70"/>
      <c r="F10" s="33"/>
      <c r="G10" s="33"/>
      <c r="H10" s="7"/>
      <c r="I10" s="7"/>
      <c r="J10" s="27"/>
      <c r="K10" s="27"/>
      <c r="L10" s="27"/>
      <c r="M10" s="27"/>
    </row>
    <row r="11" spans="1:13" ht="30" customHeight="1">
      <c r="A11" s="15"/>
      <c r="B11" s="71" t="s">
        <v>13</v>
      </c>
      <c r="C11" s="72">
        <f>IFERROR(NPER(AnnualInterestRate/12,C10,-LoanBalance)/12,"")</f>
        <v>10.663470734821898</v>
      </c>
      <c r="D11" s="72">
        <f>IFERROR(NPER(AnnualInterestRate/12,D10,-LoanBalance)/12,"")</f>
        <v>6.4744755301152699</v>
      </c>
      <c r="E11" s="73">
        <f>IFERROR(OriginalYearsLoanRepayment-ImprovedYearsLoanRepayment,"")</f>
        <v>4.1889952047066279</v>
      </c>
      <c r="F11" s="34"/>
      <c r="G11" s="34"/>
      <c r="H11" s="7"/>
      <c r="I11" s="7"/>
      <c r="J11" s="27"/>
      <c r="K11" s="27"/>
      <c r="L11" s="27"/>
      <c r="M11" s="27"/>
    </row>
    <row r="12" spans="1:13" ht="30" customHeight="1" thickBot="1">
      <c r="A12" s="14"/>
      <c r="B12" s="68" t="s">
        <v>14</v>
      </c>
      <c r="C12" s="69">
        <f>IFERROR(-CUMIPMT(AnnualInterestRate/12,OriginalYearsLoanRepayment*12,LoanBalance,1,OriginalYearsLoanRepayment*12,0),"")</f>
        <v>11183.156329182006</v>
      </c>
      <c r="D12" s="69">
        <f>IFERROR(-CUMIPMT(AnnualInterestRate/12,ImprovedYearsLoanRepayment*12,LoanBalance,1,ImprovedYearsLoanRepayment*12,0),"")</f>
        <v>6614.818940230085</v>
      </c>
      <c r="E12" s="74">
        <f>IFERROR(C12-D12,"")</f>
        <v>4568.3373889519207</v>
      </c>
      <c r="F12" s="33"/>
      <c r="G12" s="33"/>
      <c r="H12" s="7"/>
      <c r="I12" s="7"/>
      <c r="J12" s="27"/>
      <c r="K12" s="27"/>
      <c r="L12" s="27"/>
      <c r="M12" s="27"/>
    </row>
    <row r="13" spans="1:13" s="9" customFormat="1" ht="30" customHeight="1">
      <c r="A13" s="18"/>
      <c r="B13" s="75" t="s">
        <v>15</v>
      </c>
      <c r="C13" s="76"/>
      <c r="D13" s="76"/>
      <c r="E13" s="77">
        <f>IFERROR(FV(AnnualRateOfReturn/12,ImprovedYearsLoanRepayment*12,0,-CurrentInvestedAmount),"")</f>
        <v>8378.5683894951071</v>
      </c>
      <c r="F13" s="39"/>
      <c r="G13" s="40"/>
      <c r="H13" s="29"/>
      <c r="I13" s="30"/>
      <c r="J13" s="30"/>
      <c r="K13" s="30"/>
      <c r="L13" s="30"/>
      <c r="M13" s="30"/>
    </row>
    <row r="14" spans="1:13" s="4" customFormat="1" ht="30" customHeight="1">
      <c r="A14" s="19"/>
      <c r="B14" s="78" t="str">
        <f>IF(E13="","","Initial fund of " &amp; TEXT(CurrentInvestedAmount,"$#,##0") &amp; ". No additional monthly fund during loan repayment of "  &amp; TEXT(ImprovedYearsLoanRepayment,"0.0") &amp; " years")</f>
        <v>Initial fund of $5,000. No additional monthly fund during loan repayment of 6.5 years</v>
      </c>
      <c r="C14" s="79"/>
      <c r="D14" s="79"/>
      <c r="E14" s="80"/>
      <c r="F14" s="41"/>
      <c r="G14" s="42"/>
      <c r="H14" s="5"/>
    </row>
    <row r="15" spans="1:13" s="9" customFormat="1" ht="30" customHeight="1">
      <c r="A15" s="18"/>
      <c r="B15" s="81" t="s">
        <v>16</v>
      </c>
      <c r="C15" s="82"/>
      <c r="D15" s="82"/>
      <c r="E15" s="83">
        <f>IFERROR(FV(AnnualRateOfReturn/12,E11*12,-IncreasedMonthlyPayment,-E13),"")</f>
        <v>47390.944355082494</v>
      </c>
      <c r="F15" s="39"/>
      <c r="G15" s="40"/>
      <c r="H15" s="29"/>
      <c r="I15" s="30"/>
      <c r="J15" s="30"/>
      <c r="K15" s="30"/>
      <c r="L15" s="30"/>
      <c r="M15" s="30"/>
    </row>
    <row r="16" spans="1:13" s="4" customFormat="1" ht="30" customHeight="1" thickBot="1">
      <c r="A16" s="19"/>
      <c r="B16" s="84" t="str">
        <f>IF(TotalFundsOptionA="","","Initial fund of " &amp; TEXT(E13,"$#,##0") &amp; ". Monthly investment of " &amp; TEXT(IncreasedMonthlyPayment,"$0") &amp; " for " &amp; TEXT(E11,"0.0") &amp; " years")</f>
        <v>Initial fund of $8,379. Monthly investment of $600 for 4.2 years</v>
      </c>
      <c r="C16" s="85"/>
      <c r="D16" s="85"/>
      <c r="E16" s="86"/>
      <c r="F16" s="43"/>
      <c r="G16" s="42"/>
      <c r="H16" s="5"/>
    </row>
    <row r="17" spans="1:8" ht="30" customHeight="1" thickBot="1">
      <c r="A17" s="28"/>
      <c r="B17" s="24"/>
      <c r="C17" s="25"/>
      <c r="D17" s="25"/>
      <c r="E17" s="25"/>
      <c r="F17" s="25"/>
      <c r="G17" s="24"/>
      <c r="H17" s="26"/>
    </row>
    <row r="18" spans="1:8" s="7" customFormat="1" ht="30" customHeight="1">
      <c r="A18" s="12"/>
      <c r="B18" s="110" t="s">
        <v>17</v>
      </c>
      <c r="C18" s="111"/>
      <c r="D18" s="111"/>
      <c r="E18" s="112"/>
      <c r="F18" s="35"/>
      <c r="G18" s="35"/>
      <c r="H18" s="8"/>
    </row>
    <row r="19" spans="1:8" s="51" customFormat="1" ht="30" customHeight="1">
      <c r="A19" s="48"/>
      <c r="B19" s="101" t="str">
        <f>"Investment growth for " &amp; TEXT(C11,"0.0") &amp; " year(s)"</f>
        <v>Investment growth for 10.7 year(s)</v>
      </c>
      <c r="C19" s="102"/>
      <c r="D19" s="54"/>
      <c r="E19" s="87">
        <f>IFERROR(-FV(AnnualRateOfReturn/12,OriginalYearsLoanRepayment*12,ExtraFund,CurrentInvestedAmount),"")</f>
        <v>51907.839233154162</v>
      </c>
      <c r="F19" s="49"/>
      <c r="G19" s="49"/>
      <c r="H19" s="50"/>
    </row>
    <row r="20" spans="1:8" s="4" customFormat="1" ht="30" customHeight="1" thickBot="1">
      <c r="A20" s="19"/>
      <c r="B20" s="88" t="str">
        <f>IF(TotalFundsOptionB="","","Initial fund of " &amp; TEXT(CurrentInvestedAmount,"$#,##") &amp; ". Monthly investment of " &amp; TEXT(ExtraFund,"$0") &amp; " for " &amp; TEXT(OriginalYearsLoanRepayment,"0.0") &amp; " years")</f>
        <v>Initial fund of $5,000. Monthly investment of $200 for 10.7 years</v>
      </c>
      <c r="C20" s="89"/>
      <c r="D20" s="89"/>
      <c r="E20" s="90"/>
      <c r="F20" s="44"/>
      <c r="G20" s="32"/>
      <c r="H20" s="5"/>
    </row>
    <row r="21" spans="1:8" s="4" customFormat="1" ht="30" customHeight="1" thickBot="1">
      <c r="A21" s="52"/>
      <c r="B21" s="31"/>
      <c r="C21" s="36"/>
      <c r="D21" s="36"/>
      <c r="E21" s="36"/>
      <c r="F21" s="44"/>
      <c r="G21" s="32"/>
      <c r="H21" s="5"/>
    </row>
    <row r="22" spans="1:8" s="7" customFormat="1" ht="30" customHeight="1">
      <c r="A22" s="20"/>
      <c r="B22" s="91" t="str">
        <f>"Funds growth comparison after the original loan term of " &amp; TEXT(C11,"0.0") &amp; " year(s)"</f>
        <v>Funds growth comparison after the original loan term of 10.7 year(s)</v>
      </c>
      <c r="C22" s="92"/>
      <c r="D22" s="92"/>
      <c r="E22" s="93"/>
      <c r="F22" s="34"/>
      <c r="G22" s="34"/>
      <c r="H22" s="8"/>
    </row>
    <row r="23" spans="1:8" s="10" customFormat="1" ht="30" customHeight="1">
      <c r="A23" s="21"/>
      <c r="B23" s="94" t="s">
        <v>20</v>
      </c>
      <c r="C23" s="95"/>
      <c r="D23" s="95"/>
      <c r="E23" s="96">
        <f>TotalFundsOptionA</f>
        <v>47390.944355082494</v>
      </c>
      <c r="F23" s="45"/>
      <c r="G23" s="45"/>
      <c r="H23" s="11"/>
    </row>
    <row r="24" spans="1:8" s="3" customFormat="1" ht="30" customHeight="1" thickBot="1">
      <c r="A24" s="21"/>
      <c r="B24" s="97" t="s">
        <v>21</v>
      </c>
      <c r="C24" s="98"/>
      <c r="D24" s="98"/>
      <c r="E24" s="99">
        <f>TotalFundsOptionB</f>
        <v>51907.839233154162</v>
      </c>
      <c r="F24" s="46"/>
      <c r="G24" s="47"/>
      <c r="H24" s="6"/>
    </row>
    <row r="25" spans="1:8" ht="30" customHeight="1">
      <c r="A25" s="28"/>
      <c r="B25" s="27"/>
      <c r="C25" s="26"/>
      <c r="D25" s="26"/>
      <c r="E25" s="26"/>
      <c r="F25" s="26"/>
      <c r="G25" s="27"/>
      <c r="H25" s="26"/>
    </row>
  </sheetData>
  <mergeCells count="9">
    <mergeCell ref="B1:E1"/>
    <mergeCell ref="B19:C19"/>
    <mergeCell ref="F9:G9"/>
    <mergeCell ref="B8:E8"/>
    <mergeCell ref="B3:C3"/>
    <mergeCell ref="D3:E3"/>
    <mergeCell ref="B18:E18"/>
    <mergeCell ref="B2:C2"/>
    <mergeCell ref="D2:E2"/>
  </mergeCells>
  <conditionalFormatting sqref="B23:D23">
    <cfRule type="expression" dxfId="1" priority="2">
      <formula>$C$23&gt;$C$24</formula>
    </cfRule>
  </conditionalFormatting>
  <conditionalFormatting sqref="B24:D24">
    <cfRule type="expression" dxfId="0" priority="1">
      <formula>$C$24&gt;$C$23</formula>
    </cfRule>
  </conditionalFormatting>
  <dataValidations xWindow="54" yWindow="509" count="3">
    <dataValidation allowBlank="1" showInputMessage="1" showErrorMessage="1" promptTitle="Student Loans - Payoff vs Invest" prompt="_x000a_This calculator will help determine which, between paying off student loan and investing, is more advantageous._x000a__x000a_Enter values:_x000a_*Extra monthly amount_x000a_*Loan Info_x000a_*Investment Info" sqref="A1" xr:uid="{00000000-0002-0000-0000-000000000000}"/>
    <dataValidation allowBlank="1" showInputMessage="1" showErrorMessage="1" prompt="Enter loan information." sqref="B3" xr:uid="{00000000-0002-0000-0000-000001000000}"/>
    <dataValidation allowBlank="1" showInputMessage="1" showErrorMessage="1" prompt="Enter investment information." sqref="D3" xr:uid="{00000000-0002-0000-0000-000002000000}"/>
  </dataValidations>
  <pageMargins left="0.7" right="0.7" top="0.75" bottom="0.75" header="0.3" footer="0.3"/>
  <pageSetup scale="70" orientation="landscape" horizontalDpi="4294967293" r:id="rId1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AA15A6AF-6E9E-4DB0-BEEF-1C70F31092C6}"/>
</file>

<file path=customXml/itemProps22.xml><?xml version="1.0" encoding="utf-8"?>
<ds:datastoreItem xmlns:ds="http://schemas.openxmlformats.org/officeDocument/2006/customXml" ds:itemID="{617FB87C-4F48-45A7-BAA0-3E0F2565BFE0}"/>
</file>

<file path=customXml/itemProps31.xml><?xml version="1.0" encoding="utf-8"?>
<ds:datastoreItem xmlns:ds="http://schemas.openxmlformats.org/officeDocument/2006/customXml" ds:itemID="{1EF2BF73-4A69-4B21-BDD8-B31056C7E489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TM16410092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ap:HeadingPairs>
  <ap:TitlesOfParts>
    <vt:vector baseType="lpstr" size="12">
      <vt:lpstr>Calculator</vt:lpstr>
      <vt:lpstr>AnnualInterestRate</vt:lpstr>
      <vt:lpstr>AnnualRateOfReturn</vt:lpstr>
      <vt:lpstr>CurrentInvestedAmount</vt:lpstr>
      <vt:lpstr>CurrentMonthlyPayment</vt:lpstr>
      <vt:lpstr>ExtraFund</vt:lpstr>
      <vt:lpstr>ImprovedYearsLoanRepayment</vt:lpstr>
      <vt:lpstr>IncreasedMonthlyPayment</vt:lpstr>
      <vt:lpstr>LoanBalance</vt:lpstr>
      <vt:lpstr>OriginalYearsLoanRepayment</vt:lpstr>
      <vt:lpstr>TotalFundsOptionA</vt:lpstr>
      <vt:lpstr>TotalFundsOptionB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2023-01-31T06:49:50Z</dcterms:created>
  <dcterms:modified xsi:type="dcterms:W3CDTF">2023-01-31T06:49:53Z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