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1.xml" ContentType="application/xml"/>
  <Override PartName="/customXml/itemProps11.xml" ContentType="application/vnd.openxmlformats-officedocument.customXmlProperties+xml"/>
  <Override PartName="/xl/worksheets/sheet31.xml" ContentType="application/vnd.openxmlformats-officedocument.spreadsheetml.worksheet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12.xml" ContentType="application/vnd.openxmlformats-officedocument.drawingml.chart+xml"/>
  <Override PartName="/xl/charts/colors12.xml" ContentType="application/vnd.ms-office.chartcolorstyle+xml"/>
  <Override PartName="/xl/charts/style12.xml" ContentType="application/vnd.ms-office.chartsty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2.xml" ContentType="application/xml"/>
  <Override PartName="/customXml/itemProps32.xml" ContentType="application/vnd.openxmlformats-officedocument.customXmlProperties+xml"/>
  <Override PartName="/xl/theme/theme11.xml" ContentType="application/vnd.openxmlformats-officedocument.theme+xml"/>
  <Override PartName="/customXml/item23.xml" ContentType="application/xml"/>
  <Override PartName="/customXml/itemProps2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bookViews>
    <workbookView xWindow="-108" yWindow="-108" windowWidth="23256" windowHeight="12720" xr2:uid="{00000000-000D-0000-FFFF-FFFF00000000}"/>
  </bookViews>
  <sheets>
    <sheet name="Personal net worth" sheetId="2" r:id="rId1"/>
    <sheet name="Assets" sheetId="3" r:id="rId2"/>
    <sheet name="Debt" sheetId="4" r:id="rId3"/>
  </sheets>
  <definedNames>
    <definedName name="_xlnm.Print_Area" localSheetId="0">'Personal net worth'!$A:$K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N1" i="2"/>
  <c r="N2" i="2"/>
  <c r="N3" i="2"/>
  <c r="N4" i="2"/>
  <c r="N5" i="2"/>
  <c r="O1" i="2"/>
  <c r="O2" i="2"/>
  <c r="Q5" i="2"/>
  <c r="H11" i="2"/>
  <c r="R5" i="2"/>
  <c r="I11" i="2"/>
  <c r="O3" i="2"/>
  <c r="Q4" i="2"/>
  <c r="H13" i="2"/>
  <c r="R4" i="2"/>
  <c r="I13" i="2"/>
  <c r="O4" i="2"/>
  <c r="O5" i="2"/>
  <c r="Q3" i="2"/>
  <c r="H15" i="2"/>
  <c r="R3" i="2"/>
  <c r="I15" i="2"/>
  <c r="Q2" i="2"/>
  <c r="H17" i="2"/>
  <c r="R2" i="2"/>
  <c r="I17" i="2"/>
  <c r="Q1" i="2"/>
  <c r="H19" i="2"/>
  <c r="R1" i="2"/>
  <c r="I19" i="2"/>
  <c r="E7" i="2"/>
  <c r="C4" i="2"/>
  <c r="U2" i="2"/>
  <c r="U1" i="2"/>
</calcChain>
</file>

<file path=xl/sharedStrings.xml><?xml version="1.0" encoding="utf-8"?>
<sst xmlns="http://schemas.openxmlformats.org/spreadsheetml/2006/main" count="73" uniqueCount="47">
  <si>
    <t>Retirement Savings</t>
  </si>
  <si>
    <t>Investments</t>
  </si>
  <si>
    <t>Properties</t>
  </si>
  <si>
    <t>Category</t>
  </si>
  <si>
    <t>Item</t>
  </si>
  <si>
    <t>Value</t>
  </si>
  <si>
    <t>Home</t>
  </si>
  <si>
    <t>Other</t>
  </si>
  <si>
    <t>Retirement accounts</t>
  </si>
  <si>
    <t>Stocks</t>
  </si>
  <si>
    <t>Bonds</t>
  </si>
  <si>
    <t>Mutual funds</t>
  </si>
  <si>
    <t>CDs</t>
  </si>
  <si>
    <t>Bullion</t>
  </si>
  <si>
    <t>Trust funds</t>
  </si>
  <si>
    <t>Health savings account</t>
  </si>
  <si>
    <t>Face value of life insurance policy</t>
  </si>
  <si>
    <t>Checking accounts</t>
  </si>
  <si>
    <t>Savings accounts</t>
  </si>
  <si>
    <t>Cars</t>
  </si>
  <si>
    <t>Other vehicles</t>
  </si>
  <si>
    <t>Furnishings</t>
  </si>
  <si>
    <t>Collectibles</t>
  </si>
  <si>
    <t>Jewelry</t>
  </si>
  <si>
    <t>Other luxury goods</t>
  </si>
  <si>
    <t>Mortgages</t>
  </si>
  <si>
    <t>Home equity loans</t>
  </si>
  <si>
    <t>Car loans</t>
  </si>
  <si>
    <t>Personal loans</t>
  </si>
  <si>
    <t>Credit cards</t>
  </si>
  <si>
    <t>Student loans</t>
  </si>
  <si>
    <t>Loans against investments</t>
  </si>
  <si>
    <t>Life insurance loans</t>
  </si>
  <si>
    <t>Other installment loans</t>
  </si>
  <si>
    <t>Other debts</t>
  </si>
  <si>
    <t>Life Insurance</t>
  </si>
  <si>
    <t>Cash and Cash Equivalent</t>
  </si>
  <si>
    <t>SUMMARY OF ASSETS</t>
  </si>
  <si>
    <t xml:space="preserve"> </t>
  </si>
  <si>
    <t>Total Assets</t>
  </si>
  <si>
    <t>Total Debts</t>
  </si>
  <si>
    <t>ASSETS</t>
  </si>
  <si>
    <t>Total assets</t>
  </si>
  <si>
    <t>Total debt</t>
  </si>
  <si>
    <t>DEBT</t>
  </si>
  <si>
    <t>PERSONAL NET WORTH</t>
  </si>
  <si>
    <t>ASSETS VS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</si>
</sst>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&quot;$&quot;#,##0"/>
    <numFmt numFmtId="165" formatCode="&quot;$&quot;\ #,##0"/>
    <numFmt numFmtId="166" formatCode=";;;"/>
  </numFmts>
  <fonts count="37" x14ac:knownFonts="1">
    <font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6"/>
      <color theme="1" tint="0.14999847407452621"/>
      <name val="Calibri"/>
      <family val="2"/>
      <scheme val="minor"/>
    </font>
    <font>
      <sz val="20"/>
      <color theme="1" tint="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1" tint="0.14999847407452621"/>
      <name val="Tw Cen MT"/>
      <family val="2"/>
      <scheme val="major"/>
    </font>
    <font>
      <sz val="28"/>
      <color theme="1" tint="0.14999847407452621"/>
      <name val="Tw Cen MT"/>
      <family val="2"/>
      <scheme val="major"/>
    </font>
    <font>
      <sz val="8"/>
      <color theme="1" tint="0.14999847407452621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24"/>
      <color theme="0" tint="-0.499984740745262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20"/>
      <color theme="1" tint="0.14999847407452621"/>
      <name val="Tw Cen MT"/>
      <family val="2"/>
      <scheme val="major"/>
    </font>
    <font>
      <sz val="16"/>
      <color theme="8" tint="-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4"/>
      <color theme="9" tint="-0.499984740745262"/>
      <name val="Calibri"/>
      <family val="2"/>
    </font>
    <font>
      <sz val="24"/>
      <color theme="5" tint="-0.499984740745262"/>
      <name val="Calibri"/>
      <family val="2"/>
      <scheme val="minor"/>
    </font>
    <font>
      <sz val="28"/>
      <color theme="8" tint="-0.499984740745262"/>
      <name val="Tw Cen MT"/>
      <family val="2"/>
      <scheme val="major"/>
    </font>
    <font>
      <sz val="48"/>
      <color theme="5" tint="-0.499984740745262"/>
      <name val="Calibri"/>
      <family val="2"/>
      <scheme val="minor"/>
    </font>
    <font>
      <sz val="46"/>
      <color theme="1" tint="0.14999847407452621"/>
      <name val="Calibri"/>
      <family val="2"/>
      <scheme val="minor"/>
    </font>
    <font>
      <b/>
      <sz val="46"/>
      <color theme="4" tint="-0.249977111117893"/>
      <name val="Calibri"/>
      <family val="2"/>
      <scheme val="minor"/>
    </font>
    <font>
      <sz val="48"/>
      <color theme="5" tint="-0.499984740745262"/>
      <name val="Tw Cen MT"/>
      <family val="2"/>
      <scheme val="major"/>
    </font>
    <font>
      <sz val="14"/>
      <color theme="1" tint="0.249977111117893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48"/>
      <color theme="8" tint="-0.499984740745262"/>
      <name val="Tw Cen MT"/>
      <family val="2"/>
      <scheme val="major"/>
    </font>
    <font>
      <sz val="14"/>
      <color theme="8" tint="-0.499984740745262"/>
      <name val="Calibri"/>
      <family val="2"/>
      <scheme val="minor"/>
    </font>
    <font>
      <sz val="24"/>
      <color theme="8" tint="-0.499984740745262"/>
      <name val="Tw Cen MT"/>
      <family val="2"/>
      <scheme val="major"/>
    </font>
    <font>
      <sz val="24"/>
      <color theme="5" tint="-0.499984740745262"/>
      <name val="Tw Cen M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/>
      </top>
      <bottom style="thin">
        <color theme="5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5" tint="-0.24994659260841701"/>
      </top>
      <bottom style="thin">
        <color theme="0"/>
      </bottom>
      <diagonal/>
    </border>
    <border>
      <left/>
      <right/>
      <top style="thick">
        <color theme="4" tint="-0.24994659260841701"/>
      </top>
      <bottom/>
      <diagonal/>
    </border>
    <border>
      <left/>
      <right/>
      <top style="thin">
        <color theme="4"/>
      </top>
      <bottom style="thin">
        <color theme="0"/>
      </bottom>
      <diagonal/>
    </border>
    <border>
      <left/>
      <right/>
      <top style="thin">
        <color theme="0"/>
      </top>
      <bottom style="thin">
        <color theme="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/>
    </xf>
    <xf numFmtId="44" fontId="2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left" vertical="center"/>
    </xf>
    <xf numFmtId="44" fontId="11" fillId="0" borderId="0" xfId="0" applyNumberFormat="1" applyFont="1" applyAlignment="1">
      <alignment horizontal="left" vertical="center"/>
    </xf>
    <xf numFmtId="44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6" fontId="0" fillId="0" borderId="0" xfId="0" applyNumberFormat="1" applyAlignment="1">
      <alignment horizontal="left" vertical="center" indent="1"/>
    </xf>
    <xf numFmtId="166" fontId="0" fillId="0" borderId="0" xfId="0" applyNumberForma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indent="1"/>
    </xf>
    <xf numFmtId="0" fontId="3" fillId="3" borderId="0" xfId="0" applyFont="1" applyFill="1" applyAlignment="1">
      <alignment horizontal="right" vertical="center"/>
    </xf>
    <xf numFmtId="0" fontId="22" fillId="3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left"/>
    </xf>
    <xf numFmtId="0" fontId="3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44" fontId="12" fillId="4" borderId="0" xfId="0" applyNumberFormat="1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left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left" vertical="center" indent="1"/>
    </xf>
    <xf numFmtId="0" fontId="2" fillId="10" borderId="0" xfId="0" applyFont="1" applyFill="1" applyAlignment="1">
      <alignment horizontal="left" vertical="center" indent="1"/>
    </xf>
    <xf numFmtId="0" fontId="2" fillId="11" borderId="0" xfId="0" applyFont="1" applyFill="1" applyAlignment="1">
      <alignment horizontal="left" vertical="center" indent="1"/>
    </xf>
    <xf numFmtId="0" fontId="2" fillId="6" borderId="4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left" vertical="center"/>
    </xf>
    <xf numFmtId="164" fontId="2" fillId="6" borderId="4" xfId="0" applyNumberFormat="1" applyFont="1" applyFill="1" applyBorder="1" applyAlignment="1">
      <alignment horizontal="left" vertical="center"/>
    </xf>
    <xf numFmtId="0" fontId="24" fillId="6" borderId="0" xfId="0" applyFont="1" applyFill="1" applyAlignment="1">
      <alignment horizontal="left" vertical="center" indent="1"/>
    </xf>
    <xf numFmtId="165" fontId="24" fillId="6" borderId="0" xfId="0" applyNumberFormat="1" applyFont="1" applyFill="1" applyAlignment="1">
      <alignment horizontal="right" vertical="center"/>
    </xf>
    <xf numFmtId="164" fontId="2" fillId="6" borderId="0" xfId="0" applyNumberFormat="1" applyFont="1" applyFill="1" applyAlignment="1">
      <alignment horizontal="left" vertical="center"/>
    </xf>
    <xf numFmtId="0" fontId="25" fillId="4" borderId="0" xfId="0" applyFont="1" applyFill="1"/>
    <xf numFmtId="0" fontId="23" fillId="3" borderId="0" xfId="0" applyFont="1" applyFill="1" applyAlignment="1">
      <alignment horizontal="left" vertical="center" indent="1"/>
    </xf>
    <xf numFmtId="0" fontId="2" fillId="13" borderId="0" xfId="0" applyFont="1" applyFill="1" applyAlignment="1">
      <alignment horizontal="left" vertical="center" indent="1"/>
    </xf>
    <xf numFmtId="0" fontId="5" fillId="4" borderId="0" xfId="0" applyFont="1" applyFill="1" applyAlignment="1">
      <alignment vertical="center"/>
    </xf>
    <xf numFmtId="164" fontId="28" fillId="4" borderId="0" xfId="0" applyNumberFormat="1" applyFont="1" applyFill="1" applyAlignment="1">
      <alignment vertical="top"/>
    </xf>
    <xf numFmtId="0" fontId="27" fillId="3" borderId="0" xfId="0" applyFont="1" applyFill="1" applyAlignment="1">
      <alignment horizontal="left" vertical="center"/>
    </xf>
    <xf numFmtId="164" fontId="29" fillId="4" borderId="0" xfId="0" applyNumberFormat="1" applyFont="1" applyFill="1" applyAlignment="1">
      <alignment horizontal="left" vertical="top"/>
    </xf>
    <xf numFmtId="0" fontId="26" fillId="6" borderId="0" xfId="0" applyFont="1" applyFill="1" applyAlignment="1">
      <alignment horizontal="left" vertical="center" indent="1"/>
    </xf>
    <xf numFmtId="0" fontId="30" fillId="4" borderId="0" xfId="0" applyFont="1" applyFill="1" applyAlignment="1">
      <alignment horizontal="left" vertical="center" indent="1"/>
    </xf>
    <xf numFmtId="0" fontId="31" fillId="5" borderId="3" xfId="0" applyFont="1" applyFill="1" applyBorder="1" applyAlignment="1">
      <alignment horizontal="left" vertical="center" indent="1"/>
    </xf>
    <xf numFmtId="44" fontId="31" fillId="5" borderId="3" xfId="0" applyNumberFormat="1" applyFont="1" applyFill="1" applyBorder="1" applyAlignment="1">
      <alignment horizontal="right" vertical="center"/>
    </xf>
    <xf numFmtId="0" fontId="32" fillId="4" borderId="2" xfId="0" applyFont="1" applyFill="1" applyBorder="1" applyAlignment="1">
      <alignment horizontal="left" vertical="center" indent="1"/>
    </xf>
    <xf numFmtId="44" fontId="32" fillId="4" borderId="2" xfId="0" applyNumberFormat="1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left" vertical="center" indent="1"/>
    </xf>
    <xf numFmtId="44" fontId="32" fillId="4" borderId="1" xfId="0" applyNumberFormat="1" applyFont="1" applyFill="1" applyBorder="1" applyAlignment="1">
      <alignment horizontal="center" vertical="center"/>
    </xf>
    <xf numFmtId="0" fontId="33" fillId="6" borderId="0" xfId="0" applyFont="1" applyFill="1" applyAlignment="1">
      <alignment horizontal="left" vertical="center" indent="1"/>
    </xf>
    <xf numFmtId="0" fontId="31" fillId="12" borderId="5" xfId="0" applyFont="1" applyFill="1" applyBorder="1" applyAlignment="1">
      <alignment horizontal="left" vertical="center" indent="1"/>
    </xf>
    <xf numFmtId="44" fontId="31" fillId="12" borderId="5" xfId="0" applyNumberFormat="1" applyFont="1" applyFill="1" applyBorder="1" applyAlignment="1">
      <alignment horizontal="right" vertical="center"/>
    </xf>
    <xf numFmtId="0" fontId="34" fillId="6" borderId="2" xfId="0" applyFont="1" applyFill="1" applyBorder="1" applyAlignment="1">
      <alignment horizontal="left" vertical="center" indent="1"/>
    </xf>
    <xf numFmtId="44" fontId="34" fillId="6" borderId="2" xfId="0" applyNumberFormat="1" applyFont="1" applyFill="1" applyBorder="1" applyAlignment="1">
      <alignment horizontal="right" vertical="center" indent="1"/>
    </xf>
    <xf numFmtId="0" fontId="34" fillId="6" borderId="6" xfId="0" applyFont="1" applyFill="1" applyBorder="1" applyAlignment="1">
      <alignment horizontal="left" vertical="center" indent="1"/>
    </xf>
    <xf numFmtId="44" fontId="34" fillId="6" borderId="6" xfId="0" applyNumberFormat="1" applyFont="1" applyFill="1" applyBorder="1" applyAlignment="1">
      <alignment horizontal="right" vertical="center" indent="1"/>
    </xf>
    <xf numFmtId="0" fontId="35" fillId="6" borderId="4" xfId="0" applyFont="1" applyFill="1" applyBorder="1" applyAlignment="1">
      <alignment horizontal="left"/>
    </xf>
    <xf numFmtId="0" fontId="34" fillId="6" borderId="0" xfId="0" applyFont="1" applyFill="1" applyAlignment="1">
      <alignment horizontal="left" vertical="center" indent="1"/>
    </xf>
    <xf numFmtId="165" fontId="34" fillId="6" borderId="0" xfId="0" applyNumberFormat="1" applyFont="1" applyFill="1" applyAlignment="1">
      <alignment horizontal="right" vertical="center"/>
    </xf>
    <xf numFmtId="0" fontId="36" fillId="4" borderId="0" xfId="0" applyFont="1" applyFill="1" applyAlignment="1">
      <alignment horizontal="left"/>
    </xf>
    <xf numFmtId="0" fontId="36" fillId="4" borderId="0" xfId="0" applyFont="1" applyFill="1"/>
    <xf numFmtId="0" fontId="32" fillId="4" borderId="0" xfId="0" applyFont="1" applyFill="1" applyAlignment="1">
      <alignment horizontal="left" vertical="center" indent="1"/>
    </xf>
    <xf numFmtId="165" fontId="32" fillId="4" borderId="0" xfId="0" applyNumberFormat="1" applyFont="1" applyFill="1" applyAlignment="1">
      <alignment horizontal="right" vertical="center"/>
    </xf>
    <xf numFmtId="0" fontId="32" fillId="4" borderId="0" xfId="0" applyFont="1" applyFill="1" applyAlignment="1">
      <alignment horizontal="right" vertical="center" indent="1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4"/>
        <color theme="8" tint="-0.499984740745262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249977111117893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8" tint="-0.499984740745262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8" tint="-0.499984740745262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8" tint="-0.499984740745262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5" tint="-0.499984740745262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249977111117893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5" tint="-0.499984740745262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5" tint="-0.499984740745262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</dxfs>
  <tableStyles count="1" defaultTableStyle="TableStyleMedium2" defaultPivotStyle="PivotStyleLight16">
    <tableStyle name="Calculator" pivot="0" count="7" xr9:uid="{FB5C0701-2886-4C3E-9936-E8EEE093663B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colors>
    <mruColors>
      <color rgb="FFB4B4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1.xml" Id="rId8" /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customXml" Target="/customXml/item32.xml" Id="rId10" /><Relationship Type="http://schemas.openxmlformats.org/officeDocument/2006/relationships/theme" Target="/xl/theme/theme11.xml" Id="rId4" /><Relationship Type="http://schemas.openxmlformats.org/officeDocument/2006/relationships/customXml" Target="/customXml/item23.xml" Id="rId9" /></Relationships>
</file>

<file path=xl/charts/_rels/chart12.xml.rels>&#65279;<?xml version="1.0" encoding="utf-8"?><Relationships xmlns="http://schemas.openxmlformats.org/package/2006/relationships"><Relationship Type="http://schemas.microsoft.com/office/2011/relationships/chartColorStyle" Target="/xl/charts/colors12.xml" Id="rId2" /><Relationship Type="http://schemas.microsoft.com/office/2011/relationships/chartStyle" Target="/xl/charts/style12.xml" Id="rId1" /></Relationships>
</file>

<file path=xl/charts/_rels/chart21.xml.rels>&#65279;<?xml version="1.0" encoding="utf-8"?><Relationships xmlns="http://schemas.openxmlformats.org/package/2006/relationships"><Relationship Type="http://schemas.microsoft.com/office/2011/relationships/chartColorStyle" Target="/xl/charts/colors2.xml" Id="rId2" /><Relationship Type="http://schemas.microsoft.com/office/2011/relationships/chartStyle" Target="/xl/charts/style2.xml" Id="rId1" />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736331374071201E-2"/>
          <c:y val="5.8075340014316391E-3"/>
          <c:w val="0.97822141510480221"/>
          <c:h val="0.9941924945552018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648-4201-BAAD-1F086C26B8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48-4201-BAAD-1F086C26B85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648-4201-BAAD-1F086C26B8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48-4201-BAAD-1F086C26B85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48-4201-BAAD-1F086C26B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'Personal net worth'!$Q$1:$Q$5</c:f>
            </c:multiLvlStrRef>
          </c:cat>
          <c:val>
            <c:numRef>
              <c:f>'Personal net worth'!$R$1:$R$5</c:f>
              <c:numCache>
                <c:formatCode>;;;</c:formatCode>
                <c:ptCount val="5"/>
                <c:pt idx="0">
                  <c:v>42500</c:v>
                </c:pt>
                <c:pt idx="1">
                  <c:v>98000</c:v>
                </c:pt>
                <c:pt idx="2">
                  <c:v>103000</c:v>
                </c:pt>
                <c:pt idx="3">
                  <c:v>475000</c:v>
                </c:pt>
                <c:pt idx="4">
                  <c:v>1205000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8-4201-BAAD-1F086C26B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454827560"/>
        <c:axId val="454824280"/>
      </c:barChart>
      <c:catAx>
        <c:axId val="454827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4824280"/>
        <c:crosses val="autoZero"/>
        <c:auto val="1"/>
        <c:lblAlgn val="ctr"/>
        <c:lblOffset val="100"/>
        <c:noMultiLvlLbl val="0"/>
      </c:catAx>
      <c:valAx>
        <c:axId val="454824280"/>
        <c:scaling>
          <c:orientation val="minMax"/>
        </c:scaling>
        <c:delete val="1"/>
        <c:axPos val="b"/>
        <c:numFmt formatCode=";;;" sourceLinked="1"/>
        <c:majorTickMark val="none"/>
        <c:minorTickMark val="none"/>
        <c:tickLblPos val="nextTo"/>
        <c:crossAx val="454827560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5.5214526755584144E-3"/>
          <c:w val="1"/>
          <c:h val="0.9944785473244416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5C-4B3B-8B04-0B4CF1CB223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28-4604-8B1E-A73A7B9620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'Personal net worth'!$T$1:$T$2</c:f>
            </c:multiLvlStrRef>
          </c:cat>
          <c:val>
            <c:numRef>
              <c:f>'Personal net worth'!$U$1:$U$2</c:f>
              <c:numCache>
                <c:formatCode>;;;</c:formatCode>
                <c:ptCount val="2"/>
                <c:pt idx="0">
                  <c:v>1923500</c:v>
                </c:pt>
                <c:pt idx="1">
                  <c:v>652500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C-4B3B-8B04-0B4CF1CB2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35321912"/>
        <c:axId val="335319944"/>
      </c:barChart>
      <c:catAx>
        <c:axId val="33532191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335319944"/>
        <c:crosses val="autoZero"/>
        <c:auto val="1"/>
        <c:lblAlgn val="ctr"/>
        <c:lblOffset val="100"/>
        <c:noMultiLvlLbl val="0"/>
      </c:catAx>
      <c:valAx>
        <c:axId val="335319944"/>
        <c:scaling>
          <c:orientation val="minMax"/>
        </c:scaling>
        <c:delete val="1"/>
        <c:axPos val="t"/>
        <c:numFmt formatCode=";;;" sourceLinked="1"/>
        <c:majorTickMark val="none"/>
        <c:minorTickMark val="none"/>
        <c:tickLblPos val="nextTo"/>
        <c:crossAx val="335321912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20000"/>
              <a:lumOff val="8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accent2">
          <a:lumMod val="20000"/>
          <a:lumOff val="80000"/>
          <a:alpha val="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21.xml" Id="rId2" /><Relationship Type="http://schemas.openxmlformats.org/officeDocument/2006/relationships/chart" Target="/xl/charts/chart12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9</xdr:row>
      <xdr:rowOff>88900</xdr:rowOff>
    </xdr:from>
    <xdr:to>
      <xdr:col>6</xdr:col>
      <xdr:colOff>0</xdr:colOff>
      <xdr:row>19</xdr:row>
      <xdr:rowOff>50800</xdr:rowOff>
    </xdr:to>
    <xdr:graphicFrame macro="">
      <xdr:nvGraphicFramePr>
        <xdr:cNvPr id="6" name="Chart 5" descr="Summary of assets 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32490</xdr:colOff>
      <xdr:row>2</xdr:row>
      <xdr:rowOff>596900</xdr:rowOff>
    </xdr:from>
    <xdr:to>
      <xdr:col>9</xdr:col>
      <xdr:colOff>673100</xdr:colOff>
      <xdr:row>7</xdr:row>
      <xdr:rowOff>139700</xdr:rowOff>
    </xdr:to>
    <xdr:graphicFrame macro="">
      <xdr:nvGraphicFramePr>
        <xdr:cNvPr id="7" name="Chart 6" descr="Personal net worth 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Assets" displayName="TBL_Assets" ref="B3:D24" totalsRowShown="0" headerRowDxfId="1" dataDxfId="0" headerRowBorderDxfId="10">
  <autoFilter ref="B3:D24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Category" dataDxfId="4"/>
    <tableColumn id="2" xr3:uid="{00000000-0010-0000-0000-000002000000}" name="Item" dataDxfId="3"/>
    <tableColumn id="3" xr3:uid="{00000000-0010-0000-0000-000003000000}" name="Value" dataDxfId="2"/>
  </tableColumns>
  <tableStyleInfo name="Calculator" showFirstColumn="0" showLastColumn="0" showRowStripes="1" showColumnStripes="0"/>
  <extLst>
    <ext xmlns:x14="http://schemas.microsoft.com/office/spreadsheetml/2009/9/main" uri="{504A1905-F514-4f6f-8877-14C23A59335A}">
      <x14:table altTextSummary="Enter you Assets data in this table. 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Debts" displayName="TBL_Debts" ref="B3:C13" totalsRowShown="0" headerRowDxfId="6" dataDxfId="5" headerRowBorderDxfId="9">
  <autoFilter ref="B3:C13" xr:uid="{00000000-0009-0000-0100-000002000000}">
    <filterColumn colId="0" hiddenButton="1"/>
    <filterColumn colId="1" hiddenButton="1"/>
  </autoFilter>
  <tableColumns count="2">
    <tableColumn id="1" xr3:uid="{00000000-0010-0000-0100-000001000000}" name="Category" dataDxfId="8"/>
    <tableColumn id="2" xr3:uid="{00000000-0010-0000-0100-000002000000}" name="Value" dataDxfId="7"/>
  </tableColumns>
  <tableStyleInfo name="Calculator" showFirstColumn="0" showLastColumn="0" showRowStripes="1" showColumnStripes="0"/>
  <extLst>
    <ext xmlns:x14="http://schemas.microsoft.com/office/spreadsheetml/2009/9/main" uri="{504A1905-F514-4f6f-8877-14C23A59335A}">
      <x14:table altTextSummary="Enter you Debts data in this table. "/>
    </ext>
  </extLst>
</table>
</file>

<file path=xl/theme/theme11.xml><?xml version="1.0" encoding="utf-8"?>
<a:theme xmlns:a="http://schemas.openxmlformats.org/drawingml/2006/main" name="Office Theme">
  <a:themeElements>
    <a:clrScheme name="Net worth 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FE8F6B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60">
      <a:majorFont>
        <a:latin typeface="Tw Cen M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1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21.xml" Id="rId2" /><Relationship Type="http://schemas.openxmlformats.org/officeDocument/2006/relationships/printerSettings" Target="/xl/printerSettings/printerSettings3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U38"/>
  <sheetViews>
    <sheetView showGridLines="0" tabSelected="1" zoomScaleNormal="100" workbookViewId="0"/>
  </sheetViews>
  <sheetFormatPr defaultColWidth="9.109375" defaultRowHeight="14.4" x14ac:dyDescent="0.3"/>
  <cols>
    <col min="1" max="1" width="3.109375" style="1" customWidth="1"/>
    <col min="2" max="2" width="2.88671875" style="1" customWidth="1"/>
    <col min="3" max="3" width="3.88671875" style="1" customWidth="1"/>
    <col min="4" max="4" width="17" style="1" customWidth="1"/>
    <col min="5" max="5" width="28.44140625" style="1" customWidth="1"/>
    <col min="6" max="6" width="22.88671875" style="1" customWidth="1"/>
    <col min="7" max="7" width="3.88671875" style="32" customWidth="1"/>
    <col min="8" max="8" width="28.88671875" style="1" customWidth="1"/>
    <col min="9" max="9" width="14.88671875" style="1" customWidth="1"/>
    <col min="10" max="10" width="10.88671875" style="1" customWidth="1"/>
    <col min="11" max="11" width="3.88671875" style="32" customWidth="1"/>
    <col min="12" max="12" width="9.109375" style="20"/>
    <col min="13" max="13" width="22.33203125" style="10" customWidth="1"/>
    <col min="14" max="14" width="12.33203125" style="10" customWidth="1"/>
    <col min="15" max="15" width="9.33203125" style="10" customWidth="1"/>
    <col min="16" max="16" width="9.109375" style="8"/>
    <col min="17" max="17" width="22.33203125" style="8" customWidth="1"/>
    <col min="18" max="18" width="12.33203125" style="8" customWidth="1"/>
    <col min="19" max="19" width="9.109375" style="8"/>
    <col min="20" max="20" width="22.33203125" style="8" customWidth="1"/>
    <col min="21" max="21" width="12.33203125" style="8" customWidth="1"/>
    <col min="22" max="16384" width="9.109375" style="1"/>
  </cols>
  <sheetData>
    <row r="1" spans="1:21" ht="18" customHeight="1" x14ac:dyDescent="0.3">
      <c r="B1" s="61"/>
      <c r="C1" s="65"/>
      <c r="D1" s="65"/>
      <c r="E1" s="65"/>
      <c r="F1" s="65"/>
      <c r="G1" s="65"/>
      <c r="H1" s="65"/>
      <c r="I1" s="65"/>
      <c r="J1" s="65"/>
      <c r="M1" s="26" t="s">
        <v>36</v>
      </c>
      <c r="N1" s="26">
        <f>SUMIF(TBL_Assets[Category],'Personal net worth'!M1,TBL_Assets[Value])+ROW(M1)/10000</f>
        <v>42500.000099999997</v>
      </c>
      <c r="O1" s="26">
        <f>_xlfn.RANK.EQ(N1,$N$1:$N$5,0)</f>
        <v>5</v>
      </c>
      <c r="Q1" s="26" t="str">
        <f>INDEX($M$1:$N$5,MATCH(5,$O$1:$O$5,0),1)</f>
        <v>Cash and Cash Equivalent</v>
      </c>
      <c r="R1" s="26">
        <f>ROUND(INDEX($M$1:$N$5,MATCH(5,$O$1:$O$5,0),2),2)</f>
        <v>42500</v>
      </c>
      <c r="T1" s="25" t="s">
        <v>39</v>
      </c>
      <c r="U1" s="26">
        <f>SUM(TBL_Assets[Value])</f>
        <v>1923500</v>
      </c>
    </row>
    <row r="2" spans="1:21" s="6" customFormat="1" ht="7.95" customHeight="1" x14ac:dyDescent="0.6">
      <c r="A2" s="27"/>
      <c r="B2" s="41"/>
      <c r="C2" s="40"/>
      <c r="D2" s="42"/>
      <c r="E2" s="42"/>
      <c r="F2" s="43"/>
      <c r="G2" s="40"/>
      <c r="H2" s="43"/>
      <c r="I2" s="43"/>
      <c r="J2" s="43"/>
      <c r="K2" s="33"/>
      <c r="L2" s="21"/>
      <c r="M2" s="26" t="s">
        <v>2</v>
      </c>
      <c r="N2" s="26">
        <f>SUMIF(TBL_Assets[Category],'Personal net worth'!M2,TBL_Assets[Value])+ROW(M2)/10000</f>
        <v>1205000.0001999999</v>
      </c>
      <c r="O2" s="26">
        <f>_xlfn.RANK.EQ(N2,$N$1:$N$5,0)</f>
        <v>1</v>
      </c>
      <c r="P2" s="8"/>
      <c r="Q2" s="26" t="str">
        <f>INDEX($M$1:$N$5,MATCH(4,$O$1:$O$5,0),1)</f>
        <v>Retirement Savings</v>
      </c>
      <c r="R2" s="26">
        <f>ROUND(INDEX($M$1:$N$5,MATCH(4,$O$1:$O$5,0),2),2)</f>
        <v>98000</v>
      </c>
      <c r="S2" s="8"/>
      <c r="T2" s="25" t="s">
        <v>40</v>
      </c>
      <c r="U2" s="26">
        <f>SUM(TBL_Debts[Value])</f>
        <v>652500</v>
      </c>
    </row>
    <row r="3" spans="1:21" s="6" customFormat="1" ht="48" customHeight="1" x14ac:dyDescent="0.6">
      <c r="B3" s="29"/>
      <c r="C3" s="85" t="s">
        <v>45</v>
      </c>
      <c r="D3" s="85"/>
      <c r="E3" s="85"/>
      <c r="F3" s="29"/>
      <c r="G3" s="86" t="s">
        <v>46</v>
      </c>
      <c r="H3" s="60"/>
      <c r="I3" s="63"/>
      <c r="J3" s="63"/>
      <c r="K3" s="27"/>
      <c r="L3" s="21"/>
      <c r="M3" s="26" t="s">
        <v>1</v>
      </c>
      <c r="N3" s="26">
        <f>SUMIF(TBL_Assets[Category],'Personal net worth'!M3,TBL_Assets[Value])+ROW(M3)/10000</f>
        <v>475000.00030000001</v>
      </c>
      <c r="O3" s="26">
        <f>_xlfn.RANK.EQ(N3,$N$1:$N$5,0)</f>
        <v>2</v>
      </c>
      <c r="P3" s="8"/>
      <c r="Q3" s="26" t="str">
        <f>INDEX($M$1:$N$5,MATCH(3,$O$1:$O$5,0),1)</f>
        <v>Life Insurance</v>
      </c>
      <c r="R3" s="26">
        <f>ROUND(INDEX($M$1:$N$5,MATCH(3,$O$1:$O$5,0),2),2)</f>
        <v>103000</v>
      </c>
      <c r="S3" s="8"/>
      <c r="T3" s="9"/>
      <c r="U3" s="9"/>
    </row>
    <row r="4" spans="1:21" ht="75" customHeight="1" x14ac:dyDescent="0.3">
      <c r="B4" s="28"/>
      <c r="C4" s="66">
        <f>E5-E7</f>
        <v>1271000</v>
      </c>
      <c r="D4" s="66"/>
      <c r="E4" s="66"/>
      <c r="F4" s="64"/>
      <c r="G4" s="28"/>
      <c r="H4" s="28"/>
      <c r="I4" s="28"/>
      <c r="J4" s="28"/>
      <c r="M4" s="26" t="s">
        <v>0</v>
      </c>
      <c r="N4" s="26">
        <f>SUMIF(TBL_Assets[Category],'Personal net worth'!M4,TBL_Assets[Value])+ROW(M4)/10000</f>
        <v>98000.000400000004</v>
      </c>
      <c r="O4" s="26">
        <f>_xlfn.RANK.EQ(N4,$N$1:$N$5,0)</f>
        <v>4</v>
      </c>
      <c r="Q4" s="26" t="str">
        <f>INDEX($M$1:$N$5,MATCH(2,$O$1:$O$5,0),1)</f>
        <v>Investments</v>
      </c>
      <c r="R4" s="26">
        <f>ROUND(INDEX($M$1:$N$5,MATCH(2,$O$1:$O$5,0),2),2)</f>
        <v>475000</v>
      </c>
    </row>
    <row r="5" spans="1:21" s="5" customFormat="1" ht="22.95" customHeight="1" x14ac:dyDescent="0.3">
      <c r="B5" s="30"/>
      <c r="C5" s="62"/>
      <c r="D5" s="87" t="s">
        <v>42</v>
      </c>
      <c r="E5" s="88">
        <f>SUM(TBL_Assets[Value])</f>
        <v>1923500</v>
      </c>
      <c r="F5" s="64"/>
      <c r="G5" s="30"/>
      <c r="H5" s="30"/>
      <c r="I5" s="30"/>
      <c r="J5" s="30"/>
      <c r="L5" s="22"/>
      <c r="M5" s="26" t="s">
        <v>35</v>
      </c>
      <c r="N5" s="26">
        <f>SUMIF(TBL_Assets[Category],'Personal net worth'!M5,TBL_Assets[Value])+ROW(M5)/10000</f>
        <v>103000.00049999999</v>
      </c>
      <c r="O5" s="26">
        <f>_xlfn.RANK.EQ(N5,$N$1:$N$5,0)</f>
        <v>3</v>
      </c>
      <c r="P5" s="8"/>
      <c r="Q5" s="26" t="str">
        <f>INDEX($M$1:$N$5,MATCH(1,$O$1:$O$5,0),1)</f>
        <v>Properties</v>
      </c>
      <c r="R5" s="26">
        <f>ROUND(INDEX($M$1:$N$5,MATCH(1,$O$1:$O$5,0),2),2)</f>
        <v>1205000</v>
      </c>
      <c r="S5" s="8"/>
      <c r="T5" s="8"/>
      <c r="U5" s="8"/>
    </row>
    <row r="6" spans="1:21" s="5" customFormat="1" ht="12" customHeight="1" x14ac:dyDescent="0.3">
      <c r="B6" s="30"/>
      <c r="C6" s="31"/>
      <c r="D6" s="87"/>
      <c r="E6" s="89"/>
      <c r="F6" s="30"/>
      <c r="G6" s="31"/>
      <c r="H6" s="30"/>
      <c r="I6" s="30"/>
      <c r="J6" s="30"/>
      <c r="K6" s="34"/>
      <c r="L6" s="22"/>
      <c r="M6" s="8"/>
      <c r="N6" s="8"/>
      <c r="O6" s="8"/>
      <c r="P6" s="8"/>
      <c r="Q6" s="8"/>
      <c r="R6" s="8"/>
      <c r="S6" s="8"/>
      <c r="T6" s="8"/>
      <c r="U6" s="8"/>
    </row>
    <row r="7" spans="1:21" ht="22.95" customHeight="1" x14ac:dyDescent="0.3">
      <c r="B7" s="28"/>
      <c r="C7" s="7"/>
      <c r="D7" s="87" t="s">
        <v>43</v>
      </c>
      <c r="E7" s="88">
        <f>SUM(TBL_Debts[Value])</f>
        <v>652500</v>
      </c>
      <c r="F7" s="30"/>
      <c r="G7" s="28"/>
      <c r="H7" s="28"/>
      <c r="I7" s="28"/>
      <c r="J7" s="28"/>
      <c r="K7" s="35"/>
    </row>
    <row r="8" spans="1:21" ht="31.95" customHeight="1" thickBot="1" x14ac:dyDescent="0.35">
      <c r="B8" s="28"/>
      <c r="C8" s="28"/>
      <c r="D8" s="28"/>
      <c r="E8" s="28"/>
      <c r="F8" s="28"/>
      <c r="G8" s="28"/>
      <c r="H8" s="28"/>
      <c r="I8" s="28"/>
      <c r="J8" s="28"/>
    </row>
    <row r="9" spans="1:21" s="4" customFormat="1" ht="57" customHeight="1" thickTop="1" x14ac:dyDescent="0.55000000000000004">
      <c r="B9" s="54"/>
      <c r="C9" s="82" t="s">
        <v>37</v>
      </c>
      <c r="D9" s="82"/>
      <c r="E9" s="82"/>
      <c r="F9" s="54"/>
      <c r="G9" s="55"/>
      <c r="H9" s="54"/>
      <c r="I9" s="54"/>
      <c r="J9" s="56"/>
      <c r="K9" s="36"/>
      <c r="L9" s="23"/>
      <c r="Q9" s="11"/>
      <c r="R9" s="11"/>
      <c r="S9" s="11"/>
      <c r="T9" s="11"/>
      <c r="U9" s="11"/>
    </row>
    <row r="10" spans="1:21" s="4" customFormat="1" ht="12" customHeight="1" x14ac:dyDescent="0.3">
      <c r="B10" s="45"/>
      <c r="C10" s="45"/>
      <c r="D10" s="45"/>
      <c r="E10" s="45"/>
      <c r="F10" s="45"/>
      <c r="G10" s="45"/>
      <c r="H10" s="57"/>
      <c r="I10" s="58"/>
      <c r="J10" s="59"/>
      <c r="K10" s="38"/>
      <c r="L10" s="23"/>
      <c r="Q10" s="11"/>
      <c r="R10" s="11"/>
      <c r="S10" s="11"/>
      <c r="T10" s="11"/>
      <c r="U10" s="11"/>
    </row>
    <row r="11" spans="1:21" s="4" customFormat="1" ht="22.95" customHeight="1" x14ac:dyDescent="0.3">
      <c r="B11" s="45"/>
      <c r="C11" s="46"/>
      <c r="D11" s="45"/>
      <c r="E11" s="45"/>
      <c r="F11" s="45"/>
      <c r="G11" s="49"/>
      <c r="H11" s="83" t="str">
        <f>Q5</f>
        <v>Properties</v>
      </c>
      <c r="I11" s="84">
        <f>R5</f>
        <v>1205000</v>
      </c>
      <c r="J11" s="59"/>
      <c r="K11" s="37"/>
      <c r="L11" s="23"/>
      <c r="M11" s="11"/>
      <c r="N11" s="11"/>
      <c r="O11" s="10"/>
      <c r="P11" s="11"/>
      <c r="Q11" s="11"/>
      <c r="R11" s="11"/>
      <c r="S11" s="11"/>
      <c r="T11" s="11"/>
      <c r="U11" s="11"/>
    </row>
    <row r="12" spans="1:21" s="4" customFormat="1" ht="12" customHeight="1" x14ac:dyDescent="0.3">
      <c r="B12" s="45"/>
      <c r="C12" s="45"/>
      <c r="D12" s="45"/>
      <c r="E12" s="45"/>
      <c r="F12" s="45"/>
      <c r="G12" s="45"/>
      <c r="H12" s="83"/>
      <c r="I12" s="84"/>
      <c r="J12" s="59"/>
      <c r="K12" s="38"/>
      <c r="L12" s="23"/>
      <c r="M12" s="11"/>
      <c r="N12" s="11"/>
      <c r="O12" s="10"/>
      <c r="P12" s="11"/>
      <c r="Q12" s="11"/>
      <c r="R12" s="11"/>
      <c r="S12" s="11"/>
      <c r="T12" s="11"/>
      <c r="U12" s="11"/>
    </row>
    <row r="13" spans="1:21" s="4" customFormat="1" ht="22.95" customHeight="1" x14ac:dyDescent="0.3">
      <c r="B13" s="45"/>
      <c r="C13" s="45"/>
      <c r="D13" s="45"/>
      <c r="E13" s="45"/>
      <c r="F13" s="45"/>
      <c r="G13" s="50"/>
      <c r="H13" s="83" t="str">
        <f>Q4</f>
        <v>Investments</v>
      </c>
      <c r="I13" s="84">
        <f>R4</f>
        <v>475000</v>
      </c>
      <c r="J13" s="59"/>
      <c r="K13" s="38"/>
      <c r="L13" s="23"/>
      <c r="M13" s="11"/>
      <c r="N13" s="11"/>
      <c r="O13" s="10"/>
      <c r="P13" s="11"/>
      <c r="Q13" s="11"/>
      <c r="R13" s="11"/>
      <c r="S13" s="11"/>
      <c r="T13" s="11"/>
      <c r="U13" s="11"/>
    </row>
    <row r="14" spans="1:21" s="4" customFormat="1" ht="12" customHeight="1" x14ac:dyDescent="0.3">
      <c r="B14" s="45"/>
      <c r="C14" s="47"/>
      <c r="D14" s="47"/>
      <c r="E14" s="47"/>
      <c r="F14" s="45"/>
      <c r="G14" s="47"/>
      <c r="H14" s="83"/>
      <c r="I14" s="84"/>
      <c r="J14" s="59"/>
      <c r="K14" s="34"/>
      <c r="L14" s="23"/>
      <c r="M14" s="10"/>
      <c r="N14" s="10"/>
      <c r="O14" s="10"/>
      <c r="P14" s="11"/>
      <c r="Q14" s="11"/>
      <c r="R14" s="11"/>
      <c r="S14" s="11"/>
      <c r="T14" s="11"/>
      <c r="U14" s="11"/>
    </row>
    <row r="15" spans="1:21" s="4" customFormat="1" ht="22.95" customHeight="1" x14ac:dyDescent="0.3">
      <c r="B15" s="45"/>
      <c r="C15" s="47"/>
      <c r="D15" s="47"/>
      <c r="E15" s="47"/>
      <c r="F15" s="45"/>
      <c r="G15" s="51"/>
      <c r="H15" s="83" t="str">
        <f>Q3</f>
        <v>Life Insurance</v>
      </c>
      <c r="I15" s="84">
        <f>R3</f>
        <v>103000</v>
      </c>
      <c r="J15" s="59"/>
      <c r="K15" s="34"/>
      <c r="L15" s="23"/>
      <c r="M15" s="10"/>
      <c r="N15" s="10"/>
      <c r="O15" s="10"/>
      <c r="P15" s="11"/>
      <c r="Q15" s="11"/>
      <c r="R15" s="11"/>
      <c r="S15" s="11"/>
      <c r="T15" s="11"/>
      <c r="U15" s="11"/>
    </row>
    <row r="16" spans="1:21" s="4" customFormat="1" ht="12" customHeight="1" x14ac:dyDescent="0.3">
      <c r="B16" s="45"/>
      <c r="C16" s="47"/>
      <c r="D16" s="47"/>
      <c r="E16" s="47"/>
      <c r="F16" s="45"/>
      <c r="G16" s="47"/>
      <c r="H16" s="83"/>
      <c r="I16" s="84"/>
      <c r="J16" s="59"/>
      <c r="K16" s="34"/>
      <c r="L16" s="23"/>
      <c r="M16" s="10"/>
      <c r="N16" s="10"/>
      <c r="O16" s="10"/>
      <c r="P16" s="11"/>
      <c r="Q16" s="11"/>
      <c r="R16" s="11"/>
      <c r="S16" s="11"/>
      <c r="T16" s="11"/>
      <c r="U16" s="11"/>
    </row>
    <row r="17" spans="2:21" s="4" customFormat="1" ht="22.95" customHeight="1" x14ac:dyDescent="0.3">
      <c r="B17" s="45"/>
      <c r="C17" s="47"/>
      <c r="D17" s="47"/>
      <c r="E17" s="47"/>
      <c r="F17" s="45"/>
      <c r="G17" s="52"/>
      <c r="H17" s="83" t="str">
        <f>Q2</f>
        <v>Retirement Savings</v>
      </c>
      <c r="I17" s="84">
        <f>R2</f>
        <v>98000</v>
      </c>
      <c r="J17" s="59"/>
      <c r="K17" s="34"/>
      <c r="L17" s="23"/>
      <c r="M17" s="10"/>
      <c r="N17" s="10"/>
      <c r="O17" s="10"/>
      <c r="P17" s="11"/>
      <c r="Q17" s="11"/>
      <c r="R17" s="11"/>
      <c r="S17" s="11"/>
      <c r="T17" s="11"/>
      <c r="U17" s="11"/>
    </row>
    <row r="18" spans="2:21" s="4" customFormat="1" ht="12" customHeight="1" x14ac:dyDescent="0.3">
      <c r="B18" s="45"/>
      <c r="C18" s="47"/>
      <c r="D18" s="47"/>
      <c r="E18" s="47"/>
      <c r="F18" s="45"/>
      <c r="G18" s="47"/>
      <c r="H18" s="83"/>
      <c r="I18" s="84"/>
      <c r="J18" s="59"/>
      <c r="K18" s="34"/>
      <c r="L18" s="23"/>
      <c r="M18" s="10"/>
      <c r="N18" s="10"/>
      <c r="O18" s="10"/>
      <c r="P18" s="11"/>
      <c r="Q18" s="11"/>
      <c r="R18" s="11"/>
      <c r="S18" s="11"/>
      <c r="T18" s="11"/>
      <c r="U18" s="11"/>
    </row>
    <row r="19" spans="2:21" ht="22.95" customHeight="1" x14ac:dyDescent="0.3">
      <c r="B19" s="48"/>
      <c r="C19" s="47"/>
      <c r="D19" s="47"/>
      <c r="E19" s="47"/>
      <c r="F19" s="45"/>
      <c r="G19" s="53"/>
      <c r="H19" s="83" t="str">
        <f>Q1</f>
        <v>Cash and Cash Equivalent</v>
      </c>
      <c r="I19" s="84">
        <f>R1</f>
        <v>42500</v>
      </c>
      <c r="J19" s="48"/>
      <c r="K19" s="34"/>
    </row>
    <row r="20" spans="2:21" ht="30" customHeight="1" x14ac:dyDescent="0.3">
      <c r="B20" s="48"/>
      <c r="C20" s="48"/>
      <c r="D20" s="48"/>
      <c r="E20" s="48"/>
      <c r="F20" s="48"/>
      <c r="G20" s="48"/>
      <c r="H20" s="48"/>
      <c r="I20" s="48"/>
      <c r="J20" s="48"/>
    </row>
    <row r="37" spans="3:21" s="2" customFormat="1" ht="21" x14ac:dyDescent="0.3">
      <c r="C37" s="1"/>
      <c r="D37" s="1"/>
      <c r="E37" s="1"/>
      <c r="F37" s="1"/>
      <c r="G37" s="32"/>
      <c r="H37" s="1"/>
      <c r="I37" s="1"/>
      <c r="K37" s="32"/>
      <c r="L37" s="24"/>
      <c r="M37" s="10"/>
      <c r="N37" s="10"/>
      <c r="O37" s="10"/>
      <c r="P37" s="12"/>
      <c r="Q37" s="12"/>
      <c r="R37" s="12"/>
      <c r="S37" s="12"/>
      <c r="T37" s="12"/>
      <c r="U37" s="12"/>
    </row>
    <row r="38" spans="3:21" ht="21" x14ac:dyDescent="0.3">
      <c r="C38" s="2"/>
      <c r="D38" s="2"/>
      <c r="E38" s="2"/>
      <c r="F38" s="2"/>
      <c r="G38" s="39"/>
      <c r="H38" s="2"/>
      <c r="I38" s="2"/>
      <c r="K38" s="39"/>
    </row>
  </sheetData>
  <sortState xmlns:xlrd2="http://schemas.microsoft.com/office/spreadsheetml/2017/richdata2" ref="M14:N18">
    <sortCondition descending="1" ref="N2:N6"/>
  </sortState>
  <mergeCells count="4">
    <mergeCell ref="C9:E9"/>
    <mergeCell ref="C1:J1"/>
    <mergeCell ref="C3:E3"/>
    <mergeCell ref="C4:E4"/>
  </mergeCells>
  <printOptions horizontalCentered="1" verticalCentered="1"/>
  <pageMargins left="0.5" right="0.5" top="0.3" bottom="0.3" header="0" footer="0"/>
  <pageSetup orientation="landscape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B1:F24"/>
  <sheetViews>
    <sheetView showGridLines="0" zoomScaleNormal="100" workbookViewId="0"/>
  </sheetViews>
  <sheetFormatPr defaultColWidth="9.109375" defaultRowHeight="24" customHeight="1" x14ac:dyDescent="0.3"/>
  <cols>
    <col min="1" max="1" width="3.33203125" style="3" customWidth="1"/>
    <col min="2" max="2" width="36.44140625" style="3" customWidth="1"/>
    <col min="3" max="3" width="40.88671875" style="3" customWidth="1"/>
    <col min="4" max="4" width="20.88671875" style="16" customWidth="1"/>
    <col min="5" max="5" width="3.109375" style="16" customWidth="1"/>
    <col min="6" max="6" width="16.5546875" style="16" customWidth="1"/>
    <col min="7" max="16384" width="9.109375" style="3"/>
  </cols>
  <sheetData>
    <row r="1" spans="2:6" ht="18" customHeight="1" x14ac:dyDescent="0.3">
      <c r="E1" s="18" t="s">
        <v>38</v>
      </c>
    </row>
    <row r="2" spans="2:6" s="13" customFormat="1" ht="85.95" customHeight="1" x14ac:dyDescent="0.3">
      <c r="B2" s="75" t="s">
        <v>41</v>
      </c>
      <c r="C2" s="67"/>
      <c r="D2" s="67"/>
      <c r="E2" s="17"/>
      <c r="F2" s="17"/>
    </row>
    <row r="3" spans="2:6" ht="30" customHeight="1" x14ac:dyDescent="0.3">
      <c r="B3" s="76" t="s">
        <v>3</v>
      </c>
      <c r="C3" s="76" t="s">
        <v>4</v>
      </c>
      <c r="D3" s="77" t="s">
        <v>5</v>
      </c>
    </row>
    <row r="4" spans="2:6" ht="27" customHeight="1" x14ac:dyDescent="0.3">
      <c r="B4" s="78" t="s">
        <v>2</v>
      </c>
      <c r="C4" s="78" t="s">
        <v>6</v>
      </c>
      <c r="D4" s="79">
        <v>560000</v>
      </c>
    </row>
    <row r="5" spans="2:6" ht="27" customHeight="1" x14ac:dyDescent="0.3">
      <c r="B5" s="78" t="s">
        <v>2</v>
      </c>
      <c r="C5" s="78" t="s">
        <v>7</v>
      </c>
      <c r="D5" s="79">
        <v>255000</v>
      </c>
    </row>
    <row r="6" spans="2:6" ht="27" customHeight="1" x14ac:dyDescent="0.3">
      <c r="B6" s="78" t="s">
        <v>0</v>
      </c>
      <c r="C6" s="78" t="s">
        <v>8</v>
      </c>
      <c r="D6" s="79">
        <v>98000</v>
      </c>
    </row>
    <row r="7" spans="2:6" ht="27" customHeight="1" x14ac:dyDescent="0.3">
      <c r="B7" s="78" t="s">
        <v>1</v>
      </c>
      <c r="C7" s="78" t="s">
        <v>9</v>
      </c>
      <c r="D7" s="79">
        <v>53000</v>
      </c>
    </row>
    <row r="8" spans="2:6" ht="27" customHeight="1" x14ac:dyDescent="0.3">
      <c r="B8" s="78" t="s">
        <v>1</v>
      </c>
      <c r="C8" s="78" t="s">
        <v>10</v>
      </c>
      <c r="D8" s="79">
        <v>25000</v>
      </c>
    </row>
    <row r="9" spans="2:6" ht="27" customHeight="1" x14ac:dyDescent="0.3">
      <c r="B9" s="78" t="s">
        <v>1</v>
      </c>
      <c r="C9" s="78" t="s">
        <v>11</v>
      </c>
      <c r="D9" s="79">
        <v>33000</v>
      </c>
    </row>
    <row r="10" spans="2:6" ht="27" customHeight="1" x14ac:dyDescent="0.3">
      <c r="B10" s="78" t="s">
        <v>1</v>
      </c>
      <c r="C10" s="78" t="s">
        <v>12</v>
      </c>
      <c r="D10" s="79">
        <v>74000</v>
      </c>
    </row>
    <row r="11" spans="2:6" ht="27" customHeight="1" x14ac:dyDescent="0.3">
      <c r="B11" s="78" t="s">
        <v>1</v>
      </c>
      <c r="C11" s="78" t="s">
        <v>13</v>
      </c>
      <c r="D11" s="79">
        <v>20000</v>
      </c>
    </row>
    <row r="12" spans="2:6" ht="27" customHeight="1" x14ac:dyDescent="0.3">
      <c r="B12" s="78" t="s">
        <v>1</v>
      </c>
      <c r="C12" s="78" t="s">
        <v>14</v>
      </c>
      <c r="D12" s="79">
        <v>250000</v>
      </c>
    </row>
    <row r="13" spans="2:6" ht="27" customHeight="1" x14ac:dyDescent="0.3">
      <c r="B13" s="78" t="s">
        <v>35</v>
      </c>
      <c r="C13" s="78" t="s">
        <v>15</v>
      </c>
      <c r="D13" s="79">
        <v>18000</v>
      </c>
    </row>
    <row r="14" spans="2:6" ht="27" customHeight="1" x14ac:dyDescent="0.3">
      <c r="B14" s="78" t="s">
        <v>35</v>
      </c>
      <c r="C14" s="78" t="s">
        <v>16</v>
      </c>
      <c r="D14" s="79">
        <v>85000</v>
      </c>
    </row>
    <row r="15" spans="2:6" ht="27" customHeight="1" x14ac:dyDescent="0.3">
      <c r="B15" s="78" t="s">
        <v>1</v>
      </c>
      <c r="C15" s="78" t="s">
        <v>7</v>
      </c>
      <c r="D15" s="79">
        <v>20000</v>
      </c>
    </row>
    <row r="16" spans="2:6" ht="27" customHeight="1" x14ac:dyDescent="0.3">
      <c r="B16" s="78" t="s">
        <v>36</v>
      </c>
      <c r="C16" s="78" t="s">
        <v>17</v>
      </c>
      <c r="D16" s="79">
        <v>35500</v>
      </c>
    </row>
    <row r="17" spans="2:4" ht="27" customHeight="1" x14ac:dyDescent="0.3">
      <c r="B17" s="78" t="s">
        <v>36</v>
      </c>
      <c r="C17" s="78" t="s">
        <v>18</v>
      </c>
      <c r="D17" s="79">
        <v>5000</v>
      </c>
    </row>
    <row r="18" spans="2:4" ht="27" customHeight="1" x14ac:dyDescent="0.3">
      <c r="B18" s="78" t="s">
        <v>36</v>
      </c>
      <c r="C18" s="78" t="s">
        <v>7</v>
      </c>
      <c r="D18" s="79">
        <v>2000</v>
      </c>
    </row>
    <row r="19" spans="2:4" ht="27" customHeight="1" x14ac:dyDescent="0.3">
      <c r="B19" s="78" t="s">
        <v>2</v>
      </c>
      <c r="C19" s="78" t="s">
        <v>19</v>
      </c>
      <c r="D19" s="79">
        <v>55000</v>
      </c>
    </row>
    <row r="20" spans="2:4" ht="27" customHeight="1" x14ac:dyDescent="0.3">
      <c r="B20" s="78" t="s">
        <v>2</v>
      </c>
      <c r="C20" s="78" t="s">
        <v>20</v>
      </c>
      <c r="D20" s="79">
        <v>85000</v>
      </c>
    </row>
    <row r="21" spans="2:4" ht="27" customHeight="1" x14ac:dyDescent="0.3">
      <c r="B21" s="78" t="s">
        <v>2</v>
      </c>
      <c r="C21" s="78" t="s">
        <v>21</v>
      </c>
      <c r="D21" s="79">
        <v>100000</v>
      </c>
    </row>
    <row r="22" spans="2:4" ht="27" customHeight="1" x14ac:dyDescent="0.3">
      <c r="B22" s="78" t="s">
        <v>2</v>
      </c>
      <c r="C22" s="78" t="s">
        <v>22</v>
      </c>
      <c r="D22" s="79">
        <v>50000</v>
      </c>
    </row>
    <row r="23" spans="2:4" ht="27" customHeight="1" x14ac:dyDescent="0.3">
      <c r="B23" s="78" t="s">
        <v>2</v>
      </c>
      <c r="C23" s="78" t="s">
        <v>23</v>
      </c>
      <c r="D23" s="79">
        <v>60000</v>
      </c>
    </row>
    <row r="24" spans="2:4" ht="27" customHeight="1" x14ac:dyDescent="0.3">
      <c r="B24" s="80" t="s">
        <v>2</v>
      </c>
      <c r="C24" s="80" t="s">
        <v>24</v>
      </c>
      <c r="D24" s="81">
        <v>40000</v>
      </c>
    </row>
  </sheetData>
  <mergeCells count="1">
    <mergeCell ref="B2:D2"/>
  </mergeCells>
  <dataValidations count="1">
    <dataValidation type="list" allowBlank="1" showInputMessage="1" showErrorMessage="1" sqref="B4:B24" xr:uid="{00000000-0002-0000-0100-000000000000}">
      <formula1>"Cash and Cash Equivalent, Properties, Investments, Retirement Savings, Life Insurance"</formula1>
    </dataValidation>
  </dataValidations>
  <pageMargins left="0.5" right="0.5" top="0.75" bottom="0.75" header="0.3" footer="0.3"/>
  <pageSetup orientation="portrait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B1:D13"/>
  <sheetViews>
    <sheetView showGridLines="0" workbookViewId="0"/>
  </sheetViews>
  <sheetFormatPr defaultColWidth="9.109375" defaultRowHeight="24" customHeight="1" x14ac:dyDescent="0.3"/>
  <cols>
    <col min="1" max="1" width="3.109375" style="4" customWidth="1"/>
    <col min="2" max="2" width="76.5546875" style="3" customWidth="1"/>
    <col min="3" max="3" width="22" style="15" customWidth="1"/>
    <col min="4" max="4" width="3.33203125" style="4" customWidth="1"/>
    <col min="5" max="16384" width="9.109375" style="4"/>
  </cols>
  <sheetData>
    <row r="1" spans="2:4" ht="18" customHeight="1" x14ac:dyDescent="0.3">
      <c r="D1" s="19" t="s">
        <v>38</v>
      </c>
    </row>
    <row r="2" spans="2:4" s="14" customFormat="1" ht="85.95" customHeight="1" x14ac:dyDescent="0.3">
      <c r="B2" s="68" t="s">
        <v>44</v>
      </c>
      <c r="C2" s="44"/>
    </row>
    <row r="3" spans="2:4" ht="30" customHeight="1" x14ac:dyDescent="0.3">
      <c r="B3" s="69" t="s">
        <v>3</v>
      </c>
      <c r="C3" s="70" t="s">
        <v>5</v>
      </c>
    </row>
    <row r="4" spans="2:4" ht="28.05" customHeight="1" x14ac:dyDescent="0.3">
      <c r="B4" s="71" t="s">
        <v>25</v>
      </c>
      <c r="C4" s="72">
        <v>400000</v>
      </c>
    </row>
    <row r="5" spans="2:4" ht="28.05" customHeight="1" x14ac:dyDescent="0.3">
      <c r="B5" s="71" t="s">
        <v>26</v>
      </c>
      <c r="C5" s="72">
        <v>50000</v>
      </c>
    </row>
    <row r="6" spans="2:4" ht="28.05" customHeight="1" x14ac:dyDescent="0.3">
      <c r="B6" s="71" t="s">
        <v>27</v>
      </c>
      <c r="C6" s="72">
        <v>30000</v>
      </c>
    </row>
    <row r="7" spans="2:4" ht="28.05" customHeight="1" x14ac:dyDescent="0.3">
      <c r="B7" s="71" t="s">
        <v>28</v>
      </c>
      <c r="C7" s="72">
        <v>12500</v>
      </c>
    </row>
    <row r="8" spans="2:4" ht="28.05" customHeight="1" x14ac:dyDescent="0.3">
      <c r="B8" s="71" t="s">
        <v>29</v>
      </c>
      <c r="C8" s="72">
        <v>65000</v>
      </c>
    </row>
    <row r="9" spans="2:4" ht="28.05" customHeight="1" x14ac:dyDescent="0.3">
      <c r="B9" s="71" t="s">
        <v>30</v>
      </c>
      <c r="C9" s="72">
        <v>10000</v>
      </c>
    </row>
    <row r="10" spans="2:4" ht="28.05" customHeight="1" x14ac:dyDescent="0.3">
      <c r="B10" s="71" t="s">
        <v>31</v>
      </c>
      <c r="C10" s="72">
        <v>20000</v>
      </c>
    </row>
    <row r="11" spans="2:4" ht="28.05" customHeight="1" x14ac:dyDescent="0.3">
      <c r="B11" s="71" t="s">
        <v>32</v>
      </c>
      <c r="C11" s="72">
        <v>5000</v>
      </c>
    </row>
    <row r="12" spans="2:4" ht="28.05" customHeight="1" x14ac:dyDescent="0.3">
      <c r="B12" s="71" t="s">
        <v>33</v>
      </c>
      <c r="C12" s="72">
        <v>10000</v>
      </c>
    </row>
    <row r="13" spans="2:4" ht="28.05" customHeight="1" x14ac:dyDescent="0.3">
      <c r="B13" s="73" t="s">
        <v>34</v>
      </c>
      <c r="C13" s="74">
        <v>50000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&#65279;<?xml version="1.0" encoding="utf-8"?><Relationships xmlns="http://schemas.openxmlformats.org/package/2006/relationships"><Relationship Type="http://schemas.openxmlformats.org/officeDocument/2006/relationships/customXmlProps" Target="/customXml/itemProps11.xml" Id="rId1" /></Relationships>
</file>

<file path=customXml/_rels/item23.xml.rels>&#65279;<?xml version="1.0" encoding="utf-8"?><Relationships xmlns="http://schemas.openxmlformats.org/package/2006/relationships"><Relationship Type="http://schemas.openxmlformats.org/officeDocument/2006/relationships/customXmlProps" Target="/customXml/itemProps23.xml" Id="rId1" /></Relationships>
</file>

<file path=customXml/_rels/item32.xml.rels>&#65279;<?xml version="1.0" encoding="utf-8"?><Relationships xmlns="http://schemas.openxmlformats.org/package/2006/relationships"><Relationship Type="http://schemas.openxmlformats.org/officeDocument/2006/relationships/customXmlProps" Target="/customXml/itemProps32.xml" Id="rId1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1.xml><?xml version="1.0" encoding="utf-8"?>
<ds:datastoreItem xmlns:ds="http://schemas.openxmlformats.org/officeDocument/2006/customXml" ds:itemID="{E87F6E86-01C1-4585-9D0A-315DBE106A40}"/>
</file>

<file path=customXml/itemProps23.xml><?xml version="1.0" encoding="utf-8"?>
<ds:datastoreItem xmlns:ds="http://schemas.openxmlformats.org/officeDocument/2006/customXml" ds:itemID="{E1E54B2C-E7C1-4499-8848-CEAD5F22A316}"/>
</file>

<file path=customXml/itemProps32.xml><?xml version="1.0" encoding="utf-8"?>
<ds:datastoreItem xmlns:ds="http://schemas.openxmlformats.org/officeDocument/2006/customXml" ds:itemID="{A5837A09-254C-4A7B-BF05-B31AC71EE93C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TM03783862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ap:HeadingPairs>
  <ap:TitlesOfParts>
    <vt:vector baseType="lpstr" size="4">
      <vt:lpstr>Personal net worth</vt:lpstr>
      <vt:lpstr>Assets</vt:lpstr>
      <vt:lpstr>Debt</vt:lpstr>
      <vt:lpstr>'Personal net worth'!Print_Area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2023-02-23T17:15:26Z</dcterms:created>
  <dcterms:modified xsi:type="dcterms:W3CDTF">2023-02-23T17:15:29Z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