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/>
  <bookViews>
    <workbookView xWindow="-108" yWindow="-108" windowWidth="23256" windowHeight="12720" tabRatio="478" xr2:uid="{00000000-000D-0000-FFFF-FFFF00000000}"/>
  </bookViews>
  <sheets>
    <sheet name="Biweekly time sheet" sheetId="1" r:id="rId1"/>
  </sheets>
  <definedNames>
    <definedName name="_xlnm.Print_Titles" localSheetId="0">'Biweekly time sheet'!$9:$9</definedName>
  </definedNames>
  <calcPr calcId="191029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I6" i="1"/>
  <c r="E24" i="1"/>
  <c r="E26" i="1" s="1"/>
  <c r="F24" i="1"/>
  <c r="G24" i="1"/>
  <c r="H24" i="1"/>
  <c r="H26" i="1" l="1"/>
  <c r="G26" i="1"/>
  <c r="F26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26" i="1" l="1"/>
  <c r="I24" i="1"/>
  <c r="I7" i="1"/>
  <c r="D23" i="1"/>
  <c r="C23" i="1" s="1"/>
  <c r="D22" i="1"/>
  <c r="C22" i="1" s="1"/>
  <c r="D21" i="1"/>
  <c r="C21" i="1" s="1"/>
  <c r="D20" i="1"/>
  <c r="C20" i="1" s="1"/>
  <c r="D19" i="1"/>
  <c r="C19" i="1" s="1"/>
  <c r="D18" i="1"/>
  <c r="C18" i="1" s="1"/>
  <c r="D17" i="1"/>
  <c r="C17" i="1" s="1"/>
  <c r="D16" i="1"/>
  <c r="C16" i="1" s="1"/>
  <c r="D15" i="1"/>
  <c r="C15" i="1" s="1"/>
  <c r="D14" i="1"/>
  <c r="C14" i="1" s="1"/>
  <c r="D13" i="1"/>
  <c r="C13" i="1" s="1"/>
  <c r="D12" i="1"/>
  <c r="C12" i="1" s="1"/>
  <c r="D11" i="1"/>
  <c r="C11" i="1" s="1"/>
  <c r="D10" i="1"/>
  <c r="C10" i="1" s="1"/>
</calcChain>
</file>

<file path=xl/sharedStrings.xml><?xml version="1.0" encoding="utf-8"?>
<sst xmlns="http://schemas.openxmlformats.org/spreadsheetml/2006/main" count="26" uniqueCount="23">
  <si>
    <t>Dream Pipes Plumbing</t>
  </si>
  <si>
    <t xml:space="preserve">Employee: </t>
  </si>
  <si>
    <t>Luca Richter</t>
  </si>
  <si>
    <t>Employee phone:</t>
  </si>
  <si>
    <t>640-555-0164</t>
  </si>
  <si>
    <t>Employee e-mail:</t>
  </si>
  <si>
    <t>luca@example.com</t>
  </si>
  <si>
    <t>Pay period start date:</t>
  </si>
  <si>
    <t>Manager:</t>
  </si>
  <si>
    <t>Elizabeth Moore</t>
  </si>
  <si>
    <t>Pay period end date:</t>
  </si>
  <si>
    <t>Day</t>
  </si>
  <si>
    <t>Date</t>
  </si>
  <si>
    <t>Regular hours</t>
  </si>
  <si>
    <t>Overtime hours</t>
  </si>
  <si>
    <t>Sick</t>
  </si>
  <si>
    <t>Vacation</t>
  </si>
  <si>
    <t>Total</t>
  </si>
  <si>
    <t>Rate per hour</t>
  </si>
  <si>
    <t>Total pay</t>
  </si>
  <si>
    <t>Employee signature</t>
  </si>
  <si>
    <t>Manager signature</t>
  </si>
  <si>
    <t>333 3rd Avenue, Seattle, WA 89101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</si>
</sst>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3" formatCode="_(* #,##0.00_);_(* \(#,##0.00\);_(* &quot;-&quot;??_);_(@_)"/>
    <numFmt numFmtId="164" formatCode="[&lt;=9999999]###\-####;\(###\)\ ###\-####"/>
  </numFmts>
  <fonts count="16" x14ac:knownFonts="1">
    <font>
      <sz val="11"/>
      <color theme="1" tint="0.14996795556505021"/>
      <name val="Calibri"/>
      <family val="1"/>
      <scheme val="minor"/>
    </font>
    <font>
      <sz val="11"/>
      <color theme="0"/>
      <name val="Calibri"/>
      <family val="2"/>
      <scheme val="minor"/>
    </font>
    <font>
      <sz val="11"/>
      <name val="Calibri"/>
      <family val="1"/>
      <scheme val="minor"/>
    </font>
    <font>
      <sz val="22"/>
      <color theme="7"/>
      <name val="Franklin Gothic Medium Cond"/>
      <family val="2"/>
      <scheme val="major"/>
    </font>
    <font>
      <sz val="11"/>
      <color theme="7" tint="-0.24994659260841701"/>
      <name val="Calibri"/>
      <family val="2"/>
      <scheme val="minor"/>
    </font>
    <font>
      <sz val="11"/>
      <color theme="1" tint="0.14996795556505021"/>
      <name val="Calibri"/>
      <family val="1"/>
      <scheme val="minor"/>
    </font>
    <font>
      <sz val="11"/>
      <color theme="7" tint="-0.24994659260841701"/>
      <name val="Calibri"/>
      <family val="1"/>
      <scheme val="minor"/>
    </font>
    <font>
      <b/>
      <sz val="11"/>
      <color theme="1"/>
      <name val="Calibri"/>
      <family val="2"/>
      <scheme val="minor"/>
    </font>
    <font>
      <sz val="22"/>
      <color theme="7"/>
      <name val="Franklin Gothic Medium Cond"/>
      <family val="1"/>
      <scheme val="maj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0"/>
      <color theme="1" tint="0.14999847407452621"/>
      <name val="Arial"/>
      <family val="2"/>
    </font>
    <font>
      <sz val="11"/>
      <color theme="1" tint="0.14999847407452621"/>
      <name val="Calibri"/>
      <family val="1"/>
      <scheme val="minor"/>
    </font>
    <font>
      <sz val="16"/>
      <color theme="6" tint="-0.499984740745262"/>
      <name val="Calibri"/>
      <family val="1"/>
      <scheme val="minor"/>
    </font>
    <font>
      <sz val="16"/>
      <color theme="6" tint="-0.499984740745262"/>
      <name val="Franklin Gothic Medium Cond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7"/>
      </left>
      <right/>
      <top style="thin">
        <color theme="1"/>
      </top>
      <bottom style="thin">
        <color theme="1"/>
      </bottom>
      <diagonal/>
    </border>
    <border>
      <left/>
      <right style="thin">
        <color theme="7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>
      <alignment horizontal="left" vertical="center" indent="1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1" applyNumberFormat="0" applyFill="0" applyProtection="0">
      <alignment vertical="center"/>
    </xf>
    <xf numFmtId="0" fontId="4" fillId="0" borderId="0" applyNumberFormat="0" applyFill="0" applyProtection="0">
      <alignment horizontal="left" vertical="center" wrapText="1" indent="1"/>
    </xf>
    <xf numFmtId="0" fontId="4" fillId="0" borderId="0" applyNumberFormat="0" applyFill="0" applyProtection="0">
      <alignment horizontal="right" vertical="center" wrapText="1"/>
    </xf>
    <xf numFmtId="0" fontId="4" fillId="0" borderId="2" applyNumberFormat="0" applyFill="0" applyProtection="0">
      <alignment horizontal="left" vertical="center" indent="1"/>
    </xf>
    <xf numFmtId="0" fontId="4" fillId="0" borderId="3" applyNumberFormat="0" applyFill="0" applyProtection="0">
      <alignment horizontal="right" vertical="center" wrapText="1" indent="1"/>
    </xf>
    <xf numFmtId="0" fontId="4" fillId="0" borderId="4" applyNumberFormat="0" applyFill="0" applyProtection="0">
      <alignment horizontal="left" vertical="top" indent="1"/>
    </xf>
    <xf numFmtId="0" fontId="1" fillId="2" borderId="6" applyNumberFormat="0" applyAlignment="0" applyProtection="0"/>
    <xf numFmtId="0" fontId="7" fillId="3" borderId="6" applyNumberFormat="0" applyAlignment="0" applyProtection="0"/>
    <xf numFmtId="14" fontId="2" fillId="0" borderId="0" applyFont="0" applyFill="0" applyBorder="0">
      <alignment horizontal="right" vertical="center" indent="1"/>
    </xf>
    <xf numFmtId="0" fontId="6" fillId="0" borderId="0" applyNumberFormat="0" applyFill="0" applyBorder="0" applyAlignment="0" applyProtection="0">
      <alignment horizontal="left" vertical="center" indent="1"/>
    </xf>
    <xf numFmtId="0" fontId="5" fillId="0" borderId="0" applyNumberFormat="0" applyFont="0" applyFill="0" applyBorder="0">
      <alignment horizontal="center" vertical="center"/>
    </xf>
    <xf numFmtId="164" fontId="2" fillId="0" borderId="0" applyFont="0" applyFill="0" applyBorder="0">
      <alignment horizontal="right" vertical="center" indent="1"/>
    </xf>
    <xf numFmtId="43" fontId="5" fillId="0" borderId="0" applyFont="0" applyFill="0" applyBorder="0" applyProtection="0">
      <alignment horizontal="right" vertical="center" indent="2"/>
    </xf>
    <xf numFmtId="7" fontId="5" fillId="0" borderId="0" applyFont="0" applyFill="0" applyBorder="0" applyAlignment="0" applyProtection="0"/>
    <xf numFmtId="0" fontId="1" fillId="4" borderId="5" applyNumberFormat="0" applyAlignment="0" applyProtection="0"/>
  </cellStyleXfs>
  <cellXfs count="64">
    <xf numFmtId="0" fontId="0" fillId="0" borderId="0" xfId="0">
      <alignment horizontal="left" vertical="center" indent="1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>
      <alignment horizontal="left" vertical="center" indent="1"/>
    </xf>
    <xf numFmtId="0" fontId="0" fillId="5" borderId="7" xfId="0" applyFill="1" applyBorder="1" applyAlignment="1">
      <alignment vertical="center"/>
    </xf>
    <xf numFmtId="0" fontId="0" fillId="5" borderId="7" xfId="0" applyFill="1" applyBorder="1">
      <alignment horizontal="left" vertical="center" indent="1"/>
    </xf>
    <xf numFmtId="0" fontId="0" fillId="5" borderId="0" xfId="0" applyFill="1">
      <alignment horizontal="left" vertical="center" indent="1"/>
    </xf>
    <xf numFmtId="0" fontId="0" fillId="5" borderId="7" xfId="0" applyFill="1" applyBorder="1" applyAlignment="1">
      <alignment vertical="top"/>
    </xf>
    <xf numFmtId="0" fontId="0" fillId="5" borderId="9" xfId="0" applyFill="1" applyBorder="1">
      <alignment horizontal="left" vertical="center" indent="1"/>
    </xf>
    <xf numFmtId="0" fontId="0" fillId="5" borderId="10" xfId="0" applyFill="1" applyBorder="1">
      <alignment horizontal="left" vertical="center" indent="1"/>
    </xf>
    <xf numFmtId="0" fontId="0" fillId="5" borderId="11" xfId="0" applyFill="1" applyBorder="1">
      <alignment horizontal="left" vertical="center" indent="1"/>
    </xf>
    <xf numFmtId="0" fontId="3" fillId="5" borderId="0" xfId="2" applyFill="1" applyBorder="1">
      <alignment vertical="center"/>
    </xf>
    <xf numFmtId="0" fontId="0" fillId="7" borderId="0" xfId="0" applyFill="1">
      <alignment horizontal="left" vertical="center" indent="1"/>
    </xf>
    <xf numFmtId="0" fontId="0" fillId="5" borderId="8" xfId="0" applyFill="1" applyBorder="1" applyAlignment="1">
      <alignment horizontal="right" vertical="top" indent="1"/>
    </xf>
    <xf numFmtId="0" fontId="10" fillId="5" borderId="0" xfId="0" applyFont="1" applyFill="1">
      <alignment horizontal="left" vertical="center" indent="1"/>
    </xf>
    <xf numFmtId="2" fontId="11" fillId="7" borderId="12" xfId="9" applyNumberFormat="1" applyFont="1" applyFill="1" applyBorder="1" applyAlignment="1">
      <alignment horizontal="center" vertical="center"/>
    </xf>
    <xf numFmtId="0" fontId="11" fillId="7" borderId="12" xfId="9" applyFont="1" applyFill="1" applyBorder="1" applyAlignment="1">
      <alignment horizontal="center" vertical="center"/>
    </xf>
    <xf numFmtId="7" fontId="11" fillId="7" borderId="12" xfId="15" applyFont="1" applyFill="1" applyBorder="1" applyAlignment="1">
      <alignment horizontal="right" vertical="center"/>
    </xf>
    <xf numFmtId="2" fontId="11" fillId="7" borderId="12" xfId="9" applyNumberFormat="1" applyFont="1" applyFill="1" applyBorder="1" applyAlignment="1">
      <alignment horizontal="right" vertical="center"/>
    </xf>
    <xf numFmtId="0" fontId="9" fillId="7" borderId="12" xfId="8" applyFont="1" applyFill="1" applyBorder="1" applyAlignment="1">
      <alignment vertical="center"/>
    </xf>
    <xf numFmtId="0" fontId="9" fillId="7" borderId="12" xfId="8" applyFont="1" applyFill="1" applyBorder="1" applyAlignment="1">
      <alignment horizontal="center" vertical="center"/>
    </xf>
    <xf numFmtId="7" fontId="9" fillId="7" borderId="12" xfId="15" applyFont="1" applyFill="1" applyBorder="1" applyAlignment="1">
      <alignment horizontal="right" vertical="center"/>
    </xf>
    <xf numFmtId="0" fontId="9" fillId="6" borderId="17" xfId="5" applyFont="1" applyFill="1" applyBorder="1">
      <alignment horizontal="left" vertical="center" indent="1"/>
    </xf>
    <xf numFmtId="14" fontId="9" fillId="6" borderId="19" xfId="10" applyFont="1" applyFill="1" applyBorder="1" applyAlignment="1">
      <alignment horizontal="right" vertical="center" wrapText="1" indent="1"/>
    </xf>
    <xf numFmtId="0" fontId="4" fillId="5" borderId="0" xfId="7" applyFill="1" applyBorder="1">
      <alignment horizontal="left" vertical="top" indent="1"/>
    </xf>
    <xf numFmtId="14" fontId="0" fillId="5" borderId="20" xfId="10" applyFont="1" applyFill="1" applyBorder="1">
      <alignment horizontal="right" vertical="center" indent="1"/>
    </xf>
    <xf numFmtId="0" fontId="9" fillId="5" borderId="0" xfId="7" applyFont="1" applyFill="1" applyBorder="1">
      <alignment horizontal="left" vertical="top" indent="1"/>
    </xf>
    <xf numFmtId="0" fontId="12" fillId="5" borderId="0" xfId="0" applyFont="1" applyFill="1" applyAlignment="1">
      <alignment vertical="top"/>
    </xf>
    <xf numFmtId="0" fontId="13" fillId="5" borderId="0" xfId="0" applyFont="1" applyFill="1">
      <alignment horizontal="left" vertical="center" indent="1"/>
    </xf>
    <xf numFmtId="0" fontId="11" fillId="6" borderId="16" xfId="5" applyFont="1" applyFill="1" applyBorder="1">
      <alignment horizontal="left" vertical="center" indent="1"/>
    </xf>
    <xf numFmtId="0" fontId="14" fillId="6" borderId="13" xfId="0" applyFont="1" applyFill="1" applyBorder="1">
      <alignment horizontal="left" vertical="center" indent="1"/>
    </xf>
    <xf numFmtId="0" fontId="15" fillId="6" borderId="14" xfId="0" applyFont="1" applyFill="1" applyBorder="1" applyAlignment="1">
      <alignment vertical="center"/>
    </xf>
    <xf numFmtId="0" fontId="14" fillId="6" borderId="14" xfId="0" applyFont="1" applyFill="1" applyBorder="1">
      <alignment horizontal="left" vertical="center" indent="1"/>
    </xf>
    <xf numFmtId="0" fontId="15" fillId="6" borderId="14" xfId="0" applyFont="1" applyFill="1" applyBorder="1" applyAlignment="1">
      <alignment horizontal="right" vertical="center"/>
    </xf>
    <xf numFmtId="0" fontId="14" fillId="6" borderId="15" xfId="0" applyFont="1" applyFill="1" applyBorder="1">
      <alignment horizontal="left" vertical="center" indent="1"/>
    </xf>
    <xf numFmtId="0" fontId="8" fillId="5" borderId="0" xfId="2" applyFont="1" applyFill="1" applyBorder="1" applyAlignment="1">
      <alignment vertical="top" wrapText="1"/>
    </xf>
    <xf numFmtId="0" fontId="3" fillId="5" borderId="0" xfId="2" applyFill="1" applyBorder="1" applyAlignment="1">
      <alignment vertical="top" wrapText="1"/>
    </xf>
    <xf numFmtId="164" fontId="9" fillId="6" borderId="18" xfId="13" applyFont="1" applyFill="1" applyBorder="1">
      <alignment horizontal="right" vertical="center" indent="1"/>
    </xf>
    <xf numFmtId="0" fontId="11" fillId="6" borderId="21" xfId="5" applyFont="1" applyFill="1" applyBorder="1" applyAlignment="1">
      <alignment vertical="center"/>
    </xf>
    <xf numFmtId="14" fontId="13" fillId="5" borderId="20" xfId="10" applyFont="1" applyFill="1" applyBorder="1" applyAlignment="1">
      <alignment horizontal="left" vertical="center" indent="1"/>
    </xf>
    <xf numFmtId="0" fontId="0" fillId="5" borderId="22" xfId="0" applyFill="1" applyBorder="1">
      <alignment horizontal="left" vertical="center" indent="1"/>
    </xf>
    <xf numFmtId="14" fontId="0" fillId="5" borderId="22" xfId="10" applyFont="1" applyFill="1" applyBorder="1" applyAlignment="1">
      <alignment horizontal="left" vertical="center" indent="1"/>
    </xf>
    <xf numFmtId="14" fontId="0" fillId="5" borderId="22" xfId="10" applyFont="1" applyFill="1" applyBorder="1">
      <alignment horizontal="right" vertical="center" indent="1"/>
    </xf>
    <xf numFmtId="0" fontId="0" fillId="5" borderId="20" xfId="0" applyFill="1" applyBorder="1">
      <alignment horizontal="left" vertical="center" indent="1"/>
    </xf>
    <xf numFmtId="14" fontId="0" fillId="5" borderId="20" xfId="10" applyFont="1" applyFill="1" applyBorder="1" applyAlignment="1">
      <alignment horizontal="left" vertical="center" indent="1"/>
    </xf>
    <xf numFmtId="0" fontId="9" fillId="5" borderId="0" xfId="7" applyFont="1" applyFill="1" applyBorder="1" applyAlignment="1">
      <alignment vertical="top"/>
    </xf>
    <xf numFmtId="0" fontId="13" fillId="5" borderId="20" xfId="0" applyFont="1" applyFill="1" applyBorder="1" applyAlignment="1">
      <alignment vertical="center"/>
    </xf>
    <xf numFmtId="0" fontId="13" fillId="5" borderId="20" xfId="0" applyFont="1" applyFill="1" applyBorder="1">
      <alignment horizontal="left" vertical="center" indent="1"/>
    </xf>
    <xf numFmtId="14" fontId="0" fillId="0" borderId="0" xfId="10" applyFont="1" applyFill="1" applyBorder="1" applyAlignment="1">
      <alignment horizontal="center" vertical="center"/>
    </xf>
    <xf numFmtId="2" fontId="0" fillId="0" borderId="0" xfId="14" applyNumberFormat="1" applyFont="1" applyFill="1" applyBorder="1" applyAlignment="1">
      <alignment horizontal="right" vertical="center" indent="1"/>
    </xf>
    <xf numFmtId="0" fontId="2" fillId="7" borderId="0" xfId="0" applyFont="1" applyFill="1">
      <alignment horizontal="left" vertical="center" indent="1"/>
    </xf>
    <xf numFmtId="0" fontId="2" fillId="5" borderId="7" xfId="0" applyFont="1" applyFill="1" applyBorder="1" applyAlignment="1">
      <alignment vertical="center"/>
    </xf>
    <xf numFmtId="0" fontId="2" fillId="0" borderId="0" xfId="0" applyFont="1">
      <alignment horizontal="left" vertical="center" indent="1"/>
    </xf>
    <xf numFmtId="0" fontId="2" fillId="0" borderId="0" xfId="12" applyFont="1" applyFill="1" applyBorder="1">
      <alignment horizontal="center" vertical="center"/>
    </xf>
    <xf numFmtId="43" fontId="2" fillId="0" borderId="0" xfId="14" applyFont="1" applyFill="1" applyBorder="1" applyAlignment="1">
      <alignment horizontal="center" vertical="center"/>
    </xf>
    <xf numFmtId="0" fontId="2" fillId="5" borderId="8" xfId="0" applyFont="1" applyFill="1" applyBorder="1">
      <alignment horizontal="left" vertical="center" inden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right" vertical="center" indent="1"/>
    </xf>
    <xf numFmtId="0" fontId="9" fillId="6" borderId="21" xfId="5" applyFont="1" applyFill="1" applyBorder="1">
      <alignment horizontal="left" vertical="center" indent="1"/>
    </xf>
    <xf numFmtId="0" fontId="4" fillId="5" borderId="0" xfId="3" applyFill="1" applyAlignment="1">
      <alignment horizontal="left" vertical="top" wrapText="1"/>
    </xf>
    <xf numFmtId="0" fontId="9" fillId="6" borderId="21" xfId="6" applyFont="1" applyFill="1" applyBorder="1">
      <alignment horizontal="right" vertical="center" wrapText="1" indent="1"/>
    </xf>
    <xf numFmtId="0" fontId="9" fillId="6" borderId="19" xfId="6" applyFont="1" applyFill="1" applyBorder="1">
      <alignment horizontal="right" vertical="center" wrapText="1" indent="1"/>
    </xf>
    <xf numFmtId="0" fontId="9" fillId="6" borderId="21" xfId="1" applyFont="1" applyFill="1" applyBorder="1" applyAlignment="1" applyProtection="1">
      <alignment horizontal="right" vertical="center" wrapText="1" indent="1"/>
    </xf>
    <xf numFmtId="0" fontId="9" fillId="6" borderId="19" xfId="1" applyFont="1" applyFill="1" applyBorder="1" applyAlignment="1" applyProtection="1">
      <alignment horizontal="right" vertical="center" wrapText="1" indent="1"/>
    </xf>
    <xf numFmtId="0" fontId="4" fillId="5" borderId="0" xfId="4" applyFill="1" applyAlignment="1">
      <alignment horizontal="right" vertical="top" wrapText="1"/>
    </xf>
  </cellXfs>
  <cellStyles count="17">
    <cellStyle name="60% - Accent6" xfId="9" builtinId="52" customBuiltin="1"/>
    <cellStyle name="Accent4" xfId="8" builtinId="41" customBuiltin="1"/>
    <cellStyle name="Accent6" xfId="16" builtinId="49" customBuiltin="1"/>
    <cellStyle name="Comma" xfId="14" builtinId="3" customBuiltin="1"/>
    <cellStyle name="Currency" xfId="15" builtinId="4" customBuiltin="1"/>
    <cellStyle name="Date" xfId="10" xr:uid="{00000000-0005-0000-0000-000005000000}"/>
    <cellStyle name="Explanatory Text" xfId="7" builtinId="53" customBuiltin="1"/>
    <cellStyle name="Followed Hyperlink" xfId="11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 customBuiltin="1"/>
    <cellStyle name="Normal" xfId="0" builtinId="0" customBuiltin="1"/>
    <cellStyle name="Phone" xfId="13" xr:uid="{00000000-0005-0000-0000-00000E000000}"/>
    <cellStyle name="Table Heading" xfId="12" xr:uid="{00000000-0005-0000-0000-00000F000000}"/>
    <cellStyle name="Title" xfId="2" builtinId="15" customBuiltin="1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1"/>
        <scheme val="minor"/>
      </font>
    </dxf>
    <dxf>
      <font>
        <color theme="1" tint="0.14996795556505021"/>
      </font>
    </dxf>
    <dxf>
      <font>
        <b val="0"/>
        <i val="0"/>
        <color auto="1"/>
      </font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auto="1"/>
      </font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Biweekly Time Sheet" pivot="0" count="4" xr9:uid="{00000000-0011-0000-FFFF-FFFF00000000}">
      <tableStyleElement type="wholeTable" dxfId="12"/>
      <tableStyleElement type="headerRow" dxfId="11"/>
      <tableStyleElement type="totalRow" dxfId="10"/>
      <tableStyleElement type="firstColumn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248859</xdr:colOff>
      <xdr:row>2</xdr:row>
      <xdr:rowOff>0</xdr:rowOff>
    </xdr:from>
    <xdr:to>
      <xdr:col>6</xdr:col>
      <xdr:colOff>197756</xdr:colOff>
      <xdr:row>4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DE84937-673B-0503-04F1-196F1204755D}"/>
            </a:ext>
          </a:extLst>
        </xdr:cNvPr>
        <xdr:cNvSpPr txBox="1"/>
      </xdr:nvSpPr>
      <xdr:spPr>
        <a:xfrm>
          <a:off x="439359" y="771525"/>
          <a:ext cx="5368622" cy="2533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5400" b="1">
              <a:solidFill>
                <a:schemeClr val="accent3">
                  <a:lumMod val="50000"/>
                </a:schemeClr>
              </a:solidFill>
              <a:latin typeface="+mj-lt"/>
            </a:rPr>
            <a:t>Weekly time sheet </a:t>
          </a:r>
        </a:p>
        <a:p>
          <a:r>
            <a:rPr lang="en-US" sz="5400" b="1">
              <a:solidFill>
                <a:schemeClr val="accent3">
                  <a:lumMod val="50000"/>
                </a:schemeClr>
              </a:solidFill>
              <a:latin typeface="+mj-lt"/>
            </a:rPr>
            <a:t>with breaks</a:t>
          </a:r>
        </a:p>
      </xdr:txBody>
    </xdr:sp>
    <xdr:clientData/>
  </xdr:twoCellAnchor>
  <xdr:twoCellAnchor editAs="oneCell">
    <xdr:from>
      <xdr:col>5</xdr:col>
      <xdr:colOff>1024611</xdr:colOff>
      <xdr:row>2</xdr:row>
      <xdr:rowOff>61137</xdr:rowOff>
    </xdr:from>
    <xdr:to>
      <xdr:col>8</xdr:col>
      <xdr:colOff>1102638</xdr:colOff>
      <xdr:row>3</xdr:row>
      <xdr:rowOff>430280</xdr:rowOff>
    </xdr:to>
    <xdr:pic>
      <xdr:nvPicPr>
        <xdr:cNvPr id="16" name="Picture 15" descr="An illustration of a man and woman discussing and signing a form.">
          <a:extLst>
            <a:ext uri="{FF2B5EF4-FFF2-40B4-BE49-F238E27FC236}">
              <a16:creationId xmlns:a16="http://schemas.microsoft.com/office/drawing/2014/main" id="{127B1487-0395-3606-3532-C2139935F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948911" y="832662"/>
          <a:ext cx="3526077" cy="2293193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C9:I24" totalsRowCount="1" headerRowDxfId="8" totalsRowDxfId="7">
  <tableColumns count="7">
    <tableColumn id="1" xr3:uid="{00000000-0010-0000-0000-000001000000}" name="Day" totalsRowDxfId="6">
      <calculatedColumnFormula>IF($I$6="","",TEXT(TimeSheet[[#This Row],[Date]],"aaaa"))</calculatedColumnFormula>
    </tableColumn>
    <tableColumn id="3" xr3:uid="{00000000-0010-0000-0000-000003000000}" name="Date" totalsRowLabel="Total" totalsRowDxfId="5"/>
    <tableColumn id="4" xr3:uid="{00000000-0010-0000-0000-000004000000}" name="Regular hours" totalsRowFunction="sum" totalsRowDxfId="4"/>
    <tableColumn id="5" xr3:uid="{00000000-0010-0000-0000-000005000000}" name="Overtime hours" totalsRowFunction="sum" totalsRowDxfId="3"/>
    <tableColumn id="13" xr3:uid="{00000000-0010-0000-0000-00000D000000}" name="Sick" totalsRowFunction="sum" totalsRowDxfId="2"/>
    <tableColumn id="12" xr3:uid="{00000000-0010-0000-0000-00000C000000}" name="Vacation" totalsRowFunction="sum" totalsRowDxfId="1"/>
    <tableColumn id="11" xr3:uid="{00000000-0010-0000-0000-00000B000000}" name="Total" totalsRowFunction="sum" totalsRowDxfId="0">
      <calculatedColumnFormula>IFERROR(SUM(E10:H10), "")</calculatedColumnFormula>
    </tableColumn>
  </tableColumns>
  <tableStyleInfo name="Biweekly Time Sheet" showFirstColumn="1" showLastColumn="0" showRowStripes="0" showColumnStripes="0"/>
  <extLst>
    <ext xmlns:x14="http://schemas.microsoft.com/office/spreadsheetml/2009/9/main" uri="{504A1905-F514-4f6f-8877-14C23A59335A}">
      <x14:table altTextSummary="Enter Day, Date, Regular, Overtime, Sick, and Vacation hours. Total Hours and Total Pay are automatically calculated"/>
    </ext>
  </extLst>
</table>
</file>

<file path=xl/theme/theme11.xml><?xml version="1.0" encoding="utf-8"?>
<a:theme xmlns:a="http://schemas.openxmlformats.org/drawingml/2006/main" name="Currency">
  <a:themeElements>
    <a:clrScheme name="Custom 159">
      <a:dk1>
        <a:srgbClr val="000000"/>
      </a:dk1>
      <a:lt1>
        <a:srgbClr val="FFFFFF"/>
      </a:lt1>
      <a:dk2>
        <a:srgbClr val="373545"/>
      </a:dk2>
      <a:lt2>
        <a:srgbClr val="E7E6E6"/>
      </a:lt2>
      <a:accent1>
        <a:srgbClr val="AD84C6"/>
      </a:accent1>
      <a:accent2>
        <a:srgbClr val="8784C7"/>
      </a:accent2>
      <a:accent3>
        <a:srgbClr val="9292BC"/>
      </a:accent3>
      <a:accent4>
        <a:srgbClr val="1F3764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ustom 19">
      <a:majorFont>
        <a:latin typeface="Franklin Gothic Medium Cond"/>
        <a:ea typeface=""/>
        <a:cs typeface=""/>
      </a:majorFont>
      <a:minorFont>
        <a:latin typeface="Calibri"/>
        <a:ea typeface=""/>
        <a:cs typeface=""/>
      </a:minorFont>
    </a:fontScheme>
    <a:fmtScheme name="Currency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10000"/>
              </a:schemeClr>
            </a:gs>
            <a:gs pos="47500">
              <a:schemeClr val="phClr">
                <a:tint val="35000"/>
                <a:satMod val="110000"/>
              </a:schemeClr>
            </a:gs>
            <a:gs pos="58500">
              <a:schemeClr val="phClr">
                <a:tint val="35000"/>
                <a:satMod val="110000"/>
              </a:schemeClr>
            </a:gs>
            <a:gs pos="100000">
              <a:schemeClr val="phClr">
                <a:tint val="8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2000"/>
                <a:satMod val="105000"/>
              </a:schemeClr>
            </a:gs>
            <a:gs pos="47500">
              <a:schemeClr val="phClr">
                <a:shade val="89000"/>
                <a:satMod val="105000"/>
              </a:schemeClr>
            </a:gs>
            <a:gs pos="58500">
              <a:schemeClr val="phClr">
                <a:shade val="89000"/>
                <a:satMod val="105000"/>
              </a:schemeClr>
            </a:gs>
            <a:gs pos="100000">
              <a:schemeClr val="phClr">
                <a:shade val="52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60000" cap="flat" cmpd="thickThin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8100" dir="5400000" algn="r" rotWithShape="0">
              <a:srgbClr val="000000">
                <a:alpha val="60000"/>
              </a:srgbClr>
            </a:outerShdw>
          </a:effectLst>
          <a:scene3d>
            <a:camera prst="isometricLeftDown" fov="0">
              <a:rot lat="0" lon="0" rev="0"/>
            </a:camera>
            <a:lightRig rig="harsh" dir="tl">
              <a:rot lat="0" lon="0" rev="84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38100" dist="38100" dir="5400000" algn="r" rotWithShape="0">
              <a:srgbClr val="000000">
                <a:alpha val="60000"/>
              </a:srgbClr>
            </a:outerShdw>
          </a:effectLst>
          <a:scene3d>
            <a:camera prst="isometricLeftDown" fov="0">
              <a:rot lat="0" lon="0" rev="0"/>
            </a:camera>
            <a:lightRig rig="harsh" dir="tl">
              <a:rot lat="0" lon="0" rev="84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50800" dist="63500" dir="5400000" algn="r" rotWithShape="0">
              <a:srgbClr val="000000">
                <a:alpha val="65000"/>
              </a:srgbClr>
            </a:outerShdw>
          </a:effectLst>
          <a:scene3d>
            <a:camera prst="isometricLeftDown" fov="0">
              <a:rot lat="0" lon="0" rev="0"/>
            </a:camera>
            <a:lightRig rig="harsh" dir="tl">
              <a:rot lat="0" lon="0" rev="8400000"/>
            </a:lightRig>
          </a:scene3d>
          <a:sp3d extrusionH="63500" contourW="38100" prstMaterial="flat">
            <a:bevelT w="50800" h="635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20000"/>
                <a:satMod val="350000"/>
              </a:schemeClr>
            </a:gs>
          </a:gsLst>
          <a:path path="circle">
            <a:fillToRect l="100000" t="100000" r="100000" b="100000"/>
          </a:path>
        </a:gradFill>
        <a:blipFill>
          <a:blip xmlns:r="http://schemas.openxmlformats.org/officeDocument/2006/relationships">
            <a:duotone>
              <a:schemeClr val="phClr">
                <a:tint val="90000"/>
                <a:satMod val="120000"/>
              </a:schemeClr>
              <a:schemeClr val="phClr">
                <a:tint val="84000"/>
                <a:shade val="97000"/>
                <a:satMod val="130000"/>
              </a:schemeClr>
            </a:duotone>
          </a:blip>
          <a:tile tx="0" ty="0" sx="60000" sy="60000" flip="none" algn="t"/>
        </a:blip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3" /><Relationship Type="http://schemas.openxmlformats.org/officeDocument/2006/relationships/printerSettings" Target="/xl/printerSettings/printerSettings11.bin" Id="rId2" /><Relationship Type="http://schemas.openxmlformats.org/officeDocument/2006/relationships/table" Target="/xl/tables/table11.xml" Id="rId4" /><Relationship Type="http://schemas.openxmlformats.org/officeDocument/2006/relationships/hyperlink" Target="mailto:luca@exampl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6"/>
    <pageSetUpPr autoPageBreaks="0" fitToPage="1"/>
  </sheetPr>
  <dimension ref="A1:K33"/>
  <sheetViews>
    <sheetView showGridLines="0" showZeros="0" tabSelected="1" zoomScaleNormal="100" zoomScaleSheetLayoutView="48" workbookViewId="0"/>
  </sheetViews>
  <sheetFormatPr defaultColWidth="9.109375" defaultRowHeight="30" customHeight="1" x14ac:dyDescent="0.3"/>
  <cols>
    <col min="1" max="1" width="2.6640625" customWidth="1"/>
    <col min="2" max="2" width="4.44140625" customWidth="1"/>
    <col min="3" max="4" width="16.5546875" customWidth="1"/>
    <col min="5" max="6" width="18.5546875" customWidth="1"/>
    <col min="7" max="9" width="16.5546875" customWidth="1"/>
    <col min="10" max="10" width="4.44140625" customWidth="1"/>
    <col min="11" max="11" width="2.6640625" customWidth="1"/>
    <col min="12" max="12" width="9.109375" customWidth="1"/>
    <col min="13" max="13" width="14.88671875" customWidth="1"/>
  </cols>
  <sheetData>
    <row r="1" spans="1:11" ht="15.45" customHeight="1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5.9" customHeight="1" x14ac:dyDescent="0.3">
      <c r="A2" s="11"/>
      <c r="B2" s="29"/>
      <c r="C2" s="30" t="s">
        <v>0</v>
      </c>
      <c r="D2" s="31"/>
      <c r="E2" s="31"/>
      <c r="F2" s="31"/>
      <c r="G2" s="31"/>
      <c r="H2" s="31"/>
      <c r="I2" s="32" t="s">
        <v>22</v>
      </c>
      <c r="J2" s="33"/>
      <c r="K2" s="11"/>
    </row>
    <row r="3" spans="1:11" ht="151.94999999999999" customHeight="1" x14ac:dyDescent="0.3">
      <c r="A3" s="11"/>
      <c r="B3" s="4"/>
      <c r="C3" s="34"/>
      <c r="D3" s="35"/>
      <c r="E3" s="35"/>
      <c r="F3" s="35"/>
      <c r="G3" s="35"/>
      <c r="H3" s="10"/>
      <c r="I3" s="10"/>
      <c r="J3" s="12"/>
      <c r="K3" s="11"/>
    </row>
    <row r="4" spans="1:11" ht="46.5" customHeight="1" x14ac:dyDescent="0.3">
      <c r="A4" s="11"/>
      <c r="B4" s="1"/>
      <c r="C4" s="58"/>
      <c r="D4" s="58"/>
      <c r="E4" s="58"/>
      <c r="F4" s="58"/>
      <c r="G4" s="58"/>
      <c r="H4" s="63"/>
      <c r="I4" s="63"/>
      <c r="J4" s="2"/>
      <c r="K4" s="11"/>
    </row>
    <row r="5" spans="1:11" ht="30" customHeight="1" x14ac:dyDescent="0.3">
      <c r="A5" s="11"/>
      <c r="B5" s="3"/>
      <c r="C5" s="28" t="s">
        <v>1</v>
      </c>
      <c r="D5" s="37"/>
      <c r="E5" s="59" t="s">
        <v>2</v>
      </c>
      <c r="F5" s="60"/>
      <c r="G5" s="28" t="s">
        <v>3</v>
      </c>
      <c r="H5" s="57"/>
      <c r="I5" s="36" t="s">
        <v>4</v>
      </c>
      <c r="J5" s="2"/>
      <c r="K5" s="11"/>
    </row>
    <row r="6" spans="1:11" ht="30" customHeight="1" x14ac:dyDescent="0.3">
      <c r="A6" s="11"/>
      <c r="B6" s="3"/>
      <c r="C6" s="28" t="s">
        <v>5</v>
      </c>
      <c r="D6" s="37"/>
      <c r="E6" s="61" t="s">
        <v>6</v>
      </c>
      <c r="F6" s="62"/>
      <c r="G6" s="28" t="s">
        <v>7</v>
      </c>
      <c r="H6" s="21"/>
      <c r="I6" s="22">
        <f ca="1">TODAY()</f>
        <v>45208</v>
      </c>
      <c r="J6" s="2"/>
      <c r="K6" s="11"/>
    </row>
    <row r="7" spans="1:11" ht="30" customHeight="1" x14ac:dyDescent="0.3">
      <c r="A7" s="11"/>
      <c r="B7" s="4"/>
      <c r="C7" s="28" t="s">
        <v>8</v>
      </c>
      <c r="D7" s="37"/>
      <c r="E7" s="59" t="s">
        <v>9</v>
      </c>
      <c r="F7" s="60"/>
      <c r="G7" s="28" t="s">
        <v>10</v>
      </c>
      <c r="H7" s="21"/>
      <c r="I7" s="22">
        <f ca="1">IF($I$6="","",$I$6+13)</f>
        <v>45221</v>
      </c>
      <c r="J7" s="2"/>
      <c r="K7" s="11"/>
    </row>
    <row r="8" spans="1:11" ht="25.95" customHeight="1" x14ac:dyDescent="0.3">
      <c r="A8" s="11"/>
      <c r="B8" s="4"/>
      <c r="C8" s="13"/>
      <c r="D8" s="13"/>
      <c r="E8" s="13"/>
      <c r="F8" s="13"/>
      <c r="G8" s="13"/>
      <c r="H8" s="13"/>
      <c r="I8" s="13"/>
      <c r="J8" s="2"/>
      <c r="K8" s="11"/>
    </row>
    <row r="9" spans="1:11" s="51" customFormat="1" ht="30" customHeight="1" x14ac:dyDescent="0.3">
      <c r="A9" s="49"/>
      <c r="B9" s="50"/>
      <c r="C9" s="51" t="s">
        <v>11</v>
      </c>
      <c r="D9" s="52" t="s">
        <v>12</v>
      </c>
      <c r="E9" s="53" t="s">
        <v>13</v>
      </c>
      <c r="F9" s="52" t="s">
        <v>14</v>
      </c>
      <c r="G9" s="52" t="s">
        <v>15</v>
      </c>
      <c r="H9" s="52" t="s">
        <v>16</v>
      </c>
      <c r="I9" s="52" t="s">
        <v>17</v>
      </c>
      <c r="J9" s="54"/>
      <c r="K9" s="49"/>
    </row>
    <row r="10" spans="1:11" ht="30" customHeight="1" x14ac:dyDescent="0.3">
      <c r="A10" s="11"/>
      <c r="B10" s="3"/>
      <c r="C10" t="str">
        <f ca="1">IF($I$6="","",TEXT(TimeSheet[[#This Row],[Date]],"aaaa"))</f>
        <v>Monday</v>
      </c>
      <c r="D10" s="47">
        <f ca="1">I6</f>
        <v>45208</v>
      </c>
      <c r="E10" s="48">
        <v>8</v>
      </c>
      <c r="F10" s="48"/>
      <c r="G10" s="48"/>
      <c r="H10" s="48"/>
      <c r="I10" s="48">
        <f>IFERROR(SUM(E10:H10), "")</f>
        <v>8</v>
      </c>
      <c r="J10" s="2"/>
      <c r="K10" s="11"/>
    </row>
    <row r="11" spans="1:11" ht="30" customHeight="1" x14ac:dyDescent="0.3">
      <c r="A11" s="11"/>
      <c r="B11" s="3"/>
      <c r="C11" t="str">
        <f ca="1">IF($I$6="","",TEXT(TimeSheet[[#This Row],[Date]],"aaaa"))</f>
        <v>Tuesday</v>
      </c>
      <c r="D11" s="47">
        <f ca="1">IF($I$6="","",$I$6+1)</f>
        <v>45209</v>
      </c>
      <c r="E11" s="48">
        <v>8</v>
      </c>
      <c r="F11" s="48">
        <v>2</v>
      </c>
      <c r="G11" s="48"/>
      <c r="H11" s="48"/>
      <c r="I11" s="48">
        <f t="shared" ref="I11:I23" si="0">IFERROR(SUM(E11:H11), "")</f>
        <v>10</v>
      </c>
      <c r="J11" s="2"/>
      <c r="K11" s="11"/>
    </row>
    <row r="12" spans="1:11" ht="30" customHeight="1" x14ac:dyDescent="0.3">
      <c r="A12" s="11"/>
      <c r="B12" s="3"/>
      <c r="C12" t="str">
        <f ca="1">IF($I$6="","",TEXT(TimeSheet[[#This Row],[Date]],"aaaa"))</f>
        <v>Wednesday</v>
      </c>
      <c r="D12" s="47">
        <f ca="1">IF($I$6="","",$I$6+2)</f>
        <v>45210</v>
      </c>
      <c r="E12" s="48"/>
      <c r="F12" s="48"/>
      <c r="G12" s="48">
        <v>8</v>
      </c>
      <c r="H12" s="48"/>
      <c r="I12" s="48">
        <f t="shared" si="0"/>
        <v>8</v>
      </c>
      <c r="J12" s="2"/>
      <c r="K12" s="11"/>
    </row>
    <row r="13" spans="1:11" ht="30" customHeight="1" x14ac:dyDescent="0.3">
      <c r="A13" s="11"/>
      <c r="B13" s="3"/>
      <c r="C13" t="str">
        <f ca="1">IF($I$6="","",TEXT(TimeSheet[[#This Row],[Date]],"aaaa"))</f>
        <v>Thursday</v>
      </c>
      <c r="D13" s="47">
        <f ca="1">IF($I$6="","",$I$6+3)</f>
        <v>45211</v>
      </c>
      <c r="E13" s="48"/>
      <c r="F13" s="48"/>
      <c r="G13" s="48"/>
      <c r="H13" s="48">
        <v>8</v>
      </c>
      <c r="I13" s="48">
        <f t="shared" si="0"/>
        <v>8</v>
      </c>
      <c r="J13" s="2"/>
      <c r="K13" s="11"/>
    </row>
    <row r="14" spans="1:11" ht="30" customHeight="1" x14ac:dyDescent="0.3">
      <c r="A14" s="11"/>
      <c r="B14" s="3"/>
      <c r="C14" t="str">
        <f ca="1">IF($I$6="","",TEXT(TimeSheet[[#This Row],[Date]],"aaaa"))</f>
        <v>Friday</v>
      </c>
      <c r="D14" s="47">
        <f ca="1">IF($I$6="","",$I$6+4)</f>
        <v>45212</v>
      </c>
      <c r="E14" s="48"/>
      <c r="F14" s="48"/>
      <c r="G14" s="48"/>
      <c r="H14" s="48"/>
      <c r="I14" s="48">
        <f t="shared" si="0"/>
        <v>0</v>
      </c>
      <c r="J14" s="2"/>
      <c r="K14" s="11"/>
    </row>
    <row r="15" spans="1:11" ht="30" customHeight="1" x14ac:dyDescent="0.3">
      <c r="A15" s="11"/>
      <c r="B15" s="3"/>
      <c r="C15" t="str">
        <f ca="1">IF($I$6="","",TEXT(TimeSheet[[#This Row],[Date]],"aaaa"))</f>
        <v>Saturday</v>
      </c>
      <c r="D15" s="47">
        <f ca="1">IF($I$6="","",$I$6+5)</f>
        <v>45213</v>
      </c>
      <c r="E15" s="48"/>
      <c r="F15" s="48"/>
      <c r="G15" s="48"/>
      <c r="H15" s="48"/>
      <c r="I15" s="48">
        <f t="shared" si="0"/>
        <v>0</v>
      </c>
      <c r="J15" s="2"/>
      <c r="K15" s="11"/>
    </row>
    <row r="16" spans="1:11" ht="30" customHeight="1" x14ac:dyDescent="0.3">
      <c r="A16" s="11"/>
      <c r="B16" s="3"/>
      <c r="C16" t="str">
        <f ca="1">IF($I$6="","",TEXT(TimeSheet[[#This Row],[Date]],"aaaa"))</f>
        <v>Sunday</v>
      </c>
      <c r="D16" s="47">
        <f ca="1">IF($I$6="","",$I$6+6)</f>
        <v>45214</v>
      </c>
      <c r="E16" s="48"/>
      <c r="F16" s="48"/>
      <c r="G16" s="48"/>
      <c r="H16" s="48"/>
      <c r="I16" s="48">
        <f t="shared" si="0"/>
        <v>0</v>
      </c>
      <c r="J16" s="2"/>
      <c r="K16" s="11"/>
    </row>
    <row r="17" spans="1:11" ht="30" customHeight="1" x14ac:dyDescent="0.3">
      <c r="A17" s="11"/>
      <c r="B17" s="3"/>
      <c r="C17" t="str">
        <f ca="1">IF($I$6="","",TEXT(TimeSheet[[#This Row],[Date]],"aaaa"))</f>
        <v>Monday</v>
      </c>
      <c r="D17" s="47">
        <f ca="1">IF($I$6="","",$I$6+7)</f>
        <v>45215</v>
      </c>
      <c r="E17" s="48"/>
      <c r="F17" s="48"/>
      <c r="G17" s="48"/>
      <c r="H17" s="48"/>
      <c r="I17" s="48">
        <f t="shared" si="0"/>
        <v>0</v>
      </c>
      <c r="J17" s="2"/>
      <c r="K17" s="11"/>
    </row>
    <row r="18" spans="1:11" ht="30" customHeight="1" x14ac:dyDescent="0.3">
      <c r="A18" s="11"/>
      <c r="B18" s="3"/>
      <c r="C18" t="str">
        <f ca="1">IF($I$6="","",TEXT(TimeSheet[[#This Row],[Date]],"aaaa"))</f>
        <v>Tuesday</v>
      </c>
      <c r="D18" s="47">
        <f ca="1">IF($I$6="","",$I$6+8)</f>
        <v>45216</v>
      </c>
      <c r="E18" s="48"/>
      <c r="F18" s="48"/>
      <c r="G18" s="48"/>
      <c r="H18" s="48"/>
      <c r="I18" s="48">
        <f t="shared" si="0"/>
        <v>0</v>
      </c>
      <c r="J18" s="2"/>
      <c r="K18" s="11"/>
    </row>
    <row r="19" spans="1:11" ht="30" customHeight="1" x14ac:dyDescent="0.3">
      <c r="A19" s="11"/>
      <c r="B19" s="3"/>
      <c r="C19" t="str">
        <f ca="1">IF($I$6="","",TEXT(TimeSheet[[#This Row],[Date]],"aaaa"))</f>
        <v>Wednesday</v>
      </c>
      <c r="D19" s="47">
        <f ca="1">IF($I$6="","",$I$6+9)</f>
        <v>45217</v>
      </c>
      <c r="E19" s="48"/>
      <c r="F19" s="48"/>
      <c r="G19" s="48"/>
      <c r="H19" s="48"/>
      <c r="I19" s="48">
        <f t="shared" si="0"/>
        <v>0</v>
      </c>
      <c r="J19" s="2"/>
      <c r="K19" s="11"/>
    </row>
    <row r="20" spans="1:11" ht="30" customHeight="1" x14ac:dyDescent="0.3">
      <c r="A20" s="11"/>
      <c r="B20" s="3"/>
      <c r="C20" t="str">
        <f ca="1">IF($I$6="","",TEXT(TimeSheet[[#This Row],[Date]],"aaaa"))</f>
        <v>Thursday</v>
      </c>
      <c r="D20" s="47">
        <f ca="1">IF($I$6="","",$I$6+10)</f>
        <v>45218</v>
      </c>
      <c r="E20" s="48"/>
      <c r="F20" s="48"/>
      <c r="G20" s="48"/>
      <c r="H20" s="48"/>
      <c r="I20" s="48">
        <f t="shared" si="0"/>
        <v>0</v>
      </c>
      <c r="J20" s="2"/>
      <c r="K20" s="11"/>
    </row>
    <row r="21" spans="1:11" ht="30" customHeight="1" x14ac:dyDescent="0.3">
      <c r="A21" s="11"/>
      <c r="B21" s="3"/>
      <c r="C21" t="str">
        <f ca="1">IF($I$6="","",TEXT(TimeSheet[[#This Row],[Date]],"aaaa"))</f>
        <v>Friday</v>
      </c>
      <c r="D21" s="47">
        <f ca="1">IF($I$6="","",$I$6+11)</f>
        <v>45219</v>
      </c>
      <c r="E21" s="48"/>
      <c r="F21" s="48"/>
      <c r="G21" s="48"/>
      <c r="H21" s="48"/>
      <c r="I21" s="48">
        <f t="shared" si="0"/>
        <v>0</v>
      </c>
      <c r="J21" s="2"/>
      <c r="K21" s="11"/>
    </row>
    <row r="22" spans="1:11" ht="30" customHeight="1" x14ac:dyDescent="0.3">
      <c r="A22" s="11"/>
      <c r="B22" s="3"/>
      <c r="C22" t="str">
        <f ca="1">IF($I$6="","",TEXT(TimeSheet[[#This Row],[Date]],"aaaa"))</f>
        <v>Saturday</v>
      </c>
      <c r="D22" s="47">
        <f ca="1">IF($I$6="","",$I$6+12)</f>
        <v>45220</v>
      </c>
      <c r="E22" s="48"/>
      <c r="F22" s="48"/>
      <c r="G22" s="48"/>
      <c r="H22" s="48"/>
      <c r="I22" s="48">
        <f t="shared" si="0"/>
        <v>0</v>
      </c>
      <c r="J22" s="2"/>
      <c r="K22" s="11"/>
    </row>
    <row r="23" spans="1:11" ht="30" customHeight="1" x14ac:dyDescent="0.3">
      <c r="A23" s="11"/>
      <c r="B23" s="3"/>
      <c r="C23" t="str">
        <f ca="1">IF($I$6="","",TEXT(TimeSheet[[#This Row],[Date]],"aaaa"))</f>
        <v>Sunday</v>
      </c>
      <c r="D23" s="47">
        <f ca="1">IF($I$6="","",$I$6+13)</f>
        <v>45221</v>
      </c>
      <c r="E23" s="48"/>
      <c r="F23" s="48"/>
      <c r="G23" s="48"/>
      <c r="H23" s="48"/>
      <c r="I23" s="48">
        <f t="shared" si="0"/>
        <v>0</v>
      </c>
      <c r="J23" s="2"/>
      <c r="K23" s="11"/>
    </row>
    <row r="24" spans="1:11" s="51" customFormat="1" ht="30" customHeight="1" x14ac:dyDescent="0.3">
      <c r="A24" s="49"/>
      <c r="B24" s="50"/>
      <c r="D24" s="55" t="s">
        <v>17</v>
      </c>
      <c r="E24" s="56">
        <f>SUBTOTAL(109,TimeSheet[Regular hours])</f>
        <v>16</v>
      </c>
      <c r="F24" s="56">
        <f>SUBTOTAL(109,TimeSheet[Overtime hours])</f>
        <v>2</v>
      </c>
      <c r="G24" s="56">
        <f>SUBTOTAL(109,TimeSheet[Sick])</f>
        <v>8</v>
      </c>
      <c r="H24" s="56">
        <f>SUBTOTAL(109,TimeSheet[Vacation])</f>
        <v>8</v>
      </c>
      <c r="I24" s="56">
        <f>SUBTOTAL(109,TimeSheet[Total])</f>
        <v>34</v>
      </c>
      <c r="J24" s="54"/>
      <c r="K24" s="49"/>
    </row>
    <row r="25" spans="1:11" ht="30" customHeight="1" x14ac:dyDescent="0.3">
      <c r="A25" s="11"/>
      <c r="B25" s="3"/>
      <c r="C25" s="14"/>
      <c r="D25" s="15" t="s">
        <v>18</v>
      </c>
      <c r="E25" s="16">
        <v>10</v>
      </c>
      <c r="F25" s="16">
        <f>E25*1.5</f>
        <v>15</v>
      </c>
      <c r="G25" s="16">
        <f>E25</f>
        <v>10</v>
      </c>
      <c r="H25" s="16">
        <f>E25</f>
        <v>10</v>
      </c>
      <c r="I25" s="17"/>
      <c r="J25" s="2"/>
      <c r="K25" s="11"/>
    </row>
    <row r="26" spans="1:11" ht="30" customHeight="1" x14ac:dyDescent="0.3">
      <c r="A26" s="11"/>
      <c r="B26" s="4"/>
      <c r="C26" s="18"/>
      <c r="D26" s="19" t="s">
        <v>19</v>
      </c>
      <c r="E26" s="20">
        <f>IFERROR(SUM(E25*TimeSheet[[#Totals],[Regular hours]]), "")</f>
        <v>160</v>
      </c>
      <c r="F26" s="20">
        <f>IFERROR(SUM(F25*TimeSheet[[#Totals],[Overtime hours]]), "")</f>
        <v>30</v>
      </c>
      <c r="G26" s="20">
        <f>IFERROR(SUM(G25*TimeSheet[[#Totals],[Sick]]), "")</f>
        <v>80</v>
      </c>
      <c r="H26" s="20">
        <f>IFERROR(SUM(H25*TimeSheet[[#Totals],[Vacation]]), "")</f>
        <v>80</v>
      </c>
      <c r="I26" s="20">
        <f>IFERROR(SUM(E26:H26), "")</f>
        <v>350</v>
      </c>
      <c r="J26" s="2"/>
      <c r="K26" s="11"/>
    </row>
    <row r="27" spans="1:11" ht="14.1" customHeight="1" x14ac:dyDescent="0.3">
      <c r="A27" s="11"/>
      <c r="B27" s="6"/>
      <c r="C27" s="39"/>
      <c r="D27" s="39"/>
      <c r="E27" s="39"/>
      <c r="F27" s="39"/>
      <c r="G27" s="5"/>
      <c r="H27" s="40"/>
      <c r="I27" s="41"/>
      <c r="J27" s="2"/>
      <c r="K27" s="11"/>
    </row>
    <row r="28" spans="1:11" ht="30" customHeight="1" x14ac:dyDescent="0.3">
      <c r="A28" s="11"/>
      <c r="B28" s="6"/>
      <c r="C28" s="42"/>
      <c r="D28" s="42"/>
      <c r="E28" s="42"/>
      <c r="F28" s="42"/>
      <c r="G28" s="5"/>
      <c r="H28" s="43"/>
      <c r="I28" s="24"/>
      <c r="J28" s="2"/>
      <c r="K28" s="11"/>
    </row>
    <row r="29" spans="1:11" ht="30" customHeight="1" x14ac:dyDescent="0.3">
      <c r="A29" s="11"/>
      <c r="B29" s="4"/>
      <c r="C29" s="25" t="s">
        <v>20</v>
      </c>
      <c r="D29" s="44"/>
      <c r="E29" s="44"/>
      <c r="F29" s="44"/>
      <c r="G29" s="26"/>
      <c r="H29" s="25" t="s">
        <v>12</v>
      </c>
      <c r="I29" s="23"/>
      <c r="J29" s="2"/>
      <c r="K29" s="11"/>
    </row>
    <row r="30" spans="1:11" ht="30" customHeight="1" x14ac:dyDescent="0.3">
      <c r="A30" s="11"/>
      <c r="B30" s="6"/>
      <c r="C30" s="46"/>
      <c r="D30" s="45"/>
      <c r="E30" s="45"/>
      <c r="F30" s="45"/>
      <c r="G30" s="27"/>
      <c r="H30" s="38"/>
      <c r="I30" s="24"/>
      <c r="J30" s="2"/>
      <c r="K30" s="11"/>
    </row>
    <row r="31" spans="1:11" ht="30" customHeight="1" x14ac:dyDescent="0.3">
      <c r="A31" s="11"/>
      <c r="B31" s="4"/>
      <c r="C31" s="25" t="s">
        <v>21</v>
      </c>
      <c r="D31" s="44"/>
      <c r="E31" s="44"/>
      <c r="F31" s="44"/>
      <c r="G31" s="26"/>
      <c r="H31" s="25" t="s">
        <v>12</v>
      </c>
      <c r="I31" s="23"/>
      <c r="J31" s="2"/>
      <c r="K31" s="11"/>
    </row>
    <row r="32" spans="1:11" ht="14.4" customHeight="1" thickBot="1" x14ac:dyDescent="0.35">
      <c r="A32" s="11"/>
      <c r="B32" s="7"/>
      <c r="C32" s="8"/>
      <c r="D32" s="8"/>
      <c r="E32" s="8"/>
      <c r="F32" s="8"/>
      <c r="G32" s="8"/>
      <c r="H32" s="8"/>
      <c r="I32" s="8"/>
      <c r="J32" s="9"/>
      <c r="K32" s="11"/>
    </row>
    <row r="33" spans="1:11" ht="15.4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</sheetData>
  <mergeCells count="5">
    <mergeCell ref="C4:G4"/>
    <mergeCell ref="E5:F5"/>
    <mergeCell ref="E6:F6"/>
    <mergeCell ref="E7:F7"/>
    <mergeCell ref="H4:I4"/>
  </mergeCells>
  <phoneticPr fontId="0" type="noConversion"/>
  <dataValidations xWindow="439" yWindow="617" count="20">
    <dataValidation allowBlank="1" showInputMessage="1" showErrorMessage="1" prompt="Create Biweekly Time Sheet in this worksheet. Total hours and Total pay are automatically calculated." sqref="A1" xr:uid="{00000000-0002-0000-0000-000000000000}"/>
    <dataValidation allowBlank="1" showInputMessage="1" showErrorMessage="1" prompt="Enter Company Name in this cell. Enter company Address in cell I2 and employee details in cells E5, E6, E7, and I5." sqref="C2" xr:uid="{00000000-0002-0000-0000-000002000000}"/>
    <dataValidation allowBlank="1" showInputMessage="1" showErrorMessage="1" prompt="Enter Employee name in this cell" sqref="E5:F5" xr:uid="{00000000-0002-0000-0000-000005000000}"/>
    <dataValidation allowBlank="1" showInputMessage="1" showErrorMessage="1" prompt="Enter Employee email address in this cell" sqref="E6:F6" xr:uid="{00000000-0002-0000-0000-000009000000}"/>
    <dataValidation allowBlank="1" showInputMessage="1" showErrorMessage="1" prompt="Enter Manager name in this cell" sqref="E7:F7" xr:uid="{00000000-0002-0000-0000-00000B000000}"/>
    <dataValidation allowBlank="1" showInputMessage="1" showErrorMessage="1" prompt="Enter Pay period start date in this cell" sqref="I6" xr:uid="{00000000-0002-0000-0000-00000D000000}"/>
    <dataValidation allowBlank="1" showInputMessage="1" showErrorMessage="1" prompt="Enter Pay period end date in this cell" sqref="I7" xr:uid="{00000000-0002-0000-0000-00000F000000}"/>
    <dataValidation allowBlank="1" showInputMessage="1" showErrorMessage="1" prompt="Date is automatically updated in this column under this heading based on Pay period start and end date in cell I6 and I7" sqref="D9" xr:uid="{00000000-0002-0000-0000-000010000000}"/>
    <dataValidation allowBlank="1" showInputMessage="1" showErrorMessage="1" prompt="Enter Regular Hours in this column under this heading" sqref="E9" xr:uid="{00000000-0002-0000-0000-000011000000}"/>
    <dataValidation allowBlank="1" showInputMessage="1" showErrorMessage="1" prompt="Enter Overtime Hours in this column under this heading" sqref="F9" xr:uid="{00000000-0002-0000-0000-000012000000}"/>
    <dataValidation allowBlank="1" showInputMessage="1" showErrorMessage="1" prompt="Enter Sick hours in this column under this heading" sqref="G9" xr:uid="{00000000-0002-0000-0000-000013000000}"/>
    <dataValidation allowBlank="1" showInputMessage="1" showErrorMessage="1" prompt="Enter Vacation hours in this column under this heading" sqref="H9" xr:uid="{00000000-0002-0000-0000-000014000000}"/>
    <dataValidation allowBlank="1" showInputMessage="1" showErrorMessage="1" prompt="Total hours are automatically calculated in this column under this heading" sqref="I9" xr:uid="{00000000-0002-0000-0000-000015000000}"/>
    <dataValidation allowBlank="1" showInputMessage="1" showErrorMessage="1" prompt="Enter Employee Signature in this cell" sqref="C28" xr:uid="{00000000-0002-0000-0000-000016000000}"/>
    <dataValidation allowBlank="1" showInputMessage="1" showErrorMessage="1" prompt="Enter Manager Signature in this cell" sqref="C30" xr:uid="{00000000-0002-0000-0000-000017000000}"/>
    <dataValidation allowBlank="1" showInputMessage="1" showErrorMessage="1" prompt="Enter Date in this cell" sqref="H28 H30" xr:uid="{00000000-0002-0000-0000-000018000000}"/>
    <dataValidation allowBlank="1" showInputMessage="1" showErrorMessage="1" prompt="Enter Rate per hour in cells at right" sqref="D25" xr:uid="{00000000-0002-0000-0000-000019000000}"/>
    <dataValidation allowBlank="1" showInputMessage="1" showErrorMessage="1" prompt="Total pay is automatically calculated in cells at right" sqref="D26" xr:uid="{00000000-0002-0000-0000-00001A000000}"/>
    <dataValidation allowBlank="1" showInputMessage="1" showErrorMessage="1" prompt="Enter company Street Address, Address 2, City, State, and Zip code in this cell and Pay period start and end date in cell I6 and I7" sqref="I2" xr:uid="{F751CD0A-243C-47BC-BFC8-76E8CBD293B5}"/>
    <dataValidation allowBlank="1" showInputMessage="1" showErrorMessage="1" prompt="Enter Employee phone in this cell" sqref="I5" xr:uid="{00000000-0002-0000-0000-000007000000}"/>
  </dataValidations>
  <hyperlinks>
    <hyperlink ref="E6" r:id="rId1" xr:uid="{6CBBE823-C76F-4097-8C50-F72B02F689DD}"/>
  </hyperlinks>
  <printOptions horizontalCentered="1" verticalCentered="1"/>
  <pageMargins left="0.5" right="0.5" top="0.5" bottom="0.5" header="0.5" footer="0.5"/>
  <pageSetup scale="67" orientation="portrait" r:id="rId2"/>
  <headerFooter differentFirst="1">
    <oddFooter>Page &amp;P of &amp;N</oddFooter>
  </headerFooter>
  <drawing r:id="rId3"/>
  <tableParts count="1">
    <tablePart r:id="rId4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225983B5-D73F-4763-9B6F-9ACECE90F1FC}"/>
</file>

<file path=customXml/itemProps22.xml><?xml version="1.0" encoding="utf-8"?>
<ds:datastoreItem xmlns:ds="http://schemas.openxmlformats.org/officeDocument/2006/customXml" ds:itemID="{253D9CBB-D40A-40E4-A5C7-B641C5C78B8C}"/>
</file>

<file path=customXml/itemProps31.xml><?xml version="1.0" encoding="utf-8"?>
<ds:datastoreItem xmlns:ds="http://schemas.openxmlformats.org/officeDocument/2006/customXml" ds:itemID="{492C8A94-9533-41A3-B03E-6EB59125F63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TM16400630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Biweekly time sheet</vt:lpstr>
      <vt:lpstr>'Biweekly time sheet'!Print_Titles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2023-08-24T06:34:00Z</dcterms:created>
  <dcterms:modified xsi:type="dcterms:W3CDTF">2023-10-09T05:23:48Z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