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xiaqianjun/Learning/undergraduate_project/softrobo/杂项/"/>
    </mc:Choice>
  </mc:AlternateContent>
  <xr:revisionPtr revIDLastSave="0" documentId="13_ncr:1_{730B64B6-1DD6-7A48-855C-328BA6EE7C00}" xr6:coauthVersionLast="47" xr6:coauthVersionMax="47" xr10:uidLastSave="{00000000-0000-0000-0000-000000000000}"/>
  <bookViews>
    <workbookView xWindow="1540" yWindow="7080" windowWidth="14400" windowHeight="9660" xr2:uid="{00000000-000D-0000-FFFF-FFFF00000000}"/>
  </bookViews>
  <sheets>
    <sheet name="Plan" sheetId="1" r:id="rId1"/>
    <sheet name="Descripiton" sheetId="2" r:id="rId2"/>
    <sheet name="Holidays" sheetId="3" r:id="rId3"/>
    <sheet name="Lab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I8" i="1"/>
  <c r="G8" i="1"/>
  <c r="G9" i="1"/>
  <c r="G10" i="1"/>
  <c r="G11" i="1"/>
  <c r="G12" i="1"/>
  <c r="G13" i="1"/>
  <c r="G14" i="1"/>
  <c r="G15" i="1"/>
  <c r="G16" i="1"/>
  <c r="G17" i="1"/>
  <c r="G19" i="1"/>
  <c r="G21" i="1"/>
  <c r="G23" i="1"/>
  <c r="G25" i="1"/>
  <c r="G26" i="1"/>
  <c r="G27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3" i="1"/>
  <c r="G74" i="1"/>
  <c r="G76" i="1"/>
  <c r="G78" i="1"/>
  <c r="G80" i="1"/>
  <c r="G82" i="1"/>
  <c r="G83" i="1"/>
  <c r="G84" i="1"/>
  <c r="G85" i="1"/>
  <c r="G87" i="1"/>
  <c r="G89" i="1"/>
  <c r="G91" i="1"/>
  <c r="G93" i="1"/>
  <c r="G95" i="1"/>
  <c r="G97" i="1"/>
  <c r="G100" i="1"/>
  <c r="G102" i="1"/>
  <c r="G104" i="1"/>
  <c r="G105" i="1"/>
  <c r="G107" i="1"/>
  <c r="G109" i="1"/>
  <c r="G111" i="1"/>
  <c r="G113" i="1"/>
  <c r="G115" i="1"/>
  <c r="G117" i="1"/>
  <c r="G119" i="1"/>
  <c r="G122" i="1"/>
  <c r="G124" i="1"/>
  <c r="G125" i="1"/>
  <c r="G127" i="1"/>
  <c r="G129" i="1"/>
  <c r="G131" i="1"/>
  <c r="G133" i="1"/>
  <c r="G134" i="1"/>
  <c r="G135" i="1"/>
  <c r="G136" i="1"/>
  <c r="K6" i="1"/>
  <c r="K4" i="1"/>
  <c r="L6" i="1"/>
  <c r="L5" i="1"/>
  <c r="M6" i="1"/>
  <c r="N6" i="1"/>
  <c r="O6" i="1"/>
  <c r="P6" i="1"/>
  <c r="Q6" i="1"/>
  <c r="Q5" i="1"/>
  <c r="R6" i="1"/>
  <c r="S6" i="1"/>
  <c r="T6" i="1"/>
  <c r="U6" i="1"/>
  <c r="V6" i="1"/>
  <c r="W6" i="1"/>
  <c r="X6" i="1"/>
  <c r="V5" i="1"/>
  <c r="X4" i="1"/>
  <c r="Y6" i="1"/>
  <c r="Z6" i="1"/>
  <c r="AA6" i="1"/>
  <c r="AB6" i="1"/>
  <c r="AC6" i="1"/>
  <c r="AD6" i="1"/>
  <c r="AE6" i="1"/>
  <c r="AF6" i="1"/>
  <c r="AA5" i="1"/>
  <c r="AG6" i="1"/>
  <c r="AH6" i="1"/>
  <c r="AI6" i="1"/>
  <c r="AJ6" i="1"/>
  <c r="AK6" i="1"/>
  <c r="AF5" i="1"/>
  <c r="AK5" i="1"/>
  <c r="AL6" i="1"/>
  <c r="AM6" i="1"/>
  <c r="AN6" i="1"/>
  <c r="AO6" i="1"/>
  <c r="AP6" i="1"/>
  <c r="AP5" i="1"/>
  <c r="AQ6" i="1"/>
  <c r="AR6" i="1"/>
  <c r="AS6" i="1"/>
  <c r="AT6" i="1"/>
  <c r="AU6" i="1"/>
  <c r="AS4" i="1"/>
  <c r="AU5" i="1"/>
  <c r="AV6" i="1"/>
  <c r="AW6" i="1"/>
  <c r="AX6" i="1"/>
  <c r="AY6" i="1"/>
  <c r="AZ6" i="1"/>
  <c r="BA6" i="1"/>
  <c r="BB6" i="1"/>
  <c r="BC6" i="1"/>
  <c r="BD6" i="1"/>
  <c r="BE6" i="1"/>
  <c r="AZ5" i="1"/>
  <c r="BF6" i="1"/>
  <c r="BG6" i="1"/>
  <c r="BH6" i="1"/>
  <c r="BI6" i="1"/>
  <c r="BJ6" i="1"/>
  <c r="BE5" i="1"/>
  <c r="BJ5" i="1"/>
  <c r="BK6" i="1"/>
  <c r="BL6" i="1"/>
  <c r="BM6" i="1"/>
  <c r="BN6" i="1"/>
  <c r="BO6" i="1"/>
  <c r="BO5" i="1"/>
  <c r="BO4" i="1"/>
  <c r="BP6" i="1"/>
  <c r="BQ6" i="1"/>
  <c r="BR6" i="1"/>
  <c r="BS6" i="1"/>
  <c r="BT6" i="1"/>
  <c r="BU6" i="1"/>
  <c r="BV6" i="1"/>
  <c r="BW6" i="1"/>
  <c r="BX6" i="1"/>
  <c r="BY6" i="1"/>
  <c r="BT5" i="1"/>
  <c r="BZ6" i="1"/>
  <c r="CA6" i="1"/>
  <c r="CB6" i="1"/>
  <c r="CC6" i="1"/>
  <c r="CD6" i="1"/>
  <c r="BY5" i="1"/>
  <c r="CD5" i="1"/>
  <c r="CE6" i="1"/>
  <c r="CF6" i="1"/>
  <c r="CG6" i="1"/>
  <c r="CH6" i="1"/>
  <c r="CI6" i="1"/>
  <c r="CJ6" i="1"/>
  <c r="CI5" i="1"/>
  <c r="CK6" i="1"/>
  <c r="CL6" i="1"/>
  <c r="CM6" i="1"/>
  <c r="CN6" i="1"/>
  <c r="CJ4" i="1"/>
  <c r="CN5" i="1"/>
  <c r="CO6" i="1"/>
  <c r="CP6" i="1"/>
  <c r="CQ6" i="1"/>
  <c r="CR6" i="1"/>
  <c r="CS6" i="1"/>
  <c r="CT6" i="1"/>
  <c r="CU6" i="1"/>
  <c r="CV6" i="1"/>
  <c r="CW6" i="1"/>
  <c r="CX6" i="1"/>
  <c r="CS5" i="1"/>
  <c r="CX5" i="1"/>
  <c r="CY6" i="1"/>
  <c r="CZ6" i="1"/>
  <c r="DA6" i="1"/>
  <c r="DB6" i="1"/>
  <c r="DC6" i="1"/>
  <c r="DC5" i="1"/>
  <c r="DD6" i="1"/>
  <c r="DE6" i="1"/>
  <c r="DF6" i="1"/>
  <c r="DG6" i="1"/>
  <c r="DG4" i="1"/>
  <c r="DH6" i="1"/>
  <c r="DH5" i="1"/>
  <c r="DI6" i="1"/>
  <c r="DJ6" i="1"/>
  <c r="DK6" i="1"/>
  <c r="DL6" i="1"/>
  <c r="DM6" i="1"/>
  <c r="DN6" i="1"/>
  <c r="DO6" i="1"/>
  <c r="DP6" i="1"/>
  <c r="DQ6" i="1"/>
  <c r="DR6" i="1"/>
  <c r="DM5" i="1"/>
  <c r="DS6" i="1"/>
  <c r="DT6" i="1"/>
  <c r="DU6" i="1"/>
  <c r="DV6" i="1"/>
  <c r="DW6" i="1"/>
  <c r="DR5" i="1"/>
  <c r="DW5" i="1"/>
  <c r="DX6" i="1"/>
  <c r="DY6" i="1"/>
  <c r="DZ6" i="1"/>
  <c r="EA6" i="1"/>
  <c r="EB6" i="1"/>
  <c r="EB4" i="1"/>
  <c r="EB5" i="1"/>
  <c r="EC6" i="1"/>
  <c r="ED6" i="1"/>
  <c r="EE6" i="1"/>
  <c r="EF6" i="1"/>
  <c r="EG6" i="1"/>
  <c r="EG5" i="1"/>
  <c r="EH6" i="1"/>
  <c r="EI6" i="1"/>
  <c r="EJ6" i="1"/>
  <c r="EK6" i="1"/>
  <c r="EL6" i="1"/>
  <c r="EM6" i="1"/>
  <c r="EN6" i="1"/>
  <c r="EO6" i="1"/>
  <c r="EP6" i="1"/>
  <c r="EQ6" i="1"/>
  <c r="EL5" i="1"/>
  <c r="ER6" i="1"/>
  <c r="ES6" i="1"/>
  <c r="ET6" i="1"/>
  <c r="EU6" i="1"/>
  <c r="EV6" i="1"/>
  <c r="EQ5" i="1"/>
  <c r="EW6" i="1"/>
  <c r="EX6" i="1"/>
  <c r="EV5" i="1"/>
  <c r="EY6" i="1"/>
  <c r="EZ6" i="1"/>
  <c r="FA6" i="1"/>
  <c r="EX4" i="1"/>
  <c r="FA5" i="1"/>
  <c r="FB6" i="1"/>
  <c r="FC6" i="1"/>
  <c r="FD6" i="1"/>
  <c r="FE6" i="1"/>
  <c r="FF6" i="1"/>
  <c r="FF5" i="1"/>
  <c r="FG6" i="1"/>
  <c r="FH6" i="1"/>
  <c r="FI6" i="1"/>
  <c r="FJ6" i="1"/>
  <c r="FK6" i="1"/>
  <c r="FL6" i="1"/>
  <c r="FM6" i="1"/>
  <c r="FN6" i="1"/>
  <c r="FO6" i="1"/>
  <c r="FP6" i="1"/>
  <c r="FK5" i="1"/>
  <c r="FP5" i="1"/>
  <c r="FQ6" i="1"/>
  <c r="FR6" i="1"/>
  <c r="FS6" i="1"/>
  <c r="FT6" i="1"/>
  <c r="FU6" i="1"/>
  <c r="FU4" i="1"/>
  <c r="FV6" i="1"/>
  <c r="FW6" i="1"/>
  <c r="FX6" i="1"/>
  <c r="FY6" i="1"/>
  <c r="FZ6" i="1"/>
  <c r="FU5" i="1"/>
  <c r="FZ5" i="1"/>
  <c r="GA6" i="1"/>
  <c r="GB6" i="1"/>
  <c r="GC6" i="1"/>
  <c r="GD6" i="1"/>
  <c r="GE6" i="1"/>
  <c r="GF6" i="1"/>
  <c r="GG6" i="1"/>
  <c r="GH6" i="1"/>
  <c r="GI6" i="1"/>
  <c r="GJ6" i="1"/>
  <c r="GE5" i="1"/>
  <c r="GK6" i="1"/>
  <c r="GL6" i="1"/>
  <c r="GM6" i="1"/>
  <c r="GN6" i="1"/>
  <c r="GO6" i="1"/>
  <c r="GJ5" i="1"/>
  <c r="GO5" i="1"/>
  <c r="GO4" i="1"/>
  <c r="GP6" i="1"/>
  <c r="GQ6" i="1"/>
  <c r="GR6" i="1"/>
  <c r="GS6" i="1"/>
  <c r="GT6" i="1"/>
  <c r="GT5" i="1"/>
  <c r="GU6" i="1"/>
  <c r="GV6" i="1"/>
  <c r="GW6" i="1"/>
  <c r="GX6" i="1"/>
  <c r="GY6" i="1"/>
  <c r="GY5" i="1"/>
  <c r="GZ6" i="1"/>
  <c r="HA6" i="1"/>
  <c r="HB6" i="1"/>
  <c r="HC6" i="1"/>
  <c r="HD6" i="1"/>
  <c r="HE6" i="1"/>
  <c r="HF6" i="1"/>
  <c r="HG6" i="1"/>
  <c r="HH6" i="1"/>
  <c r="HI6" i="1"/>
  <c r="HD5" i="1"/>
  <c r="HI5" i="1"/>
  <c r="HJ6" i="1"/>
  <c r="HK6" i="1"/>
  <c r="HL6" i="1"/>
  <c r="HM6" i="1"/>
  <c r="HN6" i="1"/>
  <c r="HL4" i="1"/>
  <c r="HO6" i="1"/>
  <c r="HP6" i="1"/>
  <c r="HQ6" i="1"/>
  <c r="HR6" i="1"/>
  <c r="HS6" i="1"/>
  <c r="HN5" i="1"/>
  <c r="HS5" i="1"/>
  <c r="HT6" i="1"/>
  <c r="HU6" i="1"/>
  <c r="HV6" i="1"/>
  <c r="HW6" i="1"/>
  <c r="HX6" i="1"/>
  <c r="HY6" i="1"/>
  <c r="HZ6" i="1"/>
  <c r="IA6" i="1"/>
  <c r="IB6" i="1"/>
  <c r="IC6" i="1"/>
  <c r="HX5" i="1"/>
  <c r="IC5" i="1"/>
  <c r="ID6" i="1"/>
  <c r="IE6" i="1"/>
  <c r="IF6" i="1"/>
  <c r="IG6" i="1"/>
  <c r="IH6" i="1"/>
  <c r="IH5" i="1"/>
  <c r="II6" i="1"/>
  <c r="IJ6" i="1"/>
  <c r="IK6" i="1"/>
  <c r="IL6" i="1"/>
  <c r="IM6" i="1"/>
  <c r="IH4" i="1"/>
  <c r="IM5" i="1"/>
  <c r="IN6" i="1"/>
  <c r="IO6" i="1"/>
  <c r="IP6" i="1"/>
  <c r="IQ6" i="1"/>
  <c r="IR6" i="1"/>
  <c r="IS6" i="1"/>
  <c r="IT6" i="1"/>
  <c r="IU6" i="1"/>
  <c r="IV6" i="1"/>
  <c r="IW6" i="1"/>
  <c r="IR5" i="1"/>
  <c r="IX6" i="1"/>
  <c r="IY6" i="1"/>
  <c r="IZ6" i="1"/>
  <c r="JA6" i="1"/>
  <c r="JB6" i="1"/>
  <c r="JB5" i="1"/>
  <c r="IW5" i="1"/>
</calcChain>
</file>

<file path=xl/sharedStrings.xml><?xml version="1.0" encoding="utf-8"?>
<sst xmlns="http://schemas.openxmlformats.org/spreadsheetml/2006/main" count="169" uniqueCount="118">
  <si>
    <t>2.10.1</t>
  </si>
  <si>
    <t>2.10.2</t>
  </si>
  <si>
    <t>2.10.3</t>
  </si>
  <si>
    <t>2.10.4</t>
  </si>
  <si>
    <t>3.1</t>
  </si>
  <si>
    <t>3.2</t>
  </si>
  <si>
    <t>3.2.1</t>
  </si>
  <si>
    <t>3.2.1.1</t>
  </si>
  <si>
    <t>3.2.1.1.1</t>
  </si>
  <si>
    <t>3.2.1.1.2</t>
  </si>
  <si>
    <t>3.2.1.1.3</t>
  </si>
  <si>
    <t>3.2.1.1.4</t>
  </si>
  <si>
    <t>3.2.1.2</t>
  </si>
  <si>
    <t>3.2.1.2.1</t>
  </si>
  <si>
    <t>3.2.1.2.2</t>
  </si>
  <si>
    <t>3.2.1.2.3</t>
  </si>
  <si>
    <t>3.2.1.2.4</t>
  </si>
  <si>
    <t>3.2.2</t>
  </si>
  <si>
    <t>3.2.2.1</t>
  </si>
  <si>
    <t>3.2.2.1.1</t>
  </si>
  <si>
    <t>3.2.2.1.2</t>
  </si>
  <si>
    <t>3.2.2.1.3</t>
  </si>
  <si>
    <t>3.2.2.1.4</t>
  </si>
  <si>
    <t>3.2.2.2</t>
  </si>
  <si>
    <t>3.2.2.2.1</t>
  </si>
  <si>
    <t>3.2.2.2.2</t>
  </si>
  <si>
    <t>3.2.2.2.3</t>
  </si>
  <si>
    <t>3.2.2.2.4</t>
  </si>
  <si>
    <t>3.3</t>
  </si>
  <si>
    <t>3.4</t>
  </si>
  <si>
    <t>3.13.1</t>
  </si>
  <si>
    <t>3.13.2</t>
  </si>
  <si>
    <t>3.13.3</t>
  </si>
  <si>
    <t>3.13.4</t>
  </si>
  <si>
    <t>4.1</t>
  </si>
  <si>
    <t>4.2</t>
  </si>
  <si>
    <t>4.3</t>
  </si>
  <si>
    <t>4.5</t>
  </si>
  <si>
    <t>4.2.1</t>
  </si>
  <si>
    <t>4.2.2</t>
  </si>
  <si>
    <t>4.2.3</t>
  </si>
  <si>
    <t>4.15.1</t>
  </si>
  <si>
    <t>4.15.2</t>
  </si>
  <si>
    <t>4.15.3</t>
  </si>
  <si>
    <t>5.1.1</t>
  </si>
  <si>
    <t>5.1.2</t>
  </si>
  <si>
    <t>5.1.3</t>
  </si>
  <si>
    <t>5.1.4</t>
  </si>
  <si>
    <t>5.7.1</t>
  </si>
  <si>
    <t>5.7.2</t>
  </si>
  <si>
    <t>起始日期：</t>
  </si>
  <si>
    <t>序号</t>
  </si>
  <si>
    <t>周期</t>
  </si>
  <si>
    <t>起始日期</t>
  </si>
  <si>
    <t>完成率</t>
  </si>
  <si>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</si>
  <si>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</si>
  <si>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</si>
  <si>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</si>
  <si>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</si>
  <si>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</si>
  <si>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</si>
  <si>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</si>
  <si>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</si>
  <si>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</si>
  <si>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</si>
  <si>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</si>
  <si>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XXXX</t>
  </si>
  <si>
    <t>结束日期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</si>
  <si>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</si>
  <si>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</si>
  <si>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</si>
  <si>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</si>
  <si>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</si>
  <si>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</si>
  <si>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</si>
  <si>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</si>
  <si>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</si>
  <si>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7" type="noConversion"/>
  </si>
  <si>
    <t>磁铁选型</t>
    <phoneticPr fontId="7" type="noConversion"/>
  </si>
  <si>
    <t>导丝装配</t>
    <phoneticPr fontId="7" type="noConversion"/>
  </si>
  <si>
    <t>导丝性能测试与优化</t>
    <phoneticPr fontId="7" type="noConversion"/>
  </si>
  <si>
    <t>硬磁导丝结构设计与优化</t>
    <phoneticPr fontId="7" type="noConversion"/>
  </si>
  <si>
    <t>刘虹妤</t>
    <phoneticPr fontId="7" type="noConversion"/>
  </si>
  <si>
    <t>任务                    负责人</t>
    <phoneticPr fontId="7" type="noConversion"/>
  </si>
  <si>
    <t>硬磁软体导丝制作</t>
    <phoneticPr fontId="7" type="noConversion"/>
  </si>
  <si>
    <t>导丝导管驱动装置设计与优化</t>
    <phoneticPr fontId="7" type="noConversion"/>
  </si>
  <si>
    <t>驱动装置装配制造</t>
    <phoneticPr fontId="7" type="noConversion"/>
  </si>
  <si>
    <t>驱动装置性能测试</t>
    <phoneticPr fontId="7" type="noConversion"/>
  </si>
  <si>
    <t>机械臂末端执行器设计与优化</t>
    <phoneticPr fontId="7" type="noConversion"/>
  </si>
  <si>
    <t>驱动装置设计优化与制造</t>
    <phoneticPr fontId="7" type="noConversion"/>
  </si>
  <si>
    <t>驱动装置设计与建模</t>
    <phoneticPr fontId="7" type="noConversion"/>
  </si>
  <si>
    <t>末端执行器选型</t>
    <phoneticPr fontId="7" type="noConversion"/>
  </si>
  <si>
    <t>末端执行器连接模块设计</t>
    <phoneticPr fontId="7" type="noConversion"/>
  </si>
  <si>
    <t>末端执行器装配</t>
    <phoneticPr fontId="7" type="noConversion"/>
  </si>
  <si>
    <t>末端执行器测试与优化</t>
    <phoneticPr fontId="7" type="noConversion"/>
  </si>
  <si>
    <t>硬磁导丝大变形数学建模</t>
    <phoneticPr fontId="7" type="noConversion"/>
  </si>
  <si>
    <t>硬磁导丝大变形理论基础学习</t>
    <phoneticPr fontId="7" type="noConversion"/>
  </si>
  <si>
    <t>常曲率条件下下变形计算</t>
    <phoneticPr fontId="7" type="noConversion"/>
  </si>
  <si>
    <t>变曲率条件下变形计算</t>
    <phoneticPr fontId="7" type="noConversion"/>
  </si>
  <si>
    <t>永磁体位置的逆向设计</t>
    <phoneticPr fontId="7" type="noConversion"/>
  </si>
  <si>
    <t>理论结果验证与优化</t>
    <phoneticPr fontId="7" type="noConversion"/>
  </si>
  <si>
    <t>夏乾骏</t>
    <phoneticPr fontId="7" type="noConversion"/>
  </si>
  <si>
    <t>硬磁导丝机器人软件平台搭建</t>
    <phoneticPr fontId="7" type="noConversion"/>
  </si>
  <si>
    <t>软件平台初步搭建</t>
    <phoneticPr fontId="7" type="noConversion"/>
  </si>
  <si>
    <t>各设备间通信搭建</t>
    <phoneticPr fontId="7" type="noConversion"/>
  </si>
  <si>
    <t>软件平台测试与优化</t>
    <phoneticPr fontId="7" type="noConversion"/>
  </si>
  <si>
    <t>磁性导丝尖端的图像识别</t>
    <phoneticPr fontId="7" type="noConversion"/>
  </si>
  <si>
    <t>李睿</t>
    <phoneticPr fontId="7" type="noConversion"/>
  </si>
  <si>
    <t>图像处理与识别</t>
    <phoneticPr fontId="7" type="noConversion"/>
  </si>
  <si>
    <t>机械臂轨迹规划</t>
    <phoneticPr fontId="7" type="noConversion"/>
  </si>
  <si>
    <t>与机械臂控制系统通信搭建</t>
    <phoneticPr fontId="7" type="noConversion"/>
  </si>
  <si>
    <t>图像识别精度确定与优化</t>
    <phoneticPr fontId="7" type="noConversion"/>
  </si>
  <si>
    <t>机械臂目标点确认</t>
    <phoneticPr fontId="7" type="noConversion"/>
  </si>
  <si>
    <t>机械臂移动算法搭建</t>
    <phoneticPr fontId="7" type="noConversion"/>
  </si>
  <si>
    <t>4.4</t>
    <phoneticPr fontId="7" type="noConversion"/>
  </si>
  <si>
    <t>机械臂与视觉系统反馈算法搭建与优化</t>
    <phoneticPr fontId="7" type="noConversion"/>
  </si>
  <si>
    <t>磁驱动血管介入导丝机器人项目计划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</si>
</sst>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m&quot;月&quot;"/>
    <numFmt numFmtId="178" formatCode="yyyy&quot;年&quot;m&quot;月&quot;d&quot;日&quot;;@"/>
  </numFmts>
  <fonts count="12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b/>
      <sz val="14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2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shrinkToFit="1"/>
    </xf>
    <xf numFmtId="176" fontId="0" fillId="0" borderId="1" xfId="0" applyNumberFormat="1" applyBorder="1" applyAlignment="1">
      <alignment shrinkToFit="1"/>
    </xf>
    <xf numFmtId="0" fontId="0" fillId="0" borderId="6" xfId="0" applyBorder="1"/>
    <xf numFmtId="49" fontId="0" fillId="0" borderId="6" xfId="0" applyNumberFormat="1" applyBorder="1" applyAlignment="1">
      <alignment horizontal="right"/>
    </xf>
    <xf numFmtId="0" fontId="0" fillId="0" borderId="7" xfId="0" applyBorder="1"/>
    <xf numFmtId="49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0" xfId="0" applyNumberFormat="1" applyAlignment="1">
      <alignment shrinkToFit="1"/>
    </xf>
    <xf numFmtId="176" fontId="0" fillId="0" borderId="5" xfId="0" applyNumberFormat="1" applyBorder="1" applyAlignment="1">
      <alignment shrinkToFit="1"/>
    </xf>
    <xf numFmtId="176" fontId="1" fillId="0" borderId="7" xfId="0" applyNumberFormat="1" applyFont="1" applyBorder="1" applyAlignment="1">
      <alignment shrinkToFit="1"/>
    </xf>
    <xf numFmtId="1" fontId="0" fillId="0" borderId="1" xfId="0" applyNumberFormat="1" applyBorder="1" applyAlignment="1">
      <alignment shrinkToFit="1"/>
    </xf>
    <xf numFmtId="176" fontId="1" fillId="0" borderId="0" xfId="0" applyNumberFormat="1" applyFont="1" applyAlignment="1">
      <alignment shrinkToFit="1"/>
    </xf>
    <xf numFmtId="176" fontId="0" fillId="0" borderId="4" xfId="0" applyNumberFormat="1" applyBorder="1" applyAlignment="1">
      <alignment shrinkToFit="1"/>
    </xf>
    <xf numFmtId="176" fontId="1" fillId="0" borderId="8" xfId="0" applyNumberFormat="1" applyFont="1" applyBorder="1" applyAlignment="1">
      <alignment shrinkToFit="1"/>
    </xf>
    <xf numFmtId="176" fontId="1" fillId="0" borderId="5" xfId="0" applyNumberFormat="1" applyFont="1" applyBorder="1" applyAlignment="1">
      <alignment shrinkToFit="1"/>
    </xf>
    <xf numFmtId="9" fontId="0" fillId="0" borderId="0" xfId="0" applyNumberFormat="1" applyAlignment="1">
      <alignment horizontal="center"/>
    </xf>
    <xf numFmtId="9" fontId="0" fillId="0" borderId="7" xfId="0" applyNumberFormat="1" applyBorder="1" applyAlignment="1">
      <alignment horizontal="center"/>
    </xf>
    <xf numFmtId="176" fontId="0" fillId="0" borderId="10" xfId="0" applyNumberFormat="1" applyBorder="1" applyAlignment="1">
      <alignment shrinkToFit="1"/>
    </xf>
    <xf numFmtId="176" fontId="0" fillId="0" borderId="11" xfId="0" applyNumberFormat="1" applyBorder="1" applyAlignment="1">
      <alignment shrinkToFit="1"/>
    </xf>
    <xf numFmtId="0" fontId="0" fillId="0" borderId="9" xfId="0" applyBorder="1"/>
    <xf numFmtId="178" fontId="0" fillId="0" borderId="0" xfId="0" applyNumberFormat="1"/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3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left" wrapText="1" indent="1"/>
    </xf>
    <xf numFmtId="0" fontId="0" fillId="0" borderId="16" xfId="0" applyBorder="1" applyAlignment="1">
      <alignment vertical="top"/>
    </xf>
    <xf numFmtId="0" fontId="0" fillId="0" borderId="5" xfId="0" applyBorder="1"/>
    <xf numFmtId="177" fontId="0" fillId="0" borderId="5" xfId="0" applyNumberFormat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/>
    </xf>
    <xf numFmtId="14" fontId="0" fillId="0" borderId="0" xfId="0" applyNumberFormat="1"/>
    <xf numFmtId="176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0" fillId="0" borderId="16" xfId="0" applyBorder="1" applyAlignment="1">
      <alignment vertical="center"/>
    </xf>
    <xf numFmtId="14" fontId="0" fillId="0" borderId="0" xfId="0" applyNumberForma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4" fontId="0" fillId="0" borderId="7" xfId="0" applyNumberFormat="1" applyBorder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49" fontId="6" fillId="0" borderId="5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0" fillId="0" borderId="2" xfId="0" applyNumberFormat="1" applyBorder="1" applyAlignment="1">
      <alignment horizontal="center" shrinkToFit="1"/>
    </xf>
    <xf numFmtId="177" fontId="0" fillId="0" borderId="3" xfId="0" applyNumberFormat="1" applyBorder="1" applyAlignment="1">
      <alignment horizontal="center" shrinkToFit="1"/>
    </xf>
    <xf numFmtId="177" fontId="0" fillId="0" borderId="4" xfId="0" applyNumberFormat="1" applyBorder="1" applyAlignment="1">
      <alignment horizontal="center" shrinkToFit="1"/>
    </xf>
    <xf numFmtId="0" fontId="2" fillId="0" borderId="0" xfId="0" applyFont="1" applyAlignment="1">
      <alignment horizontal="right"/>
    </xf>
    <xf numFmtId="178" fontId="0" fillId="0" borderId="0" xfId="0" applyNumberFormat="1" applyAlignment="1">
      <alignment horizontal="left"/>
    </xf>
    <xf numFmtId="1" fontId="0" fillId="0" borderId="2" xfId="0" applyNumberFormat="1" applyBorder="1" applyAlignment="1">
      <alignment horizontal="center" shrinkToFit="1"/>
    </xf>
    <xf numFmtId="1" fontId="0" fillId="0" borderId="3" xfId="0" applyNumberFormat="1" applyBorder="1" applyAlignment="1">
      <alignment horizontal="center" shrinkToFit="1"/>
    </xf>
    <xf numFmtId="1" fontId="0" fillId="0" borderId="4" xfId="0" applyNumberFormat="1" applyBorder="1" applyAlignment="1">
      <alignment horizontal="center" shrinkToFit="1"/>
    </xf>
    <xf numFmtId="0" fontId="0" fillId="0" borderId="0" xfId="0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left" wrapText="1" indent="1"/>
    </xf>
    <xf numFmtId="0" fontId="4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49" fontId="8" fillId="0" borderId="7" xfId="0" applyNumberFormat="1" applyFont="1" applyBorder="1"/>
    <xf numFmtId="0" fontId="9" fillId="0" borderId="7" xfId="0" applyFont="1" applyBorder="1"/>
    <xf numFmtId="0" fontId="10" fillId="0" borderId="7" xfId="0" applyFont="1" applyBorder="1"/>
    <xf numFmtId="49" fontId="11" fillId="0" borderId="7" xfId="0" applyNumberFormat="1" applyFont="1" applyBorder="1"/>
    <xf numFmtId="49" fontId="10" fillId="0" borderId="7" xfId="0" applyNumberFormat="1" applyFont="1" applyBorder="1" applyAlignment="1">
      <alignment horizontal="right" vertical="center"/>
    </xf>
    <xf numFmtId="0" fontId="10" fillId="0" borderId="0" xfId="0" applyFont="1"/>
    <xf numFmtId="49" fontId="10" fillId="0" borderId="0" xfId="0" applyNumberFormat="1" applyFont="1" applyAlignment="1">
      <alignment horizontal="right" vertical="center"/>
    </xf>
    <xf numFmtId="49" fontId="10" fillId="0" borderId="7" xfId="0" applyNumberFormat="1" applyFont="1" applyBorder="1"/>
    <xf numFmtId="49" fontId="10" fillId="0" borderId="0" xfId="0" applyNumberFormat="1" applyFont="1"/>
    <xf numFmtId="0" fontId="10" fillId="0" borderId="6" xfId="0" applyFont="1" applyBorder="1"/>
    <xf numFmtId="49" fontId="10" fillId="0" borderId="6" xfId="0" applyNumberFormat="1" applyFont="1" applyBorder="1"/>
    <xf numFmtId="49" fontId="10" fillId="0" borderId="7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49" fontId="10" fillId="0" borderId="6" xfId="0" applyNumberFormat="1" applyFont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0" fillId="0" borderId="6" xfId="0" applyFont="1" applyBorder="1" applyAlignment="1">
      <alignment horizontal="right"/>
    </xf>
    <xf numFmtId="49" fontId="10" fillId="0" borderId="6" xfId="0" applyNumberFormat="1" applyFont="1" applyBorder="1" applyAlignment="1">
      <alignment horizontal="right" vertical="center"/>
    </xf>
    <xf numFmtId="0" fontId="10" fillId="0" borderId="7" xfId="0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left" vertical="center"/>
    </xf>
    <xf numFmtId="9" fontId="10" fillId="0" borderId="7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left" vertical="center"/>
    </xf>
    <xf numFmtId="9" fontId="10" fillId="0" borderId="6" xfId="0" applyNumberFormat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left" vertical="center"/>
    </xf>
    <xf numFmtId="9" fontId="10" fillId="0" borderId="0" xfId="0" applyNumberFormat="1" applyFont="1" applyAlignment="1">
      <alignment horizontal="center"/>
    </xf>
  </cellXfs>
  <cellStyles count="2">
    <cellStyle name="常规" xfId="0" builtinId="0"/>
    <cellStyle name="超链接" xfId="1" builtinId="8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outlinePr summaryBelow="0"/>
  </sheetPr>
  <dimension ref="A1:NI136"/>
  <sheetViews>
    <sheetView showGridLines="0" tabSelected="1" zoomScale="116" workbookViewId="0">
      <pane xSplit="10" ySplit="6" topLeftCell="K7" activePane="bottomRight" state="frozenSplit"/>
      <selection pane="topRight" activeCell="K1" sqref="K1"/>
      <selection pane="bottomLeft" activeCell="A2" sqref="A2"/>
      <selection pane="bottomRight" activeCell="F148" sqref="F148"/>
    </sheetView>
  </sheetViews>
  <sheetFormatPr baseColWidth="10" defaultColWidth="8.83203125" defaultRowHeight="14" outlineLevelRow="4"/>
  <cols>
    <col min="1" max="1" width="6.6640625" customWidth="1"/>
    <col min="2" max="2" width="7.33203125" style="1" customWidth="1"/>
    <col min="3" max="3" width="6.6640625" customWidth="1"/>
    <col min="4" max="4" width="9.1640625" customWidth="1"/>
    <col min="5" max="5" width="8.33203125" customWidth="1"/>
    <col min="6" max="6" width="14.1640625" customWidth="1"/>
    <col min="7" max="7" width="6" style="11" hidden="1" customWidth="1"/>
    <col min="8" max="9" width="11.5" style="49" hidden="1" customWidth="1"/>
    <col min="10" max="10" width="7.1640625" style="21" customWidth="1"/>
    <col min="11" max="11" width="2.6640625" style="4" customWidth="1"/>
    <col min="12" max="262" width="1" style="4" customWidth="1"/>
  </cols>
  <sheetData>
    <row r="1" spans="1:373">
      <c r="A1" s="54" t="s">
        <v>117</v>
      </c>
      <c r="B1" s="54"/>
      <c r="C1" s="54"/>
      <c r="D1" s="54"/>
      <c r="E1" s="54"/>
      <c r="F1" s="54"/>
      <c r="G1" s="54"/>
      <c r="H1" s="54"/>
      <c r="I1" s="54"/>
      <c r="J1" s="54"/>
    </row>
    <row r="2" spans="1:373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373">
      <c r="A3" s="58"/>
      <c r="B3" s="58"/>
      <c r="C3" s="59"/>
      <c r="D3" s="59"/>
      <c r="G3" s="46"/>
    </row>
    <row r="4" spans="1:373">
      <c r="A4" s="58" t="s">
        <v>50</v>
      </c>
      <c r="B4" s="58"/>
      <c r="C4" s="59">
        <v>45250</v>
      </c>
      <c r="D4" s="59"/>
      <c r="F4" s="63"/>
      <c r="G4" s="63"/>
      <c r="J4" s="47">
        <v>3</v>
      </c>
      <c r="K4" s="55">
        <f>K6</f>
        <v>45253</v>
      </c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5">
        <f t="shared" ref="X4:BO4" si="0">X6</f>
        <v>45272</v>
      </c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7"/>
      <c r="AS4" s="55">
        <f t="shared" si="0"/>
        <v>45301</v>
      </c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7"/>
      <c r="BO4" s="55">
        <f t="shared" si="0"/>
        <v>45331</v>
      </c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7"/>
      <c r="CJ4" s="55">
        <f t="shared" ref="CJ4:EB4" si="1">CJ6</f>
        <v>45362</v>
      </c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7"/>
      <c r="DG4" s="55">
        <f t="shared" si="1"/>
        <v>45393</v>
      </c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56"/>
      <c r="DX4" s="56"/>
      <c r="DY4" s="56"/>
      <c r="DZ4" s="56"/>
      <c r="EA4" s="57"/>
      <c r="EB4" s="55">
        <f t="shared" si="1"/>
        <v>45422</v>
      </c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7"/>
      <c r="EX4" s="55">
        <f t="shared" ref="EX4:GO4" si="2">EX6</f>
        <v>45454</v>
      </c>
      <c r="EY4" s="56"/>
      <c r="EZ4" s="56"/>
      <c r="FA4" s="56"/>
      <c r="FB4" s="56"/>
      <c r="FC4" s="56"/>
      <c r="FD4" s="56"/>
      <c r="FE4" s="56"/>
      <c r="FF4" s="56"/>
      <c r="FG4" s="56"/>
      <c r="FH4" s="56"/>
      <c r="FI4" s="56"/>
      <c r="FJ4" s="56"/>
      <c r="FK4" s="56"/>
      <c r="FL4" s="56"/>
      <c r="FM4" s="56"/>
      <c r="FN4" s="56"/>
      <c r="FO4" s="56"/>
      <c r="FP4" s="56"/>
      <c r="FQ4" s="56"/>
      <c r="FR4" s="56"/>
      <c r="FS4" s="56"/>
      <c r="FT4" s="57"/>
      <c r="FU4" s="55">
        <f t="shared" si="2"/>
        <v>45485</v>
      </c>
      <c r="FV4" s="56"/>
      <c r="FW4" s="56"/>
      <c r="FX4" s="56"/>
      <c r="FY4" s="56"/>
      <c r="FZ4" s="56"/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7"/>
      <c r="GO4" s="55">
        <f t="shared" si="2"/>
        <v>45513</v>
      </c>
      <c r="GP4" s="56"/>
      <c r="GQ4" s="56"/>
      <c r="GR4" s="56"/>
      <c r="GS4" s="56"/>
      <c r="GT4" s="56"/>
      <c r="GU4" s="56"/>
      <c r="GV4" s="56"/>
      <c r="GW4" s="56"/>
      <c r="GX4" s="56"/>
      <c r="GY4" s="56"/>
      <c r="GZ4" s="56"/>
      <c r="HA4" s="56"/>
      <c r="HB4" s="56"/>
      <c r="HC4" s="56"/>
      <c r="HD4" s="56"/>
      <c r="HE4" s="56"/>
      <c r="HF4" s="56"/>
      <c r="HG4" s="56"/>
      <c r="HH4" s="56"/>
      <c r="HI4" s="56"/>
      <c r="HJ4" s="56"/>
      <c r="HK4" s="57"/>
      <c r="HL4" s="55">
        <f t="shared" ref="HL4:IH4" si="3">HL6</f>
        <v>45546</v>
      </c>
      <c r="HM4" s="56"/>
      <c r="HN4" s="56"/>
      <c r="HO4" s="56"/>
      <c r="HP4" s="56"/>
      <c r="HQ4" s="56"/>
      <c r="HR4" s="56"/>
      <c r="HS4" s="56"/>
      <c r="HT4" s="56"/>
      <c r="HU4" s="56"/>
      <c r="HV4" s="56"/>
      <c r="HW4" s="56"/>
      <c r="HX4" s="56"/>
      <c r="HY4" s="56"/>
      <c r="HZ4" s="56"/>
      <c r="IA4" s="56"/>
      <c r="IB4" s="56"/>
      <c r="IC4" s="56"/>
      <c r="ID4" s="56"/>
      <c r="IE4" s="56"/>
      <c r="IF4" s="56"/>
      <c r="IG4" s="57"/>
      <c r="IH4" s="55">
        <f t="shared" si="3"/>
        <v>45576</v>
      </c>
      <c r="II4" s="56"/>
      <c r="IJ4" s="56"/>
      <c r="IK4" s="56"/>
      <c r="IL4" s="56"/>
      <c r="IM4" s="56"/>
      <c r="IN4" s="56"/>
      <c r="IO4" s="56"/>
      <c r="IP4" s="56"/>
      <c r="IQ4" s="56"/>
      <c r="IR4" s="56"/>
      <c r="IS4" s="56"/>
      <c r="IT4" s="56"/>
      <c r="IU4" s="56"/>
      <c r="IV4" s="56"/>
      <c r="IW4" s="56"/>
      <c r="IX4" s="56"/>
      <c r="IY4" s="56"/>
      <c r="IZ4" s="56"/>
      <c r="JA4" s="56"/>
      <c r="JB4" s="57"/>
    </row>
    <row r="5" spans="1:373" s="1" customFormat="1">
      <c r="G5" s="2"/>
      <c r="H5" s="52"/>
      <c r="I5" s="52"/>
      <c r="J5" s="53"/>
      <c r="K5" s="16">
        <v>0</v>
      </c>
      <c r="L5" s="60">
        <f>INT((L6-$L$6+1)/7)+1</f>
        <v>1</v>
      </c>
      <c r="M5" s="61"/>
      <c r="N5" s="61"/>
      <c r="O5" s="61"/>
      <c r="P5" s="62"/>
      <c r="Q5" s="60">
        <f t="shared" ref="Q5:BY5" si="4">INT((Q6-$L$6+1)/7)+1</f>
        <v>2</v>
      </c>
      <c r="R5" s="61"/>
      <c r="S5" s="61"/>
      <c r="T5" s="61"/>
      <c r="U5" s="62"/>
      <c r="V5" s="60">
        <f t="shared" si="4"/>
        <v>3</v>
      </c>
      <c r="W5" s="61"/>
      <c r="X5" s="61"/>
      <c r="Y5" s="61"/>
      <c r="Z5" s="62"/>
      <c r="AA5" s="60">
        <f t="shared" si="4"/>
        <v>4</v>
      </c>
      <c r="AB5" s="61"/>
      <c r="AC5" s="61"/>
      <c r="AD5" s="61"/>
      <c r="AE5" s="62"/>
      <c r="AF5" s="60">
        <f t="shared" si="4"/>
        <v>5</v>
      </c>
      <c r="AG5" s="61"/>
      <c r="AH5" s="61"/>
      <c r="AI5" s="61"/>
      <c r="AJ5" s="62"/>
      <c r="AK5" s="60">
        <f t="shared" si="4"/>
        <v>6</v>
      </c>
      <c r="AL5" s="61"/>
      <c r="AM5" s="61"/>
      <c r="AN5" s="61"/>
      <c r="AO5" s="62"/>
      <c r="AP5" s="60">
        <f t="shared" si="4"/>
        <v>7</v>
      </c>
      <c r="AQ5" s="61"/>
      <c r="AR5" s="61"/>
      <c r="AS5" s="61"/>
      <c r="AT5" s="62"/>
      <c r="AU5" s="60">
        <f t="shared" si="4"/>
        <v>8</v>
      </c>
      <c r="AV5" s="61"/>
      <c r="AW5" s="61"/>
      <c r="AX5" s="61"/>
      <c r="AY5" s="62"/>
      <c r="AZ5" s="60">
        <f t="shared" si="4"/>
        <v>9</v>
      </c>
      <c r="BA5" s="61"/>
      <c r="BB5" s="61"/>
      <c r="BC5" s="61"/>
      <c r="BD5" s="62"/>
      <c r="BE5" s="60">
        <f t="shared" si="4"/>
        <v>10</v>
      </c>
      <c r="BF5" s="61"/>
      <c r="BG5" s="61"/>
      <c r="BH5" s="61"/>
      <c r="BI5" s="62"/>
      <c r="BJ5" s="60">
        <f t="shared" si="4"/>
        <v>11</v>
      </c>
      <c r="BK5" s="61"/>
      <c r="BL5" s="61"/>
      <c r="BM5" s="61"/>
      <c r="BN5" s="62"/>
      <c r="BO5" s="60">
        <f t="shared" si="4"/>
        <v>12</v>
      </c>
      <c r="BP5" s="61"/>
      <c r="BQ5" s="61"/>
      <c r="BR5" s="61"/>
      <c r="BS5" s="62"/>
      <c r="BT5" s="60">
        <f t="shared" si="4"/>
        <v>13</v>
      </c>
      <c r="BU5" s="61"/>
      <c r="BV5" s="61"/>
      <c r="BW5" s="61"/>
      <c r="BX5" s="62"/>
      <c r="BY5" s="60">
        <f t="shared" si="4"/>
        <v>14</v>
      </c>
      <c r="BZ5" s="61"/>
      <c r="CA5" s="61"/>
      <c r="CB5" s="61"/>
      <c r="CC5" s="62"/>
      <c r="CD5" s="60">
        <f t="shared" ref="CD5:EG5" si="5">INT((CD6-$L$6+1)/7)+1</f>
        <v>15</v>
      </c>
      <c r="CE5" s="61"/>
      <c r="CF5" s="61"/>
      <c r="CG5" s="61"/>
      <c r="CH5" s="62"/>
      <c r="CI5" s="60">
        <f t="shared" si="5"/>
        <v>16</v>
      </c>
      <c r="CJ5" s="61"/>
      <c r="CK5" s="61"/>
      <c r="CL5" s="61"/>
      <c r="CM5" s="62"/>
      <c r="CN5" s="60">
        <f t="shared" si="5"/>
        <v>17</v>
      </c>
      <c r="CO5" s="61"/>
      <c r="CP5" s="61"/>
      <c r="CQ5" s="61"/>
      <c r="CR5" s="62"/>
      <c r="CS5" s="60">
        <f t="shared" si="5"/>
        <v>18</v>
      </c>
      <c r="CT5" s="61"/>
      <c r="CU5" s="61"/>
      <c r="CV5" s="61"/>
      <c r="CW5" s="62"/>
      <c r="CX5" s="60">
        <f t="shared" si="5"/>
        <v>19</v>
      </c>
      <c r="CY5" s="61"/>
      <c r="CZ5" s="61"/>
      <c r="DA5" s="61"/>
      <c r="DB5" s="62"/>
      <c r="DC5" s="60">
        <f t="shared" si="5"/>
        <v>20</v>
      </c>
      <c r="DD5" s="61"/>
      <c r="DE5" s="61"/>
      <c r="DF5" s="61"/>
      <c r="DG5" s="62"/>
      <c r="DH5" s="60">
        <f t="shared" si="5"/>
        <v>21</v>
      </c>
      <c r="DI5" s="61"/>
      <c r="DJ5" s="61"/>
      <c r="DK5" s="61"/>
      <c r="DL5" s="62"/>
      <c r="DM5" s="60">
        <f t="shared" si="5"/>
        <v>22</v>
      </c>
      <c r="DN5" s="61"/>
      <c r="DO5" s="61"/>
      <c r="DP5" s="61"/>
      <c r="DQ5" s="62"/>
      <c r="DR5" s="60">
        <f t="shared" si="5"/>
        <v>23</v>
      </c>
      <c r="DS5" s="61"/>
      <c r="DT5" s="61"/>
      <c r="DU5" s="61"/>
      <c r="DV5" s="62"/>
      <c r="DW5" s="60">
        <f t="shared" si="5"/>
        <v>24</v>
      </c>
      <c r="DX5" s="61"/>
      <c r="DY5" s="61"/>
      <c r="DZ5" s="61"/>
      <c r="EA5" s="62"/>
      <c r="EB5" s="60">
        <f t="shared" si="5"/>
        <v>25</v>
      </c>
      <c r="EC5" s="61"/>
      <c r="ED5" s="61"/>
      <c r="EE5" s="61"/>
      <c r="EF5" s="62"/>
      <c r="EG5" s="60">
        <f t="shared" si="5"/>
        <v>26</v>
      </c>
      <c r="EH5" s="61"/>
      <c r="EI5" s="61"/>
      <c r="EJ5" s="61"/>
      <c r="EK5" s="62"/>
      <c r="EL5" s="60">
        <f t="shared" ref="EL5:GT5" si="6">INT((EL6-$L$6+1)/7)+1</f>
        <v>27</v>
      </c>
      <c r="EM5" s="61"/>
      <c r="EN5" s="61"/>
      <c r="EO5" s="61"/>
      <c r="EP5" s="62"/>
      <c r="EQ5" s="60">
        <f t="shared" si="6"/>
        <v>28</v>
      </c>
      <c r="ER5" s="61"/>
      <c r="ES5" s="61"/>
      <c r="ET5" s="61"/>
      <c r="EU5" s="62"/>
      <c r="EV5" s="60">
        <f t="shared" si="6"/>
        <v>29</v>
      </c>
      <c r="EW5" s="61"/>
      <c r="EX5" s="61"/>
      <c r="EY5" s="61"/>
      <c r="EZ5" s="62"/>
      <c r="FA5" s="60">
        <f t="shared" si="6"/>
        <v>30</v>
      </c>
      <c r="FB5" s="61"/>
      <c r="FC5" s="61"/>
      <c r="FD5" s="61"/>
      <c r="FE5" s="62"/>
      <c r="FF5" s="60">
        <f t="shared" si="6"/>
        <v>31</v>
      </c>
      <c r="FG5" s="61"/>
      <c r="FH5" s="61"/>
      <c r="FI5" s="61"/>
      <c r="FJ5" s="62"/>
      <c r="FK5" s="60">
        <f t="shared" si="6"/>
        <v>32</v>
      </c>
      <c r="FL5" s="61"/>
      <c r="FM5" s="61"/>
      <c r="FN5" s="61"/>
      <c r="FO5" s="62"/>
      <c r="FP5" s="60">
        <f t="shared" si="6"/>
        <v>33</v>
      </c>
      <c r="FQ5" s="61"/>
      <c r="FR5" s="61"/>
      <c r="FS5" s="61"/>
      <c r="FT5" s="62"/>
      <c r="FU5" s="60">
        <f t="shared" si="6"/>
        <v>34</v>
      </c>
      <c r="FV5" s="61"/>
      <c r="FW5" s="61"/>
      <c r="FX5" s="61"/>
      <c r="FY5" s="62"/>
      <c r="FZ5" s="60">
        <f t="shared" si="6"/>
        <v>35</v>
      </c>
      <c r="GA5" s="61"/>
      <c r="GB5" s="61"/>
      <c r="GC5" s="61"/>
      <c r="GD5" s="62"/>
      <c r="GE5" s="60">
        <f t="shared" si="6"/>
        <v>36</v>
      </c>
      <c r="GF5" s="61"/>
      <c r="GG5" s="61"/>
      <c r="GH5" s="61"/>
      <c r="GI5" s="62"/>
      <c r="GJ5" s="60">
        <f t="shared" si="6"/>
        <v>37</v>
      </c>
      <c r="GK5" s="61"/>
      <c r="GL5" s="61"/>
      <c r="GM5" s="61"/>
      <c r="GN5" s="62"/>
      <c r="GO5" s="60">
        <f t="shared" si="6"/>
        <v>38</v>
      </c>
      <c r="GP5" s="61"/>
      <c r="GQ5" s="61"/>
      <c r="GR5" s="61"/>
      <c r="GS5" s="62"/>
      <c r="GT5" s="60">
        <f t="shared" si="6"/>
        <v>39</v>
      </c>
      <c r="GU5" s="61"/>
      <c r="GV5" s="61"/>
      <c r="GW5" s="61"/>
      <c r="GX5" s="62"/>
      <c r="GY5" s="60">
        <f t="shared" ref="GY5:JB5" si="7">INT((GY6-$L$6+1)/7)+1</f>
        <v>40</v>
      </c>
      <c r="GZ5" s="61"/>
      <c r="HA5" s="61"/>
      <c r="HB5" s="61"/>
      <c r="HC5" s="62"/>
      <c r="HD5" s="60">
        <f t="shared" si="7"/>
        <v>41</v>
      </c>
      <c r="HE5" s="61"/>
      <c r="HF5" s="61"/>
      <c r="HG5" s="61"/>
      <c r="HH5" s="62"/>
      <c r="HI5" s="60">
        <f t="shared" si="7"/>
        <v>42</v>
      </c>
      <c r="HJ5" s="61"/>
      <c r="HK5" s="61"/>
      <c r="HL5" s="61"/>
      <c r="HM5" s="62"/>
      <c r="HN5" s="60">
        <f t="shared" si="7"/>
        <v>43</v>
      </c>
      <c r="HO5" s="61"/>
      <c r="HP5" s="61"/>
      <c r="HQ5" s="61"/>
      <c r="HR5" s="62"/>
      <c r="HS5" s="60">
        <f t="shared" si="7"/>
        <v>44</v>
      </c>
      <c r="HT5" s="61"/>
      <c r="HU5" s="61"/>
      <c r="HV5" s="61"/>
      <c r="HW5" s="62"/>
      <c r="HX5" s="60">
        <f t="shared" si="7"/>
        <v>45</v>
      </c>
      <c r="HY5" s="61"/>
      <c r="HZ5" s="61"/>
      <c r="IA5" s="61"/>
      <c r="IB5" s="62"/>
      <c r="IC5" s="60">
        <f t="shared" si="7"/>
        <v>46</v>
      </c>
      <c r="ID5" s="61"/>
      <c r="IE5" s="61"/>
      <c r="IF5" s="61"/>
      <c r="IG5" s="62"/>
      <c r="IH5" s="60">
        <f t="shared" si="7"/>
        <v>47</v>
      </c>
      <c r="II5" s="61"/>
      <c r="IJ5" s="61"/>
      <c r="IK5" s="61"/>
      <c r="IL5" s="62"/>
      <c r="IM5" s="60">
        <f t="shared" si="7"/>
        <v>48</v>
      </c>
      <c r="IN5" s="61"/>
      <c r="IO5" s="61"/>
      <c r="IP5" s="61"/>
      <c r="IQ5" s="62"/>
      <c r="IR5" s="60">
        <f t="shared" si="7"/>
        <v>49</v>
      </c>
      <c r="IS5" s="61"/>
      <c r="IT5" s="61"/>
      <c r="IU5" s="61"/>
      <c r="IV5" s="62"/>
      <c r="IW5" s="60">
        <f t="shared" si="7"/>
        <v>50</v>
      </c>
      <c r="IX5" s="61"/>
      <c r="IY5" s="61"/>
      <c r="IZ5" s="61"/>
      <c r="JA5" s="62"/>
      <c r="JB5" s="16">
        <f t="shared" si="7"/>
        <v>51</v>
      </c>
    </row>
    <row r="6" spans="1:373">
      <c r="A6" s="42" t="s">
        <v>51</v>
      </c>
      <c r="B6" s="64" t="s">
        <v>84</v>
      </c>
      <c r="C6" s="64"/>
      <c r="D6" s="64"/>
      <c r="E6" s="64"/>
      <c r="F6" s="64"/>
      <c r="G6" s="43" t="s">
        <v>52</v>
      </c>
      <c r="H6" s="50" t="s">
        <v>53</v>
      </c>
      <c r="I6" s="50" t="s">
        <v>68</v>
      </c>
      <c r="J6" s="44" t="s">
        <v>54</v>
      </c>
      <c r="K6" s="5">
        <f>C4+J4</f>
        <v>45253</v>
      </c>
      <c r="L6" s="5">
        <f>WORKDAY(K6,1)</f>
        <v>45254</v>
      </c>
      <c r="M6" s="5">
        <f t="shared" ref="M6:BX6" si="8">WORKDAY(L6,1)</f>
        <v>45257</v>
      </c>
      <c r="N6" s="5">
        <f t="shared" si="8"/>
        <v>45258</v>
      </c>
      <c r="O6" s="5">
        <f t="shared" si="8"/>
        <v>45259</v>
      </c>
      <c r="P6" s="5">
        <f t="shared" si="8"/>
        <v>45260</v>
      </c>
      <c r="Q6" s="5">
        <f t="shared" si="8"/>
        <v>45261</v>
      </c>
      <c r="R6" s="5">
        <f t="shared" si="8"/>
        <v>45264</v>
      </c>
      <c r="S6" s="5">
        <f>WORKDAY(R6,1)</f>
        <v>45265</v>
      </c>
      <c r="T6" s="5">
        <f t="shared" si="8"/>
        <v>45266</v>
      </c>
      <c r="U6" s="5">
        <f t="shared" si="8"/>
        <v>45267</v>
      </c>
      <c r="V6" s="5">
        <f t="shared" si="8"/>
        <v>45268</v>
      </c>
      <c r="W6" s="5">
        <f t="shared" si="8"/>
        <v>45271</v>
      </c>
      <c r="X6" s="18">
        <f t="shared" si="8"/>
        <v>45272</v>
      </c>
      <c r="Y6" s="5">
        <f t="shared" si="8"/>
        <v>45273</v>
      </c>
      <c r="Z6" s="5">
        <f t="shared" si="8"/>
        <v>45274</v>
      </c>
      <c r="AA6" s="5">
        <f t="shared" si="8"/>
        <v>45275</v>
      </c>
      <c r="AB6" s="5">
        <f t="shared" si="8"/>
        <v>45278</v>
      </c>
      <c r="AC6" s="5">
        <f t="shared" si="8"/>
        <v>45279</v>
      </c>
      <c r="AD6" s="5">
        <f>WORKDAY(AC6,1)</f>
        <v>45280</v>
      </c>
      <c r="AE6" s="5">
        <f t="shared" si="8"/>
        <v>45281</v>
      </c>
      <c r="AF6" s="5">
        <f t="shared" si="8"/>
        <v>45282</v>
      </c>
      <c r="AG6" s="5">
        <f t="shared" si="8"/>
        <v>45285</v>
      </c>
      <c r="AH6" s="5">
        <f t="shared" si="8"/>
        <v>45286</v>
      </c>
      <c r="AI6" s="5">
        <f t="shared" si="8"/>
        <v>45287</v>
      </c>
      <c r="AJ6" s="5">
        <f t="shared" si="8"/>
        <v>45288</v>
      </c>
      <c r="AK6" s="5">
        <f t="shared" si="8"/>
        <v>45289</v>
      </c>
      <c r="AL6" s="5">
        <f t="shared" si="8"/>
        <v>45292</v>
      </c>
      <c r="AM6" s="5">
        <f t="shared" si="8"/>
        <v>45293</v>
      </c>
      <c r="AN6" s="5">
        <f t="shared" si="8"/>
        <v>45294</v>
      </c>
      <c r="AO6" s="5">
        <f t="shared" si="8"/>
        <v>45295</v>
      </c>
      <c r="AP6" s="5">
        <f t="shared" si="8"/>
        <v>45296</v>
      </c>
      <c r="AQ6" s="5">
        <f t="shared" si="8"/>
        <v>45299</v>
      </c>
      <c r="AR6" s="5">
        <f t="shared" si="8"/>
        <v>45300</v>
      </c>
      <c r="AS6" s="18">
        <f t="shared" si="8"/>
        <v>45301</v>
      </c>
      <c r="AT6" s="5">
        <f t="shared" si="8"/>
        <v>45302</v>
      </c>
      <c r="AU6" s="5">
        <f t="shared" si="8"/>
        <v>45303</v>
      </c>
      <c r="AV6" s="5">
        <f t="shared" si="8"/>
        <v>45306</v>
      </c>
      <c r="AW6" s="5">
        <f t="shared" si="8"/>
        <v>45307</v>
      </c>
      <c r="AX6" s="5">
        <f t="shared" si="8"/>
        <v>45308</v>
      </c>
      <c r="AY6" s="5">
        <f t="shared" si="8"/>
        <v>45309</v>
      </c>
      <c r="AZ6" s="5">
        <f t="shared" si="8"/>
        <v>45310</v>
      </c>
      <c r="BA6" s="5">
        <f t="shared" si="8"/>
        <v>45313</v>
      </c>
      <c r="BB6" s="5">
        <f t="shared" si="8"/>
        <v>45314</v>
      </c>
      <c r="BC6" s="5">
        <f t="shared" si="8"/>
        <v>45315</v>
      </c>
      <c r="BD6" s="5">
        <f t="shared" si="8"/>
        <v>45316</v>
      </c>
      <c r="BE6" s="5">
        <f t="shared" si="8"/>
        <v>45317</v>
      </c>
      <c r="BF6" s="5">
        <f t="shared" si="8"/>
        <v>45320</v>
      </c>
      <c r="BG6" s="5">
        <f t="shared" si="8"/>
        <v>45321</v>
      </c>
      <c r="BH6" s="5">
        <f t="shared" si="8"/>
        <v>45322</v>
      </c>
      <c r="BI6" s="5">
        <f t="shared" si="8"/>
        <v>45323</v>
      </c>
      <c r="BJ6" s="5">
        <f t="shared" si="8"/>
        <v>45324</v>
      </c>
      <c r="BK6" s="5">
        <f t="shared" si="8"/>
        <v>45327</v>
      </c>
      <c r="BL6" s="5">
        <f t="shared" si="8"/>
        <v>45328</v>
      </c>
      <c r="BM6" s="5">
        <f t="shared" si="8"/>
        <v>45329</v>
      </c>
      <c r="BN6" s="5">
        <f t="shared" si="8"/>
        <v>45330</v>
      </c>
      <c r="BO6" s="18">
        <f t="shared" si="8"/>
        <v>45331</v>
      </c>
      <c r="BP6" s="5">
        <f t="shared" si="8"/>
        <v>45334</v>
      </c>
      <c r="BQ6" s="5">
        <f t="shared" si="8"/>
        <v>45335</v>
      </c>
      <c r="BR6" s="5">
        <f t="shared" si="8"/>
        <v>45336</v>
      </c>
      <c r="BS6" s="5">
        <f t="shared" si="8"/>
        <v>45337</v>
      </c>
      <c r="BT6" s="5">
        <f t="shared" si="8"/>
        <v>45338</v>
      </c>
      <c r="BU6" s="5">
        <f t="shared" si="8"/>
        <v>45341</v>
      </c>
      <c r="BV6" s="5">
        <f t="shared" si="8"/>
        <v>45342</v>
      </c>
      <c r="BW6" s="5">
        <f t="shared" si="8"/>
        <v>45343</v>
      </c>
      <c r="BX6" s="5">
        <f t="shared" si="8"/>
        <v>45344</v>
      </c>
      <c r="BY6" s="5">
        <f t="shared" ref="BY6:EJ6" si="9">WORKDAY(BX6,1)</f>
        <v>45345</v>
      </c>
      <c r="BZ6" s="5">
        <f t="shared" si="9"/>
        <v>45348</v>
      </c>
      <c r="CA6" s="5">
        <f t="shared" si="9"/>
        <v>45349</v>
      </c>
      <c r="CB6" s="5">
        <f t="shared" si="9"/>
        <v>45350</v>
      </c>
      <c r="CC6" s="5">
        <f t="shared" si="9"/>
        <v>45351</v>
      </c>
      <c r="CD6" s="5">
        <f t="shared" si="9"/>
        <v>45352</v>
      </c>
      <c r="CE6" s="5">
        <f t="shared" si="9"/>
        <v>45355</v>
      </c>
      <c r="CF6" s="5">
        <f t="shared" si="9"/>
        <v>45356</v>
      </c>
      <c r="CG6" s="5">
        <f t="shared" si="9"/>
        <v>45357</v>
      </c>
      <c r="CH6" s="5">
        <f t="shared" si="9"/>
        <v>45358</v>
      </c>
      <c r="CI6" s="5">
        <f t="shared" si="9"/>
        <v>45359</v>
      </c>
      <c r="CJ6" s="18">
        <f t="shared" si="9"/>
        <v>45362</v>
      </c>
      <c r="CK6" s="5">
        <f t="shared" si="9"/>
        <v>45363</v>
      </c>
      <c r="CL6" s="5">
        <f t="shared" si="9"/>
        <v>45364</v>
      </c>
      <c r="CM6" s="5">
        <f t="shared" si="9"/>
        <v>45365</v>
      </c>
      <c r="CN6" s="5">
        <f t="shared" si="9"/>
        <v>45366</v>
      </c>
      <c r="CO6" s="5">
        <f t="shared" si="9"/>
        <v>45369</v>
      </c>
      <c r="CP6" s="5">
        <f t="shared" si="9"/>
        <v>45370</v>
      </c>
      <c r="CQ6" s="5">
        <f t="shared" si="9"/>
        <v>45371</v>
      </c>
      <c r="CR6" s="5">
        <f t="shared" si="9"/>
        <v>45372</v>
      </c>
      <c r="CS6" s="5">
        <f t="shared" si="9"/>
        <v>45373</v>
      </c>
      <c r="CT6" s="5">
        <f t="shared" si="9"/>
        <v>45376</v>
      </c>
      <c r="CU6" s="5">
        <f t="shared" si="9"/>
        <v>45377</v>
      </c>
      <c r="CV6" s="5">
        <f t="shared" si="9"/>
        <v>45378</v>
      </c>
      <c r="CW6" s="5">
        <f t="shared" si="9"/>
        <v>45379</v>
      </c>
      <c r="CX6" s="5">
        <f t="shared" si="9"/>
        <v>45380</v>
      </c>
      <c r="CY6" s="5">
        <f t="shared" si="9"/>
        <v>45383</v>
      </c>
      <c r="CZ6" s="5">
        <f t="shared" si="9"/>
        <v>45384</v>
      </c>
      <c r="DA6" s="5">
        <f t="shared" si="9"/>
        <v>45385</v>
      </c>
      <c r="DB6" s="5">
        <f t="shared" si="9"/>
        <v>45386</v>
      </c>
      <c r="DC6" s="5">
        <f t="shared" si="9"/>
        <v>45387</v>
      </c>
      <c r="DD6" s="5">
        <f t="shared" si="9"/>
        <v>45390</v>
      </c>
      <c r="DE6" s="5">
        <f t="shared" si="9"/>
        <v>45391</v>
      </c>
      <c r="DF6" s="5">
        <f t="shared" si="9"/>
        <v>45392</v>
      </c>
      <c r="DG6" s="18">
        <f t="shared" si="9"/>
        <v>45393</v>
      </c>
      <c r="DH6" s="5">
        <f t="shared" si="9"/>
        <v>45394</v>
      </c>
      <c r="DI6" s="5">
        <f t="shared" si="9"/>
        <v>45397</v>
      </c>
      <c r="DJ6" s="5">
        <f t="shared" si="9"/>
        <v>45398</v>
      </c>
      <c r="DK6" s="5">
        <f t="shared" si="9"/>
        <v>45399</v>
      </c>
      <c r="DL6" s="5">
        <f t="shared" si="9"/>
        <v>45400</v>
      </c>
      <c r="DM6" s="5">
        <f t="shared" si="9"/>
        <v>45401</v>
      </c>
      <c r="DN6" s="5">
        <f t="shared" si="9"/>
        <v>45404</v>
      </c>
      <c r="DO6" s="5">
        <f t="shared" si="9"/>
        <v>45405</v>
      </c>
      <c r="DP6" s="5">
        <f t="shared" si="9"/>
        <v>45406</v>
      </c>
      <c r="DQ6" s="5">
        <f t="shared" si="9"/>
        <v>45407</v>
      </c>
      <c r="DR6" s="5">
        <f t="shared" si="9"/>
        <v>45408</v>
      </c>
      <c r="DS6" s="5">
        <f t="shared" si="9"/>
        <v>45411</v>
      </c>
      <c r="DT6" s="5">
        <f t="shared" si="9"/>
        <v>45412</v>
      </c>
      <c r="DU6" s="5">
        <f t="shared" si="9"/>
        <v>45413</v>
      </c>
      <c r="DV6" s="5">
        <f t="shared" si="9"/>
        <v>45414</v>
      </c>
      <c r="DW6" s="5">
        <f t="shared" si="9"/>
        <v>45415</v>
      </c>
      <c r="DX6" s="5">
        <f t="shared" si="9"/>
        <v>45418</v>
      </c>
      <c r="DY6" s="5">
        <f t="shared" si="9"/>
        <v>45419</v>
      </c>
      <c r="DZ6" s="5">
        <f t="shared" si="9"/>
        <v>45420</v>
      </c>
      <c r="EA6" s="5">
        <f t="shared" si="9"/>
        <v>45421</v>
      </c>
      <c r="EB6" s="18">
        <f t="shared" si="9"/>
        <v>45422</v>
      </c>
      <c r="EC6" s="5">
        <f t="shared" si="9"/>
        <v>45425</v>
      </c>
      <c r="ED6" s="5">
        <f t="shared" si="9"/>
        <v>45426</v>
      </c>
      <c r="EE6" s="5">
        <f t="shared" si="9"/>
        <v>45427</v>
      </c>
      <c r="EF6" s="5">
        <f t="shared" si="9"/>
        <v>45428</v>
      </c>
      <c r="EG6" s="5">
        <f t="shared" si="9"/>
        <v>45429</v>
      </c>
      <c r="EH6" s="5">
        <f t="shared" si="9"/>
        <v>45432</v>
      </c>
      <c r="EI6" s="5">
        <f t="shared" si="9"/>
        <v>45433</v>
      </c>
      <c r="EJ6" s="5">
        <f t="shared" si="9"/>
        <v>45434</v>
      </c>
      <c r="EK6" s="5">
        <f t="shared" ref="EK6:GV6" si="10">WORKDAY(EJ6,1)</f>
        <v>45435</v>
      </c>
      <c r="EL6" s="5">
        <f t="shared" si="10"/>
        <v>45436</v>
      </c>
      <c r="EM6" s="5">
        <f t="shared" si="10"/>
        <v>45439</v>
      </c>
      <c r="EN6" s="5">
        <f t="shared" si="10"/>
        <v>45440</v>
      </c>
      <c r="EO6" s="5">
        <f t="shared" si="10"/>
        <v>45441</v>
      </c>
      <c r="EP6" s="5">
        <f t="shared" si="10"/>
        <v>45442</v>
      </c>
      <c r="EQ6" s="5">
        <f t="shared" si="10"/>
        <v>45443</v>
      </c>
      <c r="ER6" s="5">
        <f t="shared" si="10"/>
        <v>45446</v>
      </c>
      <c r="ES6" s="5">
        <f t="shared" si="10"/>
        <v>45447</v>
      </c>
      <c r="ET6" s="5">
        <f t="shared" si="10"/>
        <v>45448</v>
      </c>
      <c r="EU6" s="5">
        <f t="shared" si="10"/>
        <v>45449</v>
      </c>
      <c r="EV6" s="5">
        <f t="shared" si="10"/>
        <v>45450</v>
      </c>
      <c r="EW6" s="5">
        <f t="shared" si="10"/>
        <v>45453</v>
      </c>
      <c r="EX6" s="5">
        <f t="shared" si="10"/>
        <v>45454</v>
      </c>
      <c r="EY6" s="5">
        <f t="shared" si="10"/>
        <v>45455</v>
      </c>
      <c r="EZ6" s="5">
        <f t="shared" si="10"/>
        <v>45456</v>
      </c>
      <c r="FA6" s="18">
        <f t="shared" si="10"/>
        <v>45457</v>
      </c>
      <c r="FB6" s="5">
        <f t="shared" si="10"/>
        <v>45460</v>
      </c>
      <c r="FC6" s="5">
        <f t="shared" si="10"/>
        <v>45461</v>
      </c>
      <c r="FD6" s="5">
        <f t="shared" si="10"/>
        <v>45462</v>
      </c>
      <c r="FE6" s="5">
        <f t="shared" si="10"/>
        <v>45463</v>
      </c>
      <c r="FF6" s="5">
        <f t="shared" si="10"/>
        <v>45464</v>
      </c>
      <c r="FG6" s="5">
        <f t="shared" si="10"/>
        <v>45467</v>
      </c>
      <c r="FH6" s="5">
        <f t="shared" si="10"/>
        <v>45468</v>
      </c>
      <c r="FI6" s="5">
        <f t="shared" si="10"/>
        <v>45469</v>
      </c>
      <c r="FJ6" s="5">
        <f t="shared" si="10"/>
        <v>45470</v>
      </c>
      <c r="FK6" s="5">
        <f t="shared" si="10"/>
        <v>45471</v>
      </c>
      <c r="FL6" s="5">
        <f t="shared" si="10"/>
        <v>45474</v>
      </c>
      <c r="FM6" s="5">
        <f t="shared" si="10"/>
        <v>45475</v>
      </c>
      <c r="FN6" s="5">
        <f t="shared" si="10"/>
        <v>45476</v>
      </c>
      <c r="FO6" s="5">
        <f t="shared" si="10"/>
        <v>45477</v>
      </c>
      <c r="FP6" s="5">
        <f t="shared" si="10"/>
        <v>45478</v>
      </c>
      <c r="FQ6" s="5">
        <f t="shared" si="10"/>
        <v>45481</v>
      </c>
      <c r="FR6" s="5">
        <f t="shared" si="10"/>
        <v>45482</v>
      </c>
      <c r="FS6" s="5">
        <f t="shared" si="10"/>
        <v>45483</v>
      </c>
      <c r="FT6" s="5">
        <f t="shared" si="10"/>
        <v>45484</v>
      </c>
      <c r="FU6" s="18">
        <f t="shared" si="10"/>
        <v>45485</v>
      </c>
      <c r="FV6" s="5">
        <f t="shared" si="10"/>
        <v>45488</v>
      </c>
      <c r="FW6" s="5">
        <f t="shared" si="10"/>
        <v>45489</v>
      </c>
      <c r="FX6" s="5">
        <f t="shared" si="10"/>
        <v>45490</v>
      </c>
      <c r="FY6" s="5">
        <f t="shared" si="10"/>
        <v>45491</v>
      </c>
      <c r="FZ6" s="5">
        <f t="shared" si="10"/>
        <v>45492</v>
      </c>
      <c r="GA6" s="5">
        <f t="shared" si="10"/>
        <v>45495</v>
      </c>
      <c r="GB6" s="5">
        <f t="shared" si="10"/>
        <v>45496</v>
      </c>
      <c r="GC6" s="5">
        <f t="shared" si="10"/>
        <v>45497</v>
      </c>
      <c r="GD6" s="5">
        <f t="shared" si="10"/>
        <v>45498</v>
      </c>
      <c r="GE6" s="5">
        <f t="shared" si="10"/>
        <v>45499</v>
      </c>
      <c r="GF6" s="5">
        <f t="shared" si="10"/>
        <v>45502</v>
      </c>
      <c r="GG6" s="5">
        <f t="shared" si="10"/>
        <v>45503</v>
      </c>
      <c r="GH6" s="5">
        <f t="shared" si="10"/>
        <v>45504</v>
      </c>
      <c r="GI6" s="5">
        <f t="shared" si="10"/>
        <v>45505</v>
      </c>
      <c r="GJ6" s="5">
        <f t="shared" si="10"/>
        <v>45506</v>
      </c>
      <c r="GK6" s="5">
        <f t="shared" si="10"/>
        <v>45509</v>
      </c>
      <c r="GL6" s="5">
        <f t="shared" si="10"/>
        <v>45510</v>
      </c>
      <c r="GM6" s="5">
        <f t="shared" si="10"/>
        <v>45511</v>
      </c>
      <c r="GN6" s="5">
        <f t="shared" si="10"/>
        <v>45512</v>
      </c>
      <c r="GO6" s="18">
        <f t="shared" si="10"/>
        <v>45513</v>
      </c>
      <c r="GP6" s="5">
        <f t="shared" si="10"/>
        <v>45516</v>
      </c>
      <c r="GQ6" s="5">
        <f t="shared" si="10"/>
        <v>45517</v>
      </c>
      <c r="GR6" s="5">
        <f t="shared" si="10"/>
        <v>45518</v>
      </c>
      <c r="GS6" s="5">
        <f t="shared" si="10"/>
        <v>45519</v>
      </c>
      <c r="GT6" s="5">
        <f t="shared" si="10"/>
        <v>45520</v>
      </c>
      <c r="GU6" s="5">
        <f t="shared" si="10"/>
        <v>45523</v>
      </c>
      <c r="GV6" s="5">
        <f t="shared" si="10"/>
        <v>45524</v>
      </c>
      <c r="GW6" s="5">
        <f t="shared" ref="GW6:JB6" si="11">WORKDAY(GV6,1)</f>
        <v>45525</v>
      </c>
      <c r="GX6" s="5">
        <f t="shared" si="11"/>
        <v>45526</v>
      </c>
      <c r="GY6" s="5">
        <f t="shared" si="11"/>
        <v>45527</v>
      </c>
      <c r="GZ6" s="5">
        <f t="shared" si="11"/>
        <v>45530</v>
      </c>
      <c r="HA6" s="5">
        <f t="shared" si="11"/>
        <v>45531</v>
      </c>
      <c r="HB6" s="5">
        <f t="shared" si="11"/>
        <v>45532</v>
      </c>
      <c r="HC6" s="5">
        <f t="shared" si="11"/>
        <v>45533</v>
      </c>
      <c r="HD6" s="5">
        <f t="shared" si="11"/>
        <v>45534</v>
      </c>
      <c r="HE6" s="5">
        <f t="shared" si="11"/>
        <v>45537</v>
      </c>
      <c r="HF6" s="5">
        <f t="shared" si="11"/>
        <v>45538</v>
      </c>
      <c r="HG6" s="5">
        <f t="shared" si="11"/>
        <v>45539</v>
      </c>
      <c r="HH6" s="5">
        <f t="shared" si="11"/>
        <v>45540</v>
      </c>
      <c r="HI6" s="5">
        <f t="shared" si="11"/>
        <v>45541</v>
      </c>
      <c r="HJ6" s="5">
        <f t="shared" si="11"/>
        <v>45544</v>
      </c>
      <c r="HK6" s="5">
        <f t="shared" si="11"/>
        <v>45545</v>
      </c>
      <c r="HL6" s="18">
        <f t="shared" si="11"/>
        <v>45546</v>
      </c>
      <c r="HM6" s="5">
        <f t="shared" si="11"/>
        <v>45547</v>
      </c>
      <c r="HN6" s="5">
        <f t="shared" si="11"/>
        <v>45548</v>
      </c>
      <c r="HO6" s="5">
        <f t="shared" si="11"/>
        <v>45551</v>
      </c>
      <c r="HP6" s="5">
        <f t="shared" si="11"/>
        <v>45552</v>
      </c>
      <c r="HQ6" s="5">
        <f t="shared" si="11"/>
        <v>45553</v>
      </c>
      <c r="HR6" s="5">
        <f t="shared" si="11"/>
        <v>45554</v>
      </c>
      <c r="HS6" s="5">
        <f t="shared" si="11"/>
        <v>45555</v>
      </c>
      <c r="HT6" s="5">
        <f t="shared" si="11"/>
        <v>45558</v>
      </c>
      <c r="HU6" s="5">
        <f t="shared" si="11"/>
        <v>45559</v>
      </c>
      <c r="HV6" s="5">
        <f t="shared" si="11"/>
        <v>45560</v>
      </c>
      <c r="HW6" s="5">
        <f t="shared" si="11"/>
        <v>45561</v>
      </c>
      <c r="HX6" s="5">
        <f t="shared" si="11"/>
        <v>45562</v>
      </c>
      <c r="HY6" s="5">
        <f t="shared" si="11"/>
        <v>45565</v>
      </c>
      <c r="HZ6" s="5">
        <f t="shared" si="11"/>
        <v>45566</v>
      </c>
      <c r="IA6" s="5">
        <f t="shared" si="11"/>
        <v>45567</v>
      </c>
      <c r="IB6" s="5">
        <f t="shared" si="11"/>
        <v>45568</v>
      </c>
      <c r="IC6" s="5">
        <f t="shared" si="11"/>
        <v>45569</v>
      </c>
      <c r="ID6" s="5">
        <f t="shared" si="11"/>
        <v>45572</v>
      </c>
      <c r="IE6" s="5">
        <f t="shared" si="11"/>
        <v>45573</v>
      </c>
      <c r="IF6" s="5">
        <f t="shared" si="11"/>
        <v>45574</v>
      </c>
      <c r="IG6" s="5">
        <f t="shared" si="11"/>
        <v>45575</v>
      </c>
      <c r="IH6" s="18">
        <f t="shared" si="11"/>
        <v>45576</v>
      </c>
      <c r="II6" s="5">
        <f t="shared" si="11"/>
        <v>45579</v>
      </c>
      <c r="IJ6" s="5">
        <f t="shared" si="11"/>
        <v>45580</v>
      </c>
      <c r="IK6" s="5">
        <f t="shared" si="11"/>
        <v>45581</v>
      </c>
      <c r="IL6" s="5">
        <f t="shared" si="11"/>
        <v>45582</v>
      </c>
      <c r="IM6" s="5">
        <f t="shared" si="11"/>
        <v>45583</v>
      </c>
      <c r="IN6" s="5">
        <f t="shared" si="11"/>
        <v>45586</v>
      </c>
      <c r="IO6" s="5">
        <f t="shared" si="11"/>
        <v>45587</v>
      </c>
      <c r="IP6" s="5">
        <f t="shared" si="11"/>
        <v>45588</v>
      </c>
      <c r="IQ6" s="5">
        <f t="shared" si="11"/>
        <v>45589</v>
      </c>
      <c r="IR6" s="5">
        <f t="shared" si="11"/>
        <v>45590</v>
      </c>
      <c r="IS6" s="5">
        <f t="shared" si="11"/>
        <v>45593</v>
      </c>
      <c r="IT6" s="5">
        <f t="shared" si="11"/>
        <v>45594</v>
      </c>
      <c r="IU6" s="5">
        <f t="shared" si="11"/>
        <v>45595</v>
      </c>
      <c r="IV6" s="5">
        <f t="shared" si="11"/>
        <v>45596</v>
      </c>
      <c r="IW6" s="5">
        <f t="shared" si="11"/>
        <v>45597</v>
      </c>
      <c r="IX6" s="5">
        <f t="shared" si="11"/>
        <v>45600</v>
      </c>
      <c r="IY6" s="5">
        <f t="shared" si="11"/>
        <v>45601</v>
      </c>
      <c r="IZ6" s="5">
        <f t="shared" si="11"/>
        <v>45602</v>
      </c>
      <c r="JA6" s="5">
        <f t="shared" si="11"/>
        <v>45603</v>
      </c>
      <c r="JB6" s="5">
        <f t="shared" si="11"/>
        <v>45604</v>
      </c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</row>
    <row r="7" spans="1:373" ht="3.75" customHeight="1"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4"/>
      <c r="X7" s="13"/>
      <c r="Y7" s="13"/>
      <c r="Z7" s="13"/>
      <c r="AA7" s="13"/>
      <c r="AB7" s="13"/>
      <c r="AC7" s="2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4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4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4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4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4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4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4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4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4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4"/>
      <c r="IH7" s="24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4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</row>
    <row r="8" spans="1:373" s="8" customFormat="1" ht="28" customHeight="1" collapsed="1">
      <c r="A8" s="72">
        <v>1</v>
      </c>
      <c r="B8" s="71" t="s">
        <v>82</v>
      </c>
      <c r="F8" s="73" t="s">
        <v>83</v>
      </c>
      <c r="G8" s="91">
        <f>NETWORKDAYS(H8,I8,Holidays!$C$3:$C$53)</f>
        <v>28</v>
      </c>
      <c r="H8" s="92">
        <f>MIN(H9:H12)</f>
        <v>45267</v>
      </c>
      <c r="I8" s="92">
        <f>MAX(I9:I12)</f>
        <v>45306</v>
      </c>
      <c r="J8" s="93">
        <v>0.75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9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9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9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9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9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9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9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9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9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9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9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9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</row>
    <row r="9" spans="1:373" s="8" customFormat="1" ht="17" hidden="1" outlineLevel="1">
      <c r="B9" s="9">
        <v>1.1000000000000001</v>
      </c>
      <c r="C9" s="8" t="s">
        <v>79</v>
      </c>
      <c r="F9" s="73"/>
      <c r="G9" s="91">
        <f>NETWORKDAYS(H9,I9,Holidays!$C$3:$C$53)</f>
        <v>7</v>
      </c>
      <c r="H9" s="92">
        <v>45267</v>
      </c>
      <c r="I9" s="92">
        <v>45275</v>
      </c>
      <c r="J9" s="93">
        <v>1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9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9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9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9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9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9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9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9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9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9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9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</row>
    <row r="10" spans="1:373" s="8" customFormat="1" ht="17" hidden="1" outlineLevel="1">
      <c r="B10" s="9">
        <v>1.2</v>
      </c>
      <c r="C10" s="8" t="s">
        <v>85</v>
      </c>
      <c r="F10" s="73"/>
      <c r="G10" s="91">
        <f>NETWORKDAYS(H10,I10,Holidays!$C$3:$C$53)</f>
        <v>10</v>
      </c>
      <c r="H10" s="92">
        <v>45267</v>
      </c>
      <c r="I10" s="92">
        <v>45280</v>
      </c>
      <c r="J10" s="93">
        <v>1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9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9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9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9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9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9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9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9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9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9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9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9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</row>
    <row r="11" spans="1:373" s="8" customFormat="1" ht="17" hidden="1" outlineLevel="1">
      <c r="B11" s="9">
        <v>1.3</v>
      </c>
      <c r="C11" s="8" t="s">
        <v>80</v>
      </c>
      <c r="F11" s="73"/>
      <c r="G11" s="91">
        <f>NETWORKDAYS(H11,I11,Holidays!$C$3:$C$53)</f>
        <v>4</v>
      </c>
      <c r="H11" s="92">
        <v>45280</v>
      </c>
      <c r="I11" s="92">
        <v>45285</v>
      </c>
      <c r="J11" s="93">
        <v>1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9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9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9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9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9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9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9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9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9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9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9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9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</row>
    <row r="12" spans="1:373" s="6" customFormat="1" ht="17" hidden="1" outlineLevel="1">
      <c r="B12" s="7">
        <v>1.4</v>
      </c>
      <c r="C12" s="6" t="s">
        <v>81</v>
      </c>
      <c r="F12" s="80"/>
      <c r="G12" s="94">
        <f>NETWORKDAYS(H12,I12,Holidays!$C$3:$C$53)</f>
        <v>16</v>
      </c>
      <c r="H12" s="95">
        <v>45285</v>
      </c>
      <c r="I12" s="95">
        <v>45306</v>
      </c>
      <c r="J12" s="96">
        <v>0.1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9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9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9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9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9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9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9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9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9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9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9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9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</row>
    <row r="13" spans="1:373" s="8" customFormat="1" ht="28" customHeight="1" collapsed="1">
      <c r="A13" s="73">
        <v>2</v>
      </c>
      <c r="B13" s="74" t="s">
        <v>86</v>
      </c>
      <c r="C13" s="73"/>
      <c r="D13" s="73"/>
      <c r="E13" s="73"/>
      <c r="F13" s="73" t="s">
        <v>83</v>
      </c>
      <c r="G13" s="91">
        <f>NETWORKDAYS(H13,I13,Holidays!$C$3:$C$53)</f>
        <v>41</v>
      </c>
      <c r="H13" s="92">
        <v>45250</v>
      </c>
      <c r="I13" s="92">
        <v>45306</v>
      </c>
      <c r="J13" s="93">
        <v>0.6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9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9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9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9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9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9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9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9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9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9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9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9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</row>
    <row r="14" spans="1:373" s="8" customFormat="1" ht="17" hidden="1" outlineLevel="1">
      <c r="A14" s="73"/>
      <c r="B14" s="75">
        <v>2.1</v>
      </c>
      <c r="C14" s="73" t="s">
        <v>91</v>
      </c>
      <c r="D14" s="73"/>
      <c r="E14" s="73"/>
      <c r="F14" s="73"/>
      <c r="G14" s="91">
        <f>NETWORKDAYS(H14,I14,Holidays!$C$3:$C$53)</f>
        <v>12</v>
      </c>
      <c r="H14" s="92">
        <v>45250</v>
      </c>
      <c r="I14" s="92">
        <v>45265</v>
      </c>
      <c r="J14" s="93">
        <v>1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9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9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9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9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9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9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9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9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9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9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9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9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</row>
    <row r="15" spans="1:373" s="8" customFormat="1" ht="17" hidden="1" outlineLevel="1">
      <c r="A15" s="73"/>
      <c r="B15" s="75">
        <v>2.2000000000000002</v>
      </c>
      <c r="C15" s="73" t="s">
        <v>87</v>
      </c>
      <c r="D15" s="73"/>
      <c r="E15" s="73"/>
      <c r="F15" s="73"/>
      <c r="G15" s="91">
        <f>NETWORKDAYS(H15,I15,Holidays!$C$3:$C$53)</f>
        <v>5</v>
      </c>
      <c r="H15" s="92">
        <v>45270</v>
      </c>
      <c r="I15" s="92">
        <v>45275</v>
      </c>
      <c r="J15" s="93">
        <v>0.8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9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9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9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9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9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9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9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9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9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9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9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9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</row>
    <row r="16" spans="1:373" s="8" customFormat="1" ht="17" hidden="1" outlineLevel="1">
      <c r="A16" s="73"/>
      <c r="B16" s="75">
        <v>2.2999999999999998</v>
      </c>
      <c r="C16" s="73" t="s">
        <v>88</v>
      </c>
      <c r="D16" s="73"/>
      <c r="E16" s="73"/>
      <c r="F16" s="73"/>
      <c r="G16" s="91">
        <f>NETWORKDAYS(H16,I16,Holidays!$C$3:$C$53)</f>
        <v>4</v>
      </c>
      <c r="H16" s="92">
        <v>45275</v>
      </c>
      <c r="I16" s="92">
        <v>45280</v>
      </c>
      <c r="J16" s="93">
        <v>1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9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9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9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9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9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9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9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9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9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9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9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9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</row>
    <row r="17" spans="1:373" s="8" customFormat="1" ht="17" hidden="1" outlineLevel="1" collapsed="1">
      <c r="A17" s="73"/>
      <c r="B17" s="75">
        <v>2.4</v>
      </c>
      <c r="C17" s="73" t="s">
        <v>90</v>
      </c>
      <c r="D17" s="73"/>
      <c r="E17" s="73"/>
      <c r="F17" s="73"/>
      <c r="G17" s="91">
        <f>NETWORKDAYS(H17,I17,Holidays!$C$3:$C$53)</f>
        <v>19</v>
      </c>
      <c r="H17" s="92">
        <v>45280</v>
      </c>
      <c r="I17" s="92">
        <v>45306</v>
      </c>
      <c r="J17" s="93">
        <v>0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9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9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9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9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9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9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9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9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9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9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9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9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</row>
    <row r="18" spans="1:373" ht="14" hidden="1" customHeight="1" outlineLevel="2">
      <c r="A18" s="76"/>
      <c r="B18" s="77"/>
      <c r="C18" s="76"/>
      <c r="D18" s="76"/>
      <c r="E18" s="76"/>
      <c r="F18" s="76"/>
      <c r="G18" s="97"/>
      <c r="H18" s="98"/>
      <c r="I18" s="98"/>
      <c r="J18" s="99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20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20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20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20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20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20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20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20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20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20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20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20"/>
    </row>
    <row r="19" spans="1:373" s="8" customFormat="1" ht="17" hidden="1" outlineLevel="2">
      <c r="A19" s="73"/>
      <c r="B19" s="78"/>
      <c r="C19" s="73" t="s">
        <v>0</v>
      </c>
      <c r="D19" s="73" t="s">
        <v>67</v>
      </c>
      <c r="E19" s="73"/>
      <c r="F19" s="73"/>
      <c r="G19" s="91">
        <f>NETWORKDAYS(H19,I19,Holidays!$C$3:$C$53)</f>
        <v>5</v>
      </c>
      <c r="H19" s="92">
        <v>40966.333333333336</v>
      </c>
      <c r="I19" s="92">
        <v>40970.708333333336</v>
      </c>
      <c r="J19" s="93">
        <v>0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9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9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9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9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9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9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9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9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9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9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9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</row>
    <row r="20" spans="1:373" ht="14" hidden="1" customHeight="1" outlineLevel="2">
      <c r="A20" s="76"/>
      <c r="B20" s="79"/>
      <c r="C20" s="76"/>
      <c r="D20" s="76"/>
      <c r="E20" s="76"/>
      <c r="F20" s="76"/>
      <c r="G20" s="97"/>
      <c r="H20" s="98"/>
      <c r="I20" s="98"/>
      <c r="J20" s="99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20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20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20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20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20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20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20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20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20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20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20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20"/>
    </row>
    <row r="21" spans="1:373" s="8" customFormat="1" ht="17" hidden="1" outlineLevel="2">
      <c r="A21" s="73"/>
      <c r="B21" s="78"/>
      <c r="C21" s="73" t="s">
        <v>1</v>
      </c>
      <c r="D21" s="73" t="s">
        <v>67</v>
      </c>
      <c r="E21" s="73"/>
      <c r="F21" s="73"/>
      <c r="G21" s="91">
        <f>NETWORKDAYS(H21,I21,Holidays!$C$3:$C$53)</f>
        <v>1</v>
      </c>
      <c r="H21" s="92">
        <v>40973.333333333336</v>
      </c>
      <c r="I21" s="92">
        <v>40973.708333333336</v>
      </c>
      <c r="J21" s="93">
        <v>0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9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9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9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9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9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9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9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9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9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9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9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9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</row>
    <row r="22" spans="1:373" ht="14" hidden="1" customHeight="1" outlineLevel="2">
      <c r="A22" s="76"/>
      <c r="B22" s="79"/>
      <c r="C22" s="76"/>
      <c r="D22" s="76"/>
      <c r="E22" s="76"/>
      <c r="F22" s="76"/>
      <c r="G22" s="97"/>
      <c r="H22" s="98"/>
      <c r="I22" s="98"/>
      <c r="J22" s="99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20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20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20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20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20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20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20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20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20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20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20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20"/>
    </row>
    <row r="23" spans="1:373" s="8" customFormat="1" ht="17" hidden="1" outlineLevel="2">
      <c r="A23" s="73"/>
      <c r="B23" s="78"/>
      <c r="C23" s="73" t="s">
        <v>2</v>
      </c>
      <c r="D23" s="73" t="s">
        <v>67</v>
      </c>
      <c r="E23" s="73"/>
      <c r="F23" s="73"/>
      <c r="G23" s="91">
        <f>NETWORKDAYS(H23,I23,Holidays!$C$3:$C$53)</f>
        <v>10</v>
      </c>
      <c r="H23" s="92">
        <v>40973.333333333336</v>
      </c>
      <c r="I23" s="92">
        <v>40984.708333333336</v>
      </c>
      <c r="J23" s="93">
        <v>0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9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9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9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9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9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9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9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9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9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9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9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9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</row>
    <row r="24" spans="1:373" ht="14" hidden="1" customHeight="1" outlineLevel="2">
      <c r="A24" s="76"/>
      <c r="B24" s="79"/>
      <c r="C24" s="76"/>
      <c r="D24" s="76"/>
      <c r="E24" s="76"/>
      <c r="F24" s="76"/>
      <c r="G24" s="97"/>
      <c r="H24" s="98"/>
      <c r="I24" s="98"/>
      <c r="J24" s="99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20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20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20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20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20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20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20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20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20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20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20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20"/>
    </row>
    <row r="25" spans="1:373" s="6" customFormat="1" ht="17" hidden="1" outlineLevel="2">
      <c r="A25" s="80"/>
      <c r="B25" s="81"/>
      <c r="C25" s="80" t="s">
        <v>3</v>
      </c>
      <c r="D25" s="80" t="s">
        <v>67</v>
      </c>
      <c r="E25" s="80"/>
      <c r="F25" s="80"/>
      <c r="G25" s="94">
        <f>NETWORKDAYS(H25,I25,Holidays!$C$3:$C$53)</f>
        <v>14</v>
      </c>
      <c r="H25" s="95">
        <v>40987.333333333336</v>
      </c>
      <c r="I25" s="95">
        <v>41005.708333333336</v>
      </c>
      <c r="J25" s="96">
        <v>0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9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9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9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9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9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9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9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9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9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9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9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9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</row>
    <row r="26" spans="1:373" s="8" customFormat="1" ht="28" customHeight="1" collapsed="1">
      <c r="A26" s="73">
        <v>3</v>
      </c>
      <c r="B26" s="74" t="s">
        <v>89</v>
      </c>
      <c r="C26" s="73"/>
      <c r="D26" s="73"/>
      <c r="E26" s="73"/>
      <c r="F26" s="73" t="s">
        <v>83</v>
      </c>
      <c r="G26" s="91">
        <f>NETWORKDAYS(H26,I26,Holidays!$C$3:$C$53)</f>
        <v>71</v>
      </c>
      <c r="H26" s="92">
        <v>45285</v>
      </c>
      <c r="I26" s="92">
        <v>45383</v>
      </c>
      <c r="J26" s="93">
        <v>0.1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9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9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9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9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9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9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9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9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9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9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9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9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</row>
    <row r="27" spans="1:373" s="8" customFormat="1" ht="17" hidden="1" outlineLevel="1">
      <c r="A27" s="73"/>
      <c r="B27" s="82" t="s">
        <v>4</v>
      </c>
      <c r="C27" s="73" t="s">
        <v>92</v>
      </c>
      <c r="D27" s="73"/>
      <c r="E27" s="73"/>
      <c r="F27" s="73"/>
      <c r="G27" s="91">
        <f>NETWORKDAYS(H27,I27,Holidays!$C$3:$C$53)</f>
        <v>5</v>
      </c>
      <c r="H27" s="92">
        <v>45285</v>
      </c>
      <c r="I27" s="92">
        <v>45290</v>
      </c>
      <c r="J27" s="93">
        <v>1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9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9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9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9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9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9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9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9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9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9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9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9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</row>
    <row r="28" spans="1:373" s="8" customFormat="1" ht="17" hidden="1" outlineLevel="1" collapsed="1">
      <c r="A28" s="73"/>
      <c r="B28" s="82" t="s">
        <v>5</v>
      </c>
      <c r="C28" s="73" t="s">
        <v>93</v>
      </c>
      <c r="D28" s="73"/>
      <c r="E28" s="73"/>
      <c r="F28" s="73"/>
      <c r="G28" s="91">
        <f>NETWORKDAYS(H28,I28)</f>
        <v>15</v>
      </c>
      <c r="H28" s="92">
        <v>45292</v>
      </c>
      <c r="I28" s="92">
        <v>45311</v>
      </c>
      <c r="J28" s="93">
        <v>0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9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9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9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9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9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9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9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9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9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9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9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9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</row>
    <row r="29" spans="1:373" ht="14" hidden="1" customHeight="1" outlineLevel="2">
      <c r="A29" s="76"/>
      <c r="B29" s="83"/>
      <c r="C29" s="76"/>
      <c r="D29" s="76"/>
      <c r="E29" s="76"/>
      <c r="F29" s="76"/>
      <c r="G29" s="97"/>
      <c r="H29" s="98"/>
      <c r="I29" s="98"/>
      <c r="J29" s="99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20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20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20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20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20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20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20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20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20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20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20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20"/>
    </row>
    <row r="30" spans="1:373" s="8" customFormat="1" ht="17" hidden="1" outlineLevel="2" collapsed="1">
      <c r="A30" s="73"/>
      <c r="B30" s="78"/>
      <c r="C30" s="73" t="s">
        <v>6</v>
      </c>
      <c r="D30" s="73" t="s">
        <v>67</v>
      </c>
      <c r="E30" s="73"/>
      <c r="F30" s="73"/>
      <c r="G30" s="91">
        <f>NETWORKDAYS(H30,I30,Holidays!$C$3:$C$53)</f>
        <v>14</v>
      </c>
      <c r="H30" s="92">
        <v>41015.333333333336</v>
      </c>
      <c r="I30" s="92">
        <v>41033.708333333336</v>
      </c>
      <c r="J30" s="93">
        <v>0</v>
      </c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9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9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9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9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9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9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9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9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9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9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9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9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</row>
    <row r="31" spans="1:373" ht="14" hidden="1" customHeight="1" outlineLevel="3">
      <c r="A31" s="76"/>
      <c r="B31" s="79"/>
      <c r="C31" s="76"/>
      <c r="D31" s="76"/>
      <c r="E31" s="76"/>
      <c r="F31" s="76"/>
      <c r="G31" s="97"/>
      <c r="H31" s="98"/>
      <c r="I31" s="98"/>
      <c r="J31" s="99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20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20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20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20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20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20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20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20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20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20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20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20"/>
    </row>
    <row r="32" spans="1:373" s="8" customFormat="1" ht="17" hidden="1" outlineLevel="3" collapsed="1">
      <c r="A32" s="73"/>
      <c r="B32" s="78"/>
      <c r="C32" s="73"/>
      <c r="D32" s="73" t="s">
        <v>7</v>
      </c>
      <c r="E32" s="73" t="s">
        <v>67</v>
      </c>
      <c r="F32" s="73"/>
      <c r="G32" s="91">
        <f>NETWORKDAYS(H32,I32,Holidays!$C$3:$C$53)</f>
        <v>7</v>
      </c>
      <c r="H32" s="92">
        <v>41015.333333333336</v>
      </c>
      <c r="I32" s="92">
        <v>41023.708333333336</v>
      </c>
      <c r="J32" s="93">
        <v>0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9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9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9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9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9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9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9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9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9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9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9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9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</row>
    <row r="33" spans="1:373" ht="14" hidden="1" customHeight="1" outlineLevel="4">
      <c r="A33" s="76"/>
      <c r="B33" s="79"/>
      <c r="C33" s="76"/>
      <c r="D33" s="76"/>
      <c r="E33" s="76"/>
      <c r="F33" s="76"/>
      <c r="G33" s="97"/>
      <c r="H33" s="98"/>
      <c r="I33" s="98"/>
      <c r="J33" s="99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20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20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20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20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20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20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20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20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20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20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20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20"/>
    </row>
    <row r="34" spans="1:373" s="8" customFormat="1" ht="17" hidden="1" outlineLevel="4">
      <c r="A34" s="73"/>
      <c r="B34" s="78"/>
      <c r="C34" s="73"/>
      <c r="D34" s="73"/>
      <c r="E34" s="84" t="s">
        <v>8</v>
      </c>
      <c r="F34" s="73" t="s">
        <v>67</v>
      </c>
      <c r="G34" s="91">
        <f>NETWORKDAYS(H34,I34,Holidays!$C$3:$C$53)</f>
        <v>3</v>
      </c>
      <c r="H34" s="92">
        <v>41015.333333333336</v>
      </c>
      <c r="I34" s="92">
        <v>41017.708333333336</v>
      </c>
      <c r="J34" s="93">
        <v>0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9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9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9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9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9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9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9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9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9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9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9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9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</row>
    <row r="35" spans="1:373" ht="14" hidden="1" customHeight="1" outlineLevel="4">
      <c r="A35" s="76"/>
      <c r="B35" s="79"/>
      <c r="C35" s="76"/>
      <c r="D35" s="76"/>
      <c r="E35" s="85"/>
      <c r="F35" s="76"/>
      <c r="G35" s="97"/>
      <c r="H35" s="98"/>
      <c r="I35" s="98"/>
      <c r="J35" s="99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20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20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20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20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20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20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20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20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20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20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20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20"/>
    </row>
    <row r="36" spans="1:373" s="8" customFormat="1" ht="17" hidden="1" outlineLevel="4">
      <c r="A36" s="73"/>
      <c r="B36" s="78"/>
      <c r="C36" s="73"/>
      <c r="D36" s="73"/>
      <c r="E36" s="84" t="s">
        <v>9</v>
      </c>
      <c r="F36" s="73" t="s">
        <v>67</v>
      </c>
      <c r="G36" s="91">
        <f>NETWORKDAYS(H36,I36,Holidays!$C$3:$C$53)</f>
        <v>2</v>
      </c>
      <c r="H36" s="92">
        <v>41018.333333333336</v>
      </c>
      <c r="I36" s="92">
        <v>41019.708333333336</v>
      </c>
      <c r="J36" s="93">
        <v>0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9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9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9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9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9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9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9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9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9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9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9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9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</row>
    <row r="37" spans="1:373" ht="14" hidden="1" customHeight="1" outlineLevel="4">
      <c r="A37" s="76"/>
      <c r="B37" s="79"/>
      <c r="C37" s="76"/>
      <c r="D37" s="76"/>
      <c r="E37" s="85"/>
      <c r="F37" s="76"/>
      <c r="G37" s="97"/>
      <c r="H37" s="98"/>
      <c r="I37" s="98"/>
      <c r="J37" s="99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20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20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20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20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20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20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20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20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20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20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20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  <c r="IY37" s="17"/>
      <c r="IZ37" s="17"/>
      <c r="JA37" s="17"/>
      <c r="JB37" s="20"/>
    </row>
    <row r="38" spans="1:373" s="8" customFormat="1" ht="17" hidden="1" outlineLevel="4">
      <c r="A38" s="73"/>
      <c r="B38" s="78"/>
      <c r="C38" s="73"/>
      <c r="D38" s="73"/>
      <c r="E38" s="84" t="s">
        <v>10</v>
      </c>
      <c r="F38" s="73" t="s">
        <v>67</v>
      </c>
      <c r="G38" s="91">
        <f>NETWORKDAYS(H38,I38,Holidays!$C$3:$C$53)</f>
        <v>2</v>
      </c>
      <c r="H38" s="92">
        <v>41022.333333333336</v>
      </c>
      <c r="I38" s="92">
        <v>41023.708333333336</v>
      </c>
      <c r="J38" s="93">
        <v>0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9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9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9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9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9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9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9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9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9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9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9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9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</row>
    <row r="39" spans="1:373" ht="14" hidden="1" customHeight="1" outlineLevel="4">
      <c r="A39" s="76"/>
      <c r="B39" s="79"/>
      <c r="C39" s="76"/>
      <c r="D39" s="76"/>
      <c r="E39" s="85"/>
      <c r="F39" s="76"/>
      <c r="G39" s="97"/>
      <c r="H39" s="98"/>
      <c r="I39" s="98"/>
      <c r="J39" s="99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20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20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20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20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20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20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20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20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20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20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20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  <c r="IY39" s="17"/>
      <c r="IZ39" s="17"/>
      <c r="JA39" s="17"/>
      <c r="JB39" s="20"/>
    </row>
    <row r="40" spans="1:373" s="8" customFormat="1" ht="17" hidden="1" outlineLevel="4">
      <c r="A40" s="73"/>
      <c r="B40" s="78"/>
      <c r="C40" s="73"/>
      <c r="D40" s="73"/>
      <c r="E40" s="84" t="s">
        <v>11</v>
      </c>
      <c r="F40" s="73" t="s">
        <v>67</v>
      </c>
      <c r="G40" s="91">
        <f>NETWORKDAYS(H40,I40,Holidays!$C$3:$C$53)</f>
        <v>2</v>
      </c>
      <c r="H40" s="92">
        <v>41022.333333333336</v>
      </c>
      <c r="I40" s="92">
        <v>41023.708333333336</v>
      </c>
      <c r="J40" s="93">
        <v>0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9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9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9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9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9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9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9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9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9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9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9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9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</row>
    <row r="41" spans="1:373" ht="14" hidden="1" customHeight="1" outlineLevel="3">
      <c r="A41" s="76"/>
      <c r="B41" s="79"/>
      <c r="C41" s="76"/>
      <c r="D41" s="76"/>
      <c r="E41" s="85"/>
      <c r="F41" s="76"/>
      <c r="G41" s="97"/>
      <c r="H41" s="98"/>
      <c r="I41" s="98"/>
      <c r="J41" s="99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20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20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20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20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20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20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20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20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20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20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20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  <c r="IX41" s="17"/>
      <c r="IY41" s="17"/>
      <c r="IZ41" s="17"/>
      <c r="JA41" s="17"/>
      <c r="JB41" s="20"/>
    </row>
    <row r="42" spans="1:373" s="8" customFormat="1" ht="17" hidden="1" outlineLevel="3" collapsed="1">
      <c r="A42" s="73"/>
      <c r="B42" s="78"/>
      <c r="C42" s="73"/>
      <c r="D42" s="73" t="s">
        <v>12</v>
      </c>
      <c r="E42" s="73" t="s">
        <v>67</v>
      </c>
      <c r="F42" s="73"/>
      <c r="G42" s="91">
        <f>NETWORKDAYS(H42,I42,Holidays!$C$3:$C$53)</f>
        <v>7</v>
      </c>
      <c r="H42" s="92">
        <v>41024.333333333336</v>
      </c>
      <c r="I42" s="92">
        <v>41033.708333333336</v>
      </c>
      <c r="J42" s="93">
        <v>0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9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9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9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9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9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9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9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9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9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9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9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  <c r="IW42" s="15"/>
      <c r="IX42" s="15"/>
      <c r="IY42" s="15"/>
      <c r="IZ42" s="15"/>
      <c r="JA42" s="15"/>
      <c r="JB42" s="19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</row>
    <row r="43" spans="1:373" ht="14" hidden="1" customHeight="1" outlineLevel="4">
      <c r="A43" s="76"/>
      <c r="B43" s="79"/>
      <c r="C43" s="76"/>
      <c r="D43" s="76"/>
      <c r="E43" s="76"/>
      <c r="F43" s="76"/>
      <c r="G43" s="97"/>
      <c r="H43" s="98"/>
      <c r="I43" s="98"/>
      <c r="J43" s="99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20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20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20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20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20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20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20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20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20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20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20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  <c r="IX43" s="17"/>
      <c r="IY43" s="17"/>
      <c r="IZ43" s="17"/>
      <c r="JA43" s="17"/>
      <c r="JB43" s="20"/>
    </row>
    <row r="44" spans="1:373" s="8" customFormat="1" ht="17" hidden="1" outlineLevel="4">
      <c r="A44" s="73"/>
      <c r="B44" s="73"/>
      <c r="C44" s="73"/>
      <c r="D44" s="73"/>
      <c r="E44" s="84" t="s">
        <v>13</v>
      </c>
      <c r="F44" s="73" t="s">
        <v>67</v>
      </c>
      <c r="G44" s="91">
        <f>NETWORKDAYS(H44,I44,Holidays!$C$3:$C$53)</f>
        <v>4</v>
      </c>
      <c r="H44" s="92">
        <v>41024.333333333336</v>
      </c>
      <c r="I44" s="92">
        <v>41029.708333333336</v>
      </c>
      <c r="J44" s="93">
        <v>0</v>
      </c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9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9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9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9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9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9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9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9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9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9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9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  <c r="IW44" s="15"/>
      <c r="IX44" s="15"/>
      <c r="IY44" s="15"/>
      <c r="IZ44" s="15"/>
      <c r="JA44" s="15"/>
      <c r="JB44" s="19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</row>
    <row r="45" spans="1:373" ht="14" hidden="1" customHeight="1" outlineLevel="4">
      <c r="A45" s="76"/>
      <c r="B45" s="76"/>
      <c r="C45" s="76"/>
      <c r="D45" s="76"/>
      <c r="E45" s="85"/>
      <c r="F45" s="76"/>
      <c r="G45" s="97"/>
      <c r="H45" s="98"/>
      <c r="I45" s="98"/>
      <c r="J45" s="99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20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20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20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20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20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20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20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20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20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20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20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  <c r="IY45" s="17"/>
      <c r="IZ45" s="17"/>
      <c r="JA45" s="17"/>
      <c r="JB45" s="20"/>
    </row>
    <row r="46" spans="1:373" s="8" customFormat="1" ht="17" hidden="1" outlineLevel="4">
      <c r="A46" s="73"/>
      <c r="B46" s="73"/>
      <c r="C46" s="73"/>
      <c r="D46" s="73"/>
      <c r="E46" s="84" t="s">
        <v>14</v>
      </c>
      <c r="F46" s="73" t="s">
        <v>67</v>
      </c>
      <c r="G46" s="91">
        <f>NETWORKDAYS(H46,I46,Holidays!$C$3:$C$53)</f>
        <v>1</v>
      </c>
      <c r="H46" s="92">
        <v>41030.333333333336</v>
      </c>
      <c r="I46" s="92">
        <v>41031.708333333336</v>
      </c>
      <c r="J46" s="93">
        <v>0</v>
      </c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9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9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9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9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9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9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9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9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9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9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9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  <c r="IW46" s="15"/>
      <c r="IX46" s="15"/>
      <c r="IY46" s="15"/>
      <c r="IZ46" s="15"/>
      <c r="JA46" s="15"/>
      <c r="JB46" s="19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</row>
    <row r="47" spans="1:373" ht="14" hidden="1" customHeight="1" outlineLevel="4">
      <c r="A47" s="76"/>
      <c r="B47" s="76"/>
      <c r="C47" s="76"/>
      <c r="D47" s="76"/>
      <c r="E47" s="85"/>
      <c r="F47" s="76"/>
      <c r="G47" s="97"/>
      <c r="H47" s="98"/>
      <c r="I47" s="98"/>
      <c r="J47" s="99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20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20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20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20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20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20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20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20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20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20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20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  <c r="IX47" s="17"/>
      <c r="IY47" s="17"/>
      <c r="IZ47" s="17"/>
      <c r="JA47" s="17"/>
      <c r="JB47" s="20"/>
    </row>
    <row r="48" spans="1:373" s="8" customFormat="1" ht="17" hidden="1" outlineLevel="4">
      <c r="A48" s="73"/>
      <c r="B48" s="73"/>
      <c r="C48" s="73"/>
      <c r="D48" s="73"/>
      <c r="E48" s="84" t="s">
        <v>15</v>
      </c>
      <c r="F48" s="73" t="s">
        <v>67</v>
      </c>
      <c r="G48" s="91">
        <f>NETWORKDAYS(H48,I48,Holidays!$C$3:$C$53)</f>
        <v>2</v>
      </c>
      <c r="H48" s="92">
        <v>41032.333333333336</v>
      </c>
      <c r="I48" s="92">
        <v>41033.708333333336</v>
      </c>
      <c r="J48" s="93">
        <v>0</v>
      </c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9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9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9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9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9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9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9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9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9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9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9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9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</row>
    <row r="49" spans="1:373" ht="14" hidden="1" customHeight="1" outlineLevel="4">
      <c r="A49" s="76"/>
      <c r="B49" s="76"/>
      <c r="C49" s="76"/>
      <c r="D49" s="76"/>
      <c r="E49" s="85"/>
      <c r="F49" s="76"/>
      <c r="G49" s="97"/>
      <c r="H49" s="98"/>
      <c r="I49" s="98"/>
      <c r="J49" s="99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20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20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20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20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20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20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20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20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20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20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20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  <c r="IY49" s="17"/>
      <c r="IZ49" s="17"/>
      <c r="JA49" s="17"/>
      <c r="JB49" s="20"/>
    </row>
    <row r="50" spans="1:373" s="8" customFormat="1" ht="17" hidden="1" outlineLevel="4">
      <c r="A50" s="73"/>
      <c r="B50" s="73"/>
      <c r="C50" s="73"/>
      <c r="D50" s="73"/>
      <c r="E50" s="84" t="s">
        <v>16</v>
      </c>
      <c r="F50" s="73" t="s">
        <v>67</v>
      </c>
      <c r="G50" s="91">
        <f>NETWORKDAYS(H50,I50,Holidays!$C$3:$C$53)</f>
        <v>2</v>
      </c>
      <c r="H50" s="92">
        <v>41032.333333333336</v>
      </c>
      <c r="I50" s="92">
        <v>41033.708333333336</v>
      </c>
      <c r="J50" s="93">
        <v>0</v>
      </c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9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9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9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9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9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9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9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9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9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9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9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9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</row>
    <row r="51" spans="1:373" ht="14" hidden="1" customHeight="1" outlineLevel="2">
      <c r="A51" s="76"/>
      <c r="B51" s="76"/>
      <c r="C51" s="76"/>
      <c r="D51" s="76"/>
      <c r="E51" s="85"/>
      <c r="F51" s="76"/>
      <c r="G51" s="97"/>
      <c r="H51" s="98"/>
      <c r="I51" s="98"/>
      <c r="J51" s="99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20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20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20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20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20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20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20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20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20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20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20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  <c r="IY51" s="17"/>
      <c r="IZ51" s="17"/>
      <c r="JA51" s="17"/>
      <c r="JB51" s="20"/>
    </row>
    <row r="52" spans="1:373" s="8" customFormat="1" ht="17" hidden="1" outlineLevel="2">
      <c r="A52" s="73"/>
      <c r="B52" s="73"/>
      <c r="C52" s="73" t="s">
        <v>17</v>
      </c>
      <c r="D52" s="73" t="s">
        <v>67</v>
      </c>
      <c r="E52" s="73"/>
      <c r="F52" s="73"/>
      <c r="G52" s="91">
        <f>NETWORKDAYS(H52,I52,Holidays!$C$3:$C$53)</f>
        <v>15</v>
      </c>
      <c r="H52" s="92">
        <v>41036.333333333336</v>
      </c>
      <c r="I52" s="92">
        <v>41054.708333333336</v>
      </c>
      <c r="J52" s="93">
        <v>0</v>
      </c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9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9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9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9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9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9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9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9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9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9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9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9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</row>
    <row r="53" spans="1:373" ht="14" hidden="1" customHeight="1" outlineLevel="3">
      <c r="A53" s="76"/>
      <c r="B53" s="76"/>
      <c r="C53" s="76"/>
      <c r="D53" s="76"/>
      <c r="E53" s="76"/>
      <c r="F53" s="76"/>
      <c r="G53" s="97"/>
      <c r="H53" s="98"/>
      <c r="I53" s="98"/>
      <c r="J53" s="99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20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20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20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20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20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20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20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20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20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20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20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  <c r="IW53" s="17"/>
      <c r="IX53" s="17"/>
      <c r="IY53" s="17"/>
      <c r="IZ53" s="17"/>
      <c r="JA53" s="17"/>
      <c r="JB53" s="20"/>
    </row>
    <row r="54" spans="1:373" s="8" customFormat="1" ht="17" hidden="1" outlineLevel="3" collapsed="1">
      <c r="A54" s="73"/>
      <c r="B54" s="73"/>
      <c r="C54" s="73"/>
      <c r="D54" s="73" t="s">
        <v>18</v>
      </c>
      <c r="E54" s="73" t="s">
        <v>67</v>
      </c>
      <c r="F54" s="73"/>
      <c r="G54" s="91">
        <f>NETWORKDAYS(H54,I54,Holidays!$C$3:$C$53)</f>
        <v>7</v>
      </c>
      <c r="H54" s="92">
        <v>41036.333333333336</v>
      </c>
      <c r="I54" s="92">
        <v>41044.708333333336</v>
      </c>
      <c r="J54" s="93">
        <v>0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9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9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9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9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9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9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9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9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9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9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9"/>
      <c r="IH54" s="15"/>
      <c r="II54" s="15"/>
      <c r="IJ54" s="15"/>
      <c r="IK54" s="15"/>
      <c r="IL54" s="15"/>
      <c r="IM54" s="15"/>
      <c r="IN54" s="15"/>
      <c r="IO54" s="15"/>
      <c r="IP54" s="15"/>
      <c r="IQ54" s="15"/>
      <c r="IR54" s="15"/>
      <c r="IS54" s="15"/>
      <c r="IT54" s="15"/>
      <c r="IU54" s="15"/>
      <c r="IV54" s="15"/>
      <c r="IW54" s="15"/>
      <c r="IX54" s="15"/>
      <c r="IY54" s="15"/>
      <c r="IZ54" s="15"/>
      <c r="JA54" s="15"/>
      <c r="JB54" s="19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</row>
    <row r="55" spans="1:373" ht="14" hidden="1" customHeight="1" outlineLevel="4">
      <c r="A55" s="76"/>
      <c r="B55" s="76"/>
      <c r="C55" s="76"/>
      <c r="D55" s="76"/>
      <c r="E55" s="76"/>
      <c r="F55" s="76"/>
      <c r="G55" s="97"/>
      <c r="H55" s="98"/>
      <c r="I55" s="98"/>
      <c r="J55" s="99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20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20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20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20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20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20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20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20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20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20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20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  <c r="IY55" s="17"/>
      <c r="IZ55" s="17"/>
      <c r="JA55" s="17"/>
      <c r="JB55" s="20"/>
    </row>
    <row r="56" spans="1:373" s="8" customFormat="1" ht="17" hidden="1" outlineLevel="4">
      <c r="A56" s="73"/>
      <c r="B56" s="73"/>
      <c r="C56" s="73"/>
      <c r="D56" s="73"/>
      <c r="E56" s="73" t="s">
        <v>19</v>
      </c>
      <c r="F56" s="73" t="s">
        <v>67</v>
      </c>
      <c r="G56" s="91">
        <f>NETWORKDAYS(H56,I56,Holidays!$C$3:$C$53)</f>
        <v>3</v>
      </c>
      <c r="H56" s="92">
        <v>41036.333333333336</v>
      </c>
      <c r="I56" s="92">
        <v>41038.708333333336</v>
      </c>
      <c r="J56" s="93">
        <v>0</v>
      </c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9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9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9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9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9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9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9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9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9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9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9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  <c r="IW56" s="15"/>
      <c r="IX56" s="15"/>
      <c r="IY56" s="15"/>
      <c r="IZ56" s="15"/>
      <c r="JA56" s="15"/>
      <c r="JB56" s="19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</row>
    <row r="57" spans="1:373" ht="14" hidden="1" customHeight="1" outlineLevel="4">
      <c r="A57" s="76"/>
      <c r="B57" s="76"/>
      <c r="C57" s="76"/>
      <c r="D57" s="76"/>
      <c r="E57" s="76"/>
      <c r="F57" s="76"/>
      <c r="G57" s="97"/>
      <c r="H57" s="98"/>
      <c r="I57" s="98"/>
      <c r="J57" s="99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20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20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20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20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20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20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20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20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20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20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20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  <c r="IY57" s="17"/>
      <c r="IZ57" s="17"/>
      <c r="JA57" s="17"/>
      <c r="JB57" s="20"/>
    </row>
    <row r="58" spans="1:373" s="8" customFormat="1" ht="17" hidden="1" outlineLevel="4">
      <c r="A58" s="73"/>
      <c r="B58" s="73"/>
      <c r="C58" s="73"/>
      <c r="D58" s="73"/>
      <c r="E58" s="73" t="s">
        <v>20</v>
      </c>
      <c r="F58" s="73" t="s">
        <v>67</v>
      </c>
      <c r="G58" s="91">
        <f>NETWORKDAYS(H58,I58,Holidays!$C$3:$C$53)</f>
        <v>2</v>
      </c>
      <c r="H58" s="92">
        <v>41039.333333333336</v>
      </c>
      <c r="I58" s="92">
        <v>41040.708333333336</v>
      </c>
      <c r="J58" s="93">
        <v>0</v>
      </c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9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9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9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9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9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9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9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9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9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9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9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9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</row>
    <row r="59" spans="1:373" ht="14" hidden="1" customHeight="1" outlineLevel="4">
      <c r="A59" s="76"/>
      <c r="B59" s="76"/>
      <c r="C59" s="76"/>
      <c r="D59" s="76"/>
      <c r="E59" s="76"/>
      <c r="F59" s="76"/>
      <c r="G59" s="97"/>
      <c r="H59" s="98"/>
      <c r="I59" s="98"/>
      <c r="J59" s="99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20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20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20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20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20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20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20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20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20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20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20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  <c r="IY59" s="17"/>
      <c r="IZ59" s="17"/>
      <c r="JA59" s="17"/>
      <c r="JB59" s="20"/>
    </row>
    <row r="60" spans="1:373" s="8" customFormat="1" ht="17" hidden="1" outlineLevel="4">
      <c r="A60" s="73"/>
      <c r="B60" s="78"/>
      <c r="C60" s="73"/>
      <c r="D60" s="73"/>
      <c r="E60" s="73" t="s">
        <v>21</v>
      </c>
      <c r="F60" s="73" t="s">
        <v>67</v>
      </c>
      <c r="G60" s="91">
        <f>NETWORKDAYS(H60,I60,Holidays!$C$3:$C$53)</f>
        <v>2</v>
      </c>
      <c r="H60" s="92">
        <v>41043.333333333336</v>
      </c>
      <c r="I60" s="92">
        <v>41044.708333333336</v>
      </c>
      <c r="J60" s="93">
        <v>0</v>
      </c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9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9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9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9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9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9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9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9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9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9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9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9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</row>
    <row r="61" spans="1:373" ht="14" hidden="1" customHeight="1" outlineLevel="4">
      <c r="A61" s="76"/>
      <c r="B61" s="79"/>
      <c r="C61" s="76"/>
      <c r="D61" s="76"/>
      <c r="E61" s="76"/>
      <c r="F61" s="76"/>
      <c r="G61" s="97"/>
      <c r="H61" s="98"/>
      <c r="I61" s="98"/>
      <c r="J61" s="99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20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20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20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20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20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20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20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20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20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20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20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  <c r="IY61" s="17"/>
      <c r="IZ61" s="17"/>
      <c r="JA61" s="17"/>
      <c r="JB61" s="20"/>
    </row>
    <row r="62" spans="1:373" s="8" customFormat="1" ht="17" hidden="1" outlineLevel="4">
      <c r="A62" s="73"/>
      <c r="B62" s="78"/>
      <c r="C62" s="73"/>
      <c r="D62" s="73"/>
      <c r="E62" s="73" t="s">
        <v>22</v>
      </c>
      <c r="F62" s="73" t="s">
        <v>67</v>
      </c>
      <c r="G62" s="91">
        <f>NETWORKDAYS(H62,I62,Holidays!$C$3:$C$53)</f>
        <v>2</v>
      </c>
      <c r="H62" s="92">
        <v>41043.333333333336</v>
      </c>
      <c r="I62" s="92">
        <v>41044.708333333336</v>
      </c>
      <c r="J62" s="93">
        <v>0</v>
      </c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9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9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9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9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9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9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9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9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9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9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9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9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</row>
    <row r="63" spans="1:373" ht="14" hidden="1" customHeight="1" outlineLevel="3">
      <c r="A63" s="76"/>
      <c r="B63" s="79"/>
      <c r="C63" s="76"/>
      <c r="D63" s="76"/>
      <c r="E63" s="76"/>
      <c r="F63" s="76"/>
      <c r="G63" s="97"/>
      <c r="H63" s="98"/>
      <c r="I63" s="98"/>
      <c r="J63" s="99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20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20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20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20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20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20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20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20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20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20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20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  <c r="IY63" s="17"/>
      <c r="IZ63" s="17"/>
      <c r="JA63" s="17"/>
      <c r="JB63" s="20"/>
    </row>
    <row r="64" spans="1:373" s="8" customFormat="1" ht="17" hidden="1" outlineLevel="3" collapsed="1">
      <c r="A64" s="73"/>
      <c r="B64" s="78"/>
      <c r="C64" s="73"/>
      <c r="D64" s="73" t="s">
        <v>23</v>
      </c>
      <c r="E64" s="73" t="s">
        <v>67</v>
      </c>
      <c r="F64" s="73"/>
      <c r="G64" s="91">
        <f>NETWORKDAYS(H64,I64,Holidays!$C$3:$C$53)</f>
        <v>8</v>
      </c>
      <c r="H64" s="92">
        <v>41045.333333333336</v>
      </c>
      <c r="I64" s="92">
        <v>41054.708333333336</v>
      </c>
      <c r="J64" s="93">
        <v>0</v>
      </c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9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9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9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9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9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9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9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9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9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9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9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  <c r="IW64" s="15"/>
      <c r="IX64" s="15"/>
      <c r="IY64" s="15"/>
      <c r="IZ64" s="15"/>
      <c r="JA64" s="15"/>
      <c r="JB64" s="19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</row>
    <row r="65" spans="1:373" ht="14" hidden="1" customHeight="1" outlineLevel="4">
      <c r="A65" s="76"/>
      <c r="B65" s="79"/>
      <c r="C65" s="76"/>
      <c r="D65" s="76"/>
      <c r="E65" s="76"/>
      <c r="F65" s="76"/>
      <c r="G65" s="97"/>
      <c r="H65" s="98"/>
      <c r="I65" s="98"/>
      <c r="J65" s="99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20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20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20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20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20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20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20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20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20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20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20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  <c r="IX65" s="17"/>
      <c r="IY65" s="17"/>
      <c r="IZ65" s="17"/>
      <c r="JA65" s="17"/>
      <c r="JB65" s="20"/>
    </row>
    <row r="66" spans="1:373" s="8" customFormat="1" ht="17" hidden="1" outlineLevel="4">
      <c r="A66" s="73"/>
      <c r="B66" s="78"/>
      <c r="C66" s="73"/>
      <c r="D66" s="73"/>
      <c r="E66" s="73" t="s">
        <v>24</v>
      </c>
      <c r="F66" s="73" t="s">
        <v>67</v>
      </c>
      <c r="G66" s="91">
        <f>NETWORKDAYS(H66,I66,Holidays!$C$3:$C$53)</f>
        <v>3</v>
      </c>
      <c r="H66" s="92">
        <v>41045.333333333336</v>
      </c>
      <c r="I66" s="92">
        <v>41047.708333333336</v>
      </c>
      <c r="J66" s="93">
        <v>0</v>
      </c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9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9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9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9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9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9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9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9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9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9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9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9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</row>
    <row r="67" spans="1:373" ht="14" hidden="1" customHeight="1" outlineLevel="4">
      <c r="A67" s="76"/>
      <c r="B67" s="79"/>
      <c r="C67" s="76"/>
      <c r="D67" s="76"/>
      <c r="E67" s="76"/>
      <c r="F67" s="76"/>
      <c r="G67" s="97"/>
      <c r="H67" s="98"/>
      <c r="I67" s="98"/>
      <c r="J67" s="99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20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20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20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20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20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20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20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20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20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20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20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  <c r="IY67" s="17"/>
      <c r="IZ67" s="17"/>
      <c r="JA67" s="17"/>
      <c r="JB67" s="20"/>
    </row>
    <row r="68" spans="1:373" s="8" customFormat="1" ht="17" hidden="1" outlineLevel="4">
      <c r="A68" s="73"/>
      <c r="B68" s="78"/>
      <c r="C68" s="73"/>
      <c r="D68" s="73"/>
      <c r="E68" s="73" t="s">
        <v>25</v>
      </c>
      <c r="F68" s="73" t="s">
        <v>67</v>
      </c>
      <c r="G68" s="91">
        <f>NETWORKDAYS(H68,I68,Holidays!$C$3:$C$53)</f>
        <v>2</v>
      </c>
      <c r="H68" s="92">
        <v>41050.333333333336</v>
      </c>
      <c r="I68" s="92">
        <v>41051.708333333336</v>
      </c>
      <c r="J68" s="93">
        <v>0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9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9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9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9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9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9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9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9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9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9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9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  <c r="IW68" s="15"/>
      <c r="IX68" s="15"/>
      <c r="IY68" s="15"/>
      <c r="IZ68" s="15"/>
      <c r="JA68" s="15"/>
      <c r="JB68" s="19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</row>
    <row r="69" spans="1:373" ht="14" hidden="1" customHeight="1" outlineLevel="4">
      <c r="A69" s="76"/>
      <c r="B69" s="79"/>
      <c r="C69" s="76"/>
      <c r="D69" s="76"/>
      <c r="E69" s="76"/>
      <c r="F69" s="76"/>
      <c r="G69" s="97"/>
      <c r="H69" s="98"/>
      <c r="I69" s="98"/>
      <c r="J69" s="99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20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20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20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20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20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20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20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20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20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20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20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  <c r="IY69" s="17"/>
      <c r="IZ69" s="17"/>
      <c r="JA69" s="17"/>
      <c r="JB69" s="20"/>
    </row>
    <row r="70" spans="1:373" s="8" customFormat="1" ht="17" hidden="1" outlineLevel="4">
      <c r="A70" s="73"/>
      <c r="B70" s="78"/>
      <c r="C70" s="73"/>
      <c r="D70" s="73"/>
      <c r="E70" s="73" t="s">
        <v>26</v>
      </c>
      <c r="F70" s="73" t="s">
        <v>67</v>
      </c>
      <c r="G70" s="91">
        <f>NETWORKDAYS(H70,I70,Holidays!$C$3:$C$53)</f>
        <v>3</v>
      </c>
      <c r="H70" s="92">
        <v>41052.333333333336</v>
      </c>
      <c r="I70" s="92">
        <v>41054.708333333336</v>
      </c>
      <c r="J70" s="93">
        <v>0</v>
      </c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9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9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9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9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9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9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9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9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9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9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9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15"/>
      <c r="JB70" s="19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</row>
    <row r="71" spans="1:373" ht="14" hidden="1" customHeight="1" outlineLevel="4">
      <c r="A71" s="76"/>
      <c r="B71" s="79"/>
      <c r="C71" s="76"/>
      <c r="D71" s="76"/>
      <c r="E71" s="76"/>
      <c r="F71" s="76"/>
      <c r="G71" s="97"/>
      <c r="H71" s="98"/>
      <c r="I71" s="98"/>
      <c r="J71" s="99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20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20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20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20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20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20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20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20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20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20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20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  <c r="IY71" s="17"/>
      <c r="IZ71" s="17"/>
      <c r="JA71" s="17"/>
      <c r="JB71" s="20"/>
    </row>
    <row r="72" spans="1:373" s="8" customFormat="1" ht="17" hidden="1" outlineLevel="4">
      <c r="A72" s="73"/>
      <c r="B72" s="78"/>
      <c r="C72" s="73"/>
      <c r="D72" s="73"/>
      <c r="E72" s="73" t="s">
        <v>27</v>
      </c>
      <c r="F72" s="73" t="s">
        <v>67</v>
      </c>
      <c r="G72" s="91">
        <f>NETWORKDAYS(H72,I72,Holidays!$C$3:$C$53)</f>
        <v>3</v>
      </c>
      <c r="H72" s="92">
        <v>41052.333333333336</v>
      </c>
      <c r="I72" s="92">
        <v>41054.708333333336</v>
      </c>
      <c r="J72" s="93">
        <v>0</v>
      </c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9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9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9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9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9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9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9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9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9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9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9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  <c r="IW72" s="15"/>
      <c r="IX72" s="15"/>
      <c r="IY72" s="15"/>
      <c r="IZ72" s="15"/>
      <c r="JA72" s="15"/>
      <c r="JB72" s="19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</row>
    <row r="73" spans="1:373" s="8" customFormat="1" ht="17" hidden="1" outlineLevel="1">
      <c r="A73" s="73"/>
      <c r="B73" s="82" t="s">
        <v>28</v>
      </c>
      <c r="C73" s="73" t="s">
        <v>94</v>
      </c>
      <c r="D73" s="73"/>
      <c r="E73" s="73"/>
      <c r="F73" s="73"/>
      <c r="G73" s="91">
        <f>NETWORKDAYS(H73,I73,Holidays!$C$3:$C$53)</f>
        <v>4</v>
      </c>
      <c r="H73" s="92">
        <v>45337</v>
      </c>
      <c r="I73" s="92">
        <v>45342</v>
      </c>
      <c r="J73" s="93">
        <v>0</v>
      </c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9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9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9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9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9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9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9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9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9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9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9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  <c r="IY73" s="15"/>
      <c r="IZ73" s="15"/>
      <c r="JA73" s="15"/>
      <c r="JB73" s="19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</row>
    <row r="74" spans="1:373" s="8" customFormat="1" ht="17" hidden="1" outlineLevel="1" collapsed="1">
      <c r="A74" s="73"/>
      <c r="B74" s="82" t="s">
        <v>29</v>
      </c>
      <c r="C74" s="73" t="s">
        <v>95</v>
      </c>
      <c r="D74" s="73"/>
      <c r="E74" s="73"/>
      <c r="F74" s="73"/>
      <c r="G74" s="91">
        <f>NETWORKDAYS(H74,I74,Holidays!$C$3:$C$53)</f>
        <v>30</v>
      </c>
      <c r="H74" s="92">
        <v>45342</v>
      </c>
      <c r="I74" s="92">
        <v>45383</v>
      </c>
      <c r="J74" s="93">
        <v>0</v>
      </c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9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9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9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9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9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9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9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9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9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9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9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9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</row>
    <row r="75" spans="1:373" ht="14" hidden="1" customHeight="1" outlineLevel="2">
      <c r="A75" s="76"/>
      <c r="B75" s="83"/>
      <c r="C75" s="76"/>
      <c r="D75" s="76"/>
      <c r="E75" s="76"/>
      <c r="F75" s="76"/>
      <c r="G75" s="97"/>
      <c r="H75" s="98"/>
      <c r="I75" s="98"/>
      <c r="J75" s="99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20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20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20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20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20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20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20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20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20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20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20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  <c r="IY75" s="17"/>
      <c r="IZ75" s="17"/>
      <c r="JA75" s="17"/>
      <c r="JB75" s="20"/>
    </row>
    <row r="76" spans="1:373" s="8" customFormat="1" ht="17" hidden="1" outlineLevel="2">
      <c r="A76" s="73"/>
      <c r="B76" s="82"/>
      <c r="C76" s="73" t="s">
        <v>30</v>
      </c>
      <c r="D76" s="73" t="s">
        <v>67</v>
      </c>
      <c r="E76" s="73"/>
      <c r="F76" s="73"/>
      <c r="G76" s="91">
        <f>NETWORKDAYS(H76,I76,Holidays!$C$3:$C$53)</f>
        <v>1</v>
      </c>
      <c r="H76" s="92">
        <v>41012.333333333336</v>
      </c>
      <c r="I76" s="92">
        <v>41012.708333333336</v>
      </c>
      <c r="J76" s="93">
        <v>0</v>
      </c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9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9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9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9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9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9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9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9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9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9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9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  <c r="IW76" s="15"/>
      <c r="IX76" s="15"/>
      <c r="IY76" s="15"/>
      <c r="IZ76" s="15"/>
      <c r="JA76" s="15"/>
      <c r="JB76" s="19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</row>
    <row r="77" spans="1:373" ht="14" hidden="1" customHeight="1" outlineLevel="2">
      <c r="A77" s="76"/>
      <c r="B77" s="83"/>
      <c r="C77" s="76"/>
      <c r="D77" s="76"/>
      <c r="E77" s="76"/>
      <c r="F77" s="76"/>
      <c r="G77" s="97"/>
      <c r="H77" s="98"/>
      <c r="I77" s="98"/>
      <c r="J77" s="99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20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20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20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20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20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20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20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20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20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20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20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  <c r="IW77" s="17"/>
      <c r="IX77" s="17"/>
      <c r="IY77" s="17"/>
      <c r="IZ77" s="17"/>
      <c r="JA77" s="17"/>
      <c r="JB77" s="20"/>
    </row>
    <row r="78" spans="1:373" s="8" customFormat="1" ht="17" hidden="1" outlineLevel="2">
      <c r="A78" s="73"/>
      <c r="B78" s="82"/>
      <c r="C78" s="73" t="s">
        <v>31</v>
      </c>
      <c r="D78" s="73" t="s">
        <v>67</v>
      </c>
      <c r="E78" s="73"/>
      <c r="F78" s="73"/>
      <c r="G78" s="91">
        <f>NETWORKDAYS(H78,I78,Holidays!$C$3:$C$53)</f>
        <v>5</v>
      </c>
      <c r="H78" s="92">
        <v>41022.333333333336</v>
      </c>
      <c r="I78" s="92">
        <v>41026.708333333336</v>
      </c>
      <c r="J78" s="93">
        <v>0</v>
      </c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9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9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9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9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9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9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9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9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9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9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9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  <c r="IW78" s="15"/>
      <c r="IX78" s="15"/>
      <c r="IY78" s="15"/>
      <c r="IZ78" s="15"/>
      <c r="JA78" s="15"/>
      <c r="JB78" s="19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</row>
    <row r="79" spans="1:373" ht="14" hidden="1" customHeight="1" outlineLevel="2">
      <c r="A79" s="76"/>
      <c r="B79" s="83"/>
      <c r="C79" s="76"/>
      <c r="D79" s="76"/>
      <c r="E79" s="76"/>
      <c r="F79" s="76"/>
      <c r="G79" s="97"/>
      <c r="H79" s="98"/>
      <c r="I79" s="98"/>
      <c r="J79" s="99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20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20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20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20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20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20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20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20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20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20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20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  <c r="IY79" s="17"/>
      <c r="IZ79" s="17"/>
      <c r="JA79" s="17"/>
      <c r="JB79" s="20"/>
    </row>
    <row r="80" spans="1:373" s="8" customFormat="1" ht="17" hidden="1" outlineLevel="2">
      <c r="A80" s="73"/>
      <c r="B80" s="82"/>
      <c r="C80" s="73" t="s">
        <v>32</v>
      </c>
      <c r="D80" s="73" t="s">
        <v>67</v>
      </c>
      <c r="E80" s="73"/>
      <c r="F80" s="73"/>
      <c r="G80" s="91">
        <f>NETWORKDAYS(H80,I80,Holidays!$C$3:$C$53)</f>
        <v>10</v>
      </c>
      <c r="H80" s="92">
        <v>41064.333333333336</v>
      </c>
      <c r="I80" s="92">
        <v>41075.708333333336</v>
      </c>
      <c r="J80" s="93">
        <v>0</v>
      </c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9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9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9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9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9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9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9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9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9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9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9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  <c r="IW80" s="15"/>
      <c r="IX80" s="15"/>
      <c r="IY80" s="15"/>
      <c r="IZ80" s="15"/>
      <c r="JA80" s="15"/>
      <c r="JB80" s="19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</row>
    <row r="81" spans="1:373" ht="14" hidden="1" customHeight="1" outlineLevel="2">
      <c r="A81" s="76"/>
      <c r="B81" s="83"/>
      <c r="C81" s="76"/>
      <c r="D81" s="76"/>
      <c r="E81" s="76"/>
      <c r="F81" s="76"/>
      <c r="G81" s="97"/>
      <c r="H81" s="98"/>
      <c r="I81" s="98"/>
      <c r="J81" s="99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20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20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20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20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20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20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20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20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20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20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20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  <c r="IW81" s="17"/>
      <c r="IX81" s="17"/>
      <c r="IY81" s="17"/>
      <c r="IZ81" s="17"/>
      <c r="JA81" s="17"/>
      <c r="JB81" s="20"/>
    </row>
    <row r="82" spans="1:373" s="6" customFormat="1" ht="17" hidden="1" outlineLevel="2">
      <c r="A82" s="80"/>
      <c r="B82" s="86"/>
      <c r="C82" s="80" t="s">
        <v>33</v>
      </c>
      <c r="D82" s="80" t="s">
        <v>67</v>
      </c>
      <c r="E82" s="80"/>
      <c r="F82" s="80"/>
      <c r="G82" s="94">
        <f>NETWORKDAYS(H82,I82,Holidays!$C$3:$C$53)</f>
        <v>5</v>
      </c>
      <c r="H82" s="95">
        <v>41050.333333333336</v>
      </c>
      <c r="I82" s="95">
        <v>41054.708333333336</v>
      </c>
      <c r="J82" s="96">
        <v>0</v>
      </c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9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9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9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9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9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9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9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9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9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9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9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9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</row>
    <row r="83" spans="1:373" s="8" customFormat="1" ht="28" customHeight="1" collapsed="1">
      <c r="A83" s="73">
        <v>4</v>
      </c>
      <c r="B83" s="74" t="s">
        <v>96</v>
      </c>
      <c r="C83" s="73"/>
      <c r="D83" s="73"/>
      <c r="E83" s="73"/>
      <c r="F83" s="73" t="s">
        <v>102</v>
      </c>
      <c r="G83" s="91">
        <f>NETWORKDAYS(H83,I83,Holidays!$C$3:$C$53)</f>
        <v>84</v>
      </c>
      <c r="H83" s="92">
        <v>45280</v>
      </c>
      <c r="I83" s="92">
        <v>45397</v>
      </c>
      <c r="J83" s="93">
        <v>0.05</v>
      </c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9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9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9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9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9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9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9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9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9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9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9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  <c r="IW83" s="15"/>
      <c r="IX83" s="15"/>
      <c r="IY83" s="15"/>
      <c r="IZ83" s="15"/>
      <c r="JA83" s="15"/>
      <c r="JB83" s="19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</row>
    <row r="84" spans="1:373" s="8" customFormat="1" ht="17" hidden="1" outlineLevel="1">
      <c r="A84" s="73"/>
      <c r="B84" s="82" t="s">
        <v>34</v>
      </c>
      <c r="C84" s="73" t="s">
        <v>97</v>
      </c>
      <c r="D84" s="73"/>
      <c r="E84" s="73"/>
      <c r="F84" s="73"/>
      <c r="G84" s="91">
        <f>NETWORKDAYS(H84,I84,Holidays!$C$3:$C$53)</f>
        <v>23</v>
      </c>
      <c r="H84" s="92">
        <v>45280</v>
      </c>
      <c r="I84" s="92">
        <v>45311</v>
      </c>
      <c r="J84" s="93">
        <v>0.15</v>
      </c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9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9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9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9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9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9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9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9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9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9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9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9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</row>
    <row r="85" spans="1:373" s="8" customFormat="1" ht="17" hidden="1" outlineLevel="1" collapsed="1">
      <c r="A85" s="73"/>
      <c r="B85" s="82" t="s">
        <v>35</v>
      </c>
      <c r="C85" s="73" t="s">
        <v>98</v>
      </c>
      <c r="D85" s="73"/>
      <c r="E85" s="73"/>
      <c r="F85" s="73"/>
      <c r="G85" s="91">
        <f>NETWORKDAYS(H85,I85,Holidays!$C$3:$C$53)</f>
        <v>15</v>
      </c>
      <c r="H85" s="92">
        <v>45311</v>
      </c>
      <c r="I85" s="92">
        <v>45332</v>
      </c>
      <c r="J85" s="93">
        <v>0</v>
      </c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9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9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9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9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9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9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9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9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9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9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9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  <c r="IT85" s="15"/>
      <c r="IU85" s="15"/>
      <c r="IV85" s="15"/>
      <c r="IW85" s="15"/>
      <c r="IX85" s="15"/>
      <c r="IY85" s="15"/>
      <c r="IZ85" s="15"/>
      <c r="JA85" s="15"/>
      <c r="JB85" s="19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</row>
    <row r="86" spans="1:373" ht="14" hidden="1" customHeight="1" outlineLevel="2">
      <c r="A86" s="76"/>
      <c r="B86" s="83"/>
      <c r="C86" s="76"/>
      <c r="D86" s="76"/>
      <c r="E86" s="76"/>
      <c r="F86" s="76"/>
      <c r="G86" s="97"/>
      <c r="H86" s="98"/>
      <c r="I86" s="98"/>
      <c r="J86" s="99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20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20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20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20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20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20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20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20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20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20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20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  <c r="IY86" s="17"/>
      <c r="IZ86" s="17"/>
      <c r="JA86" s="17"/>
      <c r="JB86" s="20"/>
    </row>
    <row r="87" spans="1:373" s="8" customFormat="1" ht="17" hidden="1" outlineLevel="2">
      <c r="A87" s="73"/>
      <c r="B87" s="82"/>
      <c r="C87" s="87" t="s">
        <v>38</v>
      </c>
      <c r="D87" s="73" t="s">
        <v>67</v>
      </c>
      <c r="E87" s="73"/>
      <c r="F87" s="73"/>
      <c r="G87" s="91">
        <f>NETWORKDAYS(H87,I87,Holidays!$C$3:$C$53)</f>
        <v>9</v>
      </c>
      <c r="H87" s="92">
        <v>41078.333333333336</v>
      </c>
      <c r="I87" s="92">
        <v>41089.708333333336</v>
      </c>
      <c r="J87" s="93">
        <v>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9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9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9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9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9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9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9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9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9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9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9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  <c r="IT87" s="15"/>
      <c r="IU87" s="15"/>
      <c r="IV87" s="15"/>
      <c r="IW87" s="15"/>
      <c r="IX87" s="15"/>
      <c r="IY87" s="15"/>
      <c r="IZ87" s="15"/>
      <c r="JA87" s="15"/>
      <c r="JB87" s="19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</row>
    <row r="88" spans="1:373" ht="14" hidden="1" customHeight="1" outlineLevel="2">
      <c r="A88" s="76"/>
      <c r="B88" s="83"/>
      <c r="C88" s="88"/>
      <c r="D88" s="76"/>
      <c r="E88" s="76"/>
      <c r="F88" s="76"/>
      <c r="G88" s="97"/>
      <c r="H88" s="98"/>
      <c r="I88" s="98"/>
      <c r="J88" s="99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20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20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20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20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20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20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20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20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20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20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20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17"/>
      <c r="IV88" s="17"/>
      <c r="IW88" s="17"/>
      <c r="IX88" s="17"/>
      <c r="IY88" s="17"/>
      <c r="IZ88" s="17"/>
      <c r="JA88" s="17"/>
      <c r="JB88" s="20"/>
    </row>
    <row r="89" spans="1:373" s="8" customFormat="1" ht="17" hidden="1" outlineLevel="2">
      <c r="A89" s="73"/>
      <c r="B89" s="82"/>
      <c r="C89" s="87" t="s">
        <v>39</v>
      </c>
      <c r="D89" s="73" t="s">
        <v>67</v>
      </c>
      <c r="E89" s="73"/>
      <c r="F89" s="73"/>
      <c r="G89" s="91">
        <f>NETWORKDAYS(H89,I89,Holidays!$C$3:$C$53)</f>
        <v>30</v>
      </c>
      <c r="H89" s="92">
        <v>41092.333333333336</v>
      </c>
      <c r="I89" s="92">
        <v>41131.708333333336</v>
      </c>
      <c r="J89" s="93">
        <v>0</v>
      </c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9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9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9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9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9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9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9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9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9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9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9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  <c r="IW89" s="15"/>
      <c r="IX89" s="15"/>
      <c r="IY89" s="15"/>
      <c r="IZ89" s="15"/>
      <c r="JA89" s="15"/>
      <c r="JB89" s="1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</row>
    <row r="90" spans="1:373" ht="14" hidden="1" customHeight="1" outlineLevel="2">
      <c r="A90" s="76"/>
      <c r="B90" s="83"/>
      <c r="C90" s="88"/>
      <c r="D90" s="76"/>
      <c r="E90" s="76"/>
      <c r="F90" s="76"/>
      <c r="G90" s="97"/>
      <c r="H90" s="98"/>
      <c r="I90" s="98"/>
      <c r="J90" s="99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20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20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20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20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20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20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20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20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20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20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20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17"/>
      <c r="IV90" s="17"/>
      <c r="IW90" s="17"/>
      <c r="IX90" s="17"/>
      <c r="IY90" s="17"/>
      <c r="IZ90" s="17"/>
      <c r="JA90" s="17"/>
      <c r="JB90" s="20"/>
    </row>
    <row r="91" spans="1:373" s="8" customFormat="1" ht="17" hidden="1" outlineLevel="2">
      <c r="A91" s="73"/>
      <c r="B91" s="82"/>
      <c r="C91" s="87" t="s">
        <v>40</v>
      </c>
      <c r="D91" s="73" t="s">
        <v>67</v>
      </c>
      <c r="E91" s="73"/>
      <c r="F91" s="73"/>
      <c r="G91" s="91">
        <f>NETWORKDAYS(H91,I91,Holidays!$C$3:$C$53)</f>
        <v>10</v>
      </c>
      <c r="H91" s="92">
        <v>41134.333333333336</v>
      </c>
      <c r="I91" s="92">
        <v>41145.708333333336</v>
      </c>
      <c r="J91" s="93">
        <v>0</v>
      </c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9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9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9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9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9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9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9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9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9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9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9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  <c r="IW91" s="15"/>
      <c r="IX91" s="15"/>
      <c r="IY91" s="15"/>
      <c r="IZ91" s="15"/>
      <c r="JA91" s="15"/>
      <c r="JB91" s="19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</row>
    <row r="92" spans="1:373" ht="3.75" hidden="1" customHeight="1" outlineLevel="1">
      <c r="A92" s="76"/>
      <c r="B92" s="83"/>
      <c r="C92" s="88"/>
      <c r="D92" s="76"/>
      <c r="E92" s="76"/>
      <c r="F92" s="76"/>
      <c r="G92" s="97"/>
      <c r="H92" s="98"/>
      <c r="I92" s="98"/>
      <c r="J92" s="99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20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20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20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20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20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20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20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20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20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20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20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  <c r="IY92" s="17"/>
      <c r="IZ92" s="17"/>
      <c r="JA92" s="17"/>
      <c r="JB92" s="20"/>
    </row>
    <row r="93" spans="1:373" s="8" customFormat="1" ht="17" hidden="1" outlineLevel="1">
      <c r="A93" s="73"/>
      <c r="B93" s="82" t="s">
        <v>36</v>
      </c>
      <c r="C93" s="73" t="s">
        <v>99</v>
      </c>
      <c r="D93" s="73"/>
      <c r="E93" s="73"/>
      <c r="F93" s="73"/>
      <c r="G93" s="91">
        <f>NETWORKDAYS(H93,I93,Holidays!$C$3:$C$53)</f>
        <v>19</v>
      </c>
      <c r="H93" s="92">
        <v>45321</v>
      </c>
      <c r="I93" s="92">
        <v>45347</v>
      </c>
      <c r="J93" s="93">
        <v>0</v>
      </c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9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9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9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9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9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9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9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9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9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9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9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9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</row>
    <row r="94" spans="1:373" ht="3.75" hidden="1" customHeight="1" outlineLevel="1">
      <c r="A94" s="76"/>
      <c r="B94" s="83"/>
      <c r="C94" s="76"/>
      <c r="D94" s="76"/>
      <c r="E94" s="76"/>
      <c r="F94" s="76"/>
      <c r="G94" s="97"/>
      <c r="H94" s="98"/>
      <c r="I94" s="98"/>
      <c r="J94" s="99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20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20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20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20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20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20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20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20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20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20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20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17"/>
      <c r="IV94" s="17"/>
      <c r="IW94" s="17"/>
      <c r="IX94" s="17"/>
      <c r="IY94" s="17"/>
      <c r="IZ94" s="17"/>
      <c r="JA94" s="17"/>
      <c r="JB94" s="20"/>
    </row>
    <row r="95" spans="1:373" s="8" customFormat="1" ht="17" hidden="1" outlineLevel="1">
      <c r="A95" s="73"/>
      <c r="B95" s="82" t="s">
        <v>115</v>
      </c>
      <c r="C95" s="73" t="s">
        <v>100</v>
      </c>
      <c r="D95" s="73"/>
      <c r="E95" s="73"/>
      <c r="F95" s="73"/>
      <c r="G95" s="91">
        <f>NETWORKDAYS(H95,I95,Holidays!$C$3:$C$53)</f>
        <v>18</v>
      </c>
      <c r="H95" s="92">
        <v>45347</v>
      </c>
      <c r="I95" s="92">
        <v>45371</v>
      </c>
      <c r="J95" s="93">
        <v>0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9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9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9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9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9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9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9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9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9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9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9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  <c r="IW95" s="15"/>
      <c r="IX95" s="15"/>
      <c r="IY95" s="15"/>
      <c r="IZ95" s="15"/>
      <c r="JA95" s="15"/>
      <c r="JB95" s="19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</row>
    <row r="96" spans="1:373" ht="3.75" hidden="1" customHeight="1" outlineLevel="1">
      <c r="A96" s="76"/>
      <c r="B96" s="83"/>
      <c r="C96" s="76"/>
      <c r="D96" s="76"/>
      <c r="E96" s="76"/>
      <c r="F96" s="76"/>
      <c r="G96" s="97"/>
      <c r="H96" s="98"/>
      <c r="I96" s="98"/>
      <c r="J96" s="99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20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20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20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20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20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20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20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20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20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20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20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17"/>
      <c r="IV96" s="17"/>
      <c r="IW96" s="17"/>
      <c r="IX96" s="17"/>
      <c r="IY96" s="17"/>
      <c r="IZ96" s="17"/>
      <c r="JA96" s="17"/>
      <c r="JB96" s="20"/>
    </row>
    <row r="97" spans="1:373" s="8" customFormat="1" ht="17" hidden="1" outlineLevel="1">
      <c r="A97" s="73"/>
      <c r="B97" s="82" t="s">
        <v>37</v>
      </c>
      <c r="C97" s="73" t="s">
        <v>101</v>
      </c>
      <c r="D97" s="73"/>
      <c r="E97" s="73"/>
      <c r="F97" s="73"/>
      <c r="G97" s="91">
        <f>NETWORKDAYS(H97,I97,Holidays!$C$3:$C$53)</f>
        <v>19</v>
      </c>
      <c r="H97" s="92">
        <v>45371</v>
      </c>
      <c r="I97" s="92">
        <v>45397</v>
      </c>
      <c r="J97" s="93">
        <v>0</v>
      </c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9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9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9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9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9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9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9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9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9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9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  <c r="IC97" s="15"/>
      <c r="ID97" s="15"/>
      <c r="IE97" s="15"/>
      <c r="IF97" s="15"/>
      <c r="IG97" s="19"/>
      <c r="IH97" s="15"/>
      <c r="II97" s="15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15"/>
      <c r="JB97" s="19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</row>
    <row r="98" spans="1:373" ht="3.75" hidden="1" customHeight="1" outlineLevel="1" collapsed="1">
      <c r="A98" s="76"/>
      <c r="B98" s="83"/>
      <c r="C98" s="76"/>
      <c r="D98" s="76"/>
      <c r="E98" s="76"/>
      <c r="F98" s="76"/>
      <c r="G98" s="97"/>
      <c r="H98" s="98"/>
      <c r="I98" s="98"/>
      <c r="J98" s="99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20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20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20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20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20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20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20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20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20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20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20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  <c r="IY98" s="17"/>
      <c r="IZ98" s="17"/>
      <c r="JA98" s="17"/>
      <c r="JB98" s="20"/>
    </row>
    <row r="99" spans="1:373" ht="14" hidden="1" customHeight="1" outlineLevel="2">
      <c r="A99" s="76"/>
      <c r="B99" s="83"/>
      <c r="C99" s="76"/>
      <c r="D99" s="76"/>
      <c r="E99" s="76"/>
      <c r="F99" s="76"/>
      <c r="G99" s="97"/>
      <c r="H99" s="98"/>
      <c r="I99" s="98"/>
      <c r="J99" s="99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20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20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20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20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20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20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20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20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20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20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20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  <c r="IW99" s="17"/>
      <c r="IX99" s="17"/>
      <c r="IY99" s="17"/>
      <c r="IZ99" s="17"/>
      <c r="JA99" s="17"/>
      <c r="JB99" s="20"/>
    </row>
    <row r="100" spans="1:373" s="8" customFormat="1" ht="17" hidden="1" outlineLevel="2">
      <c r="A100" s="73"/>
      <c r="B100" s="82"/>
      <c r="C100" s="87" t="s">
        <v>41</v>
      </c>
      <c r="D100" s="73" t="s">
        <v>67</v>
      </c>
      <c r="E100" s="73"/>
      <c r="F100" s="73"/>
      <c r="G100" s="91">
        <f>NETWORKDAYS(H100,I100,Holidays!$C$3:$C$53)</f>
        <v>9</v>
      </c>
      <c r="H100" s="92">
        <v>41078.333333333336</v>
      </c>
      <c r="I100" s="92">
        <v>41089.708333333336</v>
      </c>
      <c r="J100" s="93">
        <v>0</v>
      </c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9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9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9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9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9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9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9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9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9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9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  <c r="IC100" s="15"/>
      <c r="ID100" s="15"/>
      <c r="IE100" s="15"/>
      <c r="IF100" s="15"/>
      <c r="IG100" s="19"/>
      <c r="IH100" s="15"/>
      <c r="II100" s="15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  <c r="IW100" s="15"/>
      <c r="IX100" s="15"/>
      <c r="IY100" s="15"/>
      <c r="IZ100" s="15"/>
      <c r="JA100" s="15"/>
      <c r="JB100" s="19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</row>
    <row r="101" spans="1:373" ht="14" hidden="1" customHeight="1" outlineLevel="2">
      <c r="A101" s="76"/>
      <c r="B101" s="83"/>
      <c r="C101" s="88"/>
      <c r="D101" s="76"/>
      <c r="E101" s="76"/>
      <c r="F101" s="76"/>
      <c r="G101" s="97"/>
      <c r="H101" s="98"/>
      <c r="I101" s="98"/>
      <c r="J101" s="99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20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20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20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20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20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20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20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20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20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20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20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  <c r="IR101" s="17"/>
      <c r="IS101" s="17"/>
      <c r="IT101" s="17"/>
      <c r="IU101" s="17"/>
      <c r="IV101" s="17"/>
      <c r="IW101" s="17"/>
      <c r="IX101" s="17"/>
      <c r="IY101" s="17"/>
      <c r="IZ101" s="17"/>
      <c r="JA101" s="17"/>
      <c r="JB101" s="20"/>
    </row>
    <row r="102" spans="1:373" s="8" customFormat="1" ht="17" hidden="1" outlineLevel="2">
      <c r="A102" s="73"/>
      <c r="B102" s="82"/>
      <c r="C102" s="87" t="s">
        <v>42</v>
      </c>
      <c r="D102" s="73" t="s">
        <v>67</v>
      </c>
      <c r="E102" s="73"/>
      <c r="F102" s="73"/>
      <c r="G102" s="91">
        <f>NETWORKDAYS(H102,I102,Holidays!$C$3:$C$53)</f>
        <v>10</v>
      </c>
      <c r="H102" s="92">
        <v>41120.333333333336</v>
      </c>
      <c r="I102" s="92">
        <v>41131.708333333336</v>
      </c>
      <c r="J102" s="93">
        <v>0</v>
      </c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9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9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9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9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9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9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9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9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9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9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5"/>
      <c r="IE102" s="15"/>
      <c r="IF102" s="15"/>
      <c r="IG102" s="19"/>
      <c r="IH102" s="15"/>
      <c r="II102" s="15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  <c r="IW102" s="15"/>
      <c r="IX102" s="15"/>
      <c r="IY102" s="15"/>
      <c r="IZ102" s="15"/>
      <c r="JA102" s="15"/>
      <c r="JB102" s="19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</row>
    <row r="103" spans="1:373" ht="14" hidden="1" customHeight="1" outlineLevel="2">
      <c r="A103" s="76"/>
      <c r="B103" s="83"/>
      <c r="C103" s="88"/>
      <c r="D103" s="76"/>
      <c r="E103" s="76"/>
      <c r="F103" s="76"/>
      <c r="G103" s="97"/>
      <c r="H103" s="98"/>
      <c r="I103" s="98"/>
      <c r="J103" s="99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20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20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20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20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20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20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20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20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20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20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20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  <c r="IR103" s="17"/>
      <c r="IS103" s="17"/>
      <c r="IT103" s="17"/>
      <c r="IU103" s="17"/>
      <c r="IV103" s="17"/>
      <c r="IW103" s="17"/>
      <c r="IX103" s="17"/>
      <c r="IY103" s="17"/>
      <c r="IZ103" s="17"/>
      <c r="JA103" s="17"/>
      <c r="JB103" s="20"/>
    </row>
    <row r="104" spans="1:373" s="6" customFormat="1" ht="17" hidden="1" outlineLevel="2">
      <c r="A104" s="80"/>
      <c r="B104" s="86"/>
      <c r="C104" s="89" t="s">
        <v>43</v>
      </c>
      <c r="D104" s="80" t="s">
        <v>67</v>
      </c>
      <c r="E104" s="80"/>
      <c r="F104" s="80"/>
      <c r="G104" s="94">
        <f>NETWORKDAYS(H104,I104,Holidays!$C$3:$C$53)</f>
        <v>15</v>
      </c>
      <c r="H104" s="95">
        <v>41162.333333333336</v>
      </c>
      <c r="I104" s="95">
        <v>41180.708333333336</v>
      </c>
      <c r="J104" s="96">
        <v>0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9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9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9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9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9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9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9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9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9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9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  <c r="HW104" s="15"/>
      <c r="HX104" s="15"/>
      <c r="HY104" s="15"/>
      <c r="HZ104" s="15"/>
      <c r="IA104" s="15"/>
      <c r="IB104" s="15"/>
      <c r="IC104" s="15"/>
      <c r="ID104" s="15"/>
      <c r="IE104" s="15"/>
      <c r="IF104" s="15"/>
      <c r="IG104" s="19"/>
      <c r="IH104" s="15"/>
      <c r="II104" s="15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  <c r="IW104" s="15"/>
      <c r="IX104" s="15"/>
      <c r="IY104" s="15"/>
      <c r="IZ104" s="15"/>
      <c r="JA104" s="15"/>
      <c r="JB104" s="19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</row>
    <row r="105" spans="1:373" s="8" customFormat="1" ht="28" customHeight="1" collapsed="1">
      <c r="A105" s="73">
        <v>5</v>
      </c>
      <c r="B105" s="74" t="s">
        <v>103</v>
      </c>
      <c r="C105" s="73"/>
      <c r="D105" s="73"/>
      <c r="E105" s="73"/>
      <c r="F105" s="73" t="s">
        <v>102</v>
      </c>
      <c r="G105" s="91">
        <f>NETWORKDAYS(H105,I105,Holidays!$C$3:$C$53)</f>
        <v>84</v>
      </c>
      <c r="H105" s="92">
        <v>45275</v>
      </c>
      <c r="I105" s="92">
        <v>45392</v>
      </c>
      <c r="J105" s="93">
        <v>0.05</v>
      </c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9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9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9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9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9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9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9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9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9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9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  <c r="IC105" s="15"/>
      <c r="ID105" s="15"/>
      <c r="IE105" s="15"/>
      <c r="IF105" s="15"/>
      <c r="IG105" s="19"/>
      <c r="IH105" s="15"/>
      <c r="II105" s="15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  <c r="IW105" s="15"/>
      <c r="IX105" s="15"/>
      <c r="IY105" s="15"/>
      <c r="IZ105" s="15"/>
      <c r="JA105" s="15"/>
      <c r="JB105" s="19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</row>
    <row r="106" spans="1:373" ht="3.75" hidden="1" customHeight="1" outlineLevel="1">
      <c r="A106" s="76"/>
      <c r="B106" s="79"/>
      <c r="C106" s="76"/>
      <c r="D106" s="76"/>
      <c r="E106" s="76"/>
      <c r="F106" s="76"/>
      <c r="G106" s="97"/>
      <c r="H106" s="98"/>
      <c r="I106" s="98"/>
      <c r="J106" s="99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20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20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20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20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20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20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20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20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20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20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20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7"/>
      <c r="IT106" s="17"/>
      <c r="IU106" s="17"/>
      <c r="IV106" s="17"/>
      <c r="IW106" s="17"/>
      <c r="IX106" s="17"/>
      <c r="IY106" s="17"/>
      <c r="IZ106" s="17"/>
      <c r="JA106" s="17"/>
      <c r="JB106" s="20"/>
    </row>
    <row r="107" spans="1:373" s="8" customFormat="1" ht="17" hidden="1" outlineLevel="1" collapsed="1">
      <c r="A107" s="73"/>
      <c r="B107" s="84">
        <v>5.0999999999999996</v>
      </c>
      <c r="C107" s="73" t="s">
        <v>105</v>
      </c>
      <c r="D107" s="73"/>
      <c r="E107" s="73"/>
      <c r="F107" s="73"/>
      <c r="G107" s="91">
        <f>NETWORKDAYS(H107,I107,Holidays!$C$3:$C$53)</f>
        <v>19</v>
      </c>
      <c r="H107" s="92">
        <v>45275</v>
      </c>
      <c r="I107" s="92">
        <v>45301</v>
      </c>
      <c r="J107" s="93">
        <v>0.5</v>
      </c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9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9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9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9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9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9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9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9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9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9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  <c r="IC107" s="15"/>
      <c r="ID107" s="15"/>
      <c r="IE107" s="15"/>
      <c r="IF107" s="15"/>
      <c r="IG107" s="19"/>
      <c r="IH107" s="15"/>
      <c r="II107" s="15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  <c r="IW107" s="15"/>
      <c r="IX107" s="15"/>
      <c r="IY107" s="15"/>
      <c r="IZ107" s="15"/>
      <c r="JA107" s="15"/>
      <c r="JB107" s="19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</row>
    <row r="108" spans="1:373" ht="14" hidden="1" customHeight="1" outlineLevel="2">
      <c r="A108" s="76"/>
      <c r="B108" s="77"/>
      <c r="C108" s="76"/>
      <c r="D108" s="76"/>
      <c r="E108" s="76"/>
      <c r="F108" s="76"/>
      <c r="G108" s="97"/>
      <c r="H108" s="98"/>
      <c r="I108" s="98"/>
      <c r="J108" s="99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20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20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20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20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20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20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20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20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20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20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20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  <c r="IY108" s="17"/>
      <c r="IZ108" s="17"/>
      <c r="JA108" s="17"/>
      <c r="JB108" s="20"/>
    </row>
    <row r="109" spans="1:373" s="8" customFormat="1" ht="17" hidden="1" outlineLevel="2">
      <c r="A109" s="73"/>
      <c r="B109" s="75"/>
      <c r="C109" s="87" t="s">
        <v>44</v>
      </c>
      <c r="D109" s="73" t="s">
        <v>67</v>
      </c>
      <c r="E109" s="73"/>
      <c r="F109" s="73"/>
      <c r="G109" s="91">
        <f>NETWORKDAYS(H109,I109,Holidays!$C$3:$C$53)</f>
        <v>5</v>
      </c>
      <c r="H109" s="92">
        <v>41190.333333333336</v>
      </c>
      <c r="I109" s="92">
        <v>41194.708333333336</v>
      </c>
      <c r="J109" s="93">
        <v>0</v>
      </c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9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9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9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9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9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9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9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9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9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9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  <c r="IC109" s="15"/>
      <c r="ID109" s="15"/>
      <c r="IE109" s="15"/>
      <c r="IF109" s="15"/>
      <c r="IG109" s="19"/>
      <c r="IH109" s="15"/>
      <c r="II109" s="15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  <c r="IW109" s="15"/>
      <c r="IX109" s="15"/>
      <c r="IY109" s="15"/>
      <c r="IZ109" s="15"/>
      <c r="JA109" s="15"/>
      <c r="JB109" s="1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</row>
    <row r="110" spans="1:373" ht="14" hidden="1" customHeight="1" outlineLevel="2">
      <c r="A110" s="76"/>
      <c r="B110" s="77"/>
      <c r="C110" s="88"/>
      <c r="D110" s="76"/>
      <c r="E110" s="76"/>
      <c r="F110" s="76"/>
      <c r="G110" s="97"/>
      <c r="H110" s="98"/>
      <c r="I110" s="98"/>
      <c r="J110" s="99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20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20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20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20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20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20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20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20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20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20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20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  <c r="IW110" s="17"/>
      <c r="IX110" s="17"/>
      <c r="IY110" s="17"/>
      <c r="IZ110" s="17"/>
      <c r="JA110" s="17"/>
      <c r="JB110" s="20"/>
    </row>
    <row r="111" spans="1:373" s="8" customFormat="1" ht="17" hidden="1" outlineLevel="2">
      <c r="A111" s="73"/>
      <c r="B111" s="75"/>
      <c r="C111" s="87" t="s">
        <v>45</v>
      </c>
      <c r="D111" s="73" t="s">
        <v>67</v>
      </c>
      <c r="E111" s="73"/>
      <c r="F111" s="73"/>
      <c r="G111" s="91">
        <f>NETWORKDAYS(H111,I111,Holidays!$C$3:$C$53)</f>
        <v>5</v>
      </c>
      <c r="H111" s="92">
        <v>41190.333333333336</v>
      </c>
      <c r="I111" s="92">
        <v>41194.708333333336</v>
      </c>
      <c r="J111" s="93">
        <v>0</v>
      </c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9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9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9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9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9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9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9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9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9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9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/>
      <c r="IC111" s="15"/>
      <c r="ID111" s="15"/>
      <c r="IE111" s="15"/>
      <c r="IF111" s="15"/>
      <c r="IG111" s="19"/>
      <c r="IH111" s="15"/>
      <c r="II111" s="15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  <c r="IW111" s="15"/>
      <c r="IX111" s="15"/>
      <c r="IY111" s="15"/>
      <c r="IZ111" s="15"/>
      <c r="JA111" s="15"/>
      <c r="JB111" s="19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</row>
    <row r="112" spans="1:373" ht="14" hidden="1" customHeight="1" outlineLevel="2">
      <c r="A112" s="76"/>
      <c r="B112" s="77"/>
      <c r="C112" s="88"/>
      <c r="D112" s="76"/>
      <c r="E112" s="76"/>
      <c r="F112" s="76"/>
      <c r="G112" s="97"/>
      <c r="H112" s="98"/>
      <c r="I112" s="98"/>
      <c r="J112" s="99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20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20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20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20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20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20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20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20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20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20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20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  <c r="IT112" s="17"/>
      <c r="IU112" s="17"/>
      <c r="IV112" s="17"/>
      <c r="IW112" s="17"/>
      <c r="IX112" s="17"/>
      <c r="IY112" s="17"/>
      <c r="IZ112" s="17"/>
      <c r="JA112" s="17"/>
      <c r="JB112" s="20"/>
    </row>
    <row r="113" spans="1:373" s="8" customFormat="1" ht="17" hidden="1" outlineLevel="2">
      <c r="A113" s="73"/>
      <c r="B113" s="75"/>
      <c r="C113" s="87" t="s">
        <v>46</v>
      </c>
      <c r="D113" s="73" t="s">
        <v>67</v>
      </c>
      <c r="E113" s="73"/>
      <c r="F113" s="73"/>
      <c r="G113" s="91">
        <f>NETWORKDAYS(H113,I113,Holidays!$C$3:$C$53)</f>
        <v>6</v>
      </c>
      <c r="H113" s="92">
        <v>41197.333333333336</v>
      </c>
      <c r="I113" s="92">
        <v>41204.708333333336</v>
      </c>
      <c r="J113" s="93">
        <v>0</v>
      </c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9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9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9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9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9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9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9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9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9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9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9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  <c r="IW113" s="15"/>
      <c r="IX113" s="15"/>
      <c r="IY113" s="15"/>
      <c r="IZ113" s="15"/>
      <c r="JA113" s="15"/>
      <c r="JB113" s="19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</row>
    <row r="114" spans="1:373" ht="14" hidden="1" customHeight="1" outlineLevel="2">
      <c r="A114" s="76"/>
      <c r="B114" s="77"/>
      <c r="C114" s="88"/>
      <c r="D114" s="76"/>
      <c r="E114" s="76"/>
      <c r="F114" s="76"/>
      <c r="G114" s="97"/>
      <c r="H114" s="98"/>
      <c r="I114" s="98"/>
      <c r="J114" s="99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20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20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20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20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20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20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20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20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20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20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20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7"/>
      <c r="IT114" s="17"/>
      <c r="IU114" s="17"/>
      <c r="IV114" s="17"/>
      <c r="IW114" s="17"/>
      <c r="IX114" s="17"/>
      <c r="IY114" s="17"/>
      <c r="IZ114" s="17"/>
      <c r="JA114" s="17"/>
      <c r="JB114" s="20"/>
    </row>
    <row r="115" spans="1:373" s="8" customFormat="1" ht="17" hidden="1" outlineLevel="2">
      <c r="A115" s="73"/>
      <c r="B115" s="75"/>
      <c r="C115" s="87" t="s">
        <v>47</v>
      </c>
      <c r="D115" s="73" t="s">
        <v>67</v>
      </c>
      <c r="E115" s="73"/>
      <c r="F115" s="73"/>
      <c r="G115" s="91">
        <f>NETWORKDAYS(H115,I115,Holidays!$C$3:$C$53)</f>
        <v>6</v>
      </c>
      <c r="H115" s="92">
        <v>41197.333333333336</v>
      </c>
      <c r="I115" s="92">
        <v>41204.708333333336</v>
      </c>
      <c r="J115" s="93">
        <v>0</v>
      </c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9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9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9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9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9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9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9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9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9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9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/>
      <c r="IB115" s="15"/>
      <c r="IC115" s="15"/>
      <c r="ID115" s="15"/>
      <c r="IE115" s="15"/>
      <c r="IF115" s="15"/>
      <c r="IG115" s="19"/>
      <c r="IH115" s="15"/>
      <c r="II115" s="15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  <c r="IW115" s="15"/>
      <c r="IX115" s="15"/>
      <c r="IY115" s="15"/>
      <c r="IZ115" s="15"/>
      <c r="JA115" s="15"/>
      <c r="JB115" s="19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</row>
    <row r="116" spans="1:373" ht="3.75" hidden="1" customHeight="1" outlineLevel="1">
      <c r="A116" s="76"/>
      <c r="B116" s="77"/>
      <c r="C116" s="88"/>
      <c r="D116" s="76"/>
      <c r="E116" s="76"/>
      <c r="F116" s="76"/>
      <c r="G116" s="97"/>
      <c r="H116" s="98"/>
      <c r="I116" s="98"/>
      <c r="J116" s="99">
        <v>0</v>
      </c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0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20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20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20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20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20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20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20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20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20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20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  <c r="IY116" s="17"/>
      <c r="IZ116" s="17"/>
      <c r="JA116" s="17"/>
      <c r="JB116" s="20"/>
    </row>
    <row r="117" spans="1:373" s="8" customFormat="1" ht="17" hidden="1" outlineLevel="1">
      <c r="A117" s="73"/>
      <c r="B117" s="84">
        <v>5.2</v>
      </c>
      <c r="C117" s="73" t="s">
        <v>104</v>
      </c>
      <c r="D117" s="73"/>
      <c r="E117" s="73"/>
      <c r="F117" s="73"/>
      <c r="G117" s="91">
        <f>NETWORKDAYS(H117,I117,Holidays!$C$3:$C$53)</f>
        <v>43</v>
      </c>
      <c r="H117" s="92">
        <v>45296</v>
      </c>
      <c r="I117" s="92">
        <v>45356</v>
      </c>
      <c r="J117" s="93">
        <v>0</v>
      </c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9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9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9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9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9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9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9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9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9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9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5"/>
      <c r="IE117" s="15"/>
      <c r="IF117" s="15"/>
      <c r="IG117" s="19"/>
      <c r="IH117" s="15"/>
      <c r="II117" s="15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  <c r="IW117" s="15"/>
      <c r="IX117" s="15"/>
      <c r="IY117" s="15"/>
      <c r="IZ117" s="15"/>
      <c r="JA117" s="15"/>
      <c r="JB117" s="19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</row>
    <row r="118" spans="1:373" ht="3.75" hidden="1" customHeight="1" outlineLevel="1">
      <c r="A118" s="76"/>
      <c r="B118" s="77"/>
      <c r="C118" s="76"/>
      <c r="D118" s="76"/>
      <c r="E118" s="76"/>
      <c r="F118" s="76"/>
      <c r="G118" s="97"/>
      <c r="H118" s="98"/>
      <c r="I118" s="98"/>
      <c r="J118" s="99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20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20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20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20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20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20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20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20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20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20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W118" s="17"/>
      <c r="HX118" s="17"/>
      <c r="HY118" s="17"/>
      <c r="HZ118" s="17"/>
      <c r="IA118" s="17"/>
      <c r="IB118" s="17"/>
      <c r="IC118" s="17"/>
      <c r="ID118" s="17"/>
      <c r="IE118" s="17"/>
      <c r="IF118" s="17"/>
      <c r="IG118" s="20"/>
      <c r="IH118" s="17"/>
      <c r="II118" s="17"/>
      <c r="IJ118" s="17"/>
      <c r="IK118" s="17"/>
      <c r="IL118" s="17"/>
      <c r="IM118" s="17"/>
      <c r="IN118" s="17"/>
      <c r="IO118" s="17"/>
      <c r="IP118" s="17"/>
      <c r="IQ118" s="17"/>
      <c r="IR118" s="17"/>
      <c r="IS118" s="17"/>
      <c r="IT118" s="17"/>
      <c r="IU118" s="17"/>
      <c r="IV118" s="17"/>
      <c r="IW118" s="17"/>
      <c r="IX118" s="17"/>
      <c r="IY118" s="17"/>
      <c r="IZ118" s="17"/>
      <c r="JA118" s="17"/>
      <c r="JB118" s="20"/>
    </row>
    <row r="119" spans="1:373" s="8" customFormat="1" ht="17" hidden="1" outlineLevel="1">
      <c r="A119" s="73"/>
      <c r="B119" s="84">
        <v>5.3</v>
      </c>
      <c r="C119" s="73" t="s">
        <v>106</v>
      </c>
      <c r="D119" s="73"/>
      <c r="E119" s="73"/>
      <c r="F119" s="73"/>
      <c r="G119" s="91">
        <f>NETWORKDAYS(H119,I119,Holidays!$C$3:$C$53)</f>
        <v>30</v>
      </c>
      <c r="H119" s="92">
        <v>45356</v>
      </c>
      <c r="I119" s="92">
        <v>45397</v>
      </c>
      <c r="J119" s="93">
        <v>0</v>
      </c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9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9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9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9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9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9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9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9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9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9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/>
      <c r="IB119" s="15"/>
      <c r="IC119" s="15"/>
      <c r="ID119" s="15"/>
      <c r="IE119" s="15"/>
      <c r="IF119" s="15"/>
      <c r="IG119" s="19"/>
      <c r="IH119" s="15"/>
      <c r="II119" s="15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  <c r="IW119" s="15"/>
      <c r="IX119" s="15"/>
      <c r="IY119" s="15"/>
      <c r="IZ119" s="15"/>
      <c r="JA119" s="15"/>
      <c r="JB119" s="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</row>
    <row r="120" spans="1:373" ht="3.75" hidden="1" customHeight="1" outlineLevel="1" collapsed="1">
      <c r="A120" s="76"/>
      <c r="B120" s="77"/>
      <c r="C120" s="76"/>
      <c r="D120" s="76"/>
      <c r="E120" s="76"/>
      <c r="F120" s="76"/>
      <c r="G120" s="97"/>
      <c r="H120" s="98"/>
      <c r="I120" s="98"/>
      <c r="J120" s="99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20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20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20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20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20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20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20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20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20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20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20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  <c r="IR120" s="17"/>
      <c r="IS120" s="17"/>
      <c r="IT120" s="17"/>
      <c r="IU120" s="17"/>
      <c r="IV120" s="17"/>
      <c r="IW120" s="17"/>
      <c r="IX120" s="17"/>
      <c r="IY120" s="17"/>
      <c r="IZ120" s="17"/>
      <c r="JA120" s="17"/>
      <c r="JB120" s="20"/>
    </row>
    <row r="121" spans="1:373" ht="14" hidden="1" customHeight="1" outlineLevel="2">
      <c r="A121" s="76"/>
      <c r="B121" s="77"/>
      <c r="C121" s="76"/>
      <c r="D121" s="76"/>
      <c r="E121" s="76"/>
      <c r="F121" s="76"/>
      <c r="G121" s="97"/>
      <c r="H121" s="98"/>
      <c r="I121" s="98"/>
      <c r="J121" s="99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20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20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20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20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20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20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20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20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20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20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  <c r="HY121" s="17"/>
      <c r="HZ121" s="17"/>
      <c r="IA121" s="17"/>
      <c r="IB121" s="17"/>
      <c r="IC121" s="17"/>
      <c r="ID121" s="17"/>
      <c r="IE121" s="17"/>
      <c r="IF121" s="17"/>
      <c r="IG121" s="20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  <c r="IT121" s="17"/>
      <c r="IU121" s="17"/>
      <c r="IV121" s="17"/>
      <c r="IW121" s="17"/>
      <c r="IX121" s="17"/>
      <c r="IY121" s="17"/>
      <c r="IZ121" s="17"/>
      <c r="JA121" s="17"/>
      <c r="JB121" s="20"/>
    </row>
    <row r="122" spans="1:373" s="8" customFormat="1" ht="17" hidden="1" outlineLevel="2">
      <c r="A122" s="73"/>
      <c r="B122" s="75"/>
      <c r="C122" s="87" t="s">
        <v>48</v>
      </c>
      <c r="D122" s="73" t="s">
        <v>67</v>
      </c>
      <c r="E122" s="73"/>
      <c r="F122" s="73"/>
      <c r="G122" s="91">
        <f>NETWORKDAYS(H122,I122,Holidays!$C$3:$C$53)</f>
        <v>10</v>
      </c>
      <c r="H122" s="92">
        <v>41190.333333333336</v>
      </c>
      <c r="I122" s="92">
        <v>41201.708333333336</v>
      </c>
      <c r="J122" s="93">
        <v>0</v>
      </c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9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9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9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9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9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9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9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9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9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9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9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9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</row>
    <row r="123" spans="1:373" ht="14" hidden="1" customHeight="1" outlineLevel="2">
      <c r="A123" s="76"/>
      <c r="B123" s="77"/>
      <c r="C123" s="88"/>
      <c r="D123" s="76"/>
      <c r="E123" s="76"/>
      <c r="F123" s="76"/>
      <c r="G123" s="97"/>
      <c r="H123" s="98"/>
      <c r="I123" s="98"/>
      <c r="J123" s="99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20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20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20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20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20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20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20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20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20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20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7"/>
      <c r="ID123" s="17"/>
      <c r="IE123" s="17"/>
      <c r="IF123" s="17"/>
      <c r="IG123" s="20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  <c r="IT123" s="17"/>
      <c r="IU123" s="17"/>
      <c r="IV123" s="17"/>
      <c r="IW123" s="17"/>
      <c r="IX123" s="17"/>
      <c r="IY123" s="17"/>
      <c r="IZ123" s="17"/>
      <c r="JA123" s="17"/>
      <c r="JB123" s="20"/>
    </row>
    <row r="124" spans="1:373" s="6" customFormat="1" ht="17" hidden="1" outlineLevel="2">
      <c r="A124" s="80"/>
      <c r="B124" s="90"/>
      <c r="C124" s="89" t="s">
        <v>49</v>
      </c>
      <c r="D124" s="80" t="s">
        <v>67</v>
      </c>
      <c r="E124" s="80"/>
      <c r="F124" s="80"/>
      <c r="G124" s="94">
        <f>NETWORKDAYS(H124,I124,Holidays!$C$3:$C$53)</f>
        <v>10</v>
      </c>
      <c r="H124" s="95">
        <v>41204.333333333336</v>
      </c>
      <c r="I124" s="95">
        <v>41215.708333333336</v>
      </c>
      <c r="J124" s="96">
        <v>0</v>
      </c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9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9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9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9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9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9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9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9"/>
      <c r="FU124" s="15"/>
      <c r="FV124" s="15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/>
      <c r="GL124" s="15"/>
      <c r="GM124" s="15"/>
      <c r="GN124" s="19"/>
      <c r="GO124" s="15"/>
      <c r="GP124" s="15"/>
      <c r="GQ124" s="15"/>
      <c r="GR124" s="15"/>
      <c r="GS124" s="15"/>
      <c r="GT124" s="15"/>
      <c r="GU124" s="15"/>
      <c r="GV124" s="15"/>
      <c r="GW124" s="15"/>
      <c r="GX124" s="15"/>
      <c r="GY124" s="15"/>
      <c r="GZ124" s="15"/>
      <c r="HA124" s="15"/>
      <c r="HB124" s="15"/>
      <c r="HC124" s="15"/>
      <c r="HD124" s="15"/>
      <c r="HE124" s="15"/>
      <c r="HF124" s="15"/>
      <c r="HG124" s="15"/>
      <c r="HH124" s="15"/>
      <c r="HI124" s="15"/>
      <c r="HJ124" s="15"/>
      <c r="HK124" s="19"/>
      <c r="HL124" s="15"/>
      <c r="HM124" s="15"/>
      <c r="HN124" s="15"/>
      <c r="HO124" s="15"/>
      <c r="HP124" s="15"/>
      <c r="HQ124" s="15"/>
      <c r="HR124" s="15"/>
      <c r="HS124" s="15"/>
      <c r="HT124" s="15"/>
      <c r="HU124" s="15"/>
      <c r="HV124" s="15"/>
      <c r="HW124" s="15"/>
      <c r="HX124" s="15"/>
      <c r="HY124" s="15"/>
      <c r="HZ124" s="15"/>
      <c r="IA124" s="15"/>
      <c r="IB124" s="15"/>
      <c r="IC124" s="15"/>
      <c r="ID124" s="15"/>
      <c r="IE124" s="15"/>
      <c r="IF124" s="15"/>
      <c r="IG124" s="19"/>
      <c r="IH124" s="15"/>
      <c r="II124" s="15"/>
      <c r="IJ124" s="15"/>
      <c r="IK124" s="15"/>
      <c r="IL124" s="15"/>
      <c r="IM124" s="15"/>
      <c r="IN124" s="15"/>
      <c r="IO124" s="15"/>
      <c r="IP124" s="15"/>
      <c r="IQ124" s="15"/>
      <c r="IR124" s="15"/>
      <c r="IS124" s="15"/>
      <c r="IT124" s="15"/>
      <c r="IU124" s="15"/>
      <c r="IV124" s="15"/>
      <c r="IW124" s="15"/>
      <c r="IX124" s="15"/>
      <c r="IY124" s="15"/>
      <c r="IZ124" s="15"/>
      <c r="JA124" s="15"/>
      <c r="JB124" s="19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</row>
    <row r="125" spans="1:373" s="8" customFormat="1" ht="28" customHeight="1" collapsed="1">
      <c r="A125" s="73">
        <v>6</v>
      </c>
      <c r="B125" s="74" t="s">
        <v>107</v>
      </c>
      <c r="C125" s="73"/>
      <c r="D125" s="73"/>
      <c r="E125" s="73"/>
      <c r="F125" s="73" t="s">
        <v>108</v>
      </c>
      <c r="G125" s="91">
        <f>NETWORKDAYS(H125,I125,Holidays!$C$3:$C$53)</f>
        <v>69</v>
      </c>
      <c r="H125" s="92">
        <v>45296</v>
      </c>
      <c r="I125" s="92">
        <v>45392</v>
      </c>
      <c r="J125" s="93">
        <v>0</v>
      </c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9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9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9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9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9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9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9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9"/>
      <c r="FU125" s="15"/>
      <c r="FV125" s="15"/>
      <c r="FW125" s="15"/>
      <c r="FX125" s="15"/>
      <c r="FY125" s="15"/>
      <c r="FZ125" s="15"/>
      <c r="GA125" s="15"/>
      <c r="GB125" s="15"/>
      <c r="GC125" s="15"/>
      <c r="GD125" s="15"/>
      <c r="GE125" s="15"/>
      <c r="GF125" s="15"/>
      <c r="GG125" s="15"/>
      <c r="GH125" s="15"/>
      <c r="GI125" s="15"/>
      <c r="GJ125" s="15"/>
      <c r="GK125" s="15"/>
      <c r="GL125" s="15"/>
      <c r="GM125" s="15"/>
      <c r="GN125" s="19"/>
      <c r="GO125" s="15"/>
      <c r="GP125" s="15"/>
      <c r="GQ125" s="15"/>
      <c r="GR125" s="15"/>
      <c r="GS125" s="15"/>
      <c r="GT125" s="15"/>
      <c r="GU125" s="15"/>
      <c r="GV125" s="15"/>
      <c r="GW125" s="15"/>
      <c r="GX125" s="15"/>
      <c r="GY125" s="15"/>
      <c r="GZ125" s="15"/>
      <c r="HA125" s="15"/>
      <c r="HB125" s="15"/>
      <c r="HC125" s="15"/>
      <c r="HD125" s="15"/>
      <c r="HE125" s="15"/>
      <c r="HF125" s="15"/>
      <c r="HG125" s="15"/>
      <c r="HH125" s="15"/>
      <c r="HI125" s="15"/>
      <c r="HJ125" s="15"/>
      <c r="HK125" s="19"/>
      <c r="HL125" s="15"/>
      <c r="HM125" s="15"/>
      <c r="HN125" s="15"/>
      <c r="HO125" s="15"/>
      <c r="HP125" s="15"/>
      <c r="HQ125" s="15"/>
      <c r="HR125" s="15"/>
      <c r="HS125" s="15"/>
      <c r="HT125" s="15"/>
      <c r="HU125" s="15"/>
      <c r="HV125" s="15"/>
      <c r="HW125" s="15"/>
      <c r="HX125" s="15"/>
      <c r="HY125" s="15"/>
      <c r="HZ125" s="15"/>
      <c r="IA125" s="15"/>
      <c r="IB125" s="15"/>
      <c r="IC125" s="15"/>
      <c r="ID125" s="15"/>
      <c r="IE125" s="15"/>
      <c r="IF125" s="15"/>
      <c r="IG125" s="19"/>
      <c r="IH125" s="15"/>
      <c r="II125" s="15"/>
      <c r="IJ125" s="15"/>
      <c r="IK125" s="15"/>
      <c r="IL125" s="15"/>
      <c r="IM125" s="15"/>
      <c r="IN125" s="15"/>
      <c r="IO125" s="15"/>
      <c r="IP125" s="15"/>
      <c r="IQ125" s="15"/>
      <c r="IR125" s="15"/>
      <c r="IS125" s="15"/>
      <c r="IT125" s="15"/>
      <c r="IU125" s="15"/>
      <c r="IV125" s="15"/>
      <c r="IW125" s="15"/>
      <c r="IX125" s="15"/>
      <c r="IY125" s="15"/>
      <c r="IZ125" s="15"/>
      <c r="JA125" s="15"/>
      <c r="JB125" s="19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</row>
    <row r="126" spans="1:373" ht="3.75" hidden="1" customHeight="1" outlineLevel="1">
      <c r="A126" s="76"/>
      <c r="B126" s="79"/>
      <c r="C126" s="76"/>
      <c r="D126" s="76"/>
      <c r="E126" s="76"/>
      <c r="F126" s="76"/>
      <c r="G126" s="97"/>
      <c r="H126" s="98"/>
      <c r="I126" s="98"/>
      <c r="J126" s="99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20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20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20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20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20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20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20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20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20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20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  <c r="HY126" s="17"/>
      <c r="HZ126" s="17"/>
      <c r="IA126" s="17"/>
      <c r="IB126" s="17"/>
      <c r="IC126" s="17"/>
      <c r="ID126" s="17"/>
      <c r="IE126" s="17"/>
      <c r="IF126" s="17"/>
      <c r="IG126" s="20"/>
      <c r="IH126" s="17"/>
      <c r="II126" s="17"/>
      <c r="IJ126" s="17"/>
      <c r="IK126" s="17"/>
      <c r="IL126" s="17"/>
      <c r="IM126" s="17"/>
      <c r="IN126" s="17"/>
      <c r="IO126" s="17"/>
      <c r="IP126" s="17"/>
      <c r="IQ126" s="17"/>
      <c r="IR126" s="17"/>
      <c r="IS126" s="17"/>
      <c r="IT126" s="17"/>
      <c r="IU126" s="17"/>
      <c r="IV126" s="17"/>
      <c r="IW126" s="17"/>
      <c r="IX126" s="17"/>
      <c r="IY126" s="17"/>
      <c r="IZ126" s="17"/>
      <c r="JA126" s="17"/>
      <c r="JB126" s="20"/>
    </row>
    <row r="127" spans="1:373" s="8" customFormat="1" ht="17" hidden="1" outlineLevel="1">
      <c r="A127" s="73"/>
      <c r="B127" s="87">
        <v>6.1</v>
      </c>
      <c r="C127" s="73" t="s">
        <v>109</v>
      </c>
      <c r="D127" s="73"/>
      <c r="E127" s="73"/>
      <c r="F127" s="73"/>
      <c r="G127" s="91">
        <f>NETWORKDAYS(H127,I127,Holidays!$C$3:$C$53)</f>
        <v>37</v>
      </c>
      <c r="H127" s="92">
        <v>45306</v>
      </c>
      <c r="I127" s="92">
        <v>45356</v>
      </c>
      <c r="J127" s="93">
        <v>0</v>
      </c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9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9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9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9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9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9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9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9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9"/>
      <c r="GO127" s="15"/>
      <c r="GP127" s="15"/>
      <c r="GQ127" s="15"/>
      <c r="GR127" s="15"/>
      <c r="GS127" s="15"/>
      <c r="GT127" s="15"/>
      <c r="GU127" s="15"/>
      <c r="GV127" s="15"/>
      <c r="GW127" s="15"/>
      <c r="GX127" s="15"/>
      <c r="GY127" s="15"/>
      <c r="GZ127" s="15"/>
      <c r="HA127" s="15"/>
      <c r="HB127" s="15"/>
      <c r="HC127" s="15"/>
      <c r="HD127" s="15"/>
      <c r="HE127" s="15"/>
      <c r="HF127" s="15"/>
      <c r="HG127" s="15"/>
      <c r="HH127" s="15"/>
      <c r="HI127" s="15"/>
      <c r="HJ127" s="15"/>
      <c r="HK127" s="19"/>
      <c r="HL127" s="15"/>
      <c r="HM127" s="15"/>
      <c r="HN127" s="15"/>
      <c r="HO127" s="15"/>
      <c r="HP127" s="15"/>
      <c r="HQ127" s="15"/>
      <c r="HR127" s="15"/>
      <c r="HS127" s="15"/>
      <c r="HT127" s="15"/>
      <c r="HU127" s="15"/>
      <c r="HV127" s="15"/>
      <c r="HW127" s="15"/>
      <c r="HX127" s="15"/>
      <c r="HY127" s="15"/>
      <c r="HZ127" s="15"/>
      <c r="IA127" s="15"/>
      <c r="IB127" s="15"/>
      <c r="IC127" s="15"/>
      <c r="ID127" s="15"/>
      <c r="IE127" s="15"/>
      <c r="IF127" s="15"/>
      <c r="IG127" s="19"/>
      <c r="IH127" s="15"/>
      <c r="II127" s="15"/>
      <c r="IJ127" s="15"/>
      <c r="IK127" s="15"/>
      <c r="IL127" s="15"/>
      <c r="IM127" s="15"/>
      <c r="IN127" s="15"/>
      <c r="IO127" s="15"/>
      <c r="IP127" s="15"/>
      <c r="IQ127" s="15"/>
      <c r="IR127" s="15"/>
      <c r="IS127" s="15"/>
      <c r="IT127" s="15"/>
      <c r="IU127" s="15"/>
      <c r="IV127" s="15"/>
      <c r="IW127" s="15"/>
      <c r="IX127" s="15"/>
      <c r="IY127" s="15"/>
      <c r="IZ127" s="15"/>
      <c r="JA127" s="15"/>
      <c r="JB127" s="19"/>
      <c r="JC127"/>
      <c r="JD127"/>
      <c r="JE127"/>
      <c r="JF127"/>
      <c r="JG127"/>
      <c r="JH127"/>
    </row>
    <row r="128" spans="1:373" ht="3.75" hidden="1" customHeight="1" outlineLevel="1">
      <c r="A128" s="76"/>
      <c r="B128" s="83"/>
      <c r="C128" s="76"/>
      <c r="D128" s="76"/>
      <c r="E128" s="76"/>
      <c r="F128" s="76"/>
      <c r="G128" s="97"/>
      <c r="H128" s="98"/>
      <c r="I128" s="98"/>
      <c r="J128" s="99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20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20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20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20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20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20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20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20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20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20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20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  <c r="IR128" s="17"/>
      <c r="IS128" s="17"/>
      <c r="IT128" s="17"/>
      <c r="IU128" s="17"/>
      <c r="IV128" s="17"/>
      <c r="IW128" s="17"/>
      <c r="IX128" s="17"/>
      <c r="IY128" s="17"/>
      <c r="IZ128" s="17"/>
      <c r="JA128" s="17"/>
      <c r="JB128" s="20"/>
    </row>
    <row r="129" spans="1:268" s="8" customFormat="1" ht="17" hidden="1" outlineLevel="1">
      <c r="A129" s="73"/>
      <c r="B129" s="87">
        <v>6.2</v>
      </c>
      <c r="C129" s="73" t="s">
        <v>111</v>
      </c>
      <c r="D129" s="73"/>
      <c r="E129" s="73"/>
      <c r="F129" s="73"/>
      <c r="G129" s="91">
        <f>NETWORKDAYS(H129,I129,Holidays!$C$3:$C$53)</f>
        <v>33</v>
      </c>
      <c r="H129" s="92">
        <v>45296</v>
      </c>
      <c r="I129" s="92">
        <v>45342</v>
      </c>
      <c r="J129" s="93">
        <v>0</v>
      </c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9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9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9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9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9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9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9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9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/>
      <c r="GJ129" s="15"/>
      <c r="GK129" s="15"/>
      <c r="GL129" s="15"/>
      <c r="GM129" s="15"/>
      <c r="GN129" s="19"/>
      <c r="GO129" s="15"/>
      <c r="GP129" s="15"/>
      <c r="GQ129" s="15"/>
      <c r="GR129" s="15"/>
      <c r="GS129" s="15"/>
      <c r="GT129" s="15"/>
      <c r="GU129" s="15"/>
      <c r="GV129" s="15"/>
      <c r="GW129" s="15"/>
      <c r="GX129" s="15"/>
      <c r="GY129" s="15"/>
      <c r="GZ129" s="15"/>
      <c r="HA129" s="15"/>
      <c r="HB129" s="15"/>
      <c r="HC129" s="15"/>
      <c r="HD129" s="15"/>
      <c r="HE129" s="15"/>
      <c r="HF129" s="15"/>
      <c r="HG129" s="15"/>
      <c r="HH129" s="15"/>
      <c r="HI129" s="15"/>
      <c r="HJ129" s="15"/>
      <c r="HK129" s="19"/>
      <c r="HL129" s="15"/>
      <c r="HM129" s="15"/>
      <c r="HN129" s="15"/>
      <c r="HO129" s="15"/>
      <c r="HP129" s="15"/>
      <c r="HQ129" s="15"/>
      <c r="HR129" s="15"/>
      <c r="HS129" s="15"/>
      <c r="HT129" s="15"/>
      <c r="HU129" s="15"/>
      <c r="HV129" s="15"/>
      <c r="HW129" s="15"/>
      <c r="HX129" s="15"/>
      <c r="HY129" s="15"/>
      <c r="HZ129" s="15"/>
      <c r="IA129" s="15"/>
      <c r="IB129" s="15"/>
      <c r="IC129" s="15"/>
      <c r="ID129" s="15"/>
      <c r="IE129" s="15"/>
      <c r="IF129" s="15"/>
      <c r="IG129" s="19"/>
      <c r="IH129" s="15"/>
      <c r="II129" s="15"/>
      <c r="IJ129" s="15"/>
      <c r="IK129" s="15"/>
      <c r="IL129" s="15"/>
      <c r="IM129" s="15"/>
      <c r="IN129" s="15"/>
      <c r="IO129" s="15"/>
      <c r="IP129" s="15"/>
      <c r="IQ129" s="15"/>
      <c r="IR129" s="15"/>
      <c r="IS129" s="15"/>
      <c r="IT129" s="15"/>
      <c r="IU129" s="15"/>
      <c r="IV129" s="15"/>
      <c r="IW129" s="15"/>
      <c r="IX129" s="15"/>
      <c r="IY129" s="15"/>
      <c r="IZ129" s="15"/>
      <c r="JA129" s="15"/>
      <c r="JB129" s="19"/>
      <c r="JC129"/>
      <c r="JD129"/>
      <c r="JE129"/>
      <c r="JF129"/>
      <c r="JG129"/>
      <c r="JH129"/>
    </row>
    <row r="130" spans="1:268" ht="3.75" hidden="1" customHeight="1" outlineLevel="1">
      <c r="A130" s="76"/>
      <c r="B130" s="83"/>
      <c r="C130" s="76"/>
      <c r="D130" s="76"/>
      <c r="E130" s="76"/>
      <c r="F130" s="76"/>
      <c r="G130" s="97"/>
      <c r="H130" s="98"/>
      <c r="I130" s="98"/>
      <c r="J130" s="99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20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20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20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20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20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20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20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20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20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20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20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7"/>
      <c r="IT130" s="17"/>
      <c r="IU130" s="17"/>
      <c r="IV130" s="17"/>
      <c r="IW130" s="17"/>
      <c r="IX130" s="17"/>
      <c r="IY130" s="17"/>
      <c r="IZ130" s="17"/>
      <c r="JA130" s="17"/>
      <c r="JB130" s="20"/>
    </row>
    <row r="131" spans="1:268" s="8" customFormat="1" ht="17" hidden="1" outlineLevel="1">
      <c r="A131" s="73"/>
      <c r="B131" s="87">
        <v>6.3</v>
      </c>
      <c r="C131" s="73" t="s">
        <v>112</v>
      </c>
      <c r="D131" s="73"/>
      <c r="E131" s="73"/>
      <c r="F131" s="73"/>
      <c r="G131" s="91">
        <f>NETWORKDAYS(H131,I131,Holidays!$C$3:$C$53)</f>
        <v>43</v>
      </c>
      <c r="H131" s="92">
        <v>45332</v>
      </c>
      <c r="I131" s="92">
        <v>45392</v>
      </c>
      <c r="J131" s="93">
        <v>0</v>
      </c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9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9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9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9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9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9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9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9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9"/>
      <c r="GO131" s="15"/>
      <c r="GP131" s="15"/>
      <c r="GQ131" s="15"/>
      <c r="GR131" s="15"/>
      <c r="GS131" s="15"/>
      <c r="GT131" s="15"/>
      <c r="GU131" s="15"/>
      <c r="GV131" s="15"/>
      <c r="GW131" s="15"/>
      <c r="GX131" s="15"/>
      <c r="GY131" s="15"/>
      <c r="GZ131" s="15"/>
      <c r="HA131" s="15"/>
      <c r="HB131" s="15"/>
      <c r="HC131" s="15"/>
      <c r="HD131" s="15"/>
      <c r="HE131" s="15"/>
      <c r="HF131" s="15"/>
      <c r="HG131" s="15"/>
      <c r="HH131" s="15"/>
      <c r="HI131" s="15"/>
      <c r="HJ131" s="15"/>
      <c r="HK131" s="19"/>
      <c r="HL131" s="15"/>
      <c r="HM131" s="15"/>
      <c r="HN131" s="15"/>
      <c r="HO131" s="15"/>
      <c r="HP131" s="15"/>
      <c r="HQ131" s="15"/>
      <c r="HR131" s="15"/>
      <c r="HS131" s="15"/>
      <c r="HT131" s="15"/>
      <c r="HU131" s="15"/>
      <c r="HV131" s="15"/>
      <c r="HW131" s="15"/>
      <c r="HX131" s="15"/>
      <c r="HY131" s="15"/>
      <c r="HZ131" s="15"/>
      <c r="IA131" s="15"/>
      <c r="IB131" s="15"/>
      <c r="IC131" s="15"/>
      <c r="ID131" s="15"/>
      <c r="IE131" s="15"/>
      <c r="IF131" s="15"/>
      <c r="IG131" s="19"/>
      <c r="IH131" s="15"/>
      <c r="II131" s="15"/>
      <c r="IJ131" s="15"/>
      <c r="IK131" s="15"/>
      <c r="IL131" s="15"/>
      <c r="IM131" s="15"/>
      <c r="IN131" s="15"/>
      <c r="IO131" s="15"/>
      <c r="IP131" s="15"/>
      <c r="IQ131" s="15"/>
      <c r="IR131" s="15"/>
      <c r="IS131" s="15"/>
      <c r="IT131" s="15"/>
      <c r="IU131" s="15"/>
      <c r="IV131" s="15"/>
      <c r="IW131" s="15"/>
      <c r="IX131" s="15"/>
      <c r="IY131" s="15"/>
      <c r="IZ131" s="15"/>
      <c r="JA131" s="15"/>
      <c r="JB131" s="19"/>
      <c r="JC131"/>
      <c r="JD131"/>
      <c r="JE131"/>
      <c r="JF131"/>
      <c r="JG131"/>
      <c r="JH131"/>
    </row>
    <row r="132" spans="1:268" ht="3.75" hidden="1" customHeight="1" outlineLevel="1">
      <c r="A132" s="76"/>
      <c r="B132" s="83"/>
      <c r="C132" s="76"/>
      <c r="D132" s="76"/>
      <c r="E132" s="76"/>
      <c r="F132" s="76"/>
      <c r="G132" s="97"/>
      <c r="H132" s="98"/>
      <c r="I132" s="98"/>
      <c r="J132" s="99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20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20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20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20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20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20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20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20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20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20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20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  <c r="IY132" s="17"/>
      <c r="IZ132" s="17"/>
      <c r="JA132" s="17"/>
      <c r="JB132" s="20"/>
    </row>
    <row r="133" spans="1:268" s="25" customFormat="1" ht="28" customHeight="1">
      <c r="A133" s="73">
        <v>7</v>
      </c>
      <c r="B133" s="74" t="s">
        <v>110</v>
      </c>
      <c r="C133" s="73"/>
      <c r="D133" s="73"/>
      <c r="E133" s="73"/>
      <c r="F133" s="73" t="s">
        <v>108</v>
      </c>
      <c r="G133" s="91">
        <f>NETWORKDAYS(H133,I133,Holidays!$C$3:$C$53)</f>
        <v>83</v>
      </c>
      <c r="H133" s="92">
        <v>45296</v>
      </c>
      <c r="I133" s="92">
        <v>45412</v>
      </c>
      <c r="J133" s="93">
        <v>0</v>
      </c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9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9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9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9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9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9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9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9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9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9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  <c r="HW133" s="15"/>
      <c r="HX133" s="15"/>
      <c r="HY133" s="15"/>
      <c r="HZ133" s="15"/>
      <c r="IA133" s="15"/>
      <c r="IB133" s="15"/>
      <c r="IC133" s="15"/>
      <c r="ID133" s="15"/>
      <c r="IE133" s="15"/>
      <c r="IF133" s="15"/>
      <c r="IG133" s="19"/>
      <c r="IH133" s="15"/>
      <c r="II133" s="15"/>
      <c r="IJ133" s="15"/>
      <c r="IK133" s="15"/>
      <c r="IL133" s="15"/>
      <c r="IM133" s="15"/>
      <c r="IN133" s="15"/>
      <c r="IO133" s="15"/>
      <c r="IP133" s="15"/>
      <c r="IQ133" s="15"/>
      <c r="IR133" s="15"/>
      <c r="IS133" s="15"/>
      <c r="IT133" s="15"/>
      <c r="IU133" s="15"/>
      <c r="IV133" s="15"/>
      <c r="IW133" s="15"/>
      <c r="IX133" s="15"/>
      <c r="IY133" s="15"/>
      <c r="IZ133" s="15"/>
      <c r="JA133" s="15"/>
      <c r="JB133" s="19"/>
      <c r="JC133"/>
      <c r="JD133"/>
      <c r="JE133"/>
      <c r="JF133"/>
      <c r="JG133"/>
      <c r="JH133"/>
    </row>
    <row r="134" spans="1:268" hidden="1">
      <c r="A134" s="8"/>
      <c r="B134" s="10">
        <v>6.1</v>
      </c>
      <c r="C134" s="8" t="s">
        <v>113</v>
      </c>
      <c r="D134" s="8"/>
      <c r="E134" s="8"/>
      <c r="F134" s="8"/>
      <c r="G134" s="12">
        <f>NETWORKDAYS(H134,I134,Holidays!$C$3:$C$53)</f>
        <v>33</v>
      </c>
      <c r="H134" s="51">
        <v>45296</v>
      </c>
      <c r="I134" s="51">
        <v>45342</v>
      </c>
      <c r="J134" s="22">
        <v>0</v>
      </c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9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9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9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9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9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9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9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9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9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5"/>
      <c r="HK134" s="19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  <c r="HV134" s="15"/>
      <c r="HW134" s="15"/>
      <c r="HX134" s="15"/>
      <c r="HY134" s="15"/>
      <c r="HZ134" s="15"/>
      <c r="IA134" s="15"/>
      <c r="IB134" s="15"/>
      <c r="IC134" s="15"/>
      <c r="ID134" s="15"/>
      <c r="IE134" s="15"/>
      <c r="IF134" s="15"/>
      <c r="IG134" s="19"/>
      <c r="IH134" s="15"/>
      <c r="II134" s="15"/>
      <c r="IJ134" s="15"/>
      <c r="IK134" s="15"/>
      <c r="IL134" s="15"/>
      <c r="IM134" s="15"/>
      <c r="IN134" s="15"/>
      <c r="IO134" s="15"/>
      <c r="IP134" s="15"/>
      <c r="IQ134" s="15"/>
      <c r="IR134" s="15"/>
      <c r="IS134" s="15"/>
      <c r="IT134" s="15"/>
      <c r="IU134" s="15"/>
      <c r="IV134" s="15"/>
      <c r="IW134" s="15"/>
      <c r="IX134" s="15"/>
      <c r="IY134" s="15"/>
      <c r="IZ134" s="15"/>
      <c r="JA134" s="15"/>
      <c r="JB134" s="19"/>
    </row>
    <row r="135" spans="1:268" hidden="1">
      <c r="A135" s="8"/>
      <c r="B135" s="10">
        <v>6.2</v>
      </c>
      <c r="C135" s="8" t="s">
        <v>114</v>
      </c>
      <c r="D135" s="8"/>
      <c r="E135" s="8"/>
      <c r="F135" s="8"/>
      <c r="G135" s="12">
        <f>NETWORKDAYS(H135,I135,Holidays!$C$3:$C$53)</f>
        <v>35</v>
      </c>
      <c r="H135" s="51">
        <v>45306</v>
      </c>
      <c r="I135" s="51">
        <v>45352</v>
      </c>
      <c r="J135" s="22">
        <v>0</v>
      </c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9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9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9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9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9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9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9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9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9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9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  <c r="HW135" s="15"/>
      <c r="HX135" s="15"/>
      <c r="HY135" s="15"/>
      <c r="HZ135" s="15"/>
      <c r="IA135" s="15"/>
      <c r="IB135" s="15"/>
      <c r="IC135" s="15"/>
      <c r="ID135" s="15"/>
      <c r="IE135" s="15"/>
      <c r="IF135" s="15"/>
      <c r="IG135" s="19"/>
      <c r="IH135" s="15"/>
      <c r="II135" s="15"/>
      <c r="IJ135" s="15"/>
      <c r="IK135" s="15"/>
      <c r="IL135" s="15"/>
      <c r="IM135" s="15"/>
      <c r="IN135" s="15"/>
      <c r="IO135" s="15"/>
      <c r="IP135" s="15"/>
      <c r="IQ135" s="15"/>
      <c r="IR135" s="15"/>
      <c r="IS135" s="15"/>
      <c r="IT135" s="15"/>
      <c r="IU135" s="15"/>
      <c r="IV135" s="15"/>
      <c r="IW135" s="15"/>
      <c r="IX135" s="15"/>
      <c r="IY135" s="15"/>
      <c r="IZ135" s="15"/>
      <c r="JA135" s="15"/>
      <c r="JB135" s="19"/>
    </row>
    <row r="136" spans="1:268" hidden="1">
      <c r="A136" s="8"/>
      <c r="B136" s="10">
        <v>6.3</v>
      </c>
      <c r="C136" s="8" t="s">
        <v>116</v>
      </c>
      <c r="D136" s="8"/>
      <c r="E136" s="8"/>
      <c r="F136" s="8"/>
      <c r="G136" s="12">
        <f>NETWORKDAYS(H136,I136,Holidays!$C$3:$C$53)</f>
        <v>45</v>
      </c>
      <c r="H136" s="51">
        <v>45323</v>
      </c>
      <c r="I136" s="51">
        <v>45385</v>
      </c>
      <c r="J136" s="22">
        <v>0</v>
      </c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9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9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9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9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9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9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9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9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9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5"/>
      <c r="HK136" s="19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5"/>
      <c r="HW136" s="15"/>
      <c r="HX136" s="15"/>
      <c r="HY136" s="15"/>
      <c r="HZ136" s="15"/>
      <c r="IA136" s="15"/>
      <c r="IB136" s="15"/>
      <c r="IC136" s="15"/>
      <c r="ID136" s="15"/>
      <c r="IE136" s="15"/>
      <c r="IF136" s="15"/>
      <c r="IG136" s="19"/>
      <c r="IH136" s="15"/>
      <c r="II136" s="15"/>
      <c r="IJ136" s="15"/>
      <c r="IK136" s="15"/>
      <c r="IL136" s="15"/>
      <c r="IM136" s="15"/>
      <c r="IN136" s="15"/>
      <c r="IO136" s="15"/>
      <c r="IP136" s="15"/>
      <c r="IQ136" s="15"/>
      <c r="IR136" s="15"/>
      <c r="IS136" s="15"/>
      <c r="IT136" s="15"/>
      <c r="IU136" s="15"/>
      <c r="IV136" s="15"/>
      <c r="IW136" s="15"/>
      <c r="IX136" s="15"/>
      <c r="IY136" s="15"/>
      <c r="IZ136" s="15"/>
      <c r="JA136" s="15"/>
      <c r="JB136" s="19"/>
    </row>
  </sheetData>
  <mergeCells count="70">
    <mergeCell ref="F4:G4"/>
    <mergeCell ref="B6:F6"/>
    <mergeCell ref="IC5:IG5"/>
    <mergeCell ref="IH5:IL5"/>
    <mergeCell ref="IM5:IQ5"/>
    <mergeCell ref="FF5:FJ5"/>
    <mergeCell ref="FK5:FO5"/>
    <mergeCell ref="FP5:FT5"/>
    <mergeCell ref="FU5:FY5"/>
    <mergeCell ref="FZ5:GD5"/>
    <mergeCell ref="EG5:EK5"/>
    <mergeCell ref="DC5:DG5"/>
    <mergeCell ref="EL5:EP5"/>
    <mergeCell ref="EQ5:EU5"/>
    <mergeCell ref="EV5:EZ5"/>
    <mergeCell ref="FA5:FE5"/>
    <mergeCell ref="GE5:GI5"/>
    <mergeCell ref="GJ5:GN5"/>
    <mergeCell ref="GO5:GS5"/>
    <mergeCell ref="GT5:GX5"/>
    <mergeCell ref="GY5:HC5"/>
    <mergeCell ref="IW5:JA5"/>
    <mergeCell ref="HD5:HH5"/>
    <mergeCell ref="HI5:HM5"/>
    <mergeCell ref="HN5:HR5"/>
    <mergeCell ref="HS5:HW5"/>
    <mergeCell ref="HX5:IB5"/>
    <mergeCell ref="IR5:IV5"/>
    <mergeCell ref="DH5:DL5"/>
    <mergeCell ref="DM5:DQ5"/>
    <mergeCell ref="DR5:DV5"/>
    <mergeCell ref="DW5:EA5"/>
    <mergeCell ref="EB5:EF5"/>
    <mergeCell ref="CD5:CH5"/>
    <mergeCell ref="CI5:CM5"/>
    <mergeCell ref="CN5:CR5"/>
    <mergeCell ref="CS5:CW5"/>
    <mergeCell ref="CX5:DB5"/>
    <mergeCell ref="BO4:CI4"/>
    <mergeCell ref="CJ4:DF4"/>
    <mergeCell ref="L5:P5"/>
    <mergeCell ref="Q5:U5"/>
    <mergeCell ref="V5:Z5"/>
    <mergeCell ref="AA5:AE5"/>
    <mergeCell ref="AF5:AJ5"/>
    <mergeCell ref="AK5:AO5"/>
    <mergeCell ref="AP5:AT5"/>
    <mergeCell ref="AU5:AY5"/>
    <mergeCell ref="AZ5:BD5"/>
    <mergeCell ref="BE5:BI5"/>
    <mergeCell ref="BJ5:BN5"/>
    <mergeCell ref="BO5:BS5"/>
    <mergeCell ref="BT5:BX5"/>
    <mergeCell ref="BY5:CC5"/>
    <mergeCell ref="H5:J5"/>
    <mergeCell ref="A1:J2"/>
    <mergeCell ref="HL4:IG4"/>
    <mergeCell ref="IH4:JB4"/>
    <mergeCell ref="A3:B3"/>
    <mergeCell ref="C3:D3"/>
    <mergeCell ref="A4:B4"/>
    <mergeCell ref="C4:D4"/>
    <mergeCell ref="DG4:EA4"/>
    <mergeCell ref="EB4:EW4"/>
    <mergeCell ref="EX4:FT4"/>
    <mergeCell ref="FU4:GN4"/>
    <mergeCell ref="GO4:HK4"/>
    <mergeCell ref="K4:W4"/>
    <mergeCell ref="X4:AR4"/>
    <mergeCell ref="AS4:BN4"/>
  </mergeCells>
  <phoneticPr fontId="7" type="noConversion"/>
  <conditionalFormatting sqref="K8:JB136">
    <cfRule type="expression" dxfId="4" priority="5">
      <formula>(K$6=$C$3)</formula>
    </cfRule>
    <cfRule type="expression" dxfId="2" priority="7">
      <formula>AND(K$6&lt;=$I8,K$6&gt;=$H8,$A8&gt;0)</formula>
    </cfRule>
    <cfRule type="expression" dxfId="1" priority="9">
      <formula>AND(K$6&lt;=$I8,K$6&gt;=$H8)</formula>
    </cfRule>
  </conditionalFormatting>
  <pageMargins left="0.7" right="0.7" top="0.75" bottom="0.75" header="0.3" footer="0.3"/>
  <pageSetup paperSize="9" orientation="portrait" horizontalDpi="300" verticalDpi="300" r:id="rId1"/>
  <ignoredErrors>
    <ignoredError sqref="B27 B28 B73 B74 B84 B85 B93 B95 B9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3D124EF1-2C4A-47AC-A8AB-6CD0F60E4E90}">
            <xm:f>AND((K$6&lt;=(WORKDAY($H8,INT($G8*$J8),Holidays!$C$3:$C$53)-1)), (K$6&gt;=$H8))</xm:f>
            <x14:dxf>
              <fill>
                <patternFill>
                  <bgColor theme="0" tint="-0.34998626667073579"/>
                </patternFill>
              </fill>
            </x14:dxf>
          </x14:cfRule>
          <xm:sqref>K8:JB136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M24"/>
  <sheetViews>
    <sheetView showGridLines="0" topLeftCell="A22" workbookViewId="0">
      <selection activeCell="C23" sqref="C23:K23"/>
    </sheetView>
  </sheetViews>
  <sheetFormatPr baseColWidth="10" defaultColWidth="8.83203125" defaultRowHeight="13.5" customHeight="1"/>
  <cols>
    <col min="2" max="2" width="7" customWidth="1"/>
    <col min="3" max="3" width="9.6640625" customWidth="1"/>
    <col min="8" max="8" width="16.1640625" customWidth="1"/>
    <col min="9" max="9" width="14.6640625" bestFit="1" customWidth="1"/>
    <col min="11" max="11" width="14.6640625" bestFit="1" customWidth="1"/>
    <col min="12" max="12" width="7.1640625" customWidth="1"/>
    <col min="13" max="13" width="14.6640625" bestFit="1" customWidth="1"/>
    <col min="14" max="14" width="13.6640625" bestFit="1" customWidth="1"/>
    <col min="15" max="15" width="14.6640625" bestFit="1" customWidth="1"/>
  </cols>
  <sheetData>
    <row r="2" spans="2:13" ht="23">
      <c r="C2" s="67" t="s">
        <v>63</v>
      </c>
      <c r="D2" s="67"/>
      <c r="E2" s="67"/>
      <c r="F2" s="67"/>
      <c r="G2" s="67"/>
      <c r="H2" s="67"/>
      <c r="I2" s="67"/>
      <c r="J2" s="67"/>
      <c r="K2" s="67"/>
    </row>
    <row r="4" spans="2:13" ht="13.5" customHeight="1">
      <c r="B4" s="33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2:13" ht="13.5" customHeight="1">
      <c r="B5" s="39">
        <v>1</v>
      </c>
      <c r="C5" s="65" t="s">
        <v>69</v>
      </c>
      <c r="D5" s="65"/>
      <c r="E5" s="65"/>
      <c r="F5" s="65"/>
      <c r="G5" s="65"/>
      <c r="H5" s="65"/>
      <c r="I5" s="65"/>
      <c r="J5" s="65"/>
      <c r="K5" s="65"/>
      <c r="L5" s="40"/>
    </row>
    <row r="6" spans="2:13" ht="13.5" customHeight="1">
      <c r="B6" s="39"/>
      <c r="C6" s="66"/>
      <c r="D6" s="66"/>
      <c r="E6" s="66"/>
      <c r="F6" s="66"/>
      <c r="G6" s="66"/>
      <c r="H6" s="66"/>
      <c r="I6" s="66"/>
      <c r="J6" s="66"/>
      <c r="K6" s="66"/>
      <c r="L6" s="40"/>
    </row>
    <row r="7" spans="2:13" ht="13.5" customHeight="1">
      <c r="B7" s="39">
        <v>2</v>
      </c>
      <c r="C7" s="65" t="s">
        <v>64</v>
      </c>
      <c r="D7" s="65"/>
      <c r="E7" s="65"/>
      <c r="F7" s="65"/>
      <c r="G7" s="65"/>
      <c r="H7" s="65"/>
      <c r="I7" s="65"/>
      <c r="J7" s="65"/>
      <c r="K7" s="65"/>
      <c r="L7" s="40"/>
    </row>
    <row r="8" spans="2:13" ht="13.5" customHeight="1">
      <c r="B8" s="39"/>
      <c r="C8" s="66"/>
      <c r="D8" s="66"/>
      <c r="E8" s="66"/>
      <c r="F8" s="66"/>
      <c r="G8" s="66"/>
      <c r="H8" s="66"/>
      <c r="I8" s="66"/>
      <c r="J8" s="66"/>
      <c r="K8" s="66"/>
      <c r="L8" s="40"/>
    </row>
    <row r="9" spans="2:13" ht="13.5" customHeight="1">
      <c r="B9" s="39">
        <v>3</v>
      </c>
      <c r="C9" s="65" t="s">
        <v>70</v>
      </c>
      <c r="D9" s="65"/>
      <c r="E9" s="65"/>
      <c r="F9" s="65"/>
      <c r="G9" s="65"/>
      <c r="H9" s="65"/>
      <c r="I9" s="65"/>
      <c r="J9" s="65"/>
      <c r="K9" s="65"/>
      <c r="L9" s="40"/>
    </row>
    <row r="10" spans="2:13" ht="13.5" customHeight="1">
      <c r="B10" s="39"/>
      <c r="C10" s="66"/>
      <c r="D10" s="66"/>
      <c r="E10" s="66"/>
      <c r="F10" s="66"/>
      <c r="G10" s="66"/>
      <c r="H10" s="66"/>
      <c r="I10" s="66"/>
      <c r="J10" s="66"/>
      <c r="K10" s="66"/>
      <c r="L10" s="40"/>
    </row>
    <row r="11" spans="2:13" ht="13.5" customHeight="1">
      <c r="B11" s="39">
        <v>4</v>
      </c>
      <c r="C11" s="65" t="s">
        <v>71</v>
      </c>
      <c r="D11" s="65"/>
      <c r="E11" s="65"/>
      <c r="F11" s="65"/>
      <c r="G11" s="65"/>
      <c r="H11" s="65"/>
      <c r="I11" s="65"/>
      <c r="J11" s="65"/>
      <c r="K11" s="65"/>
      <c r="L11" s="41"/>
      <c r="M11" s="26"/>
    </row>
    <row r="12" spans="2:13" ht="13.5" customHeight="1">
      <c r="B12" s="39"/>
      <c r="C12" s="66"/>
      <c r="D12" s="66"/>
      <c r="E12" s="66"/>
      <c r="F12" s="66"/>
      <c r="G12" s="66"/>
      <c r="H12" s="66"/>
      <c r="I12" s="66"/>
      <c r="J12" s="66"/>
      <c r="K12" s="66"/>
      <c r="L12" s="40"/>
      <c r="M12" s="26"/>
    </row>
    <row r="13" spans="2:13" ht="13.5" customHeight="1">
      <c r="B13" s="39">
        <v>5</v>
      </c>
      <c r="C13" s="65" t="s">
        <v>72</v>
      </c>
      <c r="D13" s="65"/>
      <c r="E13" s="65"/>
      <c r="F13" s="65"/>
      <c r="G13" s="65"/>
      <c r="H13" s="65"/>
      <c r="I13" s="65"/>
      <c r="J13" s="65"/>
      <c r="K13" s="65"/>
      <c r="L13" s="40"/>
      <c r="M13" s="26"/>
    </row>
    <row r="14" spans="2:13" ht="13.5" customHeight="1">
      <c r="B14" s="39"/>
      <c r="C14" s="66"/>
      <c r="D14" s="66"/>
      <c r="E14" s="66"/>
      <c r="F14" s="66"/>
      <c r="G14" s="66"/>
      <c r="H14" s="66"/>
      <c r="I14" s="66"/>
      <c r="J14" s="66"/>
      <c r="K14" s="66"/>
      <c r="L14" s="40"/>
    </row>
    <row r="15" spans="2:13" ht="13.5" customHeight="1">
      <c r="B15" s="39">
        <v>6</v>
      </c>
      <c r="C15" s="65" t="s">
        <v>73</v>
      </c>
      <c r="D15" s="65"/>
      <c r="E15" s="65"/>
      <c r="F15" s="65"/>
      <c r="G15" s="65"/>
      <c r="H15" s="65"/>
      <c r="I15" s="65"/>
      <c r="J15" s="65"/>
      <c r="K15" s="65"/>
      <c r="L15" s="40"/>
    </row>
    <row r="16" spans="2:13" ht="13.5" customHeight="1">
      <c r="B16" s="39"/>
      <c r="C16" s="66"/>
      <c r="D16" s="66"/>
      <c r="E16" s="66"/>
      <c r="F16" s="66"/>
      <c r="G16" s="66"/>
      <c r="H16" s="66"/>
      <c r="I16" s="66"/>
      <c r="J16" s="66"/>
      <c r="K16" s="66"/>
      <c r="L16" s="40"/>
    </row>
    <row r="17" spans="2:12" ht="13.5" customHeight="1">
      <c r="B17" s="39">
        <v>7</v>
      </c>
      <c r="C17" s="65" t="s">
        <v>75</v>
      </c>
      <c r="D17" s="65"/>
      <c r="E17" s="65"/>
      <c r="F17" s="65"/>
      <c r="G17" s="65"/>
      <c r="H17" s="65"/>
      <c r="I17" s="65"/>
      <c r="J17" s="65"/>
      <c r="K17" s="65"/>
      <c r="L17" s="40"/>
    </row>
    <row r="18" spans="2:12" ht="13.5" customHeight="1">
      <c r="B18" s="39"/>
      <c r="C18" s="66"/>
      <c r="D18" s="66"/>
      <c r="E18" s="66"/>
      <c r="F18" s="66"/>
      <c r="G18" s="66"/>
      <c r="H18" s="66"/>
      <c r="I18" s="66"/>
      <c r="J18" s="66"/>
      <c r="K18" s="66"/>
      <c r="L18" s="40"/>
    </row>
    <row r="19" spans="2:12" ht="30.75" customHeight="1">
      <c r="B19" s="39">
        <v>8</v>
      </c>
      <c r="C19" s="65" t="s">
        <v>74</v>
      </c>
      <c r="D19" s="65"/>
      <c r="E19" s="65"/>
      <c r="F19" s="65"/>
      <c r="G19" s="65"/>
      <c r="H19" s="65"/>
      <c r="I19" s="65"/>
      <c r="J19" s="65"/>
      <c r="K19" s="65"/>
      <c r="L19" s="40"/>
    </row>
    <row r="20" spans="2:12" ht="14">
      <c r="B20" s="39"/>
      <c r="C20" s="38"/>
      <c r="D20" s="38"/>
      <c r="E20" s="38"/>
      <c r="F20" s="38"/>
      <c r="G20" s="38"/>
      <c r="H20" s="38"/>
      <c r="I20" s="38"/>
      <c r="J20" s="38"/>
      <c r="K20" s="38"/>
      <c r="L20" s="40"/>
    </row>
    <row r="21" spans="2:12" ht="30.75" customHeight="1">
      <c r="B21" s="48">
        <v>9</v>
      </c>
      <c r="C21" s="65" t="s">
        <v>76</v>
      </c>
      <c r="D21" s="65"/>
      <c r="E21" s="65"/>
      <c r="F21" s="65"/>
      <c r="G21" s="65"/>
      <c r="H21" s="65"/>
      <c r="I21" s="65"/>
      <c r="J21" s="65"/>
      <c r="K21" s="65"/>
      <c r="L21" s="40"/>
    </row>
    <row r="22" spans="2:12" ht="15" customHeight="1">
      <c r="B22" s="39"/>
      <c r="C22" s="38"/>
      <c r="D22" s="38"/>
      <c r="E22" s="38"/>
      <c r="F22" s="38"/>
      <c r="G22" s="38"/>
      <c r="H22" s="38"/>
      <c r="I22" s="38"/>
      <c r="J22" s="38"/>
      <c r="K22" s="38"/>
      <c r="L22" s="40"/>
    </row>
    <row r="23" spans="2:12" ht="30.75" customHeight="1">
      <c r="B23" s="39">
        <v>10</v>
      </c>
      <c r="C23" s="65" t="s">
        <v>78</v>
      </c>
      <c r="D23" s="65"/>
      <c r="E23" s="65"/>
      <c r="F23" s="65"/>
      <c r="G23" s="65"/>
      <c r="H23" s="65"/>
      <c r="I23" s="65"/>
      <c r="J23" s="65"/>
      <c r="K23" s="65"/>
      <c r="L23" s="40"/>
    </row>
    <row r="24" spans="2:12" ht="13.5" customHeight="1">
      <c r="B24" s="36"/>
      <c r="C24" s="6"/>
      <c r="D24" s="6"/>
      <c r="E24" s="6"/>
      <c r="F24" s="6"/>
      <c r="G24" s="6"/>
      <c r="H24" s="6"/>
      <c r="I24" s="6"/>
      <c r="J24" s="6"/>
      <c r="K24" s="6"/>
      <c r="L24" s="37"/>
    </row>
  </sheetData>
  <mergeCells count="18"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  <mergeCell ref="C23:K23"/>
    <mergeCell ref="C21:K21"/>
    <mergeCell ref="C14:K14"/>
    <mergeCell ref="C15:K15"/>
    <mergeCell ref="C16:K16"/>
    <mergeCell ref="C17:K17"/>
    <mergeCell ref="C18:K18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1:I53"/>
  <sheetViews>
    <sheetView workbookViewId="0">
      <selection activeCell="L8" sqref="L8"/>
    </sheetView>
  </sheetViews>
  <sheetFormatPr baseColWidth="10" defaultColWidth="8.83203125" defaultRowHeight="14"/>
  <cols>
    <col min="2" max="2" width="8.83203125" style="27"/>
    <col min="3" max="3" width="14.6640625" style="27" bestFit="1" customWidth="1"/>
  </cols>
  <sheetData>
    <row r="1" spans="2:9" ht="15" thickBot="1">
      <c r="B1" s="68" t="s">
        <v>57</v>
      </c>
      <c r="C1" s="68"/>
    </row>
    <row r="2" spans="2:9" ht="15" thickBot="1">
      <c r="B2" s="28" t="s">
        <v>55</v>
      </c>
      <c r="C2" s="28" t="s">
        <v>56</v>
      </c>
      <c r="F2" s="70" t="s">
        <v>65</v>
      </c>
      <c r="G2" s="70"/>
      <c r="H2" s="70"/>
      <c r="I2" s="70"/>
    </row>
    <row r="3" spans="2:9">
      <c r="B3" s="29" t="s">
        <v>58</v>
      </c>
      <c r="C3" s="31">
        <v>40909</v>
      </c>
      <c r="F3" s="69" t="s">
        <v>66</v>
      </c>
      <c r="G3" s="69"/>
      <c r="H3" s="69"/>
      <c r="I3" s="69"/>
    </row>
    <row r="4" spans="2:9">
      <c r="B4" s="30" t="s">
        <v>58</v>
      </c>
      <c r="C4" s="32">
        <v>40931</v>
      </c>
      <c r="F4" s="69"/>
      <c r="G4" s="69"/>
      <c r="H4" s="69"/>
      <c r="I4" s="69"/>
    </row>
    <row r="5" spans="2:9">
      <c r="B5" s="30" t="s">
        <v>58</v>
      </c>
      <c r="C5" s="32">
        <v>40932</v>
      </c>
      <c r="F5" s="69"/>
      <c r="G5" s="69"/>
      <c r="H5" s="69"/>
      <c r="I5" s="69"/>
    </row>
    <row r="6" spans="2:9">
      <c r="B6" s="30" t="s">
        <v>58</v>
      </c>
      <c r="C6" s="32">
        <v>40933</v>
      </c>
      <c r="F6" s="69"/>
      <c r="G6" s="69"/>
      <c r="H6" s="69"/>
      <c r="I6" s="69"/>
    </row>
    <row r="7" spans="2:9">
      <c r="B7" s="30" t="s">
        <v>59</v>
      </c>
      <c r="C7" s="32">
        <v>41003</v>
      </c>
      <c r="F7" s="69"/>
      <c r="G7" s="69"/>
      <c r="H7" s="69"/>
      <c r="I7" s="69"/>
    </row>
    <row r="8" spans="2:9">
      <c r="B8" s="30" t="s">
        <v>60</v>
      </c>
      <c r="C8" s="32">
        <v>41030</v>
      </c>
      <c r="F8" s="69"/>
      <c r="G8" s="69"/>
      <c r="H8" s="69"/>
      <c r="I8" s="69"/>
    </row>
    <row r="9" spans="2:9">
      <c r="B9" s="30" t="s">
        <v>61</v>
      </c>
      <c r="C9" s="32">
        <v>41082</v>
      </c>
      <c r="F9" s="69"/>
      <c r="G9" s="69"/>
      <c r="H9" s="69"/>
      <c r="I9" s="69"/>
    </row>
    <row r="10" spans="2:9">
      <c r="B10" s="30" t="s">
        <v>62</v>
      </c>
      <c r="C10" s="32">
        <v>41183</v>
      </c>
      <c r="F10" s="69"/>
      <c r="G10" s="69"/>
      <c r="H10" s="69"/>
      <c r="I10" s="69"/>
    </row>
    <row r="11" spans="2:9">
      <c r="B11" s="30" t="s">
        <v>62</v>
      </c>
      <c r="C11" s="32">
        <v>41184</v>
      </c>
      <c r="F11" s="69"/>
      <c r="G11" s="69"/>
      <c r="H11" s="69"/>
      <c r="I11" s="69"/>
    </row>
    <row r="12" spans="2:9">
      <c r="B12" s="30" t="s">
        <v>62</v>
      </c>
      <c r="C12" s="32">
        <v>41185</v>
      </c>
      <c r="F12" s="69"/>
      <c r="G12" s="69"/>
      <c r="H12" s="69"/>
      <c r="I12" s="69"/>
    </row>
    <row r="13" spans="2:9">
      <c r="B13" s="30" t="s">
        <v>62</v>
      </c>
      <c r="C13" s="32">
        <v>41186</v>
      </c>
    </row>
    <row r="14" spans="2:9">
      <c r="B14" s="30"/>
      <c r="C14" s="30"/>
    </row>
    <row r="15" spans="2:9">
      <c r="B15" s="30"/>
      <c r="C15" s="30"/>
    </row>
    <row r="16" spans="2:9">
      <c r="B16" s="30"/>
      <c r="C16" s="30"/>
    </row>
    <row r="17" spans="2:3">
      <c r="B17" s="30"/>
      <c r="C17" s="30"/>
    </row>
    <row r="18" spans="2:3">
      <c r="B18" s="30"/>
      <c r="C18" s="30"/>
    </row>
    <row r="19" spans="2:3">
      <c r="B19" s="30"/>
      <c r="C19" s="30"/>
    </row>
    <row r="20" spans="2:3">
      <c r="B20" s="30"/>
      <c r="C20" s="30"/>
    </row>
    <row r="21" spans="2:3">
      <c r="B21" s="30"/>
      <c r="C21" s="30"/>
    </row>
    <row r="22" spans="2:3">
      <c r="B22" s="30"/>
      <c r="C22" s="30"/>
    </row>
    <row r="23" spans="2:3">
      <c r="B23" s="30"/>
      <c r="C23" s="30"/>
    </row>
    <row r="24" spans="2:3">
      <c r="B24" s="30"/>
      <c r="C24" s="30"/>
    </row>
    <row r="25" spans="2:3">
      <c r="B25" s="30"/>
      <c r="C25" s="30"/>
    </row>
    <row r="26" spans="2:3">
      <c r="B26" s="30"/>
      <c r="C26" s="30"/>
    </row>
    <row r="27" spans="2:3">
      <c r="B27" s="30"/>
      <c r="C27" s="30"/>
    </row>
    <row r="28" spans="2:3">
      <c r="B28" s="30"/>
      <c r="C28" s="30"/>
    </row>
    <row r="29" spans="2:3">
      <c r="B29" s="30"/>
      <c r="C29" s="30"/>
    </row>
    <row r="30" spans="2:3">
      <c r="B30" s="30"/>
      <c r="C30" s="30"/>
    </row>
    <row r="31" spans="2:3">
      <c r="B31" s="30"/>
      <c r="C31" s="30"/>
    </row>
    <row r="32" spans="2:3">
      <c r="B32" s="30"/>
      <c r="C32" s="30"/>
    </row>
    <row r="33" spans="2:3">
      <c r="B33" s="30"/>
      <c r="C33" s="30"/>
    </row>
    <row r="34" spans="2:3">
      <c r="B34" s="30"/>
      <c r="C34" s="30"/>
    </row>
    <row r="35" spans="2:3">
      <c r="B35" s="30"/>
      <c r="C35" s="30"/>
    </row>
    <row r="36" spans="2:3">
      <c r="B36" s="30"/>
      <c r="C36" s="30"/>
    </row>
    <row r="37" spans="2:3">
      <c r="B37" s="30"/>
      <c r="C37" s="30"/>
    </row>
    <row r="38" spans="2:3">
      <c r="B38" s="30"/>
      <c r="C38" s="30"/>
    </row>
    <row r="39" spans="2:3">
      <c r="B39" s="30"/>
      <c r="C39" s="30"/>
    </row>
    <row r="40" spans="2:3">
      <c r="B40" s="30"/>
      <c r="C40" s="30"/>
    </row>
    <row r="41" spans="2:3">
      <c r="B41" s="30"/>
      <c r="C41" s="30"/>
    </row>
    <row r="42" spans="2:3">
      <c r="B42" s="30"/>
      <c r="C42" s="30"/>
    </row>
    <row r="43" spans="2:3">
      <c r="B43" s="30"/>
      <c r="C43" s="30"/>
    </row>
    <row r="44" spans="2:3">
      <c r="B44" s="30"/>
      <c r="C44" s="30"/>
    </row>
    <row r="45" spans="2:3">
      <c r="B45" s="30"/>
      <c r="C45" s="30"/>
    </row>
    <row r="46" spans="2:3">
      <c r="B46" s="30"/>
      <c r="C46" s="30"/>
    </row>
    <row r="47" spans="2:3">
      <c r="B47" s="30"/>
      <c r="C47" s="30"/>
    </row>
    <row r="48" spans="2:3">
      <c r="B48" s="30"/>
      <c r="C48" s="30"/>
    </row>
    <row r="49" spans="2:3">
      <c r="B49" s="30"/>
      <c r="C49" s="30"/>
    </row>
    <row r="50" spans="2:3">
      <c r="B50" s="30"/>
      <c r="C50" s="30"/>
    </row>
    <row r="51" spans="2:3">
      <c r="B51" s="30"/>
      <c r="C51" s="30"/>
    </row>
    <row r="52" spans="2:3">
      <c r="B52" s="30"/>
      <c r="C52" s="30"/>
    </row>
    <row r="53" spans="2:3">
      <c r="B53" s="30"/>
      <c r="C53" s="30"/>
    </row>
  </sheetData>
  <mergeCells count="3">
    <mergeCell ref="B1:C1"/>
    <mergeCell ref="F3:I12"/>
    <mergeCell ref="F2:I2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2:C4"/>
  <sheetViews>
    <sheetView workbookViewId="0">
      <selection activeCell="C13" sqref="C13"/>
    </sheetView>
  </sheetViews>
  <sheetFormatPr baseColWidth="10" defaultColWidth="8.83203125" defaultRowHeight="14"/>
  <sheetData>
    <row r="2" spans="1:3">
      <c r="A2">
        <v>1</v>
      </c>
      <c r="B2" t="s">
        <v>77</v>
      </c>
    </row>
    <row r="3" spans="1:3">
      <c r="C3" s="45"/>
    </row>
    <row r="4" spans="1:3">
      <c r="A4">
        <v>2</v>
      </c>
    </row>
  </sheetData>
  <phoneticPr fontId="7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Plan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乾骏 夏</cp:lastModifiedBy>
  <dcterms:created xsi:type="dcterms:W3CDTF">2012-02-03T07:28:07Z</dcterms:created>
  <dcterms:modified xsi:type="dcterms:W3CDTF">2024-01-13T09:49:59Z</dcterms:modified>
</cp:coreProperties>
</file>