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cityoftulsa\eng\EngAtlas\Gw5320\usr5\wpdata\graphics\QAQC\Water\"/>
    </mc:Choice>
  </mc:AlternateContent>
  <xr:revisionPtr revIDLastSave="0" documentId="13_ncr:1_{17AC5876-9FFC-4C86-91A6-FC7B39530692}" xr6:coauthVersionLast="47" xr6:coauthVersionMax="47" xr10:uidLastSave="{00000000-0000-0000-0000-000000000000}"/>
  <bookViews>
    <workbookView xWindow="-28920" yWindow="-120" windowWidth="29040" windowHeight="15840" activeTab="1" xr2:uid="{7D3DA233-F465-4254-BFE0-FF7882109B7B}"/>
  </bookViews>
  <sheets>
    <sheet name="Configuration" sheetId="1" r:id="rId1"/>
    <sheet name="Queries" sheetId="2" r:id="rId2"/>
    <sheet name="wMain" sheetId="3" r:id="rId3"/>
    <sheet name="wFitting" sheetId="4" r:id="rId4"/>
    <sheet name="wSystemValve" sheetId="5" r:id="rId5"/>
    <sheet name="wHydrant" sheetId="6" r:id="rId6"/>
    <sheet name="wLargeMeter" sheetId="7" r:id="rId7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9" i="7" l="1"/>
  <c r="J39" i="7"/>
  <c r="K38" i="7"/>
  <c r="J38" i="7"/>
  <c r="K37" i="7"/>
  <c r="J37" i="7"/>
  <c r="K36" i="7"/>
  <c r="J36" i="7"/>
  <c r="K35" i="7"/>
  <c r="J35" i="7"/>
  <c r="K34" i="7"/>
  <c r="J34" i="7"/>
  <c r="K33" i="7"/>
  <c r="J33" i="7"/>
  <c r="K32" i="7"/>
  <c r="J32" i="7"/>
  <c r="K31" i="7"/>
  <c r="J31" i="7"/>
  <c r="K30" i="7"/>
  <c r="J30" i="7"/>
  <c r="J29" i="7"/>
  <c r="K28" i="7"/>
  <c r="J28" i="7"/>
  <c r="K27" i="7"/>
  <c r="J27" i="7"/>
  <c r="K26" i="7"/>
  <c r="J26" i="7"/>
  <c r="K25" i="7"/>
  <c r="J25" i="7"/>
  <c r="K24" i="7"/>
  <c r="J24" i="7"/>
  <c r="K23" i="7"/>
  <c r="J23" i="7"/>
  <c r="K22" i="7"/>
  <c r="J22" i="7"/>
  <c r="K21" i="7"/>
  <c r="J21" i="7"/>
  <c r="K20" i="7"/>
  <c r="J20" i="7"/>
  <c r="K19" i="7"/>
  <c r="J19" i="7"/>
  <c r="K18" i="7"/>
  <c r="J18" i="7"/>
  <c r="K17" i="7"/>
  <c r="J17" i="7"/>
  <c r="K16" i="7"/>
  <c r="J16" i="7"/>
  <c r="K15" i="7"/>
  <c r="J15" i="7"/>
  <c r="K14" i="7"/>
  <c r="J14" i="7"/>
  <c r="K13" i="7"/>
  <c r="J13" i="7"/>
  <c r="K12" i="7"/>
  <c r="J12" i="7"/>
  <c r="K11" i="7"/>
  <c r="J11" i="7"/>
  <c r="K10" i="7"/>
  <c r="J10" i="7"/>
  <c r="J2" i="7" s="1"/>
  <c r="K9" i="7"/>
  <c r="K2" i="7" s="1"/>
  <c r="J9" i="7"/>
  <c r="K8" i="7"/>
  <c r="J8" i="7"/>
  <c r="E61" i="6"/>
  <c r="K56" i="6"/>
  <c r="J56" i="6"/>
  <c r="K55" i="6"/>
  <c r="J55" i="6"/>
  <c r="K54" i="6"/>
  <c r="J54" i="6"/>
  <c r="K53" i="6"/>
  <c r="J53" i="6"/>
  <c r="K52" i="6"/>
  <c r="J52" i="6"/>
  <c r="K51" i="6"/>
  <c r="J51" i="6"/>
  <c r="K50" i="6"/>
  <c r="J50" i="6"/>
  <c r="K49" i="6"/>
  <c r="J49" i="6"/>
  <c r="J48" i="6"/>
  <c r="J47" i="6"/>
  <c r="J46" i="6"/>
  <c r="K45" i="6"/>
  <c r="J45" i="6"/>
  <c r="K44" i="6"/>
  <c r="J44" i="6"/>
  <c r="K43" i="6"/>
  <c r="J43" i="6"/>
  <c r="J42" i="6"/>
  <c r="J41" i="6"/>
  <c r="J39" i="6"/>
  <c r="J36" i="6"/>
  <c r="K34" i="6"/>
  <c r="J34" i="6"/>
  <c r="K33" i="6"/>
  <c r="J33" i="6"/>
  <c r="K32" i="6"/>
  <c r="J32" i="6"/>
  <c r="K30" i="6"/>
  <c r="J30" i="6"/>
  <c r="K29" i="6"/>
  <c r="J29" i="6"/>
  <c r="K25" i="6"/>
  <c r="J25" i="6"/>
  <c r="K23" i="6"/>
  <c r="J23" i="6"/>
  <c r="K22" i="6"/>
  <c r="J22" i="6"/>
  <c r="K19" i="6"/>
  <c r="J19" i="6"/>
  <c r="K18" i="6"/>
  <c r="J18" i="6"/>
  <c r="K17" i="6"/>
  <c r="J17" i="6"/>
  <c r="K16" i="6"/>
  <c r="J16" i="6"/>
  <c r="K15" i="6"/>
  <c r="J15" i="6"/>
  <c r="K14" i="6"/>
  <c r="J14" i="6"/>
  <c r="J2" i="6" s="1"/>
  <c r="K13" i="6"/>
  <c r="J13" i="6"/>
  <c r="K12" i="6"/>
  <c r="J12" i="6"/>
  <c r="K11" i="6"/>
  <c r="K2" i="6" s="1"/>
  <c r="J11" i="6"/>
  <c r="K10" i="6"/>
  <c r="J10" i="6"/>
  <c r="K9" i="6"/>
  <c r="J9" i="6"/>
  <c r="K8" i="6"/>
  <c r="J8" i="6"/>
  <c r="K48" i="5"/>
  <c r="K47" i="5"/>
  <c r="J47" i="5"/>
  <c r="K46" i="5"/>
  <c r="J46" i="5"/>
  <c r="K45" i="5"/>
  <c r="J45" i="5"/>
  <c r="K44" i="5"/>
  <c r="J44" i="5"/>
  <c r="K43" i="5"/>
  <c r="J43" i="5"/>
  <c r="K42" i="5"/>
  <c r="J42" i="5"/>
  <c r="K41" i="5"/>
  <c r="J41" i="5"/>
  <c r="K40" i="5"/>
  <c r="J40" i="5"/>
  <c r="K39" i="5"/>
  <c r="K38" i="5"/>
  <c r="J38" i="5"/>
  <c r="K37" i="5"/>
  <c r="J37" i="5"/>
  <c r="K34" i="5"/>
  <c r="J34" i="5"/>
  <c r="K33" i="5"/>
  <c r="J33" i="5"/>
  <c r="K32" i="5"/>
  <c r="J32" i="5"/>
  <c r="K31" i="5"/>
  <c r="J31" i="5"/>
  <c r="J30" i="5"/>
  <c r="K29" i="5"/>
  <c r="J29" i="5"/>
  <c r="J24" i="5"/>
  <c r="J23" i="5"/>
  <c r="K22" i="5"/>
  <c r="J22" i="5"/>
  <c r="K21" i="5"/>
  <c r="J21" i="5"/>
  <c r="K20" i="5"/>
  <c r="J20" i="5"/>
  <c r="K19" i="5"/>
  <c r="J19" i="5"/>
  <c r="K18" i="5"/>
  <c r="J18" i="5"/>
  <c r="K17" i="5"/>
  <c r="J17" i="5"/>
  <c r="K16" i="5"/>
  <c r="J16" i="5"/>
  <c r="K15" i="5"/>
  <c r="J15" i="5"/>
  <c r="K14" i="5"/>
  <c r="J14" i="5"/>
  <c r="K13" i="5"/>
  <c r="J13" i="5"/>
  <c r="K12" i="5"/>
  <c r="J12" i="5"/>
  <c r="K11" i="5"/>
  <c r="J11" i="5"/>
  <c r="K10" i="5"/>
  <c r="J10" i="5"/>
  <c r="K9" i="5"/>
  <c r="J9" i="5"/>
  <c r="K8" i="5"/>
  <c r="J8" i="5"/>
  <c r="K1" i="5"/>
  <c r="J1" i="5"/>
  <c r="I37" i="4"/>
  <c r="H37" i="4"/>
  <c r="I36" i="4"/>
  <c r="H36" i="4"/>
  <c r="I35" i="4"/>
  <c r="H35" i="4"/>
  <c r="I34" i="4"/>
  <c r="H34" i="4"/>
  <c r="I33" i="4"/>
  <c r="H33" i="4"/>
  <c r="I32" i="4"/>
  <c r="H32" i="4"/>
  <c r="I31" i="4"/>
  <c r="H31" i="4"/>
  <c r="I30" i="4"/>
  <c r="H30" i="4"/>
  <c r="I29" i="4"/>
  <c r="H29" i="4"/>
  <c r="I28" i="4"/>
  <c r="H28" i="4"/>
  <c r="I27" i="4"/>
  <c r="H27" i="4"/>
  <c r="I26" i="4"/>
  <c r="H26" i="4"/>
  <c r="I25" i="4"/>
  <c r="H25" i="4"/>
  <c r="I24" i="4"/>
  <c r="H24" i="4"/>
  <c r="I23" i="4"/>
  <c r="H23" i="4"/>
  <c r="I22" i="4"/>
  <c r="H22" i="4"/>
  <c r="I21" i="4"/>
  <c r="H21" i="4"/>
  <c r="I20" i="4"/>
  <c r="H20" i="4"/>
  <c r="I19" i="4"/>
  <c r="H19" i="4"/>
  <c r="I18" i="4"/>
  <c r="H18" i="4"/>
  <c r="I17" i="4"/>
  <c r="H17" i="4"/>
  <c r="I16" i="4"/>
  <c r="H16" i="4"/>
  <c r="I15" i="4"/>
  <c r="H15" i="4"/>
  <c r="I14" i="4"/>
  <c r="H14" i="4"/>
  <c r="I13" i="4"/>
  <c r="H13" i="4"/>
  <c r="I12" i="4"/>
  <c r="H12" i="4"/>
  <c r="I11" i="4"/>
  <c r="H11" i="4"/>
  <c r="I1" i="4"/>
  <c r="H1" i="4"/>
  <c r="C1" i="4"/>
  <c r="B1" i="4"/>
  <c r="K45" i="3"/>
  <c r="J45" i="3"/>
  <c r="K44" i="3"/>
  <c r="J44" i="3"/>
  <c r="K43" i="3"/>
  <c r="J43" i="3"/>
  <c r="K42" i="3"/>
  <c r="J42" i="3"/>
  <c r="K41" i="3"/>
  <c r="J41" i="3"/>
  <c r="K40" i="3"/>
  <c r="J40" i="3"/>
  <c r="K39" i="3"/>
  <c r="J39" i="3"/>
  <c r="K38" i="3"/>
  <c r="J38" i="3"/>
  <c r="K37" i="3"/>
  <c r="J37" i="3"/>
  <c r="K36" i="3"/>
  <c r="J36" i="3"/>
  <c r="K35" i="3"/>
  <c r="J35" i="3"/>
  <c r="K34" i="3"/>
  <c r="J34" i="3"/>
  <c r="K33" i="3"/>
  <c r="J33" i="3"/>
  <c r="K32" i="3"/>
  <c r="J32" i="3"/>
  <c r="K31" i="3"/>
  <c r="K30" i="3"/>
  <c r="J30" i="3"/>
  <c r="K29" i="3"/>
  <c r="J29" i="3"/>
  <c r="K28" i="3"/>
  <c r="J28" i="3"/>
  <c r="K27" i="3"/>
  <c r="J27" i="3"/>
  <c r="K26" i="3"/>
  <c r="J26" i="3"/>
  <c r="K25" i="3"/>
  <c r="J25" i="3"/>
  <c r="K24" i="3"/>
  <c r="J24" i="3"/>
  <c r="K22" i="3"/>
  <c r="J22" i="3"/>
  <c r="K21" i="3"/>
  <c r="J21" i="3"/>
  <c r="K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" i="3"/>
  <c r="J1" i="3"/>
  <c r="D1" i="3"/>
  <c r="C1" i="3"/>
  <c r="K2" i="3" l="1"/>
  <c r="J2" i="3"/>
  <c r="I2" i="4"/>
  <c r="H2" i="4"/>
  <c r="J2" i="5"/>
  <c r="K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tc={F8FA9828-559D-488D-A369-EEF9A33A1F6B}</author>
  </authors>
  <commentList>
    <comment ref="J13" authorId="0" shapeId="0" xr:uid="{F8FA9828-559D-488D-A369-EEF9A33A1F6B}">
      <text>
        <t>[Threaded comment]
Your version of Excel allows you to read this threaded comment; however, any edits to it will get removed if the file is opened in a newer version of Excel. Learn more: https://go.microsoft.com/fwlink/?linkid=870924
Comment:
    STATUS is used to classify the QC items by Active &amp; UC (etc.).  As such, one seaparate query should be applied to search for NULL STATUS assets.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tc={E655D2D7-C88E-440F-9C97-3F20BF3EBB97}</author>
  </authors>
  <commentList>
    <comment ref="I25" authorId="0" shapeId="0" xr:uid="{E655D2D7-C88E-440F-9C97-3F20BF3EBB97}">
      <text>
        <t>[Threaded comment]
Your version of Excel allows you to read this threaded comment; however, any edits to it will get removed if the file is opened in a newer version of Excel. Learn more: https://go.microsoft.com/fwlink/?linkid=870924
Comment:
    Currently (2022-06-21) there are 117 &lt;Null&gt; values for Active Hydrants</t>
      </text>
    </comment>
  </commentList>
</comments>
</file>

<file path=xl/sharedStrings.xml><?xml version="1.0" encoding="utf-8"?>
<sst xmlns="http://schemas.openxmlformats.org/spreadsheetml/2006/main" count="1102" uniqueCount="274">
  <si>
    <t>Usernames</t>
  </si>
  <si>
    <t>Include Exceptions</t>
  </si>
  <si>
    <t>Lookback Number Of Days</t>
  </si>
  <si>
    <t>JHINTZE</t>
  </si>
  <si>
    <t>LVANSCHOYCK</t>
  </si>
  <si>
    <t>ROLSEN</t>
  </si>
  <si>
    <t>NMAYS</t>
  </si>
  <si>
    <t>Y</t>
  </si>
  <si>
    <t>System Valve UC</t>
  </si>
  <si>
    <t>System Valve Active</t>
  </si>
  <si>
    <t>Mains UC</t>
  </si>
  <si>
    <t>Mains Active</t>
  </si>
  <si>
    <t>Fitting UC</t>
  </si>
  <si>
    <t>Fitting Active</t>
  </si>
  <si>
    <t>Hydrant UC</t>
  </si>
  <si>
    <t>Hydrant Active</t>
  </si>
  <si>
    <t>Large Meter UC</t>
  </si>
  <si>
    <t>Large Meter Active</t>
  </si>
  <si>
    <t>(Status = 'Under Construction' And ((CREATIONDATE &gt;= '{}' And PROJ_NAME IS NULL) Or INSTALLDATE IS NOT NULL Or VALVETYPE IS NULL Or DIAMETER IS NULL Or CLOCKTOCLOSE IS NOT NULL Or NORMALLYOPEN = 1 Or OPERABLE = 1 Or HYDRFLAG = 1 Or CURROPEN = 1 Or VALVELOCATION IS NOT NULL Or ACTIVEFLAG = 1 Or RECDRAW &lt;&gt; 'No' Or TURNSTOCLOSE &lt;&gt; 0 Or PROJ_UPDATE IS NOT NULL)) Or (Status = 'Abandoned') Or (STATUS IS NULL)</t>
  </si>
  <si>
    <t>(Status = 'Active' And ((CREATIONDATE &gt;= '{}' And PROJ_NAME IS NULL) Or (CREATIONDATE &gt;= '{}' And INSTALLDATE IS NULL) Or VALVETYPE IS NULL Or DIAMETER IS NULL Or (ACTIVEFLAG = 1 And BYPASSVALVE = 0) Or (ACTIVEFLAG = 1 And CLOCKTOCLOSE = 0) Or (ACTIVEFLAG = 1 And NORMALLYOPEN = 0) Or OPERABLE = 0 Or (CREATIONDATE &gt;= '{}' And HYDRFLAG = 0) Or CURROPEN = 0 Or ACTIVEFLAG = 0 Or (PROJ_NAME IS NOT NULL And RECDRAW = 'No')))</t>
  </si>
  <si>
    <t>(Status = 'Under Construction' And ((CREATIONDATE &gt;= '{}' And PROJ_NAME IS NULL) Or LINETYPE &lt;&gt; 'UNK' Or (CREATIONDATE &gt;= '{}' And LENGTH IS NULL) Or (CREATIONDATE &gt;= '{}' And MATERIAL IS NULL) Or (DIAMETER IS NULL Or DIAMETER = 0) Or WATERTYPE IS NULL Or RECDRAW &lt;&gt; 'No' Or LATERAL IS NULL Or ((LINETYPE = 'HYDRANT STUBS' Or LINETYPE = 'Hydrant') And DIAMETER &lt;&gt; 6) Or ((LINETYPE = 'Commercial' or LINETYPE = 'Industrial' or LINETYPE = 'Irrigation' or LINETYPE = 'Fire' or LINETYPE = 'Service' or LINETYPE = 'Domestic') And (OwnedBy &lt;&gt; 2 or MAINTBY &lt;&gt; 2 Or LATERAL &lt;&gt; 'Yes'))))</t>
  </si>
  <si>
    <t>(Status = 'Active' And ((CREATIONDATE &gt;= '{}' And PROJ_NAME IS NULL) Or (CREATIONDATE &gt;= '{}' And INSTALLDATE IS NULL) Or LINETYPE IS NULL Or (CREATIONDATE &gt;= '{}' And LENGTH IS NULL) Or (CREATIONDATE &gt;= '{}' And MATERIAL IS NULL) Or (DIAMETER IS NULL Or DIAMETER = 0) Or WATERTYPE IS NULL Or LATERAL IS NULL Or ((LINETYPE = 'HYDRANT STUBS' Or LINETYPE = 'Hydrant') And DIAMETER &lt;&gt; 6) Or ((LINETYPE = 'Commercial' or LINETYPE = 'Industrial' or LINETYPE = 'Irrigation' or LINETYPE = 'Fire' or LINETYPE = 'Service' or LINETYPE = 'Domestic') And (OwnedBy &lt;&gt; 2 or MAINTBY &lt;&gt; 2 Or LATERAL &lt;&gt; 'Yes')))) Or (STATUS IS NULL) OR (STATUS = 'Abandoned')</t>
  </si>
  <si>
    <t>(Status = 'Under Construction' And ((CREATIONDATE &gt;= '{}' And PROJ_NAME IS NULL) Or RECDRAW IS NOT NULL))</t>
  </si>
  <si>
    <t>(Status = 'Active' And ((CREATIONDATE &gt;= '{}' And PROJ_NAME IS NULL) Or (CREATIONDATE &gt;= '{}' And INSTALLDATE IS NULL)))</t>
  </si>
  <si>
    <t>FIELD NAME</t>
  </si>
  <si>
    <t>ALIAS</t>
  </si>
  <si>
    <t>AUTO GENERATED SOURCE</t>
  </si>
  <si>
    <t>MAINS</t>
  </si>
  <si>
    <t>DOMAIN DRIVEN YES/NO</t>
  </si>
  <si>
    <t>REMARKS</t>
  </si>
  <si>
    <t>UC</t>
  </si>
  <si>
    <t>Active</t>
  </si>
  <si>
    <t>Abandoned</t>
  </si>
  <si>
    <t>Independent</t>
  </si>
  <si>
    <t>Non-Text</t>
  </si>
  <si>
    <t>Status = 'Under Construction'</t>
  </si>
  <si>
    <t>Status = 'Active'</t>
  </si>
  <si>
    <t>Status = 'Abandoned'</t>
  </si>
  <si>
    <t>STATUS IS NULL OR STATUS = 'Abandoned'</t>
  </si>
  <si>
    <t>Under Construction</t>
  </si>
  <si>
    <t xml:space="preserve"> And </t>
  </si>
  <si>
    <t>OWNEDBY</t>
  </si>
  <si>
    <t>Owned By</t>
  </si>
  <si>
    <t>System Generated</t>
  </si>
  <si>
    <t>Yes</t>
  </si>
  <si>
    <t>Default set to "City of Tulsa"</t>
  </si>
  <si>
    <t>MAINTANEDBY</t>
  </si>
  <si>
    <t>Maintaned By</t>
  </si>
  <si>
    <t>PRESSUREZONE</t>
  </si>
  <si>
    <t>Pressure Zone</t>
  </si>
  <si>
    <t>Attribute Rule</t>
  </si>
  <si>
    <t>PROJ_NAME</t>
  </si>
  <si>
    <t xml:space="preserve">Project Name </t>
  </si>
  <si>
    <t>*Can be null</t>
  </si>
  <si>
    <t>No</t>
  </si>
  <si>
    <t>*New Projects - PROJNAME Cannot be Null</t>
  </si>
  <si>
    <t>ATLAS_PAGE</t>
  </si>
  <si>
    <t>Atlas Page</t>
  </si>
  <si>
    <t>STATUS</t>
  </si>
  <si>
    <t>Status</t>
  </si>
  <si>
    <t>Cannot be null</t>
  </si>
  <si>
    <t>*New Projects - "STATUS" Cannot be Null</t>
  </si>
  <si>
    <t>INSTALLDATE</t>
  </si>
  <si>
    <t>Install Date</t>
  </si>
  <si>
    <t>Not Used</t>
  </si>
  <si>
    <t>*New Projects - "INSTALLDATE" Cannot be Null</t>
  </si>
  <si>
    <t>LASTUPDATE</t>
  </si>
  <si>
    <t>Last Update</t>
  </si>
  <si>
    <t>LASTEDITOR</t>
  </si>
  <si>
    <t>Last Editor</t>
  </si>
  <si>
    <t>LOCDESC</t>
  </si>
  <si>
    <t>Location Description</t>
  </si>
  <si>
    <t>STRUCTURE_ID</t>
  </si>
  <si>
    <t>Structure ID</t>
  </si>
  <si>
    <t>FACILITYID</t>
  </si>
  <si>
    <t>Facility ID</t>
  </si>
  <si>
    <t>Lucity Generated</t>
  </si>
  <si>
    <t>LINETYPE</t>
  </si>
  <si>
    <t>Line Type</t>
  </si>
  <si>
    <t>Should be Unknown</t>
  </si>
  <si>
    <r>
      <t xml:space="preserve">Lucity will not display Null. </t>
    </r>
    <r>
      <rPr>
        <u/>
        <sz val="11"/>
        <color theme="1"/>
        <rFont val="Calibri"/>
        <family val="2"/>
        <scheme val="minor"/>
      </rPr>
      <t>Should be Unknown</t>
    </r>
    <r>
      <rPr>
        <sz val="11"/>
        <color theme="1"/>
        <rFont val="Calibri"/>
        <family val="2"/>
        <scheme val="minor"/>
      </rPr>
      <t xml:space="preserve">. New projects should have type.                                                                                                               </t>
    </r>
  </si>
  <si>
    <t xml:space="preserve"> Or LINETYPE &lt;&gt; 'UNK'</t>
  </si>
  <si>
    <t>LENGTH</t>
  </si>
  <si>
    <t>Length</t>
  </si>
  <si>
    <t>*Can be Null</t>
  </si>
  <si>
    <t xml:space="preserve">*New Projects - "LENGTH" Cannot be Null </t>
  </si>
  <si>
    <t>MATERIAL</t>
  </si>
  <si>
    <t>Material</t>
  </si>
  <si>
    <t>*New Projects - "MATERIAL" should be defined. Unknown is acceptable for UC and legacy</t>
  </si>
  <si>
    <t>DIAMETER</t>
  </si>
  <si>
    <t>Diameter</t>
  </si>
  <si>
    <t>Cannot be Null</t>
  </si>
  <si>
    <t xml:space="preserve"> Or (DIAMETER IS NULL Or DIAMETER = 0)</t>
  </si>
  <si>
    <t>WATERTYPE</t>
  </si>
  <si>
    <t>Water Type</t>
  </si>
  <si>
    <t>TRANSMISS</t>
  </si>
  <si>
    <t>Transmiss</t>
  </si>
  <si>
    <t>ROUGHNESS</t>
  </si>
  <si>
    <t>Roughness</t>
  </si>
  <si>
    <t>MODELED</t>
  </si>
  <si>
    <t>Modeled</t>
  </si>
  <si>
    <t>MODEL_ID</t>
  </si>
  <si>
    <t>Model ID</t>
  </si>
  <si>
    <t>LUCITYAUTO_ID</t>
  </si>
  <si>
    <t>Lucity Auto ID</t>
  </si>
  <si>
    <t>ACTIVEFLAG</t>
  </si>
  <si>
    <t>Active Flag</t>
  </si>
  <si>
    <t>IF="STATUS" is "UNDER CONSTRUCTION" then "ACTIVEFLAG" is False / IF="STATUS" is "ACTIVE" then ACTIVEFLAG is True</t>
  </si>
  <si>
    <t>RECDRAW</t>
  </si>
  <si>
    <t>Record Drawing</t>
  </si>
  <si>
    <t>Can be Null</t>
  </si>
  <si>
    <t xml:space="preserve"> Or RECDRAW &lt;&gt; 'No'</t>
  </si>
  <si>
    <t>GlobalID*</t>
  </si>
  <si>
    <t>Global ID</t>
  </si>
  <si>
    <t>Enabled</t>
  </si>
  <si>
    <t>PROJ_UPDATE</t>
  </si>
  <si>
    <t>Project Update</t>
  </si>
  <si>
    <t>LOCATORBALL</t>
  </si>
  <si>
    <t>Locator Ball</t>
  </si>
  <si>
    <t>CREATOR</t>
  </si>
  <si>
    <t>Creator</t>
  </si>
  <si>
    <t>CREATIONDATE</t>
  </si>
  <si>
    <t>Creation Date</t>
  </si>
  <si>
    <t>LASTMODBY</t>
  </si>
  <si>
    <t>Last Modified By</t>
  </si>
  <si>
    <t>LASTSYNDATE</t>
  </si>
  <si>
    <t>Last Sync Date</t>
  </si>
  <si>
    <t>LASTMODDATE</t>
  </si>
  <si>
    <t>Last Modified Date</t>
  </si>
  <si>
    <t>INLUCITY</t>
  </si>
  <si>
    <t>In Lucity</t>
  </si>
  <si>
    <t>MAIN_FACILITYID</t>
  </si>
  <si>
    <t>ADDRESS</t>
  </si>
  <si>
    <t>LATERAL</t>
  </si>
  <si>
    <t>Default is set to = "Null"</t>
  </si>
  <si>
    <t>SHAPE.STLength()</t>
  </si>
  <si>
    <t>Shape</t>
  </si>
  <si>
    <r>
      <t xml:space="preserve"> Or ((</t>
    </r>
    <r>
      <rPr>
        <sz val="12"/>
        <color theme="1"/>
        <rFont val="Times New Roman"/>
        <family val="1"/>
      </rPr>
      <t xml:space="preserve">LINETYPE </t>
    </r>
    <r>
      <rPr>
        <sz val="12"/>
        <color rgb="FF74879A"/>
        <rFont val="Times New Roman"/>
        <family val="1"/>
      </rPr>
      <t>=</t>
    </r>
    <r>
      <rPr>
        <sz val="12"/>
        <color rgb="FF000000"/>
        <rFont val="Times New Roman"/>
        <family val="1"/>
      </rPr>
      <t xml:space="preserve"> </t>
    </r>
    <r>
      <rPr>
        <sz val="12"/>
        <color rgb="FFE42E30"/>
        <rFont val="Times New Roman"/>
        <family val="1"/>
      </rPr>
      <t>'HYDRANT STUBS'</t>
    </r>
    <r>
      <rPr>
        <sz val="12"/>
        <color rgb="FF000000"/>
        <rFont val="Times New Roman"/>
        <family val="1"/>
      </rPr>
      <t> </t>
    </r>
    <r>
      <rPr>
        <sz val="12"/>
        <color rgb="FF6C71C4"/>
        <rFont val="Times New Roman"/>
        <family val="1"/>
      </rPr>
      <t>Or</t>
    </r>
    <r>
      <rPr>
        <sz val="12"/>
        <color rgb="FF000000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LINETYPE </t>
    </r>
    <r>
      <rPr>
        <sz val="12"/>
        <color rgb="FF74879A"/>
        <rFont val="Times New Roman"/>
        <family val="1"/>
      </rPr>
      <t>=</t>
    </r>
    <r>
      <rPr>
        <sz val="12"/>
        <color rgb="FF000000"/>
        <rFont val="Times New Roman"/>
        <family val="1"/>
      </rPr>
      <t xml:space="preserve"> </t>
    </r>
    <r>
      <rPr>
        <sz val="12"/>
        <color rgb="FFE42E30"/>
        <rFont val="Times New Roman"/>
        <family val="1"/>
      </rPr>
      <t>'Hydrant'</t>
    </r>
    <r>
      <rPr>
        <sz val="12"/>
        <color rgb="FF6C71C4"/>
        <rFont val="Times New Roman"/>
        <family val="1"/>
      </rPr>
      <t>)</t>
    </r>
    <r>
      <rPr>
        <sz val="12"/>
        <color rgb="FF000000"/>
        <rFont val="Times New Roman"/>
        <family val="1"/>
      </rPr>
      <t xml:space="preserve"> </t>
    </r>
    <r>
      <rPr>
        <sz val="12"/>
        <color rgb="FF6C71C4"/>
        <rFont val="Times New Roman"/>
        <family val="1"/>
      </rPr>
      <t>And</t>
    </r>
    <r>
      <rPr>
        <sz val="12"/>
        <color rgb="FF000000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DIAMETER </t>
    </r>
    <r>
      <rPr>
        <sz val="12"/>
        <color rgb="FF74879A"/>
        <rFont val="Times New Roman"/>
        <family val="1"/>
      </rPr>
      <t>&lt;&gt;</t>
    </r>
    <r>
      <rPr>
        <sz val="12"/>
        <color rgb="FF000000"/>
        <rFont val="Times New Roman"/>
        <family val="1"/>
      </rPr>
      <t xml:space="preserve"> </t>
    </r>
    <r>
      <rPr>
        <b/>
        <sz val="12"/>
        <color rgb="FFD24A19"/>
        <rFont val="Times New Roman"/>
        <family val="1"/>
      </rPr>
      <t>6)</t>
    </r>
  </si>
  <si>
    <r>
      <t xml:space="preserve"> Or ((</t>
    </r>
    <r>
      <rPr>
        <sz val="12"/>
        <color theme="1"/>
        <rFont val="Times New Roman"/>
        <family val="1"/>
      </rPr>
      <t xml:space="preserve">LINETYPE </t>
    </r>
    <r>
      <rPr>
        <sz val="12"/>
        <color rgb="FF74879A"/>
        <rFont val="Times New Roman"/>
        <family val="1"/>
      </rPr>
      <t>=</t>
    </r>
    <r>
      <rPr>
        <sz val="12"/>
        <color rgb="FF000000"/>
        <rFont val="Times New Roman"/>
        <family val="1"/>
      </rPr>
      <t xml:space="preserve"> </t>
    </r>
    <r>
      <rPr>
        <sz val="12"/>
        <color rgb="FFE42E30"/>
        <rFont val="Times New Roman"/>
        <family val="1"/>
      </rPr>
      <t>'Commercial'</t>
    </r>
    <r>
      <rPr>
        <sz val="12"/>
        <color rgb="FF000000"/>
        <rFont val="Times New Roman"/>
        <family val="1"/>
      </rPr>
      <t xml:space="preserve"> </t>
    </r>
    <r>
      <rPr>
        <sz val="12"/>
        <color rgb="FF6C71C4"/>
        <rFont val="Times New Roman"/>
        <family val="1"/>
      </rPr>
      <t>or</t>
    </r>
    <r>
      <rPr>
        <sz val="12"/>
        <color rgb="FF000000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LINETYPE </t>
    </r>
    <r>
      <rPr>
        <sz val="12"/>
        <color rgb="FF74879A"/>
        <rFont val="Times New Roman"/>
        <family val="1"/>
      </rPr>
      <t>=</t>
    </r>
    <r>
      <rPr>
        <sz val="12"/>
        <color rgb="FF000000"/>
        <rFont val="Times New Roman"/>
        <family val="1"/>
      </rPr>
      <t xml:space="preserve"> </t>
    </r>
    <r>
      <rPr>
        <sz val="12"/>
        <color rgb="FFE42E30"/>
        <rFont val="Times New Roman"/>
        <family val="1"/>
      </rPr>
      <t>'Industrial'</t>
    </r>
    <r>
      <rPr>
        <sz val="12"/>
        <color rgb="FF000000"/>
        <rFont val="Times New Roman"/>
        <family val="1"/>
      </rPr>
      <t xml:space="preserve"> </t>
    </r>
    <r>
      <rPr>
        <sz val="12"/>
        <color rgb="FF6C71C4"/>
        <rFont val="Times New Roman"/>
        <family val="1"/>
      </rPr>
      <t>or</t>
    </r>
    <r>
      <rPr>
        <sz val="12"/>
        <color rgb="FF000000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LINETYPE </t>
    </r>
    <r>
      <rPr>
        <sz val="12"/>
        <color rgb="FF74879A"/>
        <rFont val="Times New Roman"/>
        <family val="1"/>
      </rPr>
      <t>=</t>
    </r>
    <r>
      <rPr>
        <sz val="12"/>
        <color rgb="FF000000"/>
        <rFont val="Times New Roman"/>
        <family val="1"/>
      </rPr>
      <t xml:space="preserve"> </t>
    </r>
    <r>
      <rPr>
        <sz val="12"/>
        <color rgb="FFE42E30"/>
        <rFont val="Times New Roman"/>
        <family val="1"/>
      </rPr>
      <t>'Irrigation'</t>
    </r>
    <r>
      <rPr>
        <sz val="12"/>
        <color rgb="FF000000"/>
        <rFont val="Times New Roman"/>
        <family val="1"/>
      </rPr>
      <t xml:space="preserve"> </t>
    </r>
    <r>
      <rPr>
        <sz val="12"/>
        <color rgb="FF6C71C4"/>
        <rFont val="Times New Roman"/>
        <family val="1"/>
      </rPr>
      <t>or</t>
    </r>
    <r>
      <rPr>
        <sz val="12"/>
        <color rgb="FF000000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LINETYPE </t>
    </r>
    <r>
      <rPr>
        <sz val="12"/>
        <color rgb="FF74879A"/>
        <rFont val="Times New Roman"/>
        <family val="1"/>
      </rPr>
      <t>=</t>
    </r>
    <r>
      <rPr>
        <sz val="12"/>
        <color rgb="FF000000"/>
        <rFont val="Times New Roman"/>
        <family val="1"/>
      </rPr>
      <t xml:space="preserve"> </t>
    </r>
    <r>
      <rPr>
        <sz val="12"/>
        <color rgb="FFE42E30"/>
        <rFont val="Times New Roman"/>
        <family val="1"/>
      </rPr>
      <t>'Fire'</t>
    </r>
    <r>
      <rPr>
        <sz val="12"/>
        <color rgb="FF000000"/>
        <rFont val="Times New Roman"/>
        <family val="1"/>
      </rPr>
      <t xml:space="preserve"> </t>
    </r>
    <r>
      <rPr>
        <sz val="12"/>
        <color rgb="FF6C71C4"/>
        <rFont val="Times New Roman"/>
        <family val="1"/>
      </rPr>
      <t>or</t>
    </r>
    <r>
      <rPr>
        <sz val="12"/>
        <color rgb="FF000000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LINETYPE </t>
    </r>
    <r>
      <rPr>
        <sz val="12"/>
        <color rgb="FF74879A"/>
        <rFont val="Times New Roman"/>
        <family val="1"/>
      </rPr>
      <t>=</t>
    </r>
    <r>
      <rPr>
        <sz val="12"/>
        <color rgb="FF000000"/>
        <rFont val="Times New Roman"/>
        <family val="1"/>
      </rPr>
      <t xml:space="preserve"> </t>
    </r>
    <r>
      <rPr>
        <sz val="12"/>
        <color rgb="FFE42E30"/>
        <rFont val="Times New Roman"/>
        <family val="1"/>
      </rPr>
      <t>'Service'</t>
    </r>
    <r>
      <rPr>
        <sz val="12"/>
        <color rgb="FF000000"/>
        <rFont val="Times New Roman"/>
        <family val="1"/>
      </rPr>
      <t xml:space="preserve"> </t>
    </r>
    <r>
      <rPr>
        <sz val="12"/>
        <color rgb="FF6C71C4"/>
        <rFont val="Times New Roman"/>
        <family val="1"/>
      </rPr>
      <t>or</t>
    </r>
    <r>
      <rPr>
        <sz val="12"/>
        <color rgb="FF000000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LINETYPE </t>
    </r>
    <r>
      <rPr>
        <sz val="12"/>
        <color rgb="FF74879A"/>
        <rFont val="Times New Roman"/>
        <family val="1"/>
      </rPr>
      <t>=</t>
    </r>
    <r>
      <rPr>
        <sz val="12"/>
        <color rgb="FF000000"/>
        <rFont val="Times New Roman"/>
        <family val="1"/>
      </rPr>
      <t xml:space="preserve"> </t>
    </r>
    <r>
      <rPr>
        <sz val="12"/>
        <color rgb="FFE42E30"/>
        <rFont val="Times New Roman"/>
        <family val="1"/>
      </rPr>
      <t>'Domestic'</t>
    </r>
    <r>
      <rPr>
        <sz val="12"/>
        <color rgb="FF6C71C4"/>
        <rFont val="Times New Roman"/>
        <family val="1"/>
      </rPr>
      <t>)</t>
    </r>
    <r>
      <rPr>
        <sz val="12"/>
        <color rgb="FF000000"/>
        <rFont val="Times New Roman"/>
        <family val="1"/>
      </rPr>
      <t xml:space="preserve"> </t>
    </r>
    <r>
      <rPr>
        <sz val="12"/>
        <color rgb="FF6C71C4"/>
        <rFont val="Times New Roman"/>
        <family val="1"/>
      </rPr>
      <t>And</t>
    </r>
    <r>
      <rPr>
        <sz val="12"/>
        <color rgb="FF000000"/>
        <rFont val="Times New Roman"/>
        <family val="1"/>
      </rPr>
      <t xml:space="preserve"> (</t>
    </r>
    <r>
      <rPr>
        <sz val="12"/>
        <color theme="1"/>
        <rFont val="Times New Roman"/>
        <family val="1"/>
      </rPr>
      <t xml:space="preserve">OwnedBy </t>
    </r>
    <r>
      <rPr>
        <sz val="12"/>
        <color rgb="FF74879A"/>
        <rFont val="Times New Roman"/>
        <family val="1"/>
      </rPr>
      <t>&lt;&gt;</t>
    </r>
    <r>
      <rPr>
        <sz val="12"/>
        <color rgb="FF000000"/>
        <rFont val="Times New Roman"/>
        <family val="1"/>
      </rPr>
      <t xml:space="preserve"> </t>
    </r>
    <r>
      <rPr>
        <b/>
        <sz val="12"/>
        <color rgb="FFD24A19"/>
        <rFont val="Times New Roman"/>
        <family val="1"/>
      </rPr>
      <t>2</t>
    </r>
    <r>
      <rPr>
        <sz val="12"/>
        <color rgb="FF000000"/>
        <rFont val="Times New Roman"/>
        <family val="1"/>
      </rPr>
      <t xml:space="preserve"> </t>
    </r>
    <r>
      <rPr>
        <sz val="12"/>
        <color rgb="FF6C71C4"/>
        <rFont val="Times New Roman"/>
        <family val="1"/>
      </rPr>
      <t>or</t>
    </r>
    <r>
      <rPr>
        <sz val="12"/>
        <color rgb="FF000000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MAINTBY </t>
    </r>
    <r>
      <rPr>
        <sz val="12"/>
        <color rgb="FF74879A"/>
        <rFont val="Times New Roman"/>
        <family val="1"/>
      </rPr>
      <t>&lt;&gt;</t>
    </r>
    <r>
      <rPr>
        <sz val="12"/>
        <color rgb="FF000000"/>
        <rFont val="Times New Roman"/>
        <family val="1"/>
      </rPr>
      <t xml:space="preserve"> </t>
    </r>
    <r>
      <rPr>
        <b/>
        <sz val="12"/>
        <color rgb="FFD24A19"/>
        <rFont val="Times New Roman"/>
        <family val="1"/>
      </rPr>
      <t>2</t>
    </r>
    <r>
      <rPr>
        <sz val="12"/>
        <color rgb="FF000000"/>
        <rFont val="Times New Roman"/>
        <family val="1"/>
      </rPr>
      <t xml:space="preserve"> </t>
    </r>
    <r>
      <rPr>
        <sz val="12"/>
        <color rgb="FF6C71C4"/>
        <rFont val="Times New Roman"/>
        <family val="1"/>
      </rPr>
      <t>Or</t>
    </r>
    <r>
      <rPr>
        <sz val="12"/>
        <color rgb="FF000000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LATERAL </t>
    </r>
    <r>
      <rPr>
        <sz val="12"/>
        <color rgb="FF74879A"/>
        <rFont val="Times New Roman"/>
        <family val="1"/>
      </rPr>
      <t>&lt;&gt;</t>
    </r>
    <r>
      <rPr>
        <sz val="12"/>
        <color rgb="FF000000"/>
        <rFont val="Times New Roman"/>
        <family val="1"/>
      </rPr>
      <t xml:space="preserve"> </t>
    </r>
    <r>
      <rPr>
        <sz val="12"/>
        <color rgb="FFE42E30"/>
        <rFont val="Times New Roman"/>
        <family val="1"/>
      </rPr>
      <t>'Yes'</t>
    </r>
    <r>
      <rPr>
        <sz val="12"/>
        <color rgb="FF6C71C4"/>
        <rFont val="Times New Roman"/>
        <family val="1"/>
      </rPr>
      <t>))</t>
    </r>
  </si>
  <si>
    <t xml:space="preserve"> Or (STATUS IS NULL) OR (STATUS = 'Abandoned')</t>
  </si>
  <si>
    <t>(Status = 'Under Construction' And ((CREATIONDATE &gt;= '{}' And PROJ_NAME IS NULL) Or INSTALLDATE IS NOT NULL Or HYDRANT_TYPE = 99 Or (DIAMETER = -1 Or DIAMETER = 0) Or LASTSERVICE IS NOT NULL Or FLOW &lt;&gt; 0 Or RECDRAW &lt;&gt; 'No' Or PROJ_UPDATE IS NOT NULL Or (HYDRANT_TYPE &lt;&gt; 2 And VALVETYPE IS NOT NULL) Or ((VALVETYPE &lt;&gt; 'BV' And HYDRANT_TYPE = 2) And (HYDRANT_TYPE = 2 And VALVETYPE &lt;&gt; 'GV')) Or NORMALLYOPEN &lt;&gt; 0 Or CURROPEN &lt;&gt; 0 Or CLOCKTOCLOSE IS NOT NULL Or TURNSTOCLOSE IS NOT NULL Or STREETNAME IS NULL))</t>
  </si>
  <si>
    <t>(Status = 'Active' And ((CREATIONDATE &gt;= '{}' And PROJ_NAME IS NULL) Or (CREATIONDATE &gt;= '{}' And INSTALLDATE IS NULL) Or HYDRANT_TYPE = 99 Or (DIAMETER = -1 Or DIAMETER = 0) Or (ACTIVEFLAG = 1 And OPERABLE = 0) Or LASTSERVICE IS NOT NULL Or FLOW &lt;&gt; 0 Or (PROJ_NAME IS NOT NULL AND RECDRAW = 'No') Or (HYDRANT_TYPE &lt;&gt; 2 And VALVETYPE IS NOT NULL) Or ((VALVETYPE &lt;&gt; 'BV' And HYDRANT_TYPE = 2) And (HYDRANT_TYPE = 2 And VALVETYPE &lt;&gt; 'GV')) Or NORMALLYOPEN &lt;&gt; 0 Or CURROPEN &lt;&gt; 0 Or (CREATIONDATE &gt;= '{}' And CLOCKTOCLOSE IS NULL) Or HYDRFLAG &lt;&gt; 0 Or BYPASSVALVE &lt;&gt; 2 Or (CREATIONDATE &gt;= '{}' And STREETNAME IS NULL) Or (HYDRANT_TYPE = 2 And OUTLETS IS NOT NULL) Or (HYDRANT_TYPE = 2 And HOSE_CONN IS NOT NULL) Or (HYDRANT_TYPE = 2 And PUMPER_CONN IS NOT NULL) Or (CREATIONDATE &gt;= '{}' And ELEVATION IS NULL) Or DEADEND IS NULL))</t>
  </si>
  <si>
    <t>(Status = 'Under Construction' And ((CREATIONDATE &gt;= '{}' And PROJ_NAME IS NULL) Or INSTALLDATE IS NOT NULL Or RECDRAW IS NOT NULL))</t>
  </si>
  <si>
    <t>(Status = 'Active' And ((CREATIONDATE &gt;= '{}' And PROJ_NAME IS NULL) Or (CREATIONDATE &gt;= '{}' And INSTALLDATE IS NULL) Or (CREATIONDATE &gt;= '{}' And METERTYPE IS NULL) Or (CREATIONDATE &gt;= '{}' And SERVICE_ADDRESS IS NULL) Or (CREATIONDATE &gt;= '{}' And METER_SIZE IS NULL) Or (PROJ_NAME IS NOT NULL And RECDRAW &lt;&gt; 'Yes')))</t>
  </si>
  <si>
    <t>FITTINGS</t>
  </si>
  <si>
    <t>STATUS IS NULL</t>
  </si>
  <si>
    <t>FITTINGTYPE</t>
  </si>
  <si>
    <t>Fitting Type</t>
  </si>
  <si>
    <t>ROTATION</t>
  </si>
  <si>
    <t>Rotation</t>
  </si>
  <si>
    <t>Is Null</t>
  </si>
  <si>
    <t>SHAPE</t>
  </si>
  <si>
    <t>Syntax-Formatted UC</t>
  </si>
  <si>
    <t>Syntax-Formatted Active</t>
  </si>
  <si>
    <t>VALVES</t>
  </si>
  <si>
    <t>*Can Be Null</t>
  </si>
  <si>
    <t>New Projects - PROJNAME Cannot be Null</t>
  </si>
  <si>
    <t>*New Construction - "STATUS" = "ACTIVE"- Cannot be Null</t>
  </si>
  <si>
    <t>Can Be Null</t>
  </si>
  <si>
    <t>VALVETYPE</t>
  </si>
  <si>
    <t>Valve Type</t>
  </si>
  <si>
    <t>BYPASSVALVE</t>
  </si>
  <si>
    <t>By Pass Valve</t>
  </si>
  <si>
    <t>IF=ACTIVEFLAG is True then BYPASSVALVE is True</t>
  </si>
  <si>
    <t xml:space="preserve"> Or (ACTIVEFLAG = 1 And BYPASSVALVE = 0)</t>
  </si>
  <si>
    <t>CLOCKTOCLOSE</t>
  </si>
  <si>
    <t>Clock to Close</t>
  </si>
  <si>
    <t>IF=ACTIVEFLAG is True then CLOCKTOCLOSE is True</t>
  </si>
  <si>
    <t xml:space="preserve"> Or (ACTIVEFLAG = 1 And CLOCKTOCLOSE = 0)</t>
  </si>
  <si>
    <t>NORMALLYOPEN</t>
  </si>
  <si>
    <t>Normally Open</t>
  </si>
  <si>
    <t>IF=ACTIVEFLAG is True then NORMALLYOPEN is True</t>
  </si>
  <si>
    <t xml:space="preserve"> Or NORMALLYOPEN = 1</t>
  </si>
  <si>
    <t xml:space="preserve"> Or (ACTIVEFLAG = 1 And NORMALLYOPEN = 0)</t>
  </si>
  <si>
    <t>OPERABLE</t>
  </si>
  <si>
    <t>Operable</t>
  </si>
  <si>
    <t>IF=ACTIVEFLAG is True then OPERABLE is True</t>
  </si>
  <si>
    <t xml:space="preserve"> Or OPERABLE = 1</t>
  </si>
  <si>
    <t xml:space="preserve"> Or OPERABLE = 0</t>
  </si>
  <si>
    <t>HYDRFLAG</t>
  </si>
  <si>
    <t>Hydrant Flag</t>
  </si>
  <si>
    <t xml:space="preserve"> Or HYDRFLAG = 1</t>
  </si>
  <si>
    <t xml:space="preserve"> Or (CREATIONDATE &gt;= '"+editdate+"' And HYDRFLAG = 0)</t>
  </si>
  <si>
    <t>CURROPEN</t>
  </si>
  <si>
    <t>Currently Open</t>
  </si>
  <si>
    <t>IF=ACTIVEFLAG is True then CURROPEN is True</t>
  </si>
  <si>
    <t xml:space="preserve"> Or CURROPEN = 1</t>
  </si>
  <si>
    <t xml:space="preserve"> Or CURROPEN = 0</t>
  </si>
  <si>
    <t>DEPTH</t>
  </si>
  <si>
    <t>Depth</t>
  </si>
  <si>
    <t>ELEVATION</t>
  </si>
  <si>
    <t>Elevation</t>
  </si>
  <si>
    <t>Attribute is not Used</t>
  </si>
  <si>
    <t>VALVELOCATION</t>
  </si>
  <si>
    <t>Valve Location</t>
  </si>
  <si>
    <t>Information is Generated from Valve Report</t>
  </si>
  <si>
    <t xml:space="preserve"> Or ACTIVEFLAG = 1</t>
  </si>
  <si>
    <t xml:space="preserve"> Or ACTIVEFLAG = 0</t>
  </si>
  <si>
    <t>IF=PROJ_NAME is not null then RECDRAW is True</t>
  </si>
  <si>
    <t xml:space="preserve"> Or (PROJ_NAME IS NOT NULL And RECDRAW = 'No')</t>
  </si>
  <si>
    <t>TURNSTOCLOSE</t>
  </si>
  <si>
    <t>Turns to Close</t>
  </si>
  <si>
    <t xml:space="preserve"> Or TURNSTOCLOSE &lt;&gt; 0</t>
  </si>
  <si>
    <t xml:space="preserve">CREATIONDATE &gt;= '{}' And </t>
  </si>
  <si>
    <t>Hydrants</t>
  </si>
  <si>
    <t>HYDRANTTYPE</t>
  </si>
  <si>
    <t>Hydrant Type</t>
  </si>
  <si>
    <t xml:space="preserve"> Or HYDRANT_TYPE = 99</t>
  </si>
  <si>
    <t xml:space="preserve"> Or (DIAMETER = -1 Or DIAMETER = 0)</t>
  </si>
  <si>
    <t>MANUFACTURER</t>
  </si>
  <si>
    <t>Manufacturer</t>
  </si>
  <si>
    <t xml:space="preserve"> Or OPERABLE &lt;&gt; 0</t>
  </si>
  <si>
    <t xml:space="preserve"> Or (ACTIVEFLAG = 1 And OPERABLE = 0)</t>
  </si>
  <si>
    <t>LASTSERVICE</t>
  </si>
  <si>
    <t>Last Service</t>
  </si>
  <si>
    <t>Field is for Fire Department/Water Distribution Use</t>
  </si>
  <si>
    <t>FLOW</t>
  </si>
  <si>
    <t>Flow</t>
  </si>
  <si>
    <t xml:space="preserve"> Or FLOW &lt;&gt; 0</t>
  </si>
  <si>
    <t xml:space="preserve"> Or (PROJ_NAME IS NOT NULL AND RECDRAW = 'No')</t>
  </si>
  <si>
    <t>*New Construction - IF HYDRANTTYPE = Blowoff then VALVETYPE cannot be Null</t>
  </si>
  <si>
    <t xml:space="preserve"> Or (HYDRANT_TYPE &lt;&gt; 2 And VALVETYPE IS NOT NULL) Or ((VALVETYPE &lt;&gt; 'BV' And HYDRANT_TYPE = 2) And (HYDRANT_TYPE = 2 And VALVETYPE &lt;&gt; 'GV'))</t>
  </si>
  <si>
    <t>*New Construction - IF HYDRANTTYPE = Blowoff then VALVELOC can be Null</t>
  </si>
  <si>
    <t>*Cannot be Null</t>
  </si>
  <si>
    <t>*New Construction - IF HYDRANTTYPE = Blowoff then NORMALLYOPEN is "TRUE"</t>
  </si>
  <si>
    <t xml:space="preserve"> Or NORMALLYOPEN &lt;&gt; 0</t>
  </si>
  <si>
    <t>*New Construction - IF HYDRANTTYPE = Blowoff then CURRENTLYOPEN is "TRUE"</t>
  </si>
  <si>
    <t xml:space="preserve"> Or CURROPEN &lt;&gt; 0</t>
  </si>
  <si>
    <t>*New Construction - IF HYDRANTTYPE = Blowoff then CLOCKTOCLOSE is "TRUE"</t>
  </si>
  <si>
    <t xml:space="preserve"> Or (CREATIONDATE &gt;= '{}' And CLOCKTOCLOSE IS NULL)</t>
  </si>
  <si>
    <t>*New Construction - IF HYDRANTTYPE = Blowoff then HYDRFLAG is "TRUE"</t>
  </si>
  <si>
    <t xml:space="preserve"> Or HYDRFLAG &lt;&gt; 0</t>
  </si>
  <si>
    <t>*New Construction - IF HYDRANTTYPE = Blowoff then BYPASSVALVE is "TRUE"</t>
  </si>
  <si>
    <t xml:space="preserve"> Or BYPASSVALVE &lt;&gt; 2</t>
  </si>
  <si>
    <t xml:space="preserve">*New Construction - IF HYDRANTTYPE = Blowoff then TURNSTOCLOSE (if not provided) is 3 X VALVEDIAMETER + 3 </t>
  </si>
  <si>
    <t>STATION</t>
  </si>
  <si>
    <t>Station</t>
  </si>
  <si>
    <t>Based off Fire Station Response Feature Class</t>
  </si>
  <si>
    <t>ADDRNUM</t>
  </si>
  <si>
    <t>Address Number</t>
  </si>
  <si>
    <t>Based off Accessor Data</t>
  </si>
  <si>
    <t>STREETNAME</t>
  </si>
  <si>
    <t>Street Name</t>
  </si>
  <si>
    <t>OUTLETS</t>
  </si>
  <si>
    <t>Outlets</t>
  </si>
  <si>
    <t>If HYDRANTTYPE = Blowoff OUTLETS is Null</t>
  </si>
  <si>
    <t xml:space="preserve"> Or (HYDRANT_TYPE = 2 And OUTLETS IS NOT NULL)</t>
  </si>
  <si>
    <t>HOSE_CONN</t>
  </si>
  <si>
    <t>Hose Connections</t>
  </si>
  <si>
    <t>If HYDRANTTYPE = Blowoff HOSE_CONN is Null</t>
  </si>
  <si>
    <t xml:space="preserve"> Or (HYDRANT_TYPE = 2 And HOSE_CONN IS NOT NULL)</t>
  </si>
  <si>
    <t>PUMPER_CONN</t>
  </si>
  <si>
    <t>Pumper Connections</t>
  </si>
  <si>
    <t>If HYDRANTTYPE = Blowoff PUMPER_CONN is Null</t>
  </si>
  <si>
    <t xml:space="preserve"> Or (HYDRANT_TYPE = 2 And PUMPER_CONN IS NOT NULL)</t>
  </si>
  <si>
    <t>DEADEND</t>
  </si>
  <si>
    <t>Deadend</t>
  </si>
  <si>
    <t>wLargeMeter</t>
  </si>
  <si>
    <t>OBJECTID</t>
  </si>
  <si>
    <t>Attribute Rule already in place</t>
  </si>
  <si>
    <t>*New Projects (new inserts) PROJNAME Cannot be Null ; 201 features are currrently '' (blank; not null) for unkown reasons.  The old (preransomware) blank ('') features are ashowing up on Lucity Asset Management and on the Eng online atlas.</t>
  </si>
  <si>
    <t>*New Projects (new inserts) where "STATUS" = "ACTIVE" Cannot be Null</t>
  </si>
  <si>
    <t>METERTYPE</t>
  </si>
  <si>
    <t>CUSTOMER_NAME</t>
  </si>
  <si>
    <t>ACCOUNT</t>
  </si>
  <si>
    <t>SERVICE_ADDRESS</t>
  </si>
  <si>
    <t>METER_NOTE</t>
  </si>
  <si>
    <t>METER_SIZE</t>
  </si>
  <si>
    <t>*New Projects (new inserts) where "STATUS" = "ACTIVE" Cannot be Null ; (For future developing of rules, we might explore: If all wMains intersecting this feature have same diameter as each other, then METER_SIZE = (shared value of diameter of intersecting wMains)</t>
  </si>
  <si>
    <t xml:space="preserve"> Or (PROJ_NAME IS NOT NULL And RECDRAW &lt;&gt; 'Yes')</t>
  </si>
  <si>
    <t>GlobalID</t>
  </si>
  <si>
    <t>(Status = 'Under Construction' And ((CREATIONDATE &gt;= '{}' And PROJ_NAME IS NULL) Or RECDRAW IS NOT NULL)) Or (Status = 'Abandoned') Or (STATUS IS NULL)</t>
  </si>
  <si>
    <t>(Status = 'Under Construction' And ((CREATIONDATE &gt;= '{}' And PROJ_NAME IS NULL) Or INSTALLDATE IS NOT NULL Or HYDRANT_TYPE = 99 Or (DIAMETER = -1 Or DIAMETER = 0) Or LASTSERVICE IS NOT NULL Or FLOW &lt;&gt; 0 Or RECDRAW &lt;&gt; 'No' Or PROJ_UPDATE IS NOT NULL Or (HYDRANT_TYPE &lt;&gt; 2 And VALVETYPE IS NOT NULL) Or ((VALVETYPE &lt;&gt; 'BV' And HYDRANT_TYPE = 2) And (HYDRANT_TYPE = 2 And VALVETYPE &lt;&gt; 'GV')) Or NORMALLYOPEN &lt;&gt; 0 Or CURROPEN &lt;&gt; 0 Or CLOCKTOCLOSE IS NOT NULL Or TURNSTOCLOSE IS NOT NULL Or STREETNAME IS NULL)) Or (Status = 'Abandoned') Or (STATUS IS NULL)</t>
  </si>
  <si>
    <t>(Status = 'Under Construction' And ((CREATIONDATE &gt;= '{}' And PROJ_NAME IS NULL) Or INSTALLDATE IS NOT NULL Or RECDRAW IS NOT NULL)) Or (Status = 'Abandoned') Or (STATUS IS NULL)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</si>
</sst>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rgb="FF6C71C4"/>
      <name val="Times New Roman"/>
      <family val="1"/>
    </font>
    <font>
      <sz val="12"/>
      <color theme="1"/>
      <name val="Times New Roman"/>
      <family val="1"/>
    </font>
    <font>
      <sz val="12"/>
      <color rgb="FF74879A"/>
      <name val="Times New Roman"/>
      <family val="1"/>
    </font>
    <font>
      <sz val="12"/>
      <color rgb="FF000000"/>
      <name val="Times New Roman"/>
      <family val="1"/>
    </font>
    <font>
      <sz val="12"/>
      <color rgb="FFE42E30"/>
      <name val="Times New Roman"/>
      <family val="1"/>
    </font>
    <font>
      <b/>
      <sz val="12"/>
      <color rgb="FFD24A19"/>
      <name val="Times New Roman"/>
      <family val="1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2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wrapText="1"/>
    </xf>
    <xf numFmtId="0" fontId="0" fillId="3" borderId="5" xfId="0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5" borderId="5" xfId="0" applyFill="1" applyBorder="1"/>
    <xf numFmtId="0" fontId="0" fillId="5" borderId="5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5" borderId="0" xfId="0" applyFill="1"/>
    <xf numFmtId="0" fontId="0" fillId="6" borderId="0" xfId="0" applyFill="1" applyAlignment="1">
      <alignment wrapText="1"/>
    </xf>
    <xf numFmtId="0" fontId="0" fillId="0" borderId="0" xfId="0" applyAlignment="1">
      <alignment horizontal="left" vertical="center" wrapText="1"/>
    </xf>
    <xf numFmtId="0" fontId="0" fillId="7" borderId="0" xfId="0" applyFill="1" applyAlignment="1">
      <alignment horizontal="center" vertical="center" wrapText="1"/>
    </xf>
    <xf numFmtId="0" fontId="0" fillId="7" borderId="0" xfId="0" applyFill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3" fillId="0" borderId="1" xfId="0" applyFont="1" applyBorder="1" applyAlignment="1">
      <alignment wrapText="1"/>
    </xf>
    <xf numFmtId="0" fontId="0" fillId="0" borderId="5" xfId="0" applyBorder="1"/>
    <xf numFmtId="0" fontId="0" fillId="2" borderId="12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/>
    </xf>
    <xf numFmtId="0" fontId="0" fillId="5" borderId="5" xfId="0" applyFill="1" applyBorder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/>
    <xf numFmtId="0" fontId="0" fillId="8" borderId="0" xfId="0" applyFill="1" applyAlignment="1">
      <alignment horizontal="left" vertical="center" wrapText="1"/>
    </xf>
    <xf numFmtId="0" fontId="0" fillId="9" borderId="0" xfId="0" applyFill="1"/>
    <xf numFmtId="0" fontId="11" fillId="6" borderId="0" xfId="0" applyFont="1" applyFill="1"/>
    <xf numFmtId="0" fontId="0" fillId="7" borderId="0" xfId="0" applyFill="1"/>
    <xf numFmtId="0" fontId="0" fillId="10" borderId="0" xfId="0" applyFill="1"/>
    <xf numFmtId="0" fontId="0" fillId="7" borderId="0" xfId="0" applyFill="1" applyAlignment="1">
      <alignment horizontal="center" vertical="center"/>
    </xf>
    <xf numFmtId="0" fontId="12" fillId="8" borderId="0" xfId="0" applyFont="1" applyFill="1" applyAlignment="1">
      <alignment horizontal="left" vertical="center" wrapText="1"/>
    </xf>
    <xf numFmtId="0" fontId="0" fillId="8" borderId="0" xfId="0" applyFill="1" applyAlignment="1">
      <alignment wrapText="1"/>
    </xf>
    <xf numFmtId="0" fontId="0" fillId="2" borderId="3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1" xfId="0" applyFill="1" applyBorder="1" applyAlignment="1">
      <alignment wrapText="1"/>
    </xf>
    <xf numFmtId="0" fontId="0" fillId="2" borderId="2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chaefer, Craig M" id="{B5EB1773-3762-4485-83AA-25BB69862D25}" userId="S::cschaefer@cityoftulsa.org::22765c4f-6e5c-4527-bb72-2055630f691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3" dT="2022-05-31T14:56:40.53" personId="{B5EB1773-3762-4485-83AA-25BB69862D25}" id="{F8FA9828-559D-488D-A369-EEF9A33A1F6B}">
    <text>STATUS is used to classify the QC items by Active &amp; UC (etc.).  As such, one seaparate query should be applied to search for NULL STATUS assets.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25" dT="2022-06-21T17:42:36.84" personId="{B5EB1773-3762-4485-83AA-25BB69862D25}" id="{E655D2D7-C88E-440F-9C97-3F20BF3EBB97}">
    <text>Currently (2022-06-21) there are 117 &lt;Null&gt; values for Active Hydrants</text>
  </threadedComment>
</ThreadedComment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8A7F8-CB3B-450F-8040-639A247B3F89}">
  <dimension ref="A1:C5"/>
  <sheetViews>
    <sheetView workbookViewId="0">
      <selection activeCell="A2" sqref="A2:A5"/>
    </sheetView>
  </sheetViews>
  <sheetFormatPr defaultColWidth="9.1796875" defaultRowHeight="14.5" x14ac:dyDescent="0.35"/>
  <cols>
    <col min="1" max="1" width="14.54296875" style="1" customWidth="1"/>
    <col min="2" max="2" width="15.81640625" style="1" customWidth="1"/>
    <col min="3" max="3" width="11.81640625" style="1" customWidth="1"/>
    <col min="4" max="16384" width="9.1796875" style="1"/>
  </cols>
  <sheetData>
    <row r="1" spans="1:3" ht="29" x14ac:dyDescent="0.35">
      <c r="A1" s="1" t="s">
        <v>0</v>
      </c>
      <c r="B1" s="1" t="s">
        <v>2</v>
      </c>
      <c r="C1" s="1" t="s">
        <v>1</v>
      </c>
    </row>
    <row r="2" spans="1:3" x14ac:dyDescent="0.35">
      <c r="A2" s="1" t="s">
        <v>3</v>
      </c>
      <c r="B2" s="1">
        <v>200</v>
      </c>
      <c r="C2" s="1" t="s">
        <v>7</v>
      </c>
    </row>
    <row r="3" spans="1:3" x14ac:dyDescent="0.35">
      <c r="A3" s="1" t="s">
        <v>4</v>
      </c>
    </row>
    <row r="4" spans="1:3" x14ac:dyDescent="0.35">
      <c r="A4" s="1" t="s">
        <v>5</v>
      </c>
    </row>
    <row r="5" spans="1:3" x14ac:dyDescent="0.35">
      <c r="A5" s="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3A6EF-0DB9-4097-A74B-042D590B3A7A}">
  <dimension ref="A1:J2"/>
  <sheetViews>
    <sheetView tabSelected="1" workbookViewId="0">
      <selection activeCell="I8" sqref="I8"/>
    </sheetView>
  </sheetViews>
  <sheetFormatPr defaultColWidth="47" defaultRowHeight="14.5" x14ac:dyDescent="0.35"/>
  <cols>
    <col min="1" max="16384" width="47" style="1"/>
  </cols>
  <sheetData>
    <row r="1" spans="1:10" x14ac:dyDescent="0.3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</row>
    <row r="2" spans="1:10" ht="278.25" customHeight="1" x14ac:dyDescent="0.35">
      <c r="A2" s="1" t="s">
        <v>18</v>
      </c>
      <c r="B2" s="1" t="s">
        <v>19</v>
      </c>
      <c r="C2" s="2" t="s">
        <v>20</v>
      </c>
      <c r="D2" s="2" t="s">
        <v>21</v>
      </c>
      <c r="E2" s="1" t="s">
        <v>271</v>
      </c>
      <c r="F2" s="1" t="s">
        <v>23</v>
      </c>
      <c r="G2" s="1" t="s">
        <v>272</v>
      </c>
      <c r="H2" s="1" t="s">
        <v>141</v>
      </c>
      <c r="I2" s="1" t="s">
        <v>273</v>
      </c>
      <c r="J2" s="1" t="s">
        <v>143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7EDCF-A8E7-47D1-899E-ACC788224330}">
  <dimension ref="A1:M49"/>
  <sheetViews>
    <sheetView workbookViewId="0">
      <pane xSplit="6" ySplit="7" topLeftCell="G8" activePane="bottomRight" state="frozen"/>
      <selection pane="topRight" activeCell="G1" sqref="G1"/>
      <selection pane="bottomLeft" activeCell="A8" sqref="A8"/>
      <selection pane="bottomRight"/>
    </sheetView>
  </sheetViews>
  <sheetFormatPr defaultColWidth="8.7265625" defaultRowHeight="14.5" x14ac:dyDescent="0.35"/>
  <cols>
    <col min="1" max="1" width="3.7265625" style="1" customWidth="1"/>
    <col min="2" max="2" width="21" style="1" customWidth="1"/>
    <col min="3" max="3" width="41.26953125" style="1" customWidth="1"/>
    <col min="4" max="4" width="43.26953125" style="1" customWidth="1"/>
    <col min="5" max="6" width="18.7265625" style="1" customWidth="1"/>
    <col min="7" max="7" width="6.81640625" style="1" customWidth="1"/>
    <col min="8" max="8" width="8.7265625" style="1"/>
    <col min="9" max="9" width="56.1796875" style="1" customWidth="1"/>
    <col min="10" max="10" width="43.81640625" style="1" customWidth="1"/>
    <col min="11" max="11" width="44.54296875" style="1" customWidth="1"/>
    <col min="12" max="12" width="23.1796875" style="1" customWidth="1"/>
    <col min="13" max="13" width="36.54296875" style="1" bestFit="1" customWidth="1"/>
    <col min="14" max="16" width="8.7265625" style="1"/>
    <col min="17" max="17" width="77.453125" style="1" customWidth="1"/>
    <col min="18" max="16384" width="8.7265625" style="1"/>
  </cols>
  <sheetData>
    <row r="1" spans="1:13" x14ac:dyDescent="0.35">
      <c r="C1" s="1" t="str">
        <f>_xlfn.CONCAT("Syntax-Corrected QUERY ",J5)</f>
        <v>Syntax-Corrected QUERY UC</v>
      </c>
      <c r="D1" s="1" t="str">
        <f>_xlfn.CONCAT("Syntax-Corrected QUERY ",K5)</f>
        <v>Syntax-Corrected QUERY Active</v>
      </c>
      <c r="J1" s="1" t="str">
        <f>_xlfn.CONCAT("FULL QUERY ",J5)</f>
        <v>FULL QUERY UC</v>
      </c>
      <c r="K1" s="1" t="str">
        <f>_xlfn.CONCAT("FULL QUERY ",K5)</f>
        <v>FULL QUERY Active</v>
      </c>
    </row>
    <row r="2" spans="1:13" ht="203" x14ac:dyDescent="0.35">
      <c r="C2" s="2" t="s">
        <v>20</v>
      </c>
      <c r="D2" s="2" t="s">
        <v>21</v>
      </c>
      <c r="J2" s="3" t="str">
        <f>_xlfn.CONCAT(J6:J12, J14:J65)</f>
        <v>Status = 'Under Construction' And (CREATIONDATE &gt;= '{}' And PROJ_NAME IS NULL) Or LINETYPE &lt;&gt; 'UNK' Or (CREATIONDATE &gt;= '{}' And LENGTH IS NULL) Or (CREATIONDATE &gt;= '{}' And MATERIAL IS NULL) Or (DIAMETER IS NULL Or DIAMETER = 0) Or WATERTYPE IS NULL Or RECDRAW &lt;&gt; 'No' Or LATERAL IS NULL Or ((LINETYPE = 'HYDRANT STUBS' Or LINETYPE = 'Hydrant') And DIAMETER &lt;&gt; 6) Or ((LINETYPE = 'Commercial' or LINETYPE = 'Industrial' or LINETYPE = 'Irrigation' or LINETYPE = 'Fire' or LINETYPE = 'Service' or LINETYPE = 'Domestic') And (OwnedBy &lt;&gt; 2 or MAINTBY &lt;&gt; 2 Or LATERAL &lt;&gt; 'Yes'))</v>
      </c>
      <c r="K2" s="3" t="str">
        <f>_xlfn.CONCAT(K6:K12, K14:K65)</f>
        <v>Status = 'Active' And (CREATIONDATE &gt;= '{}' And PROJ_NAME IS NULL) Or (CREATIONDATE &gt;= '{}' And INSTALLDATE IS NULL) Or LINETYPE IS NULL Or (CREATIONDATE &gt;= '{}' And LENGTH IS NULL) Or (CREATIONDATE &gt;= '{}' And MATERIAL IS NULL) Or (DIAMETER IS NULL Or DIAMETER = 0) Or WATERTYPE IS NULL Or LATERAL IS NULL Or ((LINETYPE = 'HYDRANT STUBS' Or LINETYPE = 'Hydrant') And DIAMETER &lt;&gt; 6) Or ((LINETYPE = 'Commercial' or LINETYPE = 'Industrial' or LINETYPE = 'Irrigation' or LINETYPE = 'Fire' or LINETYPE = 'Service' or LINETYPE = 'Domestic') And (OwnedBy &lt;&gt; 2 or MAINTBY &lt;&gt; 2 Or LATERAL &lt;&gt; 'Yes')) Or (STATUS IS NULL) OR (STATUS = 'Abandoned')</v>
      </c>
    </row>
    <row r="4" spans="1:13" x14ac:dyDescent="0.35">
      <c r="K4" s="1" t="s">
        <v>203</v>
      </c>
    </row>
    <row r="5" spans="1:13" ht="15" customHeight="1" x14ac:dyDescent="0.35">
      <c r="B5" s="45" t="s">
        <v>24</v>
      </c>
      <c r="C5" s="47" t="s">
        <v>25</v>
      </c>
      <c r="D5" s="47" t="s">
        <v>26</v>
      </c>
      <c r="E5" s="47" t="s">
        <v>27</v>
      </c>
      <c r="F5" s="50"/>
      <c r="G5" s="4"/>
      <c r="H5" s="43" t="s">
        <v>28</v>
      </c>
      <c r="I5" s="43" t="s">
        <v>29</v>
      </c>
      <c r="J5" s="5" t="s">
        <v>30</v>
      </c>
      <c r="K5" s="6" t="s">
        <v>31</v>
      </c>
      <c r="L5" s="7" t="s">
        <v>32</v>
      </c>
      <c r="M5" s="8" t="s">
        <v>33</v>
      </c>
    </row>
    <row r="6" spans="1:13" ht="29" x14ac:dyDescent="0.35">
      <c r="B6" s="45"/>
      <c r="C6" s="47"/>
      <c r="D6" s="47"/>
      <c r="E6" s="48"/>
      <c r="F6" s="51"/>
      <c r="G6" s="4" t="s">
        <v>34</v>
      </c>
      <c r="H6" s="43"/>
      <c r="I6" s="43"/>
      <c r="J6" s="9" t="s">
        <v>35</v>
      </c>
      <c r="K6" s="1" t="s">
        <v>36</v>
      </c>
      <c r="L6" s="9" t="s">
        <v>37</v>
      </c>
      <c r="M6" s="10" t="s">
        <v>38</v>
      </c>
    </row>
    <row r="7" spans="1:13" x14ac:dyDescent="0.35">
      <c r="B7" s="46"/>
      <c r="C7" s="48"/>
      <c r="D7" s="49"/>
      <c r="E7" s="11" t="s">
        <v>39</v>
      </c>
      <c r="F7" s="12" t="s">
        <v>31</v>
      </c>
      <c r="G7" s="13"/>
      <c r="H7" s="44"/>
      <c r="I7" s="44"/>
      <c r="J7" s="9" t="s">
        <v>40</v>
      </c>
      <c r="K7" s="1" t="s">
        <v>40</v>
      </c>
      <c r="L7" s="9"/>
      <c r="M7" s="10"/>
    </row>
    <row r="8" spans="1:13" x14ac:dyDescent="0.35">
      <c r="B8" t="s">
        <v>41</v>
      </c>
      <c r="C8" t="s">
        <v>42</v>
      </c>
      <c r="D8" s="15" t="s">
        <v>43</v>
      </c>
      <c r="E8" s="16"/>
      <c r="F8" s="17"/>
      <c r="G8" s="18"/>
      <c r="H8" s="19" t="s">
        <v>44</v>
      </c>
      <c r="I8" s="1" t="s">
        <v>45</v>
      </c>
    </row>
    <row r="9" spans="1:13" x14ac:dyDescent="0.35">
      <c r="B9" t="s">
        <v>46</v>
      </c>
      <c r="C9" t="s">
        <v>47</v>
      </c>
      <c r="D9" s="20" t="s">
        <v>43</v>
      </c>
      <c r="E9" s="17"/>
      <c r="F9" s="17"/>
      <c r="G9" s="18"/>
      <c r="H9" s="19" t="s">
        <v>44</v>
      </c>
      <c r="I9" s="1" t="s">
        <v>45</v>
      </c>
    </row>
    <row r="10" spans="1:13" x14ac:dyDescent="0.35">
      <c r="B10" t="s">
        <v>48</v>
      </c>
      <c r="C10" t="s">
        <v>49</v>
      </c>
      <c r="D10" s="20" t="s">
        <v>50</v>
      </c>
      <c r="E10" s="17"/>
      <c r="F10" s="17"/>
      <c r="G10" s="18"/>
      <c r="H10" s="19" t="s">
        <v>44</v>
      </c>
    </row>
    <row r="11" spans="1:13" x14ac:dyDescent="0.35">
      <c r="A11" s="21"/>
      <c r="B11" t="s">
        <v>51</v>
      </c>
      <c r="C11" t="s">
        <v>52</v>
      </c>
      <c r="D11"/>
      <c r="E11" s="19" t="s">
        <v>53</v>
      </c>
      <c r="F11" s="19" t="s">
        <v>53</v>
      </c>
      <c r="G11" s="18"/>
      <c r="H11" s="19" t="s">
        <v>54</v>
      </c>
      <c r="I11" s="22" t="s">
        <v>55</v>
      </c>
      <c r="J11" s="1" t="str">
        <f>IF(E11 = "Is Null", _xlfn.CONCAT($B11, " IS NOT NULL"), IF(E11 = "Cannot be Null", _xlfn.CONCAT($B11, " IS NULL"), IF(E11 = "*Can Be Null", _xlfn.CONCAT("(",$K$4, $B11, " IS NULL)"),"")))</f>
        <v>(CREATIONDATE &gt;= '{}' And PROJ_NAME IS NULL)</v>
      </c>
      <c r="K11" s="1" t="str">
        <f>IF(F11 = "Is Null", _xlfn.CONCAT($B11, " IS NOT NULL"), IF(F11 = "Cannot be Null", _xlfn.CONCAT($B11, " IS NULL"), IF(F11 = "*Can Be Null", _xlfn.CONCAT("(",$K$4, $B11, " IS NULL)"),"")))</f>
        <v>(CREATIONDATE &gt;= '{}' And PROJ_NAME IS NULL)</v>
      </c>
    </row>
    <row r="12" spans="1:13" x14ac:dyDescent="0.35">
      <c r="B12" t="s">
        <v>56</v>
      </c>
      <c r="C12" t="s">
        <v>57</v>
      </c>
      <c r="D12" s="20" t="s">
        <v>50</v>
      </c>
      <c r="E12" s="17"/>
      <c r="F12" s="17"/>
      <c r="G12" s="18"/>
      <c r="H12" s="19" t="s">
        <v>54</v>
      </c>
      <c r="J12" s="1" t="str">
        <f>IF(E12 = "Is Null", _xlfn.CONCAT(" Or ",$B12, " IS NOT NULL"), IF(E12 = "Cannot be Null", _xlfn.CONCAT(" Or ",$B12, " IS NULL"), IF(E12 = "*Can Be Null", _xlfn.CONCAT(" Or (",$K$4, $B12, " IS NULL)"),"")))</f>
        <v/>
      </c>
      <c r="K12" s="1" t="str">
        <f>IF(F12 = "Is Null", _xlfn.CONCAT(" Or ",$B12, " IS NOT NULL"), IF(F12 = "Cannot be Null", _xlfn.CONCAT(" Or ",$B12, " IS NULL"), IF(F12 = "*Can Be Null", _xlfn.CONCAT(" Or (",$K$4, $B12, " IS NULL)"),"")))</f>
        <v/>
      </c>
    </row>
    <row r="13" spans="1:13" x14ac:dyDescent="0.35">
      <c r="A13" s="21"/>
      <c r="B13" t="s">
        <v>58</v>
      </c>
      <c r="C13" t="s">
        <v>59</v>
      </c>
      <c r="D13"/>
      <c r="E13" s="19" t="s">
        <v>60</v>
      </c>
      <c r="F13" s="19" t="s">
        <v>53</v>
      </c>
      <c r="G13" s="18"/>
      <c r="H13" s="19" t="s">
        <v>44</v>
      </c>
      <c r="I13" s="22" t="s">
        <v>61</v>
      </c>
      <c r="J13" s="1" t="str">
        <f t="shared" ref="J13:K45" si="0">IF(E13 = "Is Null", _xlfn.CONCAT(" Or ",$B13, " IS NOT NULL"), IF(E13 = "Cannot be Null", _xlfn.CONCAT(" Or ",$B13, " IS NULL"), IF(E13 = "*Can Be Null", _xlfn.CONCAT(" Or (",$K$4, $B13, " IS NULL)"),"")))</f>
        <v xml:space="preserve"> Or STATUS IS NULL</v>
      </c>
      <c r="K13" s="1" t="str">
        <f t="shared" si="0"/>
        <v xml:space="preserve"> Or (CREATIONDATE &gt;= '{}' And STATUS IS NULL)</v>
      </c>
    </row>
    <row r="14" spans="1:13" ht="29" x14ac:dyDescent="0.35">
      <c r="A14" s="21"/>
      <c r="B14" t="s">
        <v>62</v>
      </c>
      <c r="C14" t="s">
        <v>63</v>
      </c>
      <c r="D14"/>
      <c r="E14" s="19" t="s">
        <v>64</v>
      </c>
      <c r="F14" s="19" t="s">
        <v>53</v>
      </c>
      <c r="G14" s="18" t="s">
        <v>7</v>
      </c>
      <c r="H14" s="19" t="s">
        <v>54</v>
      </c>
      <c r="I14" s="22" t="s">
        <v>65</v>
      </c>
      <c r="J14" s="1" t="str">
        <f t="shared" si="0"/>
        <v/>
      </c>
      <c r="K14" s="1" t="str">
        <f t="shared" si="0"/>
        <v xml:space="preserve"> Or (CREATIONDATE &gt;= '{}' And INSTALLDATE IS NULL)</v>
      </c>
    </row>
    <row r="15" spans="1:13" x14ac:dyDescent="0.35">
      <c r="B15" t="s">
        <v>66</v>
      </c>
      <c r="C15" t="s">
        <v>67</v>
      </c>
      <c r="D15" s="20" t="s">
        <v>43</v>
      </c>
      <c r="E15" s="17"/>
      <c r="F15" s="17"/>
      <c r="G15" s="18"/>
      <c r="H15" s="19" t="s">
        <v>54</v>
      </c>
      <c r="J15" s="1" t="str">
        <f t="shared" si="0"/>
        <v/>
      </c>
      <c r="K15" s="1" t="str">
        <f t="shared" si="0"/>
        <v/>
      </c>
    </row>
    <row r="16" spans="1:13" x14ac:dyDescent="0.35">
      <c r="B16" t="s">
        <v>68</v>
      </c>
      <c r="C16" t="s">
        <v>69</v>
      </c>
      <c r="D16" s="20" t="s">
        <v>43</v>
      </c>
      <c r="E16" s="17"/>
      <c r="F16" s="17"/>
      <c r="G16" s="18"/>
      <c r="H16" s="19" t="s">
        <v>54</v>
      </c>
      <c r="J16" s="1" t="str">
        <f t="shared" si="0"/>
        <v/>
      </c>
      <c r="K16" s="1" t="str">
        <f t="shared" si="0"/>
        <v/>
      </c>
    </row>
    <row r="17" spans="1:11" x14ac:dyDescent="0.35">
      <c r="B17" t="s">
        <v>70</v>
      </c>
      <c r="C17" t="s">
        <v>71</v>
      </c>
      <c r="D17"/>
      <c r="E17" s="19" t="s">
        <v>64</v>
      </c>
      <c r="F17" s="19" t="s">
        <v>64</v>
      </c>
      <c r="G17" s="18"/>
      <c r="H17" s="19" t="s">
        <v>54</v>
      </c>
      <c r="J17" s="1" t="str">
        <f t="shared" si="0"/>
        <v/>
      </c>
      <c r="K17" s="1" t="str">
        <f t="shared" si="0"/>
        <v/>
      </c>
    </row>
    <row r="18" spans="1:11" x14ac:dyDescent="0.35">
      <c r="B18" t="s">
        <v>72</v>
      </c>
      <c r="C18" t="s">
        <v>73</v>
      </c>
      <c r="D18"/>
      <c r="E18" s="19" t="s">
        <v>64</v>
      </c>
      <c r="F18" s="19" t="s">
        <v>64</v>
      </c>
      <c r="G18" s="18"/>
      <c r="H18" s="19" t="s">
        <v>54</v>
      </c>
      <c r="J18" s="1" t="str">
        <f t="shared" si="0"/>
        <v/>
      </c>
      <c r="K18" s="1" t="str">
        <f t="shared" si="0"/>
        <v/>
      </c>
    </row>
    <row r="19" spans="1:11" x14ac:dyDescent="0.35">
      <c r="B19" t="s">
        <v>74</v>
      </c>
      <c r="C19" t="s">
        <v>75</v>
      </c>
      <c r="D19" s="20" t="s">
        <v>76</v>
      </c>
      <c r="E19" s="17"/>
      <c r="F19" s="17"/>
      <c r="G19" s="18"/>
      <c r="H19" s="19" t="s">
        <v>54</v>
      </c>
      <c r="J19" s="1" t="str">
        <f t="shared" si="0"/>
        <v/>
      </c>
      <c r="K19" s="1" t="str">
        <f t="shared" si="0"/>
        <v/>
      </c>
    </row>
    <row r="20" spans="1:11" ht="29" x14ac:dyDescent="0.35">
      <c r="B20" t="s">
        <v>77</v>
      </c>
      <c r="C20" t="s">
        <v>78</v>
      </c>
      <c r="D20"/>
      <c r="E20" s="19" t="s">
        <v>79</v>
      </c>
      <c r="F20" s="19" t="s">
        <v>60</v>
      </c>
      <c r="G20" s="18"/>
      <c r="H20" s="19" t="s">
        <v>44</v>
      </c>
      <c r="I20" s="23" t="s">
        <v>80</v>
      </c>
      <c r="J20" s="1" t="s">
        <v>81</v>
      </c>
      <c r="K20" s="1" t="str">
        <f t="shared" si="0"/>
        <v xml:space="preserve"> Or LINETYPE IS NULL</v>
      </c>
    </row>
    <row r="21" spans="1:11" x14ac:dyDescent="0.35">
      <c r="A21" s="21"/>
      <c r="B21" t="s">
        <v>82</v>
      </c>
      <c r="C21" t="s">
        <v>83</v>
      </c>
      <c r="D21"/>
      <c r="E21" s="19" t="s">
        <v>84</v>
      </c>
      <c r="F21" s="19" t="s">
        <v>53</v>
      </c>
      <c r="G21" s="18"/>
      <c r="H21" s="19" t="s">
        <v>54</v>
      </c>
      <c r="I21" s="22" t="s">
        <v>85</v>
      </c>
      <c r="J21" s="1" t="str">
        <f t="shared" si="0"/>
        <v xml:space="preserve"> Or (CREATIONDATE &gt;= '{}' And LENGTH IS NULL)</v>
      </c>
      <c r="K21" s="1" t="str">
        <f t="shared" si="0"/>
        <v xml:space="preserve"> Or (CREATIONDATE &gt;= '{}' And LENGTH IS NULL)</v>
      </c>
    </row>
    <row r="22" spans="1:11" ht="29" x14ac:dyDescent="0.35">
      <c r="A22" s="21"/>
      <c r="B22" t="s">
        <v>86</v>
      </c>
      <c r="C22" t="s">
        <v>87</v>
      </c>
      <c r="D22"/>
      <c r="E22" s="19" t="s">
        <v>84</v>
      </c>
      <c r="F22" s="19" t="s">
        <v>84</v>
      </c>
      <c r="G22" s="18"/>
      <c r="H22" s="19" t="s">
        <v>44</v>
      </c>
      <c r="I22" s="24" t="s">
        <v>88</v>
      </c>
      <c r="J22" s="1" t="str">
        <f t="shared" si="0"/>
        <v xml:space="preserve"> Or (CREATIONDATE &gt;= '{}' And MATERIAL IS NULL)</v>
      </c>
      <c r="K22" s="1" t="str">
        <f t="shared" si="0"/>
        <v xml:space="preserve"> Or (CREATIONDATE &gt;= '{}' And MATERIAL IS NULL)</v>
      </c>
    </row>
    <row r="23" spans="1:11" x14ac:dyDescent="0.35">
      <c r="A23" s="21"/>
      <c r="B23" t="s">
        <v>89</v>
      </c>
      <c r="C23" t="s">
        <v>90</v>
      </c>
      <c r="D23"/>
      <c r="E23" s="19" t="s">
        <v>60</v>
      </c>
      <c r="F23" s="19" t="s">
        <v>91</v>
      </c>
      <c r="G23" s="18"/>
      <c r="H23" s="19" t="s">
        <v>44</v>
      </c>
      <c r="J23" s="1" t="s">
        <v>92</v>
      </c>
      <c r="K23" s="1" t="s">
        <v>92</v>
      </c>
    </row>
    <row r="24" spans="1:11" x14ac:dyDescent="0.35">
      <c r="A24" s="21"/>
      <c r="B24" t="s">
        <v>93</v>
      </c>
      <c r="C24" t="s">
        <v>94</v>
      </c>
      <c r="D24"/>
      <c r="E24" s="19" t="s">
        <v>60</v>
      </c>
      <c r="F24" s="19" t="s">
        <v>91</v>
      </c>
      <c r="G24" s="18"/>
      <c r="H24" s="19" t="s">
        <v>44</v>
      </c>
      <c r="J24" s="1" t="str">
        <f t="shared" si="0"/>
        <v xml:space="preserve"> Or WATERTYPE IS NULL</v>
      </c>
      <c r="K24" s="1" t="str">
        <f t="shared" si="0"/>
        <v xml:space="preserve"> Or WATERTYPE IS NULL</v>
      </c>
    </row>
    <row r="25" spans="1:11" x14ac:dyDescent="0.35">
      <c r="B25" t="s">
        <v>95</v>
      </c>
      <c r="C25" t="s">
        <v>96</v>
      </c>
      <c r="D25" s="20" t="s">
        <v>50</v>
      </c>
      <c r="E25" s="17"/>
      <c r="F25" s="17"/>
      <c r="G25" s="18"/>
      <c r="H25" s="19" t="s">
        <v>44</v>
      </c>
      <c r="J25" s="1" t="str">
        <f t="shared" si="0"/>
        <v/>
      </c>
      <c r="K25" s="1" t="str">
        <f t="shared" si="0"/>
        <v/>
      </c>
    </row>
    <row r="26" spans="1:11" x14ac:dyDescent="0.35">
      <c r="B26" t="s">
        <v>97</v>
      </c>
      <c r="C26" t="s">
        <v>98</v>
      </c>
      <c r="D26"/>
      <c r="E26" s="19" t="s">
        <v>64</v>
      </c>
      <c r="F26" s="19" t="s">
        <v>64</v>
      </c>
      <c r="G26" s="18"/>
      <c r="H26" s="19" t="s">
        <v>54</v>
      </c>
      <c r="J26" s="1" t="str">
        <f t="shared" si="0"/>
        <v/>
      </c>
      <c r="K26" s="1" t="str">
        <f t="shared" si="0"/>
        <v/>
      </c>
    </row>
    <row r="27" spans="1:11" x14ac:dyDescent="0.35">
      <c r="B27" t="s">
        <v>99</v>
      </c>
      <c r="C27" t="s">
        <v>100</v>
      </c>
      <c r="D27"/>
      <c r="E27" s="19" t="s">
        <v>64</v>
      </c>
      <c r="F27" s="19" t="s">
        <v>64</v>
      </c>
      <c r="G27" s="18"/>
      <c r="H27" s="19" t="s">
        <v>44</v>
      </c>
      <c r="J27" s="1" t="str">
        <f t="shared" si="0"/>
        <v/>
      </c>
      <c r="K27" s="1" t="str">
        <f t="shared" si="0"/>
        <v/>
      </c>
    </row>
    <row r="28" spans="1:11" x14ac:dyDescent="0.35">
      <c r="B28" t="s">
        <v>101</v>
      </c>
      <c r="C28" t="s">
        <v>102</v>
      </c>
      <c r="D28"/>
      <c r="E28" s="19" t="s">
        <v>64</v>
      </c>
      <c r="F28" s="19" t="s">
        <v>64</v>
      </c>
      <c r="G28" s="18"/>
      <c r="H28" s="19" t="s">
        <v>54</v>
      </c>
      <c r="J28" s="1" t="str">
        <f t="shared" si="0"/>
        <v/>
      </c>
      <c r="K28" s="1" t="str">
        <f t="shared" si="0"/>
        <v/>
      </c>
    </row>
    <row r="29" spans="1:11" x14ac:dyDescent="0.35">
      <c r="B29" t="s">
        <v>103</v>
      </c>
      <c r="C29" t="s">
        <v>104</v>
      </c>
      <c r="D29" s="20" t="s">
        <v>76</v>
      </c>
      <c r="E29" s="17"/>
      <c r="F29" s="17"/>
      <c r="G29" s="18"/>
      <c r="H29" s="19" t="s">
        <v>54</v>
      </c>
      <c r="J29" s="1" t="str">
        <f t="shared" si="0"/>
        <v/>
      </c>
      <c r="K29" s="1" t="str">
        <f t="shared" si="0"/>
        <v/>
      </c>
    </row>
    <row r="30" spans="1:11" ht="29" x14ac:dyDescent="0.35">
      <c r="B30" t="s">
        <v>105</v>
      </c>
      <c r="C30" t="s">
        <v>106</v>
      </c>
      <c r="D30" s="20" t="s">
        <v>50</v>
      </c>
      <c r="E30" s="17"/>
      <c r="F30" s="17"/>
      <c r="G30" s="18"/>
      <c r="H30" s="19" t="s">
        <v>44</v>
      </c>
      <c r="I30" s="22" t="s">
        <v>107</v>
      </c>
      <c r="J30" s="1" t="str">
        <f t="shared" si="0"/>
        <v/>
      </c>
      <c r="K30" s="1" t="str">
        <f t="shared" si="0"/>
        <v/>
      </c>
    </row>
    <row r="31" spans="1:11" x14ac:dyDescent="0.35">
      <c r="A31" s="21"/>
      <c r="B31" t="s">
        <v>108</v>
      </c>
      <c r="C31" t="s">
        <v>109</v>
      </c>
      <c r="D31"/>
      <c r="E31" s="19" t="s">
        <v>60</v>
      </c>
      <c r="F31" s="19" t="s">
        <v>110</v>
      </c>
      <c r="G31" s="18"/>
      <c r="H31" s="19" t="s">
        <v>44</v>
      </c>
      <c r="J31" s="1" t="s">
        <v>111</v>
      </c>
      <c r="K31" s="1" t="str">
        <f t="shared" si="0"/>
        <v/>
      </c>
    </row>
    <row r="32" spans="1:11" x14ac:dyDescent="0.35">
      <c r="B32" t="s">
        <v>112</v>
      </c>
      <c r="C32" t="s">
        <v>113</v>
      </c>
      <c r="D32" s="20" t="s">
        <v>43</v>
      </c>
      <c r="E32" s="17"/>
      <c r="F32" s="17"/>
      <c r="G32" s="18"/>
      <c r="H32" s="19" t="s">
        <v>54</v>
      </c>
      <c r="J32" s="1" t="str">
        <f t="shared" si="0"/>
        <v/>
      </c>
      <c r="K32" s="1" t="str">
        <f t="shared" si="0"/>
        <v/>
      </c>
    </row>
    <row r="33" spans="2:11" x14ac:dyDescent="0.35">
      <c r="B33" t="s">
        <v>114</v>
      </c>
      <c r="C33" t="s">
        <v>114</v>
      </c>
      <c r="D33" s="20" t="s">
        <v>50</v>
      </c>
      <c r="E33" s="17"/>
      <c r="F33" s="17"/>
      <c r="G33" s="18"/>
      <c r="H33" s="19" t="s">
        <v>44</v>
      </c>
      <c r="J33" s="1" t="str">
        <f t="shared" si="0"/>
        <v/>
      </c>
      <c r="K33" s="1" t="str">
        <f t="shared" si="0"/>
        <v/>
      </c>
    </row>
    <row r="34" spans="2:11" x14ac:dyDescent="0.35">
      <c r="B34" t="s">
        <v>115</v>
      </c>
      <c r="C34" t="s">
        <v>116</v>
      </c>
      <c r="D34"/>
      <c r="E34" s="19" t="s">
        <v>64</v>
      </c>
      <c r="F34" s="19" t="s">
        <v>110</v>
      </c>
      <c r="G34" s="18"/>
      <c r="H34" s="19" t="s">
        <v>54</v>
      </c>
      <c r="J34" s="1" t="str">
        <f t="shared" si="0"/>
        <v/>
      </c>
      <c r="K34" s="1" t="str">
        <f t="shared" si="0"/>
        <v/>
      </c>
    </row>
    <row r="35" spans="2:11" x14ac:dyDescent="0.35">
      <c r="B35" t="s">
        <v>117</v>
      </c>
      <c r="C35" t="s">
        <v>118</v>
      </c>
      <c r="D35"/>
      <c r="E35" s="19" t="s">
        <v>64</v>
      </c>
      <c r="F35" s="19" t="s">
        <v>110</v>
      </c>
      <c r="G35" s="18"/>
      <c r="H35" s="19" t="s">
        <v>54</v>
      </c>
      <c r="J35" s="1" t="str">
        <f t="shared" si="0"/>
        <v/>
      </c>
      <c r="K35" s="1" t="str">
        <f t="shared" si="0"/>
        <v/>
      </c>
    </row>
    <row r="36" spans="2:11" x14ac:dyDescent="0.35">
      <c r="B36" t="s">
        <v>119</v>
      </c>
      <c r="C36" t="s">
        <v>120</v>
      </c>
      <c r="D36" s="20" t="s">
        <v>43</v>
      </c>
      <c r="E36" s="17"/>
      <c r="F36" s="17"/>
      <c r="G36" s="18"/>
      <c r="H36" s="19" t="s">
        <v>54</v>
      </c>
      <c r="J36" s="1" t="str">
        <f t="shared" si="0"/>
        <v/>
      </c>
      <c r="K36" s="1" t="str">
        <f t="shared" si="0"/>
        <v/>
      </c>
    </row>
    <row r="37" spans="2:11" x14ac:dyDescent="0.35">
      <c r="B37" t="s">
        <v>121</v>
      </c>
      <c r="C37" t="s">
        <v>122</v>
      </c>
      <c r="D37" s="20" t="s">
        <v>43</v>
      </c>
      <c r="E37" s="17"/>
      <c r="F37" s="17"/>
      <c r="G37" s="18"/>
      <c r="H37" s="19" t="s">
        <v>54</v>
      </c>
      <c r="J37" s="1" t="str">
        <f t="shared" si="0"/>
        <v/>
      </c>
      <c r="K37" s="1" t="str">
        <f t="shared" si="0"/>
        <v/>
      </c>
    </row>
    <row r="38" spans="2:11" x14ac:dyDescent="0.35">
      <c r="B38" t="s">
        <v>123</v>
      </c>
      <c r="C38" t="s">
        <v>124</v>
      </c>
      <c r="D38" s="20" t="s">
        <v>50</v>
      </c>
      <c r="E38" s="17"/>
      <c r="F38" s="17"/>
      <c r="G38" s="18"/>
      <c r="H38" s="19" t="s">
        <v>54</v>
      </c>
      <c r="J38" s="1" t="str">
        <f t="shared" si="0"/>
        <v/>
      </c>
      <c r="K38" s="1" t="str">
        <f t="shared" si="0"/>
        <v/>
      </c>
    </row>
    <row r="39" spans="2:11" x14ac:dyDescent="0.35">
      <c r="B39" t="s">
        <v>125</v>
      </c>
      <c r="C39" t="s">
        <v>126</v>
      </c>
      <c r="D39" s="20" t="s">
        <v>43</v>
      </c>
      <c r="E39" s="17"/>
      <c r="F39" s="17"/>
      <c r="G39" s="18"/>
      <c r="H39" s="19" t="s">
        <v>54</v>
      </c>
      <c r="J39" s="1" t="str">
        <f t="shared" si="0"/>
        <v/>
      </c>
      <c r="K39" s="1" t="str">
        <f t="shared" si="0"/>
        <v/>
      </c>
    </row>
    <row r="40" spans="2:11" x14ac:dyDescent="0.35">
      <c r="B40" t="s">
        <v>127</v>
      </c>
      <c r="C40" t="s">
        <v>128</v>
      </c>
      <c r="D40" s="20" t="s">
        <v>50</v>
      </c>
      <c r="E40" s="17"/>
      <c r="F40" s="17"/>
      <c r="G40" s="18"/>
      <c r="H40" s="19" t="s">
        <v>54</v>
      </c>
      <c r="J40" s="1" t="str">
        <f t="shared" si="0"/>
        <v/>
      </c>
      <c r="K40" s="1" t="str">
        <f t="shared" si="0"/>
        <v/>
      </c>
    </row>
    <row r="41" spans="2:11" x14ac:dyDescent="0.35">
      <c r="B41" t="s">
        <v>129</v>
      </c>
      <c r="C41" t="s">
        <v>130</v>
      </c>
      <c r="D41" s="20" t="s">
        <v>43</v>
      </c>
      <c r="E41" s="17"/>
      <c r="F41" s="17"/>
      <c r="G41" s="18"/>
      <c r="H41" s="19" t="s">
        <v>54</v>
      </c>
      <c r="J41" s="1" t="str">
        <f t="shared" si="0"/>
        <v/>
      </c>
      <c r="K41" s="1" t="str">
        <f t="shared" si="0"/>
        <v/>
      </c>
    </row>
    <row r="42" spans="2:11" x14ac:dyDescent="0.35">
      <c r="B42" t="s">
        <v>131</v>
      </c>
      <c r="C42"/>
      <c r="D42"/>
      <c r="E42" s="19" t="s">
        <v>64</v>
      </c>
      <c r="F42" s="19" t="s">
        <v>110</v>
      </c>
      <c r="G42" s="18"/>
      <c r="H42" s="19" t="s">
        <v>54</v>
      </c>
      <c r="J42" s="1" t="str">
        <f t="shared" si="0"/>
        <v/>
      </c>
      <c r="K42" s="1" t="str">
        <f t="shared" si="0"/>
        <v/>
      </c>
    </row>
    <row r="43" spans="2:11" x14ac:dyDescent="0.35">
      <c r="B43" t="s">
        <v>132</v>
      </c>
      <c r="C43"/>
      <c r="D43"/>
      <c r="E43" s="19" t="s">
        <v>64</v>
      </c>
      <c r="F43" s="19" t="s">
        <v>110</v>
      </c>
      <c r="G43" s="18"/>
      <c r="H43" s="19" t="s">
        <v>54</v>
      </c>
      <c r="J43" s="1" t="str">
        <f t="shared" si="0"/>
        <v/>
      </c>
      <c r="K43" s="1" t="str">
        <f t="shared" si="0"/>
        <v/>
      </c>
    </row>
    <row r="44" spans="2:11" x14ac:dyDescent="0.35">
      <c r="B44" t="s">
        <v>133</v>
      </c>
      <c r="C44"/>
      <c r="D44"/>
      <c r="E44" s="19" t="s">
        <v>60</v>
      </c>
      <c r="F44" s="19" t="s">
        <v>91</v>
      </c>
      <c r="G44" s="18"/>
      <c r="H44" s="19" t="s">
        <v>44</v>
      </c>
      <c r="I44" s="24" t="s">
        <v>134</v>
      </c>
      <c r="J44" s="1" t="str">
        <f t="shared" si="0"/>
        <v xml:space="preserve"> Or LATERAL IS NULL</v>
      </c>
      <c r="K44" s="1" t="str">
        <f t="shared" si="0"/>
        <v xml:space="preserve"> Or LATERAL IS NULL</v>
      </c>
    </row>
    <row r="45" spans="2:11" x14ac:dyDescent="0.35">
      <c r="B45" t="s">
        <v>135</v>
      </c>
      <c r="C45" t="s">
        <v>136</v>
      </c>
      <c r="D45" s="20" t="s">
        <v>43</v>
      </c>
      <c r="E45" s="17"/>
      <c r="F45" s="17"/>
      <c r="G45" s="18"/>
      <c r="H45" s="19" t="s">
        <v>54</v>
      </c>
      <c r="J45" s="1" t="str">
        <f t="shared" si="0"/>
        <v/>
      </c>
      <c r="K45" s="1" t="str">
        <f t="shared" si="0"/>
        <v/>
      </c>
    </row>
    <row r="46" spans="2:11" ht="46" x14ac:dyDescent="0.35">
      <c r="E46" s="18"/>
      <c r="F46" s="18"/>
      <c r="G46" s="18"/>
      <c r="H46" s="18"/>
      <c r="J46" s="25" t="s">
        <v>137</v>
      </c>
      <c r="K46" s="25" t="s">
        <v>137</v>
      </c>
    </row>
    <row r="48" spans="2:11" ht="93" x14ac:dyDescent="0.35">
      <c r="J48" s="25" t="s">
        <v>138</v>
      </c>
      <c r="K48" s="25" t="s">
        <v>138</v>
      </c>
    </row>
    <row r="49" spans="11:11" x14ac:dyDescent="0.35">
      <c r="K49" s="10" t="s">
        <v>139</v>
      </c>
    </row>
  </sheetData>
  <mergeCells count="6">
    <mergeCell ref="I5:I7"/>
    <mergeCell ref="B5:B7"/>
    <mergeCell ref="C5:C7"/>
    <mergeCell ref="D5:D7"/>
    <mergeCell ref="E5:F6"/>
    <mergeCell ref="H5:H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8ABE8-77BB-43B9-9F33-F325A899FE99}">
  <dimension ref="A1:K37"/>
  <sheetViews>
    <sheetView workbookViewId="0">
      <pane xSplit="5" ySplit="7" topLeftCell="F8" activePane="bottomRight" state="frozen"/>
      <selection pane="topRight" activeCell="F1" sqref="F1"/>
      <selection pane="bottomLeft" activeCell="A8" sqref="A8"/>
      <selection pane="bottomRight"/>
    </sheetView>
  </sheetViews>
  <sheetFormatPr defaultRowHeight="14.5" x14ac:dyDescent="0.35"/>
  <cols>
    <col min="1" max="1" width="21" customWidth="1"/>
    <col min="2" max="2" width="24.453125" bestFit="1" customWidth="1"/>
    <col min="3" max="3" width="27.1796875" bestFit="1" customWidth="1"/>
    <col min="4" max="5" width="18.7265625" customWidth="1"/>
    <col min="7" max="7" width="55.81640625" style="1" customWidth="1"/>
    <col min="8" max="8" width="38.54296875" style="1" customWidth="1"/>
    <col min="9" max="9" width="36.1796875" style="1" customWidth="1"/>
    <col min="10" max="10" width="40.81640625" customWidth="1"/>
    <col min="11" max="11" width="38" customWidth="1"/>
  </cols>
  <sheetData>
    <row r="1" spans="1:11" x14ac:dyDescent="0.35">
      <c r="B1" t="str">
        <f>_xlfn.CONCAT("Syntax-Corrected QUERY ",H5)</f>
        <v>Syntax-Corrected QUERY UC</v>
      </c>
      <c r="C1" t="str">
        <f>_xlfn.CONCAT("Syntax-Corrected QUERY ",I5)</f>
        <v>Syntax-Corrected QUERY Active</v>
      </c>
      <c r="H1" s="1" t="str">
        <f>_xlfn.CONCAT("FULL QUERY ",H5)</f>
        <v>FULL QUERY UC</v>
      </c>
      <c r="I1" s="1" t="str">
        <f>_xlfn.CONCAT("FULL QUERY ",I5)</f>
        <v>FULL QUERY Active</v>
      </c>
    </row>
    <row r="2" spans="1:11" ht="72.5" x14ac:dyDescent="0.35">
      <c r="B2" s="1" t="s">
        <v>22</v>
      </c>
      <c r="C2" s="1" t="s">
        <v>23</v>
      </c>
      <c r="H2" s="3" t="str">
        <f>_xlfn.CONCAT(H6:H12, H14:H47)</f>
        <v>Status = 'Under Construction' And (CREATIONDATE &gt;= '{}' And PROJ_NAME IS NULL) Or RECDRAW IS NOT NULL</v>
      </c>
      <c r="I2" s="3" t="str">
        <f>_xlfn.CONCAT(I6:I12, I14:I47)</f>
        <v>Status = 'Active' And (CREATIONDATE &gt;= '{}' And PROJ_NAME IS NULL) Or (CREATIONDATE &gt;= '{}' And INSTALLDATE IS NULL)</v>
      </c>
    </row>
    <row r="4" spans="1:11" x14ac:dyDescent="0.35">
      <c r="I4" s="1" t="s">
        <v>203</v>
      </c>
    </row>
    <row r="5" spans="1:11" x14ac:dyDescent="0.35">
      <c r="A5" s="52" t="s">
        <v>24</v>
      </c>
      <c r="B5" s="54" t="s">
        <v>25</v>
      </c>
      <c r="C5" s="47" t="s">
        <v>26</v>
      </c>
      <c r="D5" s="54" t="s">
        <v>144</v>
      </c>
      <c r="E5" s="56"/>
      <c r="F5" s="43" t="s">
        <v>28</v>
      </c>
      <c r="G5" s="43" t="s">
        <v>29</v>
      </c>
      <c r="H5" s="5" t="s">
        <v>30</v>
      </c>
      <c r="I5" s="6" t="s">
        <v>31</v>
      </c>
      <c r="J5" s="7" t="s">
        <v>32</v>
      </c>
      <c r="K5" s="8" t="s">
        <v>33</v>
      </c>
    </row>
    <row r="6" spans="1:11" x14ac:dyDescent="0.35">
      <c r="A6" s="52"/>
      <c r="B6" s="54"/>
      <c r="C6" s="47"/>
      <c r="D6" s="55"/>
      <c r="E6" s="57"/>
      <c r="F6" s="43"/>
      <c r="G6" s="43"/>
      <c r="H6" s="9" t="s">
        <v>35</v>
      </c>
      <c r="I6" s="1" t="s">
        <v>36</v>
      </c>
      <c r="J6" s="9" t="s">
        <v>37</v>
      </c>
      <c r="K6" s="10" t="s">
        <v>145</v>
      </c>
    </row>
    <row r="7" spans="1:11" x14ac:dyDescent="0.35">
      <c r="A7" s="53"/>
      <c r="B7" s="55"/>
      <c r="C7" s="49"/>
      <c r="D7" s="26" t="s">
        <v>39</v>
      </c>
      <c r="E7" s="27" t="s">
        <v>31</v>
      </c>
      <c r="F7" s="44"/>
      <c r="G7" s="44"/>
      <c r="H7" s="9" t="s">
        <v>40</v>
      </c>
      <c r="I7" s="1" t="s">
        <v>40</v>
      </c>
      <c r="J7" s="9"/>
      <c r="K7" s="10"/>
    </row>
    <row r="8" spans="1:11" x14ac:dyDescent="0.35">
      <c r="A8" t="s">
        <v>41</v>
      </c>
      <c r="B8" t="s">
        <v>42</v>
      </c>
      <c r="C8" s="15" t="s">
        <v>50</v>
      </c>
      <c r="D8" s="16"/>
      <c r="E8" s="17"/>
      <c r="F8" s="19" t="s">
        <v>44</v>
      </c>
      <c r="G8" s="1" t="s">
        <v>45</v>
      </c>
    </row>
    <row r="9" spans="1:11" x14ac:dyDescent="0.35">
      <c r="A9" t="s">
        <v>46</v>
      </c>
      <c r="B9" t="s">
        <v>47</v>
      </c>
      <c r="C9" s="20" t="s">
        <v>50</v>
      </c>
      <c r="D9" s="17"/>
      <c r="E9" s="17"/>
      <c r="F9" s="19" t="s">
        <v>44</v>
      </c>
      <c r="G9" s="1" t="s">
        <v>45</v>
      </c>
    </row>
    <row r="10" spans="1:11" x14ac:dyDescent="0.35">
      <c r="A10" t="s">
        <v>48</v>
      </c>
      <c r="B10" t="s">
        <v>49</v>
      </c>
      <c r="C10" s="20" t="s">
        <v>50</v>
      </c>
      <c r="D10" s="17"/>
      <c r="E10" s="17"/>
      <c r="F10" s="19" t="s">
        <v>44</v>
      </c>
    </row>
    <row r="11" spans="1:11" ht="29" x14ac:dyDescent="0.35">
      <c r="A11" t="s">
        <v>51</v>
      </c>
      <c r="B11" t="s">
        <v>52</v>
      </c>
      <c r="D11" s="19" t="s">
        <v>53</v>
      </c>
      <c r="E11" s="19" t="s">
        <v>53</v>
      </c>
      <c r="F11" s="19" t="s">
        <v>54</v>
      </c>
      <c r="G11" s="22" t="s">
        <v>55</v>
      </c>
      <c r="H11" s="1" t="str">
        <f>IF(D11 = "Is Null", _xlfn.CONCAT($A11, " IS NOT NULL"), IF(D11 = "Cannot be Null", _xlfn.CONCAT($A11, " IS NULL"), IF(D11 = "*Can Be Null", _xlfn.CONCAT("(",$I$4, $A11, " IS NULL)"),"")))</f>
        <v>(CREATIONDATE &gt;= '{}' And PROJ_NAME IS NULL)</v>
      </c>
      <c r="I11" s="1" t="str">
        <f>IF(E11 = "Is Null", _xlfn.CONCAT($A11, " IS NOT NULL"), IF(E11 = "Cannot be Null", _xlfn.CONCAT($A11, " IS NULL"), IF(E11 = "*Can Be Null", _xlfn.CONCAT("(",$I$4, $A11, " IS NULL)"),"")))</f>
        <v>(CREATIONDATE &gt;= '{}' And PROJ_NAME IS NULL)</v>
      </c>
    </row>
    <row r="12" spans="1:11" x14ac:dyDescent="0.35">
      <c r="A12" t="s">
        <v>56</v>
      </c>
      <c r="B12" t="s">
        <v>57</v>
      </c>
      <c r="C12" s="20" t="s">
        <v>50</v>
      </c>
      <c r="D12" s="17"/>
      <c r="E12" s="17"/>
      <c r="F12" s="19" t="s">
        <v>54</v>
      </c>
      <c r="H12" s="1" t="str">
        <f>IF(D12 = "Is Null", _xlfn.CONCAT(" Or ",$A12, " IS NOT NULL"), IF(D12 = "Cannot be Null", _xlfn.CONCAT(" Or ",$A12, " IS NULL"), IF(D12 = "*Can Be Null", _xlfn.CONCAT(" Or (",$I$4, $A12, " IS NULL)"),"")))</f>
        <v/>
      </c>
      <c r="I12" s="1" t="str">
        <f>IF(E12 = "Is Null", _xlfn.CONCAT(" Or ",$A12, " IS NOT NULL"), IF(E12 = "Cannot be Null", _xlfn.CONCAT(" Or ",$A12, " IS NULL"), IF(E12 = "*Can Be Null", _xlfn.CONCAT(" Or (",$I$4, $A12, " IS NULL)"),"")))</f>
        <v/>
      </c>
    </row>
    <row r="13" spans="1:11" ht="29" x14ac:dyDescent="0.35">
      <c r="A13" t="s">
        <v>58</v>
      </c>
      <c r="B13" t="s">
        <v>59</v>
      </c>
      <c r="D13" s="19" t="s">
        <v>60</v>
      </c>
      <c r="E13" s="19" t="s">
        <v>53</v>
      </c>
      <c r="F13" s="19" t="s">
        <v>44</v>
      </c>
      <c r="G13" s="22" t="s">
        <v>61</v>
      </c>
      <c r="H13" s="1" t="str">
        <f t="shared" ref="H13:I37" si="0">IF(D13 = "Is Null", _xlfn.CONCAT(" Or ",$A13, " IS NOT NULL"), IF(D13 = "Cannot be Null", _xlfn.CONCAT(" Or ",$A13, " IS NULL"), IF(D13 = "*Can Be Null", _xlfn.CONCAT(" Or (",$I$4, $A13, " IS NULL)"),"")))</f>
        <v xml:space="preserve"> Or STATUS IS NULL</v>
      </c>
      <c r="I13" s="1" t="str">
        <f t="shared" si="0"/>
        <v xml:space="preserve"> Or (CREATIONDATE &gt;= '{}' And STATUS IS NULL)</v>
      </c>
    </row>
    <row r="14" spans="1:11" ht="29" x14ac:dyDescent="0.35">
      <c r="A14" t="s">
        <v>62</v>
      </c>
      <c r="B14" t="s">
        <v>63</v>
      </c>
      <c r="D14" s="19" t="s">
        <v>64</v>
      </c>
      <c r="E14" s="19" t="s">
        <v>53</v>
      </c>
      <c r="F14" s="19" t="s">
        <v>54</v>
      </c>
      <c r="G14" s="22" t="s">
        <v>65</v>
      </c>
      <c r="H14" s="1" t="str">
        <f t="shared" si="0"/>
        <v/>
      </c>
      <c r="I14" s="1" t="str">
        <f t="shared" si="0"/>
        <v xml:space="preserve"> Or (CREATIONDATE &gt;= '{}' And INSTALLDATE IS NULL)</v>
      </c>
    </row>
    <row r="15" spans="1:11" x14ac:dyDescent="0.35">
      <c r="A15" t="s">
        <v>66</v>
      </c>
      <c r="B15" t="s">
        <v>67</v>
      </c>
      <c r="C15" s="20" t="s">
        <v>50</v>
      </c>
      <c r="D15" s="17"/>
      <c r="E15" s="17"/>
      <c r="F15" s="19" t="s">
        <v>54</v>
      </c>
      <c r="H15" s="1" t="str">
        <f t="shared" si="0"/>
        <v/>
      </c>
      <c r="I15" s="1" t="str">
        <f t="shared" si="0"/>
        <v/>
      </c>
    </row>
    <row r="16" spans="1:11" x14ac:dyDescent="0.35">
      <c r="A16" t="s">
        <v>68</v>
      </c>
      <c r="B16" t="s">
        <v>69</v>
      </c>
      <c r="C16" s="20" t="s">
        <v>50</v>
      </c>
      <c r="D16" s="17"/>
      <c r="E16" s="17"/>
      <c r="F16" s="19" t="s">
        <v>54</v>
      </c>
      <c r="H16" s="1" t="str">
        <f t="shared" si="0"/>
        <v/>
      </c>
      <c r="I16" s="1" t="str">
        <f t="shared" si="0"/>
        <v/>
      </c>
    </row>
    <row r="17" spans="1:9" x14ac:dyDescent="0.35">
      <c r="A17" t="s">
        <v>70</v>
      </c>
      <c r="B17" t="s">
        <v>71</v>
      </c>
      <c r="D17" s="19" t="s">
        <v>64</v>
      </c>
      <c r="E17" s="19"/>
      <c r="F17" s="19" t="s">
        <v>54</v>
      </c>
      <c r="H17" s="1" t="str">
        <f t="shared" si="0"/>
        <v/>
      </c>
      <c r="I17" s="1" t="str">
        <f t="shared" si="0"/>
        <v/>
      </c>
    </row>
    <row r="18" spans="1:9" x14ac:dyDescent="0.35">
      <c r="A18" t="s">
        <v>72</v>
      </c>
      <c r="B18" t="s">
        <v>73</v>
      </c>
      <c r="D18" s="19" t="s">
        <v>64</v>
      </c>
      <c r="E18" s="19"/>
      <c r="F18" s="19" t="s">
        <v>54</v>
      </c>
      <c r="H18" s="1" t="str">
        <f t="shared" si="0"/>
        <v/>
      </c>
      <c r="I18" s="1" t="str">
        <f t="shared" si="0"/>
        <v/>
      </c>
    </row>
    <row r="19" spans="1:9" x14ac:dyDescent="0.35">
      <c r="A19" t="s">
        <v>74</v>
      </c>
      <c r="B19" t="s">
        <v>75</v>
      </c>
      <c r="C19" s="20" t="s">
        <v>76</v>
      </c>
      <c r="D19" s="17"/>
      <c r="E19" s="17"/>
      <c r="F19" s="19" t="s">
        <v>54</v>
      </c>
      <c r="H19" s="1" t="str">
        <f t="shared" si="0"/>
        <v/>
      </c>
      <c r="I19" s="1" t="str">
        <f t="shared" si="0"/>
        <v/>
      </c>
    </row>
    <row r="20" spans="1:9" x14ac:dyDescent="0.35">
      <c r="A20" t="s">
        <v>146</v>
      </c>
      <c r="B20" t="s">
        <v>147</v>
      </c>
      <c r="D20" s="19" t="s">
        <v>64</v>
      </c>
      <c r="E20" s="19"/>
      <c r="F20" s="19" t="s">
        <v>44</v>
      </c>
      <c r="H20" s="1" t="str">
        <f t="shared" si="0"/>
        <v/>
      </c>
      <c r="I20" s="1" t="str">
        <f t="shared" si="0"/>
        <v/>
      </c>
    </row>
    <row r="21" spans="1:9" x14ac:dyDescent="0.35">
      <c r="A21" t="s">
        <v>89</v>
      </c>
      <c r="B21" t="s">
        <v>90</v>
      </c>
      <c r="D21" s="19" t="s">
        <v>64</v>
      </c>
      <c r="E21" s="19"/>
      <c r="F21" s="19" t="s">
        <v>44</v>
      </c>
      <c r="H21" s="1" t="str">
        <f t="shared" si="0"/>
        <v/>
      </c>
      <c r="I21" s="1" t="str">
        <f t="shared" si="0"/>
        <v/>
      </c>
    </row>
    <row r="22" spans="1:9" x14ac:dyDescent="0.35">
      <c r="A22" t="s">
        <v>148</v>
      </c>
      <c r="B22" t="s">
        <v>149</v>
      </c>
      <c r="D22" s="19" t="s">
        <v>64</v>
      </c>
      <c r="E22" s="19"/>
      <c r="F22" s="19" t="s">
        <v>54</v>
      </c>
      <c r="H22" s="1" t="str">
        <f t="shared" si="0"/>
        <v/>
      </c>
      <c r="I22" s="1" t="str">
        <f t="shared" si="0"/>
        <v/>
      </c>
    </row>
    <row r="23" spans="1:9" x14ac:dyDescent="0.35">
      <c r="A23" t="s">
        <v>99</v>
      </c>
      <c r="B23" t="s">
        <v>100</v>
      </c>
      <c r="D23" s="19" t="s">
        <v>64</v>
      </c>
      <c r="E23" s="19"/>
      <c r="F23" s="19" t="s">
        <v>44</v>
      </c>
      <c r="H23" s="1" t="str">
        <f t="shared" si="0"/>
        <v/>
      </c>
      <c r="I23" s="1" t="str">
        <f t="shared" si="0"/>
        <v/>
      </c>
    </row>
    <row r="24" spans="1:9" x14ac:dyDescent="0.35">
      <c r="A24" t="s">
        <v>101</v>
      </c>
      <c r="B24" t="s">
        <v>102</v>
      </c>
      <c r="D24" s="19" t="s">
        <v>64</v>
      </c>
      <c r="E24" s="19"/>
      <c r="F24" s="19" t="s">
        <v>54</v>
      </c>
      <c r="H24" s="1" t="str">
        <f t="shared" si="0"/>
        <v/>
      </c>
      <c r="I24" s="1" t="str">
        <f t="shared" si="0"/>
        <v/>
      </c>
    </row>
    <row r="25" spans="1:9" x14ac:dyDescent="0.35">
      <c r="A25" t="s">
        <v>103</v>
      </c>
      <c r="B25" t="s">
        <v>104</v>
      </c>
      <c r="C25" s="20" t="s">
        <v>76</v>
      </c>
      <c r="D25" s="17"/>
      <c r="E25" s="17"/>
      <c r="F25" s="19" t="s">
        <v>54</v>
      </c>
      <c r="H25" s="1" t="str">
        <f t="shared" si="0"/>
        <v/>
      </c>
      <c r="I25" s="1" t="str">
        <f t="shared" si="0"/>
        <v/>
      </c>
    </row>
    <row r="26" spans="1:9" ht="29" x14ac:dyDescent="0.35">
      <c r="A26" t="s">
        <v>105</v>
      </c>
      <c r="B26" t="s">
        <v>106</v>
      </c>
      <c r="C26" s="20" t="s">
        <v>50</v>
      </c>
      <c r="D26" s="17"/>
      <c r="E26" s="17"/>
      <c r="F26" s="19" t="s">
        <v>44</v>
      </c>
      <c r="G26" s="22" t="s">
        <v>107</v>
      </c>
      <c r="H26" s="1" t="str">
        <f t="shared" si="0"/>
        <v/>
      </c>
      <c r="I26" s="1" t="str">
        <f t="shared" si="0"/>
        <v/>
      </c>
    </row>
    <row r="27" spans="1:9" x14ac:dyDescent="0.35">
      <c r="A27" t="s">
        <v>108</v>
      </c>
      <c r="B27" t="s">
        <v>109</v>
      </c>
      <c r="D27" s="19" t="s">
        <v>150</v>
      </c>
      <c r="E27" s="19" t="s">
        <v>110</v>
      </c>
      <c r="F27" s="19" t="s">
        <v>44</v>
      </c>
      <c r="H27" s="1" t="str">
        <f t="shared" si="0"/>
        <v xml:space="preserve"> Or RECDRAW IS NOT NULL</v>
      </c>
      <c r="I27" s="1" t="str">
        <f t="shared" si="0"/>
        <v/>
      </c>
    </row>
    <row r="28" spans="1:9" x14ac:dyDescent="0.35">
      <c r="A28" t="s">
        <v>112</v>
      </c>
      <c r="B28" t="s">
        <v>113</v>
      </c>
      <c r="C28" s="20" t="s">
        <v>43</v>
      </c>
      <c r="D28" s="17"/>
      <c r="E28" s="17"/>
      <c r="F28" s="19" t="s">
        <v>54</v>
      </c>
      <c r="H28" s="1" t="str">
        <f t="shared" si="0"/>
        <v/>
      </c>
      <c r="I28" s="1" t="str">
        <f t="shared" si="0"/>
        <v/>
      </c>
    </row>
    <row r="29" spans="1:9" x14ac:dyDescent="0.35">
      <c r="A29" t="s">
        <v>114</v>
      </c>
      <c r="B29" t="s">
        <v>114</v>
      </c>
      <c r="C29" s="20" t="s">
        <v>50</v>
      </c>
      <c r="D29" s="17"/>
      <c r="E29" s="17"/>
      <c r="F29" s="19" t="s">
        <v>44</v>
      </c>
      <c r="H29" s="1" t="str">
        <f t="shared" si="0"/>
        <v/>
      </c>
      <c r="I29" s="1" t="str">
        <f t="shared" si="0"/>
        <v/>
      </c>
    </row>
    <row r="30" spans="1:9" x14ac:dyDescent="0.35">
      <c r="A30" t="s">
        <v>115</v>
      </c>
      <c r="B30" t="s">
        <v>116</v>
      </c>
      <c r="D30" s="19" t="s">
        <v>64</v>
      </c>
      <c r="E30" s="19"/>
      <c r="F30" s="19" t="s">
        <v>54</v>
      </c>
      <c r="H30" s="1" t="str">
        <f t="shared" si="0"/>
        <v/>
      </c>
      <c r="I30" s="1" t="str">
        <f t="shared" si="0"/>
        <v/>
      </c>
    </row>
    <row r="31" spans="1:9" x14ac:dyDescent="0.35">
      <c r="A31" t="s">
        <v>119</v>
      </c>
      <c r="B31" t="s">
        <v>120</v>
      </c>
      <c r="C31" s="20" t="s">
        <v>50</v>
      </c>
      <c r="D31" s="17"/>
      <c r="E31" s="17"/>
      <c r="F31" s="19" t="s">
        <v>54</v>
      </c>
      <c r="H31" s="1" t="str">
        <f t="shared" si="0"/>
        <v/>
      </c>
      <c r="I31" s="1" t="str">
        <f t="shared" si="0"/>
        <v/>
      </c>
    </row>
    <row r="32" spans="1:9" x14ac:dyDescent="0.35">
      <c r="A32" t="s">
        <v>121</v>
      </c>
      <c r="B32" t="s">
        <v>122</v>
      </c>
      <c r="C32" s="20" t="s">
        <v>50</v>
      </c>
      <c r="D32" s="17"/>
      <c r="E32" s="17"/>
      <c r="F32" s="19" t="s">
        <v>54</v>
      </c>
      <c r="H32" s="1" t="str">
        <f t="shared" si="0"/>
        <v/>
      </c>
      <c r="I32" s="1" t="str">
        <f t="shared" si="0"/>
        <v/>
      </c>
    </row>
    <row r="33" spans="1:9" x14ac:dyDescent="0.35">
      <c r="A33" t="s">
        <v>123</v>
      </c>
      <c r="B33" t="s">
        <v>124</v>
      </c>
      <c r="C33" s="20" t="s">
        <v>50</v>
      </c>
      <c r="D33" s="17"/>
      <c r="E33" s="17"/>
      <c r="F33" s="19" t="s">
        <v>54</v>
      </c>
      <c r="H33" s="1" t="str">
        <f t="shared" si="0"/>
        <v/>
      </c>
      <c r="I33" s="1" t="str">
        <f t="shared" si="0"/>
        <v/>
      </c>
    </row>
    <row r="34" spans="1:9" x14ac:dyDescent="0.35">
      <c r="A34" t="s">
        <v>125</v>
      </c>
      <c r="B34" t="s">
        <v>126</v>
      </c>
      <c r="C34" s="20" t="s">
        <v>50</v>
      </c>
      <c r="D34" s="17"/>
      <c r="E34" s="17"/>
      <c r="F34" s="19" t="s">
        <v>54</v>
      </c>
      <c r="H34" s="1" t="str">
        <f t="shared" si="0"/>
        <v/>
      </c>
      <c r="I34" s="1" t="str">
        <f t="shared" si="0"/>
        <v/>
      </c>
    </row>
    <row r="35" spans="1:9" x14ac:dyDescent="0.35">
      <c r="A35" t="s">
        <v>127</v>
      </c>
      <c r="B35" t="s">
        <v>128</v>
      </c>
      <c r="C35" s="20" t="s">
        <v>50</v>
      </c>
      <c r="D35" s="17"/>
      <c r="E35" s="17"/>
      <c r="F35" s="19" t="s">
        <v>54</v>
      </c>
      <c r="H35" s="1" t="str">
        <f t="shared" si="0"/>
        <v/>
      </c>
      <c r="I35" s="1" t="str">
        <f t="shared" si="0"/>
        <v/>
      </c>
    </row>
    <row r="36" spans="1:9" x14ac:dyDescent="0.35">
      <c r="A36" t="s">
        <v>129</v>
      </c>
      <c r="B36" t="s">
        <v>130</v>
      </c>
      <c r="C36" s="20" t="s">
        <v>50</v>
      </c>
      <c r="D36" s="17"/>
      <c r="E36" s="17"/>
      <c r="F36" s="19" t="s">
        <v>54</v>
      </c>
      <c r="H36" s="1" t="str">
        <f t="shared" si="0"/>
        <v/>
      </c>
      <c r="I36" s="1" t="str">
        <f t="shared" si="0"/>
        <v/>
      </c>
    </row>
    <row r="37" spans="1:9" x14ac:dyDescent="0.35">
      <c r="A37" t="s">
        <v>151</v>
      </c>
      <c r="B37" t="s">
        <v>136</v>
      </c>
      <c r="C37" s="20" t="s">
        <v>43</v>
      </c>
      <c r="D37" s="17"/>
      <c r="E37" s="17"/>
      <c r="F37" s="19" t="s">
        <v>54</v>
      </c>
      <c r="H37" s="1" t="str">
        <f t="shared" si="0"/>
        <v/>
      </c>
      <c r="I37" s="1" t="str">
        <f t="shared" si="0"/>
        <v/>
      </c>
    </row>
  </sheetData>
  <mergeCells count="6">
    <mergeCell ref="G5:G7"/>
    <mergeCell ref="A5:A7"/>
    <mergeCell ref="B5:B7"/>
    <mergeCell ref="C5:C7"/>
    <mergeCell ref="D5:E6"/>
    <mergeCell ref="F5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A91E9-4757-423A-A7B2-B46196640864}">
  <dimension ref="A1:M48"/>
  <sheetViews>
    <sheetView workbookViewId="0">
      <pane xSplit="6" ySplit="7" topLeftCell="G8" activePane="bottomRight" state="frozen"/>
      <selection pane="topRight" activeCell="G1" sqref="G1"/>
      <selection pane="bottomLeft" activeCell="A8" sqref="A8"/>
      <selection pane="bottomRight"/>
    </sheetView>
  </sheetViews>
  <sheetFormatPr defaultRowHeight="14.5" x14ac:dyDescent="0.35"/>
  <cols>
    <col min="1" max="1" width="2.7265625" customWidth="1"/>
    <col min="2" max="2" width="16" customWidth="1"/>
    <col min="3" max="3" width="43.81640625" bestFit="1" customWidth="1"/>
    <col min="4" max="4" width="50.7265625" style="1" bestFit="1" customWidth="1"/>
    <col min="5" max="5" width="18.453125" bestFit="1" customWidth="1"/>
    <col min="6" max="6" width="15" bestFit="1" customWidth="1"/>
    <col min="7" max="7" width="5.54296875" style="1" customWidth="1"/>
    <col min="8" max="8" width="11.54296875" customWidth="1"/>
    <col min="9" max="9" width="30.453125" style="1" customWidth="1"/>
    <col min="10" max="10" width="49.54296875" style="9" customWidth="1"/>
    <col min="11" max="11" width="62.7265625" style="1" customWidth="1"/>
    <col min="12" max="12" width="19.7265625" style="9" bestFit="1" customWidth="1"/>
    <col min="13" max="13" width="14.54296875" style="10" bestFit="1" customWidth="1"/>
  </cols>
  <sheetData>
    <row r="1" spans="1:13" x14ac:dyDescent="0.35">
      <c r="C1" t="s">
        <v>152</v>
      </c>
      <c r="D1" t="s">
        <v>153</v>
      </c>
      <c r="J1" s="9" t="str">
        <f>_xlfn.CONCAT("FULL QUERY ",J5)</f>
        <v>FULL QUERY UC</v>
      </c>
      <c r="K1" s="9" t="str">
        <f>_xlfn.CONCAT("FULL QUERY ",K5)</f>
        <v>FULL QUERY Active</v>
      </c>
    </row>
    <row r="2" spans="1:13" ht="145" x14ac:dyDescent="0.35">
      <c r="C2" s="1" t="s">
        <v>18</v>
      </c>
      <c r="D2" s="1" t="s">
        <v>19</v>
      </c>
      <c r="J2" s="28" t="str">
        <f>_xlfn.CONCAT(J6:J12, J14:J47)</f>
        <v>Status = 'Under Construction' And (CREATIONDATE &gt;= '{}' And PROJ_NAME IS NULL) Or INSTALLDATE IS NOT NULL Or VALVETYPE IS NULL Or DIAMETER IS NULL Or CLOCKTOCLOSE IS NOT NULL Or NORMALLYOPEN = 1 Or OPERABLE = 1 Or HYDRFLAG = 1 Or CURROPEN = 1 Or VALVELOCATION IS NOT NULL Or ACTIVEFLAG = 1 Or RECDRAW &lt;&gt; 'No' Or TURNSTOCLOSE &lt;&gt; 0 Or PROJ_UPDATE IS NOT NULL</v>
      </c>
      <c r="K2" s="28" t="str">
        <f>_xlfn.CONCAT(K6:K12, K14:K47)</f>
        <v>Status = 'Active' And (CREATIONDATE &gt;= '{}' And PROJ_NAME IS NULL) Or (CREATIONDATE &gt;= '{}' And INSTALLDATE IS NULL) Or VALVETYPE IS NULL Or DIAMETER IS NULL Or (ACTIVEFLAG = 1 And BYPASSVALVE = 0) Or (ACTIVEFLAG = 1 And CLOCKTOCLOSE = 0) Or (ACTIVEFLAG = 1 And NORMALLYOPEN = 0) Or OPERABLE = 0 Or (CREATIONDATE &gt;= '"+editdate+"' And HYDRFLAG = 0) Or CURROPEN = 0 Or ACTIVEFLAG = 0 Or (PROJ_NAME IS NOT NULL And RECDRAW = 'No')</v>
      </c>
    </row>
    <row r="4" spans="1:13" x14ac:dyDescent="0.35">
      <c r="K4" s="1" t="s">
        <v>203</v>
      </c>
    </row>
    <row r="5" spans="1:13" s="29" customFormat="1" x14ac:dyDescent="0.35">
      <c r="B5" s="58" t="s">
        <v>24</v>
      </c>
      <c r="C5" s="59" t="s">
        <v>25</v>
      </c>
      <c r="D5" s="60" t="s">
        <v>26</v>
      </c>
      <c r="E5" s="59" t="s">
        <v>154</v>
      </c>
      <c r="F5" s="61"/>
      <c r="G5" s="30"/>
      <c r="H5" s="62" t="s">
        <v>28</v>
      </c>
      <c r="I5" s="60" t="s">
        <v>29</v>
      </c>
      <c r="J5" s="5" t="s">
        <v>30</v>
      </c>
      <c r="K5" s="6" t="s">
        <v>31</v>
      </c>
      <c r="L5" s="7" t="s">
        <v>32</v>
      </c>
      <c r="M5" s="8" t="s">
        <v>33</v>
      </c>
    </row>
    <row r="6" spans="1:13" ht="29" x14ac:dyDescent="0.35">
      <c r="B6" s="52"/>
      <c r="C6" s="54"/>
      <c r="D6" s="47"/>
      <c r="E6" s="55"/>
      <c r="F6" s="57"/>
      <c r="G6" s="4" t="s">
        <v>34</v>
      </c>
      <c r="H6" s="43"/>
      <c r="I6" s="47"/>
      <c r="J6" s="9" t="s">
        <v>35</v>
      </c>
      <c r="K6" s="1" t="s">
        <v>36</v>
      </c>
      <c r="L6" s="9" t="s">
        <v>37</v>
      </c>
      <c r="M6" s="10" t="s">
        <v>145</v>
      </c>
    </row>
    <row r="7" spans="1:13" x14ac:dyDescent="0.35">
      <c r="B7" s="53"/>
      <c r="C7" s="55"/>
      <c r="D7" s="49"/>
      <c r="E7" s="26" t="s">
        <v>39</v>
      </c>
      <c r="F7" s="31" t="s">
        <v>31</v>
      </c>
      <c r="G7" s="14"/>
      <c r="H7" s="44"/>
      <c r="I7" s="48"/>
      <c r="J7" s="9" t="s">
        <v>40</v>
      </c>
      <c r="K7" s="1" t="s">
        <v>40</v>
      </c>
    </row>
    <row r="8" spans="1:13" x14ac:dyDescent="0.35">
      <c r="B8" t="s">
        <v>41</v>
      </c>
      <c r="C8" t="s">
        <v>42</v>
      </c>
      <c r="D8" s="32" t="s">
        <v>50</v>
      </c>
      <c r="E8" s="16"/>
      <c r="F8" s="17"/>
      <c r="G8" s="18"/>
      <c r="H8" s="19" t="s">
        <v>44</v>
      </c>
      <c r="I8" s="22" t="s">
        <v>45</v>
      </c>
      <c r="J8" s="9" t="str">
        <f t="shared" ref="J8:K10" si="0">IF(E8 = "Is Null", _xlfn.CONCAT(" And ",$B8, " IS NOT NULL"), IF(E8 = "Cannot be Null", _xlfn.CONCAT(" And ",$B8, " IS NULL"), IF(E8 = "*Can Be Null", _xlfn.CONCAT(" And ",$K$4, $B8, " IS NULL"),"")))</f>
        <v/>
      </c>
      <c r="K8" s="9" t="str">
        <f t="shared" si="0"/>
        <v/>
      </c>
    </row>
    <row r="9" spans="1:13" x14ac:dyDescent="0.35">
      <c r="B9" t="s">
        <v>46</v>
      </c>
      <c r="C9" t="s">
        <v>47</v>
      </c>
      <c r="D9" s="33" t="s">
        <v>50</v>
      </c>
      <c r="E9" s="17"/>
      <c r="F9" s="17"/>
      <c r="G9" s="18"/>
      <c r="H9" s="19" t="s">
        <v>44</v>
      </c>
      <c r="I9" s="22" t="s">
        <v>45</v>
      </c>
      <c r="J9" s="9" t="str">
        <f t="shared" si="0"/>
        <v/>
      </c>
      <c r="K9" s="9" t="str">
        <f t="shared" si="0"/>
        <v/>
      </c>
    </row>
    <row r="10" spans="1:13" x14ac:dyDescent="0.35">
      <c r="B10" t="s">
        <v>48</v>
      </c>
      <c r="C10" t="s">
        <v>49</v>
      </c>
      <c r="D10" s="33" t="s">
        <v>50</v>
      </c>
      <c r="E10" s="17"/>
      <c r="F10" s="17"/>
      <c r="G10" s="18"/>
      <c r="H10" s="19" t="s">
        <v>44</v>
      </c>
      <c r="I10" s="22"/>
      <c r="J10" s="9" t="str">
        <f t="shared" si="0"/>
        <v/>
      </c>
      <c r="K10" s="9" t="str">
        <f t="shared" si="0"/>
        <v/>
      </c>
    </row>
    <row r="11" spans="1:13" ht="29" x14ac:dyDescent="0.35">
      <c r="A11" s="34"/>
      <c r="B11" t="s">
        <v>51</v>
      </c>
      <c r="C11" t="s">
        <v>52</v>
      </c>
      <c r="E11" s="19" t="s">
        <v>155</v>
      </c>
      <c r="F11" s="19" t="s">
        <v>155</v>
      </c>
      <c r="G11" s="18"/>
      <c r="H11" s="19" t="s">
        <v>54</v>
      </c>
      <c r="I11" s="22" t="s">
        <v>156</v>
      </c>
      <c r="J11" s="9" t="str">
        <f>IF(E11 = "Is Null", _xlfn.CONCAT($B11, " IS NOT NULL"), IF(E11 = "Cannot be Null", _xlfn.CONCAT($B11, " IS NULL"), IF(E11 = "*Can Be Null", _xlfn.CONCAT("(",$K$4, $B11, " IS NULL)"),"")))</f>
        <v>(CREATIONDATE &gt;= '{}' And PROJ_NAME IS NULL)</v>
      </c>
      <c r="K11" s="9" t="str">
        <f>IF(F11 = "Is Null", _xlfn.CONCAT($B11, " IS NOT NULL"), IF(F11 = "Cannot be Null", _xlfn.CONCAT($B11, " IS NULL"), IF(F11 = "*Can Be Null", _xlfn.CONCAT("(",$K$4, $B11, " IS NULL)"),"")))</f>
        <v>(CREATIONDATE &gt;= '{}' And PROJ_NAME IS NULL)</v>
      </c>
    </row>
    <row r="12" spans="1:13" x14ac:dyDescent="0.35">
      <c r="B12" t="s">
        <v>56</v>
      </c>
      <c r="C12" t="s">
        <v>57</v>
      </c>
      <c r="D12" s="33" t="s">
        <v>50</v>
      </c>
      <c r="E12" s="17"/>
      <c r="F12" s="17"/>
      <c r="G12" s="18"/>
      <c r="H12" s="19" t="s">
        <v>54</v>
      </c>
      <c r="I12" s="22"/>
      <c r="J12" s="9" t="str">
        <f t="shared" ref="J12:J22" si="1">IF(E12 = "Is Null", _xlfn.CONCAT(" Or ",$B12, " IS NOT NULL"), IF(E12 = "Cannot be Null", _xlfn.CONCAT(" Or ",$B12, " IS NULL"), IF(E12 = "*Can Be Null", _xlfn.CONCAT(" Or (",$K$4, $B12, " IS NULL)"),"")))</f>
        <v/>
      </c>
      <c r="K12" s="9" t="str">
        <f t="shared" ref="K12:K22" si="2">IF(F12 = "Is Null", _xlfn.CONCAT(" Or ",$B12, " IS NOT NULL"), IF(F12 = "Cannot be Null", _xlfn.CONCAT(" Or ",$B12, " IS NULL"), IF(F12 = "*Can Be Null", _xlfn.CONCAT(" Or (",$K$4, $B12, " IS NULL)"),"")))</f>
        <v/>
      </c>
    </row>
    <row r="13" spans="1:13" x14ac:dyDescent="0.35">
      <c r="A13" s="34"/>
      <c r="B13" t="s">
        <v>58</v>
      </c>
      <c r="C13" t="s">
        <v>59</v>
      </c>
      <c r="E13" s="19" t="s">
        <v>91</v>
      </c>
      <c r="F13" s="19" t="s">
        <v>91</v>
      </c>
      <c r="G13" s="18"/>
      <c r="H13" s="19" t="s">
        <v>44</v>
      </c>
      <c r="I13" s="22"/>
      <c r="J13" s="9" t="str">
        <f t="shared" si="1"/>
        <v xml:space="preserve"> Or STATUS IS NULL</v>
      </c>
      <c r="K13" s="9" t="str">
        <f t="shared" si="2"/>
        <v xml:space="preserve"> Or STATUS IS NULL</v>
      </c>
    </row>
    <row r="14" spans="1:13" ht="29" x14ac:dyDescent="0.35">
      <c r="A14" s="34"/>
      <c r="B14" t="s">
        <v>62</v>
      </c>
      <c r="C14" t="s">
        <v>63</v>
      </c>
      <c r="E14" s="19" t="s">
        <v>150</v>
      </c>
      <c r="F14" s="19" t="s">
        <v>155</v>
      </c>
      <c r="G14" s="18" t="s">
        <v>7</v>
      </c>
      <c r="H14" s="19" t="s">
        <v>54</v>
      </c>
      <c r="I14" s="22" t="s">
        <v>157</v>
      </c>
      <c r="J14" s="9" t="str">
        <f t="shared" si="1"/>
        <v xml:space="preserve"> Or INSTALLDATE IS NOT NULL</v>
      </c>
      <c r="K14" s="9" t="str">
        <f t="shared" si="2"/>
        <v xml:space="preserve"> Or (CREATIONDATE &gt;= '{}' And INSTALLDATE IS NULL)</v>
      </c>
    </row>
    <row r="15" spans="1:13" x14ac:dyDescent="0.35">
      <c r="B15" t="s">
        <v>66</v>
      </c>
      <c r="C15" t="s">
        <v>67</v>
      </c>
      <c r="D15" s="33" t="s">
        <v>50</v>
      </c>
      <c r="E15" s="17"/>
      <c r="F15" s="17"/>
      <c r="G15" s="18"/>
      <c r="H15" s="19" t="s">
        <v>54</v>
      </c>
      <c r="I15" s="22"/>
      <c r="J15" s="9" t="str">
        <f t="shared" si="1"/>
        <v/>
      </c>
      <c r="K15" s="9" t="str">
        <f t="shared" si="2"/>
        <v/>
      </c>
    </row>
    <row r="16" spans="1:13" x14ac:dyDescent="0.35">
      <c r="B16" t="s">
        <v>68</v>
      </c>
      <c r="C16" t="s">
        <v>69</v>
      </c>
      <c r="D16" s="33" t="s">
        <v>50</v>
      </c>
      <c r="E16" s="17"/>
      <c r="F16" s="17"/>
      <c r="G16" s="18"/>
      <c r="H16" s="19" t="s">
        <v>54</v>
      </c>
      <c r="I16" s="22"/>
      <c r="J16" s="9" t="str">
        <f t="shared" si="1"/>
        <v/>
      </c>
      <c r="K16" s="9" t="str">
        <f t="shared" si="2"/>
        <v/>
      </c>
    </row>
    <row r="17" spans="1:11" x14ac:dyDescent="0.35">
      <c r="A17" s="34"/>
      <c r="B17" t="s">
        <v>70</v>
      </c>
      <c r="C17" t="s">
        <v>71</v>
      </c>
      <c r="E17" s="19" t="s">
        <v>158</v>
      </c>
      <c r="F17" s="19" t="s">
        <v>158</v>
      </c>
      <c r="G17" s="18"/>
      <c r="H17" s="19" t="s">
        <v>54</v>
      </c>
      <c r="I17" s="22"/>
      <c r="J17" s="9" t="str">
        <f t="shared" si="1"/>
        <v/>
      </c>
      <c r="K17" s="9" t="str">
        <f t="shared" si="2"/>
        <v/>
      </c>
    </row>
    <row r="18" spans="1:11" x14ac:dyDescent="0.35">
      <c r="A18" s="34"/>
      <c r="B18" t="s">
        <v>72</v>
      </c>
      <c r="C18" t="s">
        <v>73</v>
      </c>
      <c r="E18" s="19" t="s">
        <v>158</v>
      </c>
      <c r="F18" s="19" t="s">
        <v>158</v>
      </c>
      <c r="G18" s="18"/>
      <c r="H18" s="19" t="s">
        <v>54</v>
      </c>
      <c r="I18" s="22"/>
      <c r="J18" s="9" t="str">
        <f t="shared" si="1"/>
        <v/>
      </c>
      <c r="K18" s="9" t="str">
        <f t="shared" si="2"/>
        <v/>
      </c>
    </row>
    <row r="19" spans="1:11" x14ac:dyDescent="0.35">
      <c r="B19" t="s">
        <v>74</v>
      </c>
      <c r="C19" t="s">
        <v>75</v>
      </c>
      <c r="D19" s="33" t="s">
        <v>76</v>
      </c>
      <c r="E19" s="17"/>
      <c r="F19" s="17"/>
      <c r="G19" s="18"/>
      <c r="H19" s="19" t="s">
        <v>54</v>
      </c>
      <c r="I19" s="22"/>
      <c r="J19" s="9" t="str">
        <f t="shared" si="1"/>
        <v/>
      </c>
      <c r="K19" s="9" t="str">
        <f t="shared" si="2"/>
        <v/>
      </c>
    </row>
    <row r="20" spans="1:11" x14ac:dyDescent="0.35">
      <c r="A20" s="34"/>
      <c r="B20" t="s">
        <v>159</v>
      </c>
      <c r="C20" t="s">
        <v>160</v>
      </c>
      <c r="E20" s="19" t="s">
        <v>91</v>
      </c>
      <c r="F20" s="19" t="s">
        <v>91</v>
      </c>
      <c r="G20" s="18"/>
      <c r="H20" s="19" t="s">
        <v>44</v>
      </c>
      <c r="I20" s="22"/>
      <c r="J20" s="9" t="str">
        <f t="shared" si="1"/>
        <v xml:space="preserve"> Or VALVETYPE IS NULL</v>
      </c>
      <c r="K20" s="9" t="str">
        <f t="shared" si="2"/>
        <v xml:space="preserve"> Or VALVETYPE IS NULL</v>
      </c>
    </row>
    <row r="21" spans="1:11" x14ac:dyDescent="0.35">
      <c r="B21" t="s">
        <v>89</v>
      </c>
      <c r="C21" t="s">
        <v>90</v>
      </c>
      <c r="E21" s="19" t="s">
        <v>91</v>
      </c>
      <c r="F21" s="19" t="s">
        <v>91</v>
      </c>
      <c r="G21" s="18" t="s">
        <v>7</v>
      </c>
      <c r="H21" s="19" t="s">
        <v>44</v>
      </c>
      <c r="I21" s="22"/>
      <c r="J21" s="9" t="str">
        <f t="shared" si="1"/>
        <v xml:space="preserve"> Or DIAMETER IS NULL</v>
      </c>
      <c r="K21" s="9" t="str">
        <f t="shared" si="2"/>
        <v xml:space="preserve"> Or DIAMETER IS NULL</v>
      </c>
    </row>
    <row r="22" spans="1:11" x14ac:dyDescent="0.35">
      <c r="A22" s="34"/>
      <c r="B22" t="s">
        <v>148</v>
      </c>
      <c r="C22" t="s">
        <v>149</v>
      </c>
      <c r="E22" s="19" t="s">
        <v>158</v>
      </c>
      <c r="F22" s="19" t="s">
        <v>158</v>
      </c>
      <c r="G22" s="18"/>
      <c r="H22" s="19" t="s">
        <v>54</v>
      </c>
      <c r="I22" s="22"/>
      <c r="J22" s="9" t="str">
        <f t="shared" si="1"/>
        <v/>
      </c>
      <c r="K22" s="9" t="str">
        <f t="shared" si="2"/>
        <v/>
      </c>
    </row>
    <row r="23" spans="1:11" ht="29" x14ac:dyDescent="0.35">
      <c r="A23" s="34"/>
      <c r="B23" t="s">
        <v>161</v>
      </c>
      <c r="C23" t="s">
        <v>162</v>
      </c>
      <c r="E23" s="19" t="s">
        <v>158</v>
      </c>
      <c r="F23" s="19" t="s">
        <v>91</v>
      </c>
      <c r="G23" s="18" t="s">
        <v>7</v>
      </c>
      <c r="H23" s="19" t="s">
        <v>44</v>
      </c>
      <c r="I23" s="35" t="s">
        <v>163</v>
      </c>
      <c r="J23" s="9" t="str">
        <f>IF(E23 = "Is Null", _xlfn.CONCAT(" Or ",$B23, " IS NOT NULL"), IF(E23 = "Cannot be Null", _xlfn.CONCAT(" Or ",$B23, " IS NULL"), IF(E23 = "*Can Be Null", _xlfn.CONCAT(" Or (",$K$4, $B23, " IS NULL)"),"")))</f>
        <v/>
      </c>
      <c r="K23" s="9" t="s">
        <v>164</v>
      </c>
    </row>
    <row r="24" spans="1:11" ht="29" x14ac:dyDescent="0.35">
      <c r="A24" s="34"/>
      <c r="B24" t="s">
        <v>165</v>
      </c>
      <c r="C24" t="s">
        <v>166</v>
      </c>
      <c r="E24" s="19" t="s">
        <v>150</v>
      </c>
      <c r="F24" s="19" t="s">
        <v>91</v>
      </c>
      <c r="G24" s="18" t="s">
        <v>7</v>
      </c>
      <c r="H24" s="19" t="s">
        <v>44</v>
      </c>
      <c r="I24" s="35" t="s">
        <v>167</v>
      </c>
      <c r="J24" s="9" t="str">
        <f>IF(E24 = "Is Null", _xlfn.CONCAT(" Or ",$B24, " IS NOT NULL"), IF(E24 = "Cannot be Null", _xlfn.CONCAT(" Or ",$B24, " IS NULL"), IF(E24 = "*Can Be Null", _xlfn.CONCAT(" Or (",$K$4, $B24, " IS NULL)"),"")))</f>
        <v xml:space="preserve"> Or CLOCKTOCLOSE IS NOT NULL</v>
      </c>
      <c r="K24" s="9" t="s">
        <v>168</v>
      </c>
    </row>
    <row r="25" spans="1:11" ht="29" x14ac:dyDescent="0.35">
      <c r="A25" s="36"/>
      <c r="B25" t="s">
        <v>169</v>
      </c>
      <c r="C25" t="s">
        <v>170</v>
      </c>
      <c r="D25" s="33" t="s">
        <v>50</v>
      </c>
      <c r="E25" s="19" t="s">
        <v>150</v>
      </c>
      <c r="F25" s="19" t="s">
        <v>91</v>
      </c>
      <c r="G25" s="18" t="s">
        <v>7</v>
      </c>
      <c r="H25" s="19" t="s">
        <v>44</v>
      </c>
      <c r="I25" s="22" t="s">
        <v>171</v>
      </c>
      <c r="J25" s="9" t="s">
        <v>172</v>
      </c>
      <c r="K25" s="9" t="s">
        <v>173</v>
      </c>
    </row>
    <row r="26" spans="1:11" ht="29" x14ac:dyDescent="0.35">
      <c r="A26" s="36"/>
      <c r="B26" t="s">
        <v>174</v>
      </c>
      <c r="C26" t="s">
        <v>175</v>
      </c>
      <c r="D26" s="33" t="s">
        <v>50</v>
      </c>
      <c r="E26" s="19" t="s">
        <v>150</v>
      </c>
      <c r="F26" s="19" t="s">
        <v>91</v>
      </c>
      <c r="G26" s="18" t="s">
        <v>7</v>
      </c>
      <c r="H26" s="19" t="s">
        <v>44</v>
      </c>
      <c r="I26" s="22" t="s">
        <v>176</v>
      </c>
      <c r="J26" s="9" t="s">
        <v>177</v>
      </c>
      <c r="K26" s="9" t="s">
        <v>178</v>
      </c>
    </row>
    <row r="27" spans="1:11" ht="29" x14ac:dyDescent="0.35">
      <c r="A27" s="34"/>
      <c r="B27" t="s">
        <v>179</v>
      </c>
      <c r="C27" t="s">
        <v>180</v>
      </c>
      <c r="E27" s="19" t="s">
        <v>150</v>
      </c>
      <c r="F27" s="19" t="s">
        <v>155</v>
      </c>
      <c r="G27" s="18" t="s">
        <v>7</v>
      </c>
      <c r="H27" s="19" t="s">
        <v>44</v>
      </c>
      <c r="I27" s="22" t="s">
        <v>157</v>
      </c>
      <c r="J27" s="9" t="s">
        <v>181</v>
      </c>
      <c r="K27" s="9" t="s">
        <v>182</v>
      </c>
    </row>
    <row r="28" spans="1:11" ht="29" x14ac:dyDescent="0.35">
      <c r="A28" s="37"/>
      <c r="B28" t="s">
        <v>183</v>
      </c>
      <c r="C28" t="s">
        <v>184</v>
      </c>
      <c r="E28" s="19" t="s">
        <v>150</v>
      </c>
      <c r="F28" s="19" t="s">
        <v>91</v>
      </c>
      <c r="G28" s="18" t="s">
        <v>7</v>
      </c>
      <c r="H28" s="19" t="s">
        <v>44</v>
      </c>
      <c r="I28" s="35" t="s">
        <v>185</v>
      </c>
      <c r="J28" s="9" t="s">
        <v>186</v>
      </c>
      <c r="K28" s="9" t="s">
        <v>187</v>
      </c>
    </row>
    <row r="29" spans="1:11" x14ac:dyDescent="0.35">
      <c r="B29" t="s">
        <v>188</v>
      </c>
      <c r="C29" t="s">
        <v>189</v>
      </c>
      <c r="E29" s="19" t="s">
        <v>158</v>
      </c>
      <c r="F29" s="19" t="s">
        <v>158</v>
      </c>
      <c r="G29" s="18" t="s">
        <v>7</v>
      </c>
      <c r="H29" s="19" t="s">
        <v>54</v>
      </c>
      <c r="I29" s="22"/>
      <c r="J29" s="9" t="str">
        <f>IF(E29 = "Is Null", _xlfn.CONCAT(" Or ",$B29, " IS NOT NULL"), IF(E29 = "Cannot be Null", _xlfn.CONCAT(" Or ",$B29, " IS NULL"), IF(E29 = "*Can Be Null", _xlfn.CONCAT(" Or (",$K$4, $B29, " IS NULL)"),"")))</f>
        <v/>
      </c>
      <c r="K29" s="9" t="str">
        <f>IF(F29 = "Is Null", _xlfn.CONCAT(" Or ",$B29, " IS NOT NULL"), IF(F29 = "Cannot be Null", _xlfn.CONCAT(" Or ",$B29, " IS NULL"), IF(F29 = "*Can Be Null", _xlfn.CONCAT(" Or (",$K$4, $B29, " IS NULL)"),"")))</f>
        <v/>
      </c>
    </row>
    <row r="30" spans="1:11" x14ac:dyDescent="0.35">
      <c r="B30" s="38" t="s">
        <v>190</v>
      </c>
      <c r="C30" t="s">
        <v>191</v>
      </c>
      <c r="E30" s="19" t="s">
        <v>158</v>
      </c>
      <c r="F30" s="19" t="s">
        <v>91</v>
      </c>
      <c r="G30" s="18" t="s">
        <v>7</v>
      </c>
      <c r="H30" s="19" t="s">
        <v>54</v>
      </c>
      <c r="I30" s="22"/>
      <c r="J30" s="9" t="str">
        <f>IF(E30 = "Is Null", _xlfn.CONCAT(" Or ",$B30, " IS NOT NULL"), IF(E30 = "Cannot be Null", _xlfn.CONCAT(" Or ",$B30, " IS NULL"), IF(E30 = "*Can Be Null", _xlfn.CONCAT(" Or (",$K$4, $B30, " IS NULL)"),"")))</f>
        <v/>
      </c>
      <c r="K30" s="9"/>
    </row>
    <row r="31" spans="1:11" x14ac:dyDescent="0.35">
      <c r="B31" t="s">
        <v>99</v>
      </c>
      <c r="C31" t="s">
        <v>100</v>
      </c>
      <c r="E31" s="19"/>
      <c r="F31" s="19"/>
      <c r="G31" s="18"/>
      <c r="H31" s="19" t="s">
        <v>44</v>
      </c>
      <c r="I31" s="22" t="s">
        <v>192</v>
      </c>
      <c r="J31" s="9" t="str">
        <f>IF(E31 = "Is Null", _xlfn.CONCAT(" Or ",$B31, " IS NOT NULL"), IF(E31 = "Cannot be Null", _xlfn.CONCAT(" Or ",$B31, " IS NULL"), IF(E31 = "*Can Be Null", _xlfn.CONCAT(" Or (",$K$4, $B31, " IS NULL)"),"")))</f>
        <v/>
      </c>
      <c r="K31" s="9" t="str">
        <f>IF(F31 = "Is Null", _xlfn.CONCAT(" Or ",$B31, " IS NOT NULL"), IF(F31 = "Cannot be Null", _xlfn.CONCAT(" Or ",$B31, " IS NULL"), IF(F31 = "*Can Be Null", _xlfn.CONCAT(" Or (",$K$4, $B31, " IS NULL)"),"")))</f>
        <v/>
      </c>
    </row>
    <row r="32" spans="1:11" x14ac:dyDescent="0.35">
      <c r="B32" t="s">
        <v>101</v>
      </c>
      <c r="C32" t="s">
        <v>102</v>
      </c>
      <c r="E32" s="19"/>
      <c r="F32" s="19"/>
      <c r="G32" s="18"/>
      <c r="H32" s="19" t="s">
        <v>54</v>
      </c>
      <c r="I32" s="22" t="s">
        <v>192</v>
      </c>
      <c r="J32" s="9" t="str">
        <f>IF(E32 = "Is Null", _xlfn.CONCAT(" Or ",$B32, " IS NOT NULL"), IF(E32 = "Cannot be Null", _xlfn.CONCAT(" Or ",$B32, " IS NULL"), IF(E32 = "*Can Be Null", _xlfn.CONCAT(" Or (",$K$4, $B32, " IS NULL)"),"")))</f>
        <v/>
      </c>
      <c r="K32" s="9" t="str">
        <f>IF(F32 = "Is Null", _xlfn.CONCAT(" Or ",$B32, " IS NOT NULL"), IF(F32 = "Cannot be Null", _xlfn.CONCAT(" Or ",$B32, " IS NULL"), IF(F32 = "*Can Be Null", _xlfn.CONCAT(" Or (",$K$4, $B32, " IS NULL)"),"")))</f>
        <v/>
      </c>
    </row>
    <row r="33" spans="1:11" x14ac:dyDescent="0.35">
      <c r="B33" t="s">
        <v>103</v>
      </c>
      <c r="C33" t="s">
        <v>104</v>
      </c>
      <c r="D33" s="33" t="s">
        <v>76</v>
      </c>
      <c r="E33" s="17"/>
      <c r="F33" s="17"/>
      <c r="G33" s="18"/>
      <c r="H33" s="19" t="s">
        <v>54</v>
      </c>
      <c r="I33" s="22"/>
      <c r="J33" s="9" t="str">
        <f>IF(E33 = "Is Null", _xlfn.CONCAT(" Or ",$B33, " IS NOT NULL"), IF(E33 = "Cannot be Null", _xlfn.CONCAT(" Or ",$B33, " IS NULL"), IF(E33 = "*Can Be Null", _xlfn.CONCAT(" Or (",$K$4, $B33, " IS NULL)"),"")))</f>
        <v/>
      </c>
      <c r="K33" s="9" t="str">
        <f>IF(F33 = "Is Null", _xlfn.CONCAT(" Or ",$B33, " IS NOT NULL"), IF(F33 = "Cannot be Null", _xlfn.CONCAT(" Or ",$B33, " IS NULL"), IF(F33 = "*Can Be Null", _xlfn.CONCAT(" Or (",$K$4, $B33, " IS NULL)"),"")))</f>
        <v/>
      </c>
    </row>
    <row r="34" spans="1:11" ht="29" x14ac:dyDescent="0.35">
      <c r="A34" s="37"/>
      <c r="B34" t="s">
        <v>193</v>
      </c>
      <c r="C34" t="s">
        <v>194</v>
      </c>
      <c r="E34" s="19" t="s">
        <v>150</v>
      </c>
      <c r="F34" s="19" t="s">
        <v>158</v>
      </c>
      <c r="G34" s="18"/>
      <c r="H34" s="19" t="s">
        <v>54</v>
      </c>
      <c r="I34" s="22" t="s">
        <v>195</v>
      </c>
      <c r="J34" s="9" t="str">
        <f>IF(E34 = "Is Null", _xlfn.CONCAT(" Or ",$B34, " IS NOT NULL"), IF(E34 = "Cannot be Null", _xlfn.CONCAT(" Or ",$B34, " IS NULL"), IF(E34 = "*Can Be Null", _xlfn.CONCAT(" Or (",$K$4, $B34, " IS NULL)"),"")))</f>
        <v xml:space="preserve"> Or VALVELOCATION IS NOT NULL</v>
      </c>
      <c r="K34" s="9" t="str">
        <f>IF(F34 = "Is Null", _xlfn.CONCAT(" Or ",$B34, " IS NOT NULL"), IF(F34 = "Cannot be Null", _xlfn.CONCAT(" Or ",$B34, " IS NULL"), IF(F34 = "*Can Be Null", _xlfn.CONCAT(" Or (",$K$4, $B34, " IS NULL)"),"")))</f>
        <v/>
      </c>
    </row>
    <row r="35" spans="1:11" ht="72.5" x14ac:dyDescent="0.35">
      <c r="B35" s="38" t="s">
        <v>105</v>
      </c>
      <c r="C35" t="s">
        <v>106</v>
      </c>
      <c r="D35" s="33" t="s">
        <v>50</v>
      </c>
      <c r="E35" s="17"/>
      <c r="F35" s="17"/>
      <c r="G35" s="18" t="s">
        <v>7</v>
      </c>
      <c r="H35" s="19" t="s">
        <v>44</v>
      </c>
      <c r="I35" s="22" t="s">
        <v>107</v>
      </c>
      <c r="J35" s="9" t="s">
        <v>196</v>
      </c>
      <c r="K35" s="9" t="s">
        <v>197</v>
      </c>
    </row>
    <row r="36" spans="1:11" ht="29" x14ac:dyDescent="0.35">
      <c r="A36" s="34"/>
      <c r="B36" s="38" t="s">
        <v>108</v>
      </c>
      <c r="C36" t="s">
        <v>109</v>
      </c>
      <c r="E36" s="19" t="s">
        <v>150</v>
      </c>
      <c r="F36" s="19" t="s">
        <v>158</v>
      </c>
      <c r="G36" s="18" t="s">
        <v>7</v>
      </c>
      <c r="H36" s="19" t="s">
        <v>44</v>
      </c>
      <c r="I36" s="35" t="s">
        <v>198</v>
      </c>
      <c r="J36" s="9" t="s">
        <v>111</v>
      </c>
      <c r="K36" s="9" t="s">
        <v>199</v>
      </c>
    </row>
    <row r="37" spans="1:11" x14ac:dyDescent="0.35">
      <c r="B37" t="s">
        <v>112</v>
      </c>
      <c r="C37" t="s">
        <v>113</v>
      </c>
      <c r="D37" s="33" t="s">
        <v>43</v>
      </c>
      <c r="E37" s="17"/>
      <c r="F37" s="17"/>
      <c r="G37" s="18"/>
      <c r="H37" s="19" t="s">
        <v>54</v>
      </c>
      <c r="I37" s="22"/>
      <c r="J37" s="9" t="str">
        <f>IF(E37 = "Is Null", _xlfn.CONCAT(" Or ",$B37, " IS NOT NULL"), IF(E37 = "Cannot be Null", _xlfn.CONCAT(" Or ",$B37, " IS NULL"), IF(E37 = "*Can Be Null", _xlfn.CONCAT(" Or (",$K$4, $B37, " IS NULL)"),"")))</f>
        <v/>
      </c>
      <c r="K37" s="9" t="str">
        <f>IF(F37 = "Is Null", _xlfn.CONCAT(" Or ",$B37, " IS NOT NULL"), IF(F37 = "Cannot be Null", _xlfn.CONCAT(" Or ",$B37, " IS NULL"), IF(F37 = "*Can Be Null", _xlfn.CONCAT(" Or (",$K$4, $B37, " IS NULL)"),"")))</f>
        <v/>
      </c>
    </row>
    <row r="38" spans="1:11" x14ac:dyDescent="0.35">
      <c r="B38" t="s">
        <v>114</v>
      </c>
      <c r="C38" t="s">
        <v>114</v>
      </c>
      <c r="D38" s="33" t="s">
        <v>50</v>
      </c>
      <c r="E38" s="17"/>
      <c r="F38" s="17"/>
      <c r="G38" s="18"/>
      <c r="H38" s="19" t="s">
        <v>44</v>
      </c>
      <c r="I38" s="22"/>
      <c r="J38" s="9" t="str">
        <f>IF(E38 = "Is Null", _xlfn.CONCAT(" Or ",$B38, " IS NOT NULL"), IF(E38 = "Cannot be Null", _xlfn.CONCAT(" Or ",$B38, " IS NULL"), IF(E38 = "*Can Be Null", _xlfn.CONCAT(" Or (",$K$4, $B38, " IS NULL)"),"")))</f>
        <v/>
      </c>
      <c r="K38" s="9" t="str">
        <f>IF(F38 = "Is Null", _xlfn.CONCAT(" Or ",$B38, " IS NOT NULL"), IF(F38 = "Cannot be Null", _xlfn.CONCAT(" Or ",$B38, " IS NULL"), IF(F38 = "*Can Be Null", _xlfn.CONCAT(" Or (",$K$4, $B38, " IS NULL)"),"")))</f>
        <v/>
      </c>
    </row>
    <row r="39" spans="1:11" ht="29" x14ac:dyDescent="0.35">
      <c r="A39" s="34"/>
      <c r="B39" s="38" t="s">
        <v>200</v>
      </c>
      <c r="C39" t="s">
        <v>201</v>
      </c>
      <c r="E39" s="19" t="s">
        <v>150</v>
      </c>
      <c r="F39" s="19" t="s">
        <v>158</v>
      </c>
      <c r="G39" s="18" t="s">
        <v>7</v>
      </c>
      <c r="H39" s="19" t="s">
        <v>54</v>
      </c>
      <c r="I39" s="22" t="s">
        <v>195</v>
      </c>
      <c r="J39" s="9" t="s">
        <v>202</v>
      </c>
      <c r="K39" s="9" t="str">
        <f t="shared" ref="K39:K47" si="3">IF(F39 = "Is Null", _xlfn.CONCAT(" Or ",$B39, " IS NOT NULL"), IF(F39 = "Cannot be Null", _xlfn.CONCAT(" Or ",$B39, " IS NULL"), IF(F39 = "*Can Be Null", _xlfn.CONCAT(" Or (",$K$4, $B39, " IS NULL)"),"")))</f>
        <v/>
      </c>
    </row>
    <row r="40" spans="1:11" x14ac:dyDescent="0.35">
      <c r="A40" s="34"/>
      <c r="B40" t="s">
        <v>115</v>
      </c>
      <c r="C40" t="s">
        <v>116</v>
      </c>
      <c r="E40" s="19" t="s">
        <v>150</v>
      </c>
      <c r="F40" s="19" t="s">
        <v>158</v>
      </c>
      <c r="G40" s="18"/>
      <c r="H40" s="19" t="s">
        <v>54</v>
      </c>
      <c r="I40" s="22"/>
      <c r="J40" s="9" t="str">
        <f t="shared" ref="J40:J47" si="4">IF(E40 = "Is Null", _xlfn.CONCAT(" Or ",$B40, " IS NOT NULL"), IF(E40 = "Cannot be Null", _xlfn.CONCAT(" Or ",$B40, " IS NULL"), IF(E40 = "*Can Be Null", _xlfn.CONCAT(" Or (",$K$4, $B40, " IS NULL)"),"")))</f>
        <v xml:space="preserve"> Or PROJ_UPDATE IS NOT NULL</v>
      </c>
      <c r="K40" s="9" t="str">
        <f t="shared" si="3"/>
        <v/>
      </c>
    </row>
    <row r="41" spans="1:11" x14ac:dyDescent="0.35">
      <c r="B41" t="s">
        <v>119</v>
      </c>
      <c r="C41" t="s">
        <v>120</v>
      </c>
      <c r="D41" s="33" t="s">
        <v>50</v>
      </c>
      <c r="E41" s="17"/>
      <c r="F41" s="17"/>
      <c r="G41" s="18"/>
      <c r="H41" s="19" t="s">
        <v>54</v>
      </c>
      <c r="I41" s="22"/>
      <c r="J41" s="9" t="str">
        <f t="shared" si="4"/>
        <v/>
      </c>
      <c r="K41" s="9" t="str">
        <f t="shared" si="3"/>
        <v/>
      </c>
    </row>
    <row r="42" spans="1:11" x14ac:dyDescent="0.35">
      <c r="B42" t="s">
        <v>121</v>
      </c>
      <c r="C42" t="s">
        <v>122</v>
      </c>
      <c r="D42" s="33" t="s">
        <v>50</v>
      </c>
      <c r="E42" s="17"/>
      <c r="F42" s="17"/>
      <c r="G42" s="18"/>
      <c r="H42" s="19" t="s">
        <v>54</v>
      </c>
      <c r="I42" s="22"/>
      <c r="J42" s="9" t="str">
        <f t="shared" si="4"/>
        <v/>
      </c>
      <c r="K42" s="9" t="str">
        <f t="shared" si="3"/>
        <v/>
      </c>
    </row>
    <row r="43" spans="1:11" x14ac:dyDescent="0.35">
      <c r="B43" t="s">
        <v>123</v>
      </c>
      <c r="C43" t="s">
        <v>124</v>
      </c>
      <c r="D43" s="33" t="s">
        <v>50</v>
      </c>
      <c r="E43" s="17"/>
      <c r="F43" s="17"/>
      <c r="G43" s="18"/>
      <c r="H43" s="19" t="s">
        <v>54</v>
      </c>
      <c r="I43" s="22"/>
      <c r="J43" s="9" t="str">
        <f t="shared" si="4"/>
        <v/>
      </c>
      <c r="K43" s="9" t="str">
        <f t="shared" si="3"/>
        <v/>
      </c>
    </row>
    <row r="44" spans="1:11" x14ac:dyDescent="0.35">
      <c r="B44" t="s">
        <v>125</v>
      </c>
      <c r="C44" t="s">
        <v>126</v>
      </c>
      <c r="D44" s="33" t="s">
        <v>50</v>
      </c>
      <c r="E44" s="17"/>
      <c r="F44" s="17"/>
      <c r="G44" s="18"/>
      <c r="H44" s="19" t="s">
        <v>54</v>
      </c>
      <c r="I44" s="22"/>
      <c r="J44" s="9" t="str">
        <f t="shared" si="4"/>
        <v/>
      </c>
      <c r="K44" s="9" t="str">
        <f t="shared" si="3"/>
        <v/>
      </c>
    </row>
    <row r="45" spans="1:11" x14ac:dyDescent="0.35">
      <c r="B45" t="s">
        <v>127</v>
      </c>
      <c r="C45" t="s">
        <v>128</v>
      </c>
      <c r="D45" s="33" t="s">
        <v>50</v>
      </c>
      <c r="E45" s="17"/>
      <c r="F45" s="17"/>
      <c r="G45" s="18"/>
      <c r="H45" s="19" t="s">
        <v>54</v>
      </c>
      <c r="I45" s="22"/>
      <c r="J45" s="9" t="str">
        <f t="shared" si="4"/>
        <v/>
      </c>
      <c r="K45" s="9" t="str">
        <f t="shared" si="3"/>
        <v/>
      </c>
    </row>
    <row r="46" spans="1:11" x14ac:dyDescent="0.35">
      <c r="B46" t="s">
        <v>129</v>
      </c>
      <c r="C46" t="s">
        <v>130</v>
      </c>
      <c r="D46" s="33" t="s">
        <v>50</v>
      </c>
      <c r="E46" s="17"/>
      <c r="F46" s="17"/>
      <c r="G46" s="18"/>
      <c r="H46" s="19" t="s">
        <v>54</v>
      </c>
      <c r="I46" s="22"/>
      <c r="J46" s="9" t="str">
        <f t="shared" si="4"/>
        <v/>
      </c>
      <c r="K46" s="9" t="str">
        <f t="shared" si="3"/>
        <v/>
      </c>
    </row>
    <row r="47" spans="1:11" x14ac:dyDescent="0.35">
      <c r="B47" t="s">
        <v>151</v>
      </c>
      <c r="C47" t="s">
        <v>136</v>
      </c>
      <c r="D47" s="33" t="s">
        <v>43</v>
      </c>
      <c r="E47" s="17"/>
      <c r="F47" s="17"/>
      <c r="G47" s="18"/>
      <c r="H47" s="19" t="s">
        <v>54</v>
      </c>
      <c r="I47" s="22"/>
      <c r="J47" s="9" t="str">
        <f t="shared" si="4"/>
        <v/>
      </c>
      <c r="K47" s="9" t="str">
        <f t="shared" si="3"/>
        <v/>
      </c>
    </row>
    <row r="48" spans="1:11" x14ac:dyDescent="0.35">
      <c r="K48" s="9" t="str">
        <f>IF(F48 = "Is Null", _xlfn.CONCAT(" And ",$B48, " IS NOT NULL"), IF(F48 = "Cannot be Null", _xlfn.CONCAT(" And ",$B48, " IS NULL"), IF(F48 = "*Can Be Null", _xlfn.CONCAT(" And ",$K$4, $B48, " IS NULL"),"")))</f>
        <v/>
      </c>
    </row>
  </sheetData>
  <mergeCells count="6">
    <mergeCell ref="I5:I7"/>
    <mergeCell ref="B5:B7"/>
    <mergeCell ref="C5:C7"/>
    <mergeCell ref="D5:D7"/>
    <mergeCell ref="E5:F6"/>
    <mergeCell ref="H5:H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0CDB-2847-47A8-A009-F08A31342C45}">
  <dimension ref="A1:M61"/>
  <sheetViews>
    <sheetView workbookViewId="0">
      <pane xSplit="7" ySplit="7" topLeftCell="J8" activePane="bottomRight" state="frozen"/>
      <selection pane="topRight" activeCell="H1" sqref="H1"/>
      <selection pane="bottomLeft" activeCell="A8" sqref="A8"/>
      <selection pane="bottomRight"/>
    </sheetView>
  </sheetViews>
  <sheetFormatPr defaultRowHeight="14.5" x14ac:dyDescent="0.35"/>
  <cols>
    <col min="1" max="1" width="4.453125" customWidth="1"/>
    <col min="2" max="2" width="3.26953125" customWidth="1"/>
    <col min="3" max="3" width="21" customWidth="1"/>
    <col min="4" max="4" width="45.81640625" customWidth="1"/>
    <col min="5" max="5" width="67" customWidth="1"/>
    <col min="6" max="7" width="18.7265625" customWidth="1"/>
    <col min="9" max="9" width="59.453125" style="1" customWidth="1"/>
    <col min="10" max="10" width="55.54296875" style="1" bestFit="1" customWidth="1"/>
    <col min="11" max="11" width="58.453125" style="1" bestFit="1" customWidth="1"/>
    <col min="12" max="12" width="19.81640625" bestFit="1" customWidth="1"/>
    <col min="13" max="13" width="14.26953125" bestFit="1" customWidth="1"/>
  </cols>
  <sheetData>
    <row r="1" spans="2:13" x14ac:dyDescent="0.35">
      <c r="E1" t="s">
        <v>31</v>
      </c>
    </row>
    <row r="2" spans="2:13" ht="195.65" customHeight="1" x14ac:dyDescent="0.35">
      <c r="D2" s="1" t="s">
        <v>140</v>
      </c>
      <c r="E2" s="1" t="s">
        <v>141</v>
      </c>
      <c r="J2" s="1" t="str">
        <f>_xlfn.CONCAT(J6:J12, J14:J65)</f>
        <v>Status = 'Under Construction' And  Or (CREATIONDATE &gt;= '{}' And PROJ_NAME IS NULL) Or INSTALLDATE IS NOT NULL Or HYDRANT_TYPE = 99 Or (DIAMETER = -1 Or DIAMETER = 0) Or OPERABLE &lt;&gt; 0 Or LASTSERVICE IS NOT NULL Or FLOW &lt;&gt; 0 Or RECDRAW &lt;&gt; 'No' Or PROJ_UPDATE IS NOT NULL Or (HYDRANT_TYPE &lt;&gt; 2 And VALVETYPE IS NOT NULL) Or ((VALVETYPE &lt;&gt; 'BV' And HYDRANT_TYPE = 2) And (HYDRANT_TYPE = 2 And VALVETYPE &lt;&gt; 'GV')) Or NORMALLYOPEN &lt;&gt; 0 Or CURROPEN &lt;&gt; 0 Or CLOCKTOCLOSE IS NOT NULL Or TURNSTOCLOSE IS NOT NULL Or STREETNAME IS NULL</v>
      </c>
      <c r="K2" s="1" t="str">
        <f>_xlfn.CONCAT(K6:K12, K14:K65)</f>
        <v>Status = 'Active' And  Or (CREATIONDATE &gt;= '{}' And PROJ_NAME IS NULL) Or (CREATIONDATE &gt;= '{}' And INSTALLDATE IS NULL) Or HYDRANT_TYPE = 99 Or (DIAMETER = -1 Or DIAMETER = 0) Or (ACTIVEFLAG = 1 And OPERABLE = 0) Or LASTSERVICE IS NOT NULL Or FLOW &lt;&gt; 0 Or (PROJ_NAME IS NOT NULL AND RECDRAW = 'No') Or (HYDRANT_TYPE &lt;&gt; 2 And VALVETYPE IS NOT NULL) Or ((VALVETYPE &lt;&gt; 'BV' And HYDRANT_TYPE = 2) And (HYDRANT_TYPE = 2 And VALVETYPE &lt;&gt; 'GV')) Or NORMALLYOPEN &lt;&gt; 0 Or CURROPEN &lt;&gt; 0 Or (CREATIONDATE &gt;= '{}' And CLOCKTOCLOSE IS NULL) Or HYDRFLAG &lt;&gt; 0 Or BYPASSVALVE &lt;&gt; 2 Or (CREATIONDATE &gt;= '{}' And STREETNAME IS NULL) Or (HYDRANT_TYPE = 2 And OUTLETS IS NOT NULL) Or (HYDRANT_TYPE = 2 And HOSE_CONN IS NOT NULL) Or (HYDRANT_TYPE = 2 And PUMPER_CONN IS NOT NULL) Or (CREATIONDATE &gt;= '{}' And ELEVATION IS NULL) Or DEADEND IS NULL</v>
      </c>
    </row>
    <row r="4" spans="2:13" x14ac:dyDescent="0.35">
      <c r="K4" s="1" t="s">
        <v>203</v>
      </c>
    </row>
    <row r="5" spans="2:13" x14ac:dyDescent="0.35">
      <c r="C5" s="52" t="s">
        <v>24</v>
      </c>
      <c r="D5" s="54" t="s">
        <v>25</v>
      </c>
      <c r="E5" s="47" t="s">
        <v>26</v>
      </c>
      <c r="F5" s="54" t="s">
        <v>204</v>
      </c>
      <c r="G5" s="56"/>
      <c r="H5" s="43" t="s">
        <v>28</v>
      </c>
      <c r="I5" s="43" t="s">
        <v>29</v>
      </c>
      <c r="J5" s="5" t="s">
        <v>30</v>
      </c>
      <c r="K5" s="6" t="s">
        <v>31</v>
      </c>
      <c r="L5" s="7" t="s">
        <v>32</v>
      </c>
      <c r="M5" s="8" t="s">
        <v>33</v>
      </c>
    </row>
    <row r="6" spans="2:13" x14ac:dyDescent="0.35">
      <c r="C6" s="52"/>
      <c r="D6" s="54"/>
      <c r="E6" s="47"/>
      <c r="F6" s="55"/>
      <c r="G6" s="57"/>
      <c r="H6" s="43"/>
      <c r="I6" s="43"/>
      <c r="J6" s="9" t="s">
        <v>35</v>
      </c>
      <c r="K6" s="1" t="s">
        <v>36</v>
      </c>
      <c r="L6" s="9" t="s">
        <v>37</v>
      </c>
      <c r="M6" s="10" t="s">
        <v>145</v>
      </c>
    </row>
    <row r="7" spans="2:13" x14ac:dyDescent="0.35">
      <c r="C7" s="53"/>
      <c r="D7" s="55"/>
      <c r="E7" s="49"/>
      <c r="F7" s="26" t="s">
        <v>39</v>
      </c>
      <c r="G7" s="31" t="s">
        <v>31</v>
      </c>
      <c r="H7" s="44"/>
      <c r="I7" s="44"/>
      <c r="J7" s="9" t="s">
        <v>40</v>
      </c>
      <c r="K7" s="1" t="s">
        <v>40</v>
      </c>
      <c r="L7" s="9"/>
      <c r="M7" s="10"/>
    </row>
    <row r="8" spans="2:13" x14ac:dyDescent="0.35">
      <c r="C8" t="s">
        <v>41</v>
      </c>
      <c r="D8" t="s">
        <v>42</v>
      </c>
      <c r="E8" s="15" t="s">
        <v>50</v>
      </c>
      <c r="F8" s="16"/>
      <c r="G8" s="17"/>
      <c r="H8" s="19" t="s">
        <v>44</v>
      </c>
      <c r="I8" s="22" t="s">
        <v>45</v>
      </c>
      <c r="J8" s="1" t="str">
        <f t="shared" ref="J8:K11" si="0">IF(F8 = "Is Null", _xlfn.CONCAT(" Or ",$C8, " IS NOT NULL"), IF(F8 = "Cannot be Null", _xlfn.CONCAT(" Or ",$C8, " IS NULL"), IF(F8 = "*Can Be Null", _xlfn.CONCAT(" Or (",$K$4, $C8, " IS NULL)"),"")))</f>
        <v/>
      </c>
      <c r="K8" s="1" t="str">
        <f t="shared" si="0"/>
        <v/>
      </c>
    </row>
    <row r="9" spans="2:13" x14ac:dyDescent="0.35">
      <c r="C9" t="s">
        <v>46</v>
      </c>
      <c r="D9" t="s">
        <v>47</v>
      </c>
      <c r="E9" s="20" t="s">
        <v>50</v>
      </c>
      <c r="F9" s="17"/>
      <c r="G9" s="17"/>
      <c r="H9" s="19" t="s">
        <v>44</v>
      </c>
      <c r="I9" s="22" t="s">
        <v>45</v>
      </c>
      <c r="J9" s="1" t="str">
        <f t="shared" si="0"/>
        <v/>
      </c>
      <c r="K9" s="1" t="str">
        <f t="shared" si="0"/>
        <v/>
      </c>
    </row>
    <row r="10" spans="2:13" x14ac:dyDescent="0.35">
      <c r="C10" t="s">
        <v>48</v>
      </c>
      <c r="D10" t="s">
        <v>49</v>
      </c>
      <c r="E10" s="20" t="s">
        <v>50</v>
      </c>
      <c r="F10" s="17"/>
      <c r="G10" s="17"/>
      <c r="H10" s="19" t="s">
        <v>44</v>
      </c>
      <c r="I10" s="22"/>
      <c r="J10" s="1" t="str">
        <f t="shared" si="0"/>
        <v/>
      </c>
      <c r="K10" s="1" t="str">
        <f t="shared" si="0"/>
        <v/>
      </c>
    </row>
    <row r="11" spans="2:13" x14ac:dyDescent="0.35">
      <c r="B11" s="34"/>
      <c r="C11" t="s">
        <v>51</v>
      </c>
      <c r="D11" t="s">
        <v>52</v>
      </c>
      <c r="F11" s="19" t="s">
        <v>155</v>
      </c>
      <c r="G11" s="19" t="s">
        <v>155</v>
      </c>
      <c r="H11" s="19" t="s">
        <v>54</v>
      </c>
      <c r="I11" s="22" t="s">
        <v>156</v>
      </c>
      <c r="J11" s="1" t="str">
        <f t="shared" si="0"/>
        <v xml:space="preserve"> Or (CREATIONDATE &gt;= '{}' And PROJ_NAME IS NULL)</v>
      </c>
      <c r="K11" s="1" t="str">
        <f t="shared" si="0"/>
        <v xml:space="preserve"> Or (CREATIONDATE &gt;= '{}' And PROJ_NAME IS NULL)</v>
      </c>
    </row>
    <row r="12" spans="2:13" x14ac:dyDescent="0.35">
      <c r="C12" t="s">
        <v>56</v>
      </c>
      <c r="D12" t="s">
        <v>57</v>
      </c>
      <c r="E12" s="20" t="s">
        <v>50</v>
      </c>
      <c r="F12" s="17"/>
      <c r="G12" s="17"/>
      <c r="H12" s="19" t="s">
        <v>54</v>
      </c>
      <c r="I12" s="22"/>
      <c r="J12" s="1" t="str">
        <f t="shared" ref="J12:K19" si="1">IF(F12 = "Is Null", _xlfn.CONCAT(" Or ",$C12, " IS NOT NULL"), IF(F12 = "Cannot be Null", _xlfn.CONCAT(" Or ",$C12, " IS NULL"), IF(F12 = "*Can Be Null", _xlfn.CONCAT(" Or (",$K$4, $C12, " IS NULL)"),"")))</f>
        <v/>
      </c>
      <c r="K12" s="1" t="str">
        <f t="shared" si="1"/>
        <v/>
      </c>
    </row>
    <row r="13" spans="2:13" x14ac:dyDescent="0.35">
      <c r="C13" t="s">
        <v>58</v>
      </c>
      <c r="D13" t="s">
        <v>59</v>
      </c>
      <c r="F13" s="19" t="s">
        <v>91</v>
      </c>
      <c r="G13" s="19" t="s">
        <v>91</v>
      </c>
      <c r="H13" s="19" t="s">
        <v>44</v>
      </c>
      <c r="I13" s="22"/>
      <c r="J13" s="1" t="str">
        <f t="shared" si="1"/>
        <v xml:space="preserve"> Or STATUS IS NULL</v>
      </c>
      <c r="K13" s="1" t="str">
        <f t="shared" si="1"/>
        <v xml:space="preserve"> Or STATUS IS NULL</v>
      </c>
    </row>
    <row r="14" spans="2:13" x14ac:dyDescent="0.35">
      <c r="B14" s="34"/>
      <c r="C14" t="s">
        <v>62</v>
      </c>
      <c r="D14" t="s">
        <v>63</v>
      </c>
      <c r="F14" s="19" t="s">
        <v>150</v>
      </c>
      <c r="G14" s="19" t="s">
        <v>155</v>
      </c>
      <c r="H14" s="19" t="s">
        <v>54</v>
      </c>
      <c r="I14" s="22" t="s">
        <v>157</v>
      </c>
      <c r="J14" s="1" t="str">
        <f t="shared" si="1"/>
        <v xml:space="preserve"> Or INSTALLDATE IS NOT NULL</v>
      </c>
      <c r="K14" s="1" t="str">
        <f t="shared" si="1"/>
        <v xml:space="preserve"> Or (CREATIONDATE &gt;= '{}' And INSTALLDATE IS NULL)</v>
      </c>
    </row>
    <row r="15" spans="2:13" x14ac:dyDescent="0.35">
      <c r="C15" t="s">
        <v>66</v>
      </c>
      <c r="D15" t="s">
        <v>67</v>
      </c>
      <c r="E15" s="20" t="s">
        <v>50</v>
      </c>
      <c r="F15" s="17"/>
      <c r="G15" s="17"/>
      <c r="H15" s="19" t="s">
        <v>54</v>
      </c>
      <c r="I15" s="22"/>
      <c r="J15" s="1" t="str">
        <f t="shared" si="1"/>
        <v/>
      </c>
      <c r="K15" s="1" t="str">
        <f t="shared" si="1"/>
        <v/>
      </c>
    </row>
    <row r="16" spans="2:13" x14ac:dyDescent="0.35">
      <c r="C16" t="s">
        <v>68</v>
      </c>
      <c r="D16" t="s">
        <v>69</v>
      </c>
      <c r="E16" s="20" t="s">
        <v>50</v>
      </c>
      <c r="F16" s="17"/>
      <c r="G16" s="17"/>
      <c r="H16" s="19" t="s">
        <v>54</v>
      </c>
      <c r="I16" s="22"/>
      <c r="J16" s="1" t="str">
        <f t="shared" si="1"/>
        <v/>
      </c>
      <c r="K16" s="1" t="str">
        <f t="shared" si="1"/>
        <v/>
      </c>
    </row>
    <row r="17" spans="1:11" x14ac:dyDescent="0.35">
      <c r="C17" t="s">
        <v>70</v>
      </c>
      <c r="D17" t="s">
        <v>71</v>
      </c>
      <c r="F17" s="19" t="s">
        <v>158</v>
      </c>
      <c r="G17" s="19" t="s">
        <v>158</v>
      </c>
      <c r="H17" s="19" t="s">
        <v>54</v>
      </c>
      <c r="I17" s="22"/>
      <c r="J17" s="1" t="str">
        <f t="shared" si="1"/>
        <v/>
      </c>
      <c r="K17" s="1" t="str">
        <f t="shared" si="1"/>
        <v/>
      </c>
    </row>
    <row r="18" spans="1:11" x14ac:dyDescent="0.35">
      <c r="C18" t="s">
        <v>72</v>
      </c>
      <c r="D18" t="s">
        <v>73</v>
      </c>
      <c r="F18" s="19" t="s">
        <v>158</v>
      </c>
      <c r="G18" s="19" t="s">
        <v>158</v>
      </c>
      <c r="H18" s="19" t="s">
        <v>54</v>
      </c>
      <c r="I18" s="22"/>
      <c r="J18" s="1" t="str">
        <f t="shared" si="1"/>
        <v/>
      </c>
      <c r="K18" s="1" t="str">
        <f t="shared" si="1"/>
        <v/>
      </c>
    </row>
    <row r="19" spans="1:11" x14ac:dyDescent="0.35">
      <c r="C19" t="s">
        <v>74</v>
      </c>
      <c r="D19" t="s">
        <v>75</v>
      </c>
      <c r="E19" s="20" t="s">
        <v>76</v>
      </c>
      <c r="F19" s="17"/>
      <c r="G19" s="17"/>
      <c r="H19" s="19" t="s">
        <v>54</v>
      </c>
      <c r="I19" s="22"/>
      <c r="J19" s="1" t="str">
        <f t="shared" si="1"/>
        <v/>
      </c>
      <c r="K19" s="1" t="str">
        <f t="shared" si="1"/>
        <v/>
      </c>
    </row>
    <row r="20" spans="1:11" x14ac:dyDescent="0.35">
      <c r="B20" s="34"/>
      <c r="C20" t="s">
        <v>205</v>
      </c>
      <c r="D20" t="s">
        <v>206</v>
      </c>
      <c r="F20" s="19" t="s">
        <v>91</v>
      </c>
      <c r="G20" s="19" t="s">
        <v>91</v>
      </c>
      <c r="H20" s="19" t="s">
        <v>44</v>
      </c>
      <c r="I20" s="22"/>
      <c r="J20" s="1" t="s">
        <v>207</v>
      </c>
      <c r="K20" s="1" t="s">
        <v>207</v>
      </c>
    </row>
    <row r="21" spans="1:11" x14ac:dyDescent="0.35">
      <c r="B21" s="34"/>
      <c r="C21" t="s">
        <v>89</v>
      </c>
      <c r="D21" t="s">
        <v>90</v>
      </c>
      <c r="F21" s="19" t="s">
        <v>91</v>
      </c>
      <c r="G21" s="19" t="s">
        <v>91</v>
      </c>
      <c r="H21" s="19" t="s">
        <v>44</v>
      </c>
      <c r="I21" s="22"/>
      <c r="J21" s="1" t="s">
        <v>208</v>
      </c>
      <c r="K21" s="1" t="s">
        <v>208</v>
      </c>
    </row>
    <row r="22" spans="1:11" x14ac:dyDescent="0.35">
      <c r="C22" t="s">
        <v>148</v>
      </c>
      <c r="D22" t="s">
        <v>149</v>
      </c>
      <c r="F22" s="19" t="s">
        <v>158</v>
      </c>
      <c r="G22" s="19" t="s">
        <v>158</v>
      </c>
      <c r="H22" s="19" t="s">
        <v>54</v>
      </c>
      <c r="I22" s="22"/>
      <c r="J22" s="1" t="str">
        <f>IF(F22 = "Is Null", _xlfn.CONCAT(" Or ",$C22, " IS NOT NULL"), IF(F22 = "Cannot be Null", _xlfn.CONCAT(" Or ",$C22, " IS NULL"), IF(F22 = "*Can Be Null", _xlfn.CONCAT(" Or (",$K$4, $C22, " IS NULL)"),"")))</f>
        <v/>
      </c>
      <c r="K22" s="1" t="str">
        <f>IF(G22 = "Is Null", _xlfn.CONCAT(" Or ",$C22, " IS NOT NULL"), IF(G22 = "Cannot be Null", _xlfn.CONCAT(" Or ",$C22, " IS NULL"), IF(G22 = "*Can Be Null", _xlfn.CONCAT(" Or (",$K$4, $C22, " IS NULL)"),"")))</f>
        <v/>
      </c>
    </row>
    <row r="23" spans="1:11" x14ac:dyDescent="0.35">
      <c r="C23" t="s">
        <v>209</v>
      </c>
      <c r="D23" t="s">
        <v>210</v>
      </c>
      <c r="F23" s="19"/>
      <c r="G23" s="19"/>
      <c r="H23" s="19"/>
      <c r="I23" s="22"/>
      <c r="J23" s="1" t="str">
        <f>IF(F23 = "Is Null", _xlfn.CONCAT(" Or ",$C23, " IS NOT NULL"), IF(F23 = "Cannot be Null", _xlfn.CONCAT(" Or ",$C23, " IS NULL"), IF(F23 = "*Can Be Null", _xlfn.CONCAT(" Or (",$K$4, $C23, " IS NULL)"),"")))</f>
        <v/>
      </c>
      <c r="K23" s="1" t="str">
        <f>IF(G23 = "Is Null", _xlfn.CONCAT(" Or ",$C23, " IS NOT NULL"), IF(G23 = "Cannot be Null", _xlfn.CONCAT(" Or ",$C23, " IS NULL"), IF(G23 = "*Can Be Null", _xlfn.CONCAT(" Or (",$K$4, $C23, " IS NULL)"),"")))</f>
        <v/>
      </c>
    </row>
    <row r="24" spans="1:11" x14ac:dyDescent="0.35">
      <c r="A24" s="39"/>
      <c r="B24" s="34"/>
      <c r="C24" t="s">
        <v>174</v>
      </c>
      <c r="D24" t="s">
        <v>175</v>
      </c>
      <c r="E24" s="20" t="s">
        <v>50</v>
      </c>
      <c r="F24" s="19" t="s">
        <v>150</v>
      </c>
      <c r="G24" s="19" t="s">
        <v>91</v>
      </c>
      <c r="H24" s="19" t="s">
        <v>44</v>
      </c>
      <c r="I24" s="22" t="s">
        <v>176</v>
      </c>
      <c r="J24" s="1" t="s">
        <v>211</v>
      </c>
      <c r="K24" s="1" t="s">
        <v>212</v>
      </c>
    </row>
    <row r="25" spans="1:11" x14ac:dyDescent="0.35">
      <c r="B25" s="34"/>
      <c r="C25" t="s">
        <v>213</v>
      </c>
      <c r="D25" t="s">
        <v>214</v>
      </c>
      <c r="F25" s="19" t="s">
        <v>150</v>
      </c>
      <c r="G25" s="19" t="s">
        <v>150</v>
      </c>
      <c r="H25" s="19" t="s">
        <v>54</v>
      </c>
      <c r="I25" s="22" t="s">
        <v>215</v>
      </c>
      <c r="J25" s="1" t="str">
        <f>IF(F25 = "Is Null", _xlfn.CONCAT(" Or ",$C25, " IS NOT NULL"), IF(F25 = "Cannot be Null", _xlfn.CONCAT(" Or ",$C25, " IS NULL"), IF(F25 = "*Can Be Null", _xlfn.CONCAT(" Or (",$K$4, $C25, " IS NULL)"),"")))</f>
        <v xml:space="preserve"> Or LASTSERVICE IS NOT NULL</v>
      </c>
      <c r="K25" s="1" t="str">
        <f>IF(G25 = "Is Null", _xlfn.CONCAT(" Or ",$C25, " IS NOT NULL"), IF(G25 = "Cannot be Null", _xlfn.CONCAT(" Or ",$C25, " IS NULL"), IF(G25 = "*Can Be Null", _xlfn.CONCAT(" Or (",$K$4, $C25, " IS NULL)"),"")))</f>
        <v xml:space="preserve"> Or LASTSERVICE IS NOT NULL</v>
      </c>
    </row>
    <row r="26" spans="1:11" x14ac:dyDescent="0.35">
      <c r="B26" s="34"/>
      <c r="C26" t="s">
        <v>216</v>
      </c>
      <c r="D26" t="s">
        <v>217</v>
      </c>
      <c r="F26" s="19" t="s">
        <v>150</v>
      </c>
      <c r="G26" s="19" t="s">
        <v>150</v>
      </c>
      <c r="H26" s="19" t="s">
        <v>54</v>
      </c>
      <c r="I26" s="22"/>
      <c r="J26" s="1" t="s">
        <v>218</v>
      </c>
      <c r="K26" s="1" t="s">
        <v>218</v>
      </c>
    </row>
    <row r="27" spans="1:11" x14ac:dyDescent="0.35">
      <c r="C27" t="s">
        <v>99</v>
      </c>
      <c r="D27" t="s">
        <v>100</v>
      </c>
      <c r="F27" s="19" t="s">
        <v>150</v>
      </c>
      <c r="G27" s="19" t="s">
        <v>150</v>
      </c>
      <c r="H27" s="19" t="s">
        <v>44</v>
      </c>
      <c r="I27" s="22" t="s">
        <v>192</v>
      </c>
    </row>
    <row r="28" spans="1:11" x14ac:dyDescent="0.35">
      <c r="C28" t="s">
        <v>101</v>
      </c>
      <c r="D28" t="s">
        <v>102</v>
      </c>
      <c r="F28" s="19" t="s">
        <v>150</v>
      </c>
      <c r="G28" s="19" t="s">
        <v>150</v>
      </c>
      <c r="H28" s="19" t="s">
        <v>54</v>
      </c>
      <c r="I28" s="22" t="s">
        <v>192</v>
      </c>
    </row>
    <row r="29" spans="1:11" x14ac:dyDescent="0.35">
      <c r="C29" t="s">
        <v>103</v>
      </c>
      <c r="D29" t="s">
        <v>104</v>
      </c>
      <c r="E29" s="20" t="s">
        <v>76</v>
      </c>
      <c r="F29" s="17"/>
      <c r="G29" s="17"/>
      <c r="H29" s="19" t="s">
        <v>54</v>
      </c>
      <c r="I29" s="22"/>
      <c r="J29" s="1" t="str">
        <f>IF(F29 = "Is Null", _xlfn.CONCAT(" Or ",$C29, " IS NOT NULL"), IF(F29 = "Cannot be Null", _xlfn.CONCAT(" Or ",$C29, " IS NULL"), IF(F29 = "*Can Be Null", _xlfn.CONCAT(" Or (",$K$4, $C29, " IS NULL)"),"")))</f>
        <v/>
      </c>
      <c r="K29" s="1" t="str">
        <f>IF(G29 = "Is Null", _xlfn.CONCAT(" Or ",$C29, " IS NOT NULL"), IF(G29 = "Cannot be Null", _xlfn.CONCAT(" Or ",$C29, " IS NULL"), IF(G29 = "*Can Be Null", _xlfn.CONCAT(" Or (",$K$4, $C29, " IS NULL)"),"")))</f>
        <v/>
      </c>
    </row>
    <row r="30" spans="1:11" ht="29" x14ac:dyDescent="0.35">
      <c r="C30" t="s">
        <v>105</v>
      </c>
      <c r="D30" t="s">
        <v>106</v>
      </c>
      <c r="E30" s="20" t="s">
        <v>50</v>
      </c>
      <c r="F30" s="17"/>
      <c r="G30" s="17"/>
      <c r="H30" s="19" t="s">
        <v>44</v>
      </c>
      <c r="I30" s="22" t="s">
        <v>107</v>
      </c>
      <c r="J30" s="1" t="str">
        <f>IF(F30 = "Is Null", _xlfn.CONCAT(" Or ",$C30, " IS NOT NULL"), IF(F30 = "Cannot be Null", _xlfn.CONCAT(" Or ",$C30, " IS NULL"), IF(F30 = "*Can Be Null", _xlfn.CONCAT(" Or (",$K$4, $C30, " IS NULL)"),"")))</f>
        <v/>
      </c>
      <c r="K30" s="1" t="str">
        <f>IF(G30 = "Is Null", _xlfn.CONCAT(" Or ",$C30, " IS NOT NULL"), IF(G30 = "Cannot be Null", _xlfn.CONCAT(" Or ",$C30, " IS NULL"), IF(G30 = "*Can Be Null", _xlfn.CONCAT(" Or (",$K$4, $C30, " IS NULL)"),"")))</f>
        <v/>
      </c>
    </row>
    <row r="31" spans="1:11" x14ac:dyDescent="0.35">
      <c r="B31" s="34"/>
      <c r="C31" s="38" t="s">
        <v>108</v>
      </c>
      <c r="D31" t="s">
        <v>109</v>
      </c>
      <c r="F31" s="40" t="s">
        <v>150</v>
      </c>
      <c r="G31" s="19" t="s">
        <v>158</v>
      </c>
      <c r="H31" s="19" t="s">
        <v>44</v>
      </c>
      <c r="I31" s="35" t="s">
        <v>198</v>
      </c>
      <c r="J31" s="1" t="s">
        <v>111</v>
      </c>
      <c r="K31" s="1" t="s">
        <v>219</v>
      </c>
    </row>
    <row r="32" spans="1:11" x14ac:dyDescent="0.35">
      <c r="C32" t="s">
        <v>112</v>
      </c>
      <c r="D32" t="s">
        <v>113</v>
      </c>
      <c r="E32" s="20" t="s">
        <v>43</v>
      </c>
      <c r="F32" s="17"/>
      <c r="G32" s="17"/>
      <c r="H32" s="19" t="s">
        <v>54</v>
      </c>
      <c r="I32" s="22"/>
      <c r="J32" s="1" t="str">
        <f t="shared" ref="J32:K34" si="2">IF(F32 = "Is Null", _xlfn.CONCAT(" Or ",$C32, " IS NOT NULL"), IF(F32 = "Cannot be Null", _xlfn.CONCAT(" Or ",$C32, " IS NULL"), IF(F32 = "*Can Be Null", _xlfn.CONCAT(" Or (",$K$4, $C32, " IS NULL)"),"")))</f>
        <v/>
      </c>
      <c r="K32" s="1" t="str">
        <f t="shared" si="2"/>
        <v/>
      </c>
    </row>
    <row r="33" spans="1:11" x14ac:dyDescent="0.35">
      <c r="C33" t="s">
        <v>114</v>
      </c>
      <c r="D33" t="s">
        <v>114</v>
      </c>
      <c r="E33" s="20" t="s">
        <v>50</v>
      </c>
      <c r="F33" s="17"/>
      <c r="G33" s="17"/>
      <c r="H33" s="19" t="s">
        <v>44</v>
      </c>
      <c r="I33" s="22"/>
      <c r="J33" s="1" t="str">
        <f t="shared" si="2"/>
        <v/>
      </c>
      <c r="K33" s="1" t="str">
        <f t="shared" si="2"/>
        <v/>
      </c>
    </row>
    <row r="34" spans="1:11" x14ac:dyDescent="0.35">
      <c r="B34" s="34"/>
      <c r="C34" t="s">
        <v>115</v>
      </c>
      <c r="D34" t="s">
        <v>116</v>
      </c>
      <c r="F34" s="19" t="s">
        <v>150</v>
      </c>
      <c r="G34" s="19" t="s">
        <v>158</v>
      </c>
      <c r="H34" s="19" t="s">
        <v>54</v>
      </c>
      <c r="I34" s="22"/>
      <c r="J34" s="1" t="str">
        <f t="shared" si="2"/>
        <v xml:space="preserve"> Or PROJ_UPDATE IS NOT NULL</v>
      </c>
      <c r="K34" s="1" t="str">
        <f t="shared" si="2"/>
        <v/>
      </c>
    </row>
    <row r="35" spans="1:11" ht="43.5" x14ac:dyDescent="0.35">
      <c r="B35" s="34"/>
      <c r="C35" t="s">
        <v>159</v>
      </c>
      <c r="D35" t="s">
        <v>160</v>
      </c>
      <c r="F35" s="19" t="s">
        <v>84</v>
      </c>
      <c r="G35" s="19" t="s">
        <v>84</v>
      </c>
      <c r="H35" s="19" t="s">
        <v>44</v>
      </c>
      <c r="I35" s="35" t="s">
        <v>220</v>
      </c>
      <c r="J35" s="1" t="s">
        <v>221</v>
      </c>
      <c r="K35" s="1" t="s">
        <v>221</v>
      </c>
    </row>
    <row r="36" spans="1:11" ht="29" x14ac:dyDescent="0.35">
      <c r="B36" s="34"/>
      <c r="C36" t="s">
        <v>193</v>
      </c>
      <c r="D36" t="s">
        <v>194</v>
      </c>
      <c r="F36" s="19"/>
      <c r="G36" s="19"/>
      <c r="H36" s="19" t="s">
        <v>54</v>
      </c>
      <c r="I36" s="35" t="s">
        <v>222</v>
      </c>
      <c r="J36" s="1" t="str">
        <f>IF(F36 = "Is Null", _xlfn.CONCAT(" Or ",$C36, " IS NOT NULL"), IF(F36 = "Cannot be Null", _xlfn.CONCAT(" Or ",$C36, " IS NULL"), IF(F36 = "*Can Be Null", _xlfn.CONCAT(" Or (",$K$4, $C36, " IS NULL)"),"")))</f>
        <v/>
      </c>
    </row>
    <row r="37" spans="1:11" ht="29" x14ac:dyDescent="0.35">
      <c r="A37" s="39"/>
      <c r="B37" s="34"/>
      <c r="C37" t="s">
        <v>169</v>
      </c>
      <c r="D37" t="s">
        <v>170</v>
      </c>
      <c r="E37" s="20" t="s">
        <v>50</v>
      </c>
      <c r="F37" s="19" t="s">
        <v>150</v>
      </c>
      <c r="G37" s="19" t="s">
        <v>223</v>
      </c>
      <c r="H37" s="19" t="s">
        <v>44</v>
      </c>
      <c r="I37" s="22" t="s">
        <v>224</v>
      </c>
      <c r="J37" s="1" t="s">
        <v>225</v>
      </c>
      <c r="K37" s="1" t="s">
        <v>225</v>
      </c>
    </row>
    <row r="38" spans="1:11" ht="29" x14ac:dyDescent="0.35">
      <c r="B38" s="34"/>
      <c r="C38" t="s">
        <v>183</v>
      </c>
      <c r="D38" t="s">
        <v>184</v>
      </c>
      <c r="E38" s="20" t="s">
        <v>50</v>
      </c>
      <c r="F38" s="19" t="s">
        <v>150</v>
      </c>
      <c r="G38" s="19" t="s">
        <v>91</v>
      </c>
      <c r="H38" s="19" t="s">
        <v>44</v>
      </c>
      <c r="I38" s="22" t="s">
        <v>226</v>
      </c>
      <c r="J38" s="1" t="s">
        <v>227</v>
      </c>
      <c r="K38" s="1" t="s">
        <v>227</v>
      </c>
    </row>
    <row r="39" spans="1:11" ht="29" x14ac:dyDescent="0.35">
      <c r="B39" s="34"/>
      <c r="C39" t="s">
        <v>165</v>
      </c>
      <c r="D39" t="s">
        <v>166</v>
      </c>
      <c r="E39" s="20" t="s">
        <v>50</v>
      </c>
      <c r="F39" s="19" t="s">
        <v>150</v>
      </c>
      <c r="G39" s="19" t="s">
        <v>91</v>
      </c>
      <c r="H39" s="19" t="s">
        <v>44</v>
      </c>
      <c r="I39" s="22" t="s">
        <v>228</v>
      </c>
      <c r="J39" s="1" t="str">
        <f>IF(F39 = "Is Null", _xlfn.CONCAT(" Or ",$C39, " IS NOT NULL"), IF(F39 = "Cannot be Null", _xlfn.CONCAT(" Or ",$C39, " IS NULL"), IF(F39 = "*Can Be Null", _xlfn.CONCAT(" Or (",$K$4, $C39, " IS NULL)"),"")))</f>
        <v xml:space="preserve"> Or CLOCKTOCLOSE IS NOT NULL</v>
      </c>
      <c r="K39" s="1" t="s">
        <v>229</v>
      </c>
    </row>
    <row r="40" spans="1:11" ht="29" x14ac:dyDescent="0.35">
      <c r="B40" s="34"/>
      <c r="C40" t="s">
        <v>179</v>
      </c>
      <c r="D40" t="s">
        <v>180</v>
      </c>
      <c r="E40" s="20" t="s">
        <v>50</v>
      </c>
      <c r="F40" s="19" t="s">
        <v>150</v>
      </c>
      <c r="G40" s="19" t="s">
        <v>155</v>
      </c>
      <c r="H40" s="19" t="s">
        <v>44</v>
      </c>
      <c r="I40" s="22" t="s">
        <v>230</v>
      </c>
      <c r="K40" s="1" t="s">
        <v>231</v>
      </c>
    </row>
    <row r="41" spans="1:11" ht="29" x14ac:dyDescent="0.35">
      <c r="B41" s="34"/>
      <c r="C41" t="s">
        <v>161</v>
      </c>
      <c r="D41" t="s">
        <v>162</v>
      </c>
      <c r="E41" s="20" t="s">
        <v>50</v>
      </c>
      <c r="F41" s="19" t="s">
        <v>158</v>
      </c>
      <c r="G41" s="19" t="s">
        <v>91</v>
      </c>
      <c r="H41" s="19" t="s">
        <v>44</v>
      </c>
      <c r="I41" s="22" t="s">
        <v>232</v>
      </c>
      <c r="J41" s="1" t="str">
        <f t="shared" ref="J41:J56" si="3">IF(F41 = "Is Null", _xlfn.CONCAT(" Or ",$C41, " IS NOT NULL"), IF(F41 = "Cannot be Null", _xlfn.CONCAT(" Or ",$C41, " IS NULL"), IF(F41 = "*Can Be Null", _xlfn.CONCAT(" Or (",$K$4, $C41, " IS NULL)"),"")))</f>
        <v/>
      </c>
      <c r="K41" s="1" t="s">
        <v>233</v>
      </c>
    </row>
    <row r="42" spans="1:11" ht="29" x14ac:dyDescent="0.35">
      <c r="B42" s="34"/>
      <c r="C42" t="s">
        <v>200</v>
      </c>
      <c r="D42" t="s">
        <v>201</v>
      </c>
      <c r="F42" s="19" t="s">
        <v>150</v>
      </c>
      <c r="G42" s="19" t="s">
        <v>158</v>
      </c>
      <c r="H42" s="19" t="s">
        <v>54</v>
      </c>
      <c r="I42" s="41" t="s">
        <v>234</v>
      </c>
      <c r="J42" s="1" t="str">
        <f t="shared" si="3"/>
        <v xml:space="preserve"> Or TURNSTOCLOSE IS NOT NULL</v>
      </c>
    </row>
    <row r="43" spans="1:11" x14ac:dyDescent="0.35">
      <c r="C43" t="s">
        <v>235</v>
      </c>
      <c r="D43" t="s">
        <v>236</v>
      </c>
      <c r="E43" s="20" t="s">
        <v>50</v>
      </c>
      <c r="F43" s="19"/>
      <c r="G43" s="19"/>
      <c r="H43" s="19" t="s">
        <v>44</v>
      </c>
      <c r="I43" s="22" t="s">
        <v>237</v>
      </c>
      <c r="J43" s="1" t="str">
        <f t="shared" si="3"/>
        <v/>
      </c>
      <c r="K43" s="1" t="str">
        <f>IF(G43 = "Is Null", _xlfn.CONCAT(" Or ",$C43, " IS NOT NULL"), IF(G43 = "Cannot be Null", _xlfn.CONCAT(" Or ",$C43, " IS NULL"), IF(G43 = "*Can Be Null", _xlfn.CONCAT(" Or (",$K$4, $C43, " IS NULL)"),"")))</f>
        <v/>
      </c>
    </row>
    <row r="44" spans="1:11" x14ac:dyDescent="0.35">
      <c r="C44" t="s">
        <v>238</v>
      </c>
      <c r="D44" t="s">
        <v>239</v>
      </c>
      <c r="E44" s="20" t="s">
        <v>50</v>
      </c>
      <c r="F44" s="19"/>
      <c r="G44" s="19"/>
      <c r="H44" s="19" t="s">
        <v>54</v>
      </c>
      <c r="I44" s="22" t="s">
        <v>240</v>
      </c>
      <c r="J44" s="1" t="str">
        <f t="shared" si="3"/>
        <v/>
      </c>
      <c r="K44" s="1" t="str">
        <f>IF(G44 = "Is Null", _xlfn.CONCAT(" Or ",$C44, " IS NOT NULL"), IF(G44 = "Cannot be Null", _xlfn.CONCAT(" Or ",$C44, " IS NULL"), IF(G44 = "*Can Be Null", _xlfn.CONCAT(" Or (",$K$4, $C44, " IS NULL)"),"")))</f>
        <v/>
      </c>
    </row>
    <row r="45" spans="1:11" x14ac:dyDescent="0.35">
      <c r="C45" t="s">
        <v>241</v>
      </c>
      <c r="D45" t="s">
        <v>242</v>
      </c>
      <c r="E45" s="20" t="s">
        <v>50</v>
      </c>
      <c r="F45" s="19" t="s">
        <v>91</v>
      </c>
      <c r="G45" s="19" t="s">
        <v>155</v>
      </c>
      <c r="H45" s="19" t="s">
        <v>44</v>
      </c>
      <c r="I45" s="22" t="s">
        <v>240</v>
      </c>
      <c r="J45" s="1" t="str">
        <f t="shared" si="3"/>
        <v xml:space="preserve"> Or STREETNAME IS NULL</v>
      </c>
      <c r="K45" s="1" t="str">
        <f>IF(G45 = "Is Null", _xlfn.CONCAT(" Or ",$C45, " IS NOT NULL"), IF(G45 = "Cannot be Null", _xlfn.CONCAT(" Or ",$C45, " IS NULL"), IF(G45 = "*Can Be Null", _xlfn.CONCAT(" Or (",$K$4, $C45, " IS NULL)"),"")))</f>
        <v xml:space="preserve"> Or (CREATIONDATE &gt;= '{}' And STREETNAME IS NULL)</v>
      </c>
    </row>
    <row r="46" spans="1:11" x14ac:dyDescent="0.35">
      <c r="B46" s="34"/>
      <c r="C46" t="s">
        <v>243</v>
      </c>
      <c r="D46" t="s">
        <v>244</v>
      </c>
      <c r="F46" s="19" t="s">
        <v>158</v>
      </c>
      <c r="G46" s="19" t="s">
        <v>155</v>
      </c>
      <c r="I46" s="42" t="s">
        <v>245</v>
      </c>
      <c r="J46" s="1" t="str">
        <f t="shared" si="3"/>
        <v/>
      </c>
      <c r="K46" s="1" t="s">
        <v>246</v>
      </c>
    </row>
    <row r="47" spans="1:11" x14ac:dyDescent="0.35">
      <c r="B47" s="34"/>
      <c r="C47" t="s">
        <v>247</v>
      </c>
      <c r="D47" t="s">
        <v>248</v>
      </c>
      <c r="F47" s="19" t="s">
        <v>158</v>
      </c>
      <c r="G47" s="19" t="s">
        <v>155</v>
      </c>
      <c r="I47" s="42" t="s">
        <v>249</v>
      </c>
      <c r="J47" s="1" t="str">
        <f t="shared" si="3"/>
        <v/>
      </c>
      <c r="K47" s="1" t="s">
        <v>250</v>
      </c>
    </row>
    <row r="48" spans="1:11" x14ac:dyDescent="0.35">
      <c r="B48" s="34"/>
      <c r="C48" t="s">
        <v>251</v>
      </c>
      <c r="D48" t="s">
        <v>252</v>
      </c>
      <c r="F48" s="19" t="s">
        <v>158</v>
      </c>
      <c r="G48" s="19" t="s">
        <v>155</v>
      </c>
      <c r="I48" s="42" t="s">
        <v>253</v>
      </c>
      <c r="J48" s="1" t="str">
        <f t="shared" si="3"/>
        <v/>
      </c>
      <c r="K48" s="1" t="s">
        <v>254</v>
      </c>
    </row>
    <row r="49" spans="2:11" x14ac:dyDescent="0.35">
      <c r="B49" s="34"/>
      <c r="C49" t="s">
        <v>190</v>
      </c>
      <c r="D49" t="s">
        <v>191</v>
      </c>
      <c r="F49" s="19" t="s">
        <v>158</v>
      </c>
      <c r="G49" s="19" t="s">
        <v>155</v>
      </c>
      <c r="J49" s="1" t="str">
        <f t="shared" si="3"/>
        <v/>
      </c>
      <c r="K49" s="1" t="str">
        <f t="shared" ref="K49:K56" si="4">IF(G49 = "Is Null", _xlfn.CONCAT(" Or ",$C49, " IS NOT NULL"), IF(G49 = "Cannot be Null", _xlfn.CONCAT(" Or ",$C49, " IS NULL"), IF(G49 = "*Can Be Null", _xlfn.CONCAT(" Or (",$K$4, $C49, " IS NULL)"),"")))</f>
        <v xml:space="preserve"> Or (CREATIONDATE &gt;= '{}' And ELEVATION IS NULL)</v>
      </c>
    </row>
    <row r="50" spans="2:11" x14ac:dyDescent="0.35">
      <c r="B50" s="34"/>
      <c r="C50" t="s">
        <v>255</v>
      </c>
      <c r="D50" t="s">
        <v>256</v>
      </c>
      <c r="F50" s="19" t="s">
        <v>158</v>
      </c>
      <c r="G50" s="19" t="s">
        <v>91</v>
      </c>
      <c r="J50" s="1" t="str">
        <f t="shared" si="3"/>
        <v/>
      </c>
      <c r="K50" s="1" t="str">
        <f t="shared" si="4"/>
        <v xml:space="preserve"> Or DEADEND IS NULL</v>
      </c>
    </row>
    <row r="51" spans="2:11" x14ac:dyDescent="0.35">
      <c r="B51" s="34"/>
      <c r="C51" t="s">
        <v>119</v>
      </c>
      <c r="D51" t="s">
        <v>120</v>
      </c>
      <c r="E51" s="20" t="s">
        <v>50</v>
      </c>
      <c r="F51" s="17"/>
      <c r="G51" s="17"/>
      <c r="H51" s="19" t="s">
        <v>54</v>
      </c>
      <c r="I51" s="22"/>
      <c r="J51" s="1" t="str">
        <f t="shared" si="3"/>
        <v/>
      </c>
      <c r="K51" s="1" t="str">
        <f t="shared" si="4"/>
        <v/>
      </c>
    </row>
    <row r="52" spans="2:11" x14ac:dyDescent="0.35">
      <c r="C52" t="s">
        <v>121</v>
      </c>
      <c r="D52" t="s">
        <v>122</v>
      </c>
      <c r="E52" s="20" t="s">
        <v>50</v>
      </c>
      <c r="F52" s="17"/>
      <c r="G52" s="17"/>
      <c r="H52" s="19" t="s">
        <v>54</v>
      </c>
      <c r="I52" s="22"/>
      <c r="J52" s="1" t="str">
        <f t="shared" si="3"/>
        <v/>
      </c>
      <c r="K52" s="1" t="str">
        <f t="shared" si="4"/>
        <v/>
      </c>
    </row>
    <row r="53" spans="2:11" x14ac:dyDescent="0.35">
      <c r="C53" t="s">
        <v>123</v>
      </c>
      <c r="D53" t="s">
        <v>124</v>
      </c>
      <c r="E53" s="20" t="s">
        <v>50</v>
      </c>
      <c r="F53" s="17"/>
      <c r="G53" s="17"/>
      <c r="H53" s="19" t="s">
        <v>54</v>
      </c>
      <c r="I53" s="22"/>
      <c r="J53" s="1" t="str">
        <f t="shared" si="3"/>
        <v/>
      </c>
      <c r="K53" s="1" t="str">
        <f t="shared" si="4"/>
        <v/>
      </c>
    </row>
    <row r="54" spans="2:11" x14ac:dyDescent="0.35">
      <c r="C54" t="s">
        <v>125</v>
      </c>
      <c r="D54" t="s">
        <v>126</v>
      </c>
      <c r="E54" s="20" t="s">
        <v>50</v>
      </c>
      <c r="F54" s="17"/>
      <c r="G54" s="17"/>
      <c r="H54" s="19" t="s">
        <v>54</v>
      </c>
      <c r="I54" s="22"/>
      <c r="J54" s="1" t="str">
        <f t="shared" si="3"/>
        <v/>
      </c>
      <c r="K54" s="1" t="str">
        <f t="shared" si="4"/>
        <v/>
      </c>
    </row>
    <row r="55" spans="2:11" x14ac:dyDescent="0.35">
      <c r="C55" t="s">
        <v>127</v>
      </c>
      <c r="D55" t="s">
        <v>128</v>
      </c>
      <c r="E55" s="20" t="s">
        <v>50</v>
      </c>
      <c r="F55" s="17"/>
      <c r="G55" s="17"/>
      <c r="H55" s="19" t="s">
        <v>54</v>
      </c>
      <c r="I55" s="22"/>
      <c r="J55" s="1" t="str">
        <f t="shared" si="3"/>
        <v/>
      </c>
      <c r="K55" s="1" t="str">
        <f t="shared" si="4"/>
        <v/>
      </c>
    </row>
    <row r="56" spans="2:11" x14ac:dyDescent="0.35">
      <c r="C56" t="s">
        <v>129</v>
      </c>
      <c r="D56" t="s">
        <v>130</v>
      </c>
      <c r="E56" s="20" t="s">
        <v>50</v>
      </c>
      <c r="F56" s="17"/>
      <c r="G56" s="17"/>
      <c r="H56" s="19" t="s">
        <v>54</v>
      </c>
      <c r="I56" s="22"/>
      <c r="J56" s="1" t="str">
        <f t="shared" si="3"/>
        <v/>
      </c>
      <c r="K56" s="1" t="str">
        <f t="shared" si="4"/>
        <v/>
      </c>
    </row>
    <row r="61" spans="2:11" x14ac:dyDescent="0.35">
      <c r="E61" s="1" t="str">
        <f>IF(A61 = "Is Null", _xlfn.CONCAT(" Or ",$C61, " IS NOT NULL"), IF(A61 = "Cannot be Null", _xlfn.CONCAT(" Or ",$C61, " IS NULL"), IF(A61 = "*Can Be Null", _xlfn.CONCAT(" Or (",$K$4, $C61, " IS NULL)"),"")))</f>
        <v/>
      </c>
    </row>
  </sheetData>
  <mergeCells count="6">
    <mergeCell ref="I5:I7"/>
    <mergeCell ref="C5:C7"/>
    <mergeCell ref="D5:D7"/>
    <mergeCell ref="E5:E7"/>
    <mergeCell ref="F5:G6"/>
    <mergeCell ref="H5:H7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767DF-78EB-4B87-ACFF-F1E5A3B5591A}">
  <dimension ref="C1:M39"/>
  <sheetViews>
    <sheetView workbookViewId="0">
      <pane xSplit="7" ySplit="7" topLeftCell="H8" activePane="bottomRight" state="frozen"/>
      <selection pane="topRight" activeCell="H1" sqref="H1"/>
      <selection pane="bottomLeft" activeCell="A8" sqref="A8"/>
      <selection pane="bottomRight"/>
    </sheetView>
  </sheetViews>
  <sheetFormatPr defaultRowHeight="14.5" x14ac:dyDescent="0.35"/>
  <cols>
    <col min="1" max="1" width="4" customWidth="1"/>
    <col min="2" max="2" width="4.26953125" customWidth="1"/>
    <col min="3" max="3" width="26.453125" customWidth="1"/>
    <col min="4" max="4" width="32.26953125" customWidth="1"/>
    <col min="5" max="5" width="30.453125" style="1" customWidth="1"/>
    <col min="6" max="6" width="20.26953125" customWidth="1"/>
    <col min="7" max="7" width="16" customWidth="1"/>
    <col min="9" max="9" width="68.1796875" style="1" customWidth="1"/>
    <col min="10" max="10" width="30.26953125" style="1" customWidth="1"/>
    <col min="11" max="11" width="45.26953125" style="1" customWidth="1"/>
    <col min="12" max="12" width="37.26953125" customWidth="1"/>
    <col min="13" max="13" width="43" customWidth="1"/>
  </cols>
  <sheetData>
    <row r="1" spans="3:13" x14ac:dyDescent="0.35">
      <c r="D1" t="s">
        <v>30</v>
      </c>
      <c r="E1" s="1" t="s">
        <v>31</v>
      </c>
    </row>
    <row r="2" spans="3:13" ht="188.5" x14ac:dyDescent="0.35">
      <c r="D2" s="1" t="s">
        <v>142</v>
      </c>
      <c r="E2" s="1" t="s">
        <v>143</v>
      </c>
      <c r="J2" s="1" t="str">
        <f>_xlfn.CONCAT(J6:J13, J15:J65)</f>
        <v>Status = 'Under Construction' And  Or (CREATIONDATE &gt;= '{}' And PROJ_NAME IS NULL) Or INSTALLDATE IS NOT NULL Or RECDRAW IS NOT NULL</v>
      </c>
      <c r="K2" s="1" t="str">
        <f>_xlfn.CONCAT(K6:K13, K15:K65)</f>
        <v>Status = 'Active' And  Or (CREATIONDATE &gt;= '{}' And PROJ_NAME IS NULL) Or (CREATIONDATE &gt;= '{}' And INSTALLDATE IS NULL) Or (CREATIONDATE &gt;= '{}' And METERTYPE IS NULL) Or (CREATIONDATE &gt;= '{}' And SERVICE_ADDRESS IS NULL) Or (CREATIONDATE &gt;= '{}' And METER_SIZE IS NULL) Or (PROJ_NAME IS NOT NULL And RECDRAW &lt;&gt; 'Yes')</v>
      </c>
    </row>
    <row r="4" spans="3:13" x14ac:dyDescent="0.35">
      <c r="K4" s="1" t="s">
        <v>203</v>
      </c>
    </row>
    <row r="5" spans="3:13" x14ac:dyDescent="0.35">
      <c r="C5" s="52" t="s">
        <v>24</v>
      </c>
      <c r="D5" s="54" t="s">
        <v>25</v>
      </c>
      <c r="E5" s="47" t="s">
        <v>26</v>
      </c>
      <c r="F5" s="54" t="s">
        <v>257</v>
      </c>
      <c r="G5" s="56"/>
      <c r="H5" s="43" t="s">
        <v>28</v>
      </c>
      <c r="I5" s="43" t="s">
        <v>29</v>
      </c>
      <c r="J5" s="5" t="s">
        <v>30</v>
      </c>
      <c r="K5" s="6" t="s">
        <v>31</v>
      </c>
      <c r="L5" s="7" t="s">
        <v>32</v>
      </c>
      <c r="M5" s="8" t="s">
        <v>33</v>
      </c>
    </row>
    <row r="6" spans="3:13" x14ac:dyDescent="0.35">
      <c r="C6" s="52"/>
      <c r="D6" s="54"/>
      <c r="E6" s="47"/>
      <c r="F6" s="55"/>
      <c r="G6" s="57"/>
      <c r="H6" s="43"/>
      <c r="I6" s="43"/>
      <c r="J6" s="9" t="s">
        <v>35</v>
      </c>
      <c r="K6" s="1" t="s">
        <v>36</v>
      </c>
      <c r="L6" s="9" t="s">
        <v>37</v>
      </c>
      <c r="M6" s="10" t="s">
        <v>38</v>
      </c>
    </row>
    <row r="7" spans="3:13" x14ac:dyDescent="0.35">
      <c r="C7" s="53"/>
      <c r="D7" s="55"/>
      <c r="E7" s="48"/>
      <c r="F7" s="26" t="s">
        <v>39</v>
      </c>
      <c r="G7" s="31" t="s">
        <v>31</v>
      </c>
      <c r="H7" s="44"/>
      <c r="I7" s="44"/>
      <c r="J7" s="9" t="s">
        <v>40</v>
      </c>
      <c r="K7" s="1" t="s">
        <v>40</v>
      </c>
      <c r="L7" s="9"/>
      <c r="M7" s="10"/>
    </row>
    <row r="8" spans="3:13" x14ac:dyDescent="0.35">
      <c r="C8" t="s">
        <v>258</v>
      </c>
      <c r="D8" t="s">
        <v>258</v>
      </c>
      <c r="E8" s="33" t="s">
        <v>43</v>
      </c>
      <c r="F8" s="17"/>
      <c r="G8" s="17"/>
      <c r="H8" s="19" t="s">
        <v>54</v>
      </c>
      <c r="I8" s="22"/>
      <c r="J8" s="1" t="str">
        <f>IF(F8 = "Is Null", _xlfn.CONCAT(" Or ",$C8, " IS NOT NULL"), IF(F8 = "Cannot be Null", _xlfn.CONCAT(" Or ",$C8, " IS NULL"), IF(F8 = "*Can Be Null", _xlfn.CONCAT(" Or (",$K$4, $C8, " IS NULL)"),"")))</f>
        <v/>
      </c>
      <c r="K8" s="1" t="str">
        <f>IF(G8 = "Is Null", _xlfn.CONCAT(" Or ",$C8, " IS NOT NULL"), IF(G8 = "Cannot be Null", _xlfn.CONCAT(" Or ",$C8, " IS NULL"), IF(G8 = "*Can Be Null", _xlfn.CONCAT(" Or (",$K$4, $C8, " IS NULL)"),"")))</f>
        <v/>
      </c>
    </row>
    <row r="9" spans="3:13" x14ac:dyDescent="0.35">
      <c r="C9" t="s">
        <v>41</v>
      </c>
      <c r="D9" t="s">
        <v>41</v>
      </c>
      <c r="E9" s="33" t="s">
        <v>259</v>
      </c>
      <c r="F9" s="17"/>
      <c r="G9" s="17"/>
      <c r="H9" s="19" t="s">
        <v>44</v>
      </c>
      <c r="I9" s="22" t="s">
        <v>45</v>
      </c>
      <c r="J9" s="1" t="str">
        <f t="shared" ref="J9:K39" si="0">IF(F9 = "Is Null", _xlfn.CONCAT(" Or ",$C9, " IS NOT NULL"), IF(F9 = "Cannot be Null", _xlfn.CONCAT(" Or ",$C9, " IS NULL"), IF(F9 = "*Can Be Null", _xlfn.CONCAT(" Or (",$K$4, $C9, " IS NULL)"),"")))</f>
        <v/>
      </c>
      <c r="K9" s="1" t="str">
        <f t="shared" si="0"/>
        <v/>
      </c>
    </row>
    <row r="10" spans="3:13" x14ac:dyDescent="0.35">
      <c r="C10" t="s">
        <v>46</v>
      </c>
      <c r="D10" t="s">
        <v>46</v>
      </c>
      <c r="E10" s="33" t="s">
        <v>259</v>
      </c>
      <c r="F10" s="17"/>
      <c r="G10" s="17"/>
      <c r="H10" s="19" t="s">
        <v>44</v>
      </c>
      <c r="I10" s="22" t="s">
        <v>45</v>
      </c>
      <c r="J10" s="1" t="str">
        <f t="shared" si="0"/>
        <v/>
      </c>
      <c r="K10" s="1" t="str">
        <f t="shared" si="0"/>
        <v/>
      </c>
    </row>
    <row r="11" spans="3:13" x14ac:dyDescent="0.35">
      <c r="C11" t="s">
        <v>48</v>
      </c>
      <c r="D11" t="s">
        <v>48</v>
      </c>
      <c r="E11" s="33" t="s">
        <v>259</v>
      </c>
      <c r="F11" s="17"/>
      <c r="G11" s="17"/>
      <c r="H11" s="19" t="s">
        <v>44</v>
      </c>
      <c r="I11" s="22"/>
      <c r="J11" s="1" t="str">
        <f t="shared" si="0"/>
        <v/>
      </c>
      <c r="K11" s="1" t="str">
        <f t="shared" si="0"/>
        <v/>
      </c>
    </row>
    <row r="12" spans="3:13" ht="58" x14ac:dyDescent="0.35">
      <c r="C12" t="s">
        <v>51</v>
      </c>
      <c r="D12" t="s">
        <v>51</v>
      </c>
      <c r="F12" s="19" t="s">
        <v>155</v>
      </c>
      <c r="G12" s="19" t="s">
        <v>155</v>
      </c>
      <c r="H12" s="19" t="s">
        <v>54</v>
      </c>
      <c r="I12" s="22" t="s">
        <v>260</v>
      </c>
      <c r="J12" s="1" t="str">
        <f t="shared" si="0"/>
        <v xml:space="preserve"> Or (CREATIONDATE &gt;= '{}' And PROJ_NAME IS NULL)</v>
      </c>
      <c r="K12" s="1" t="str">
        <f t="shared" si="0"/>
        <v xml:space="preserve"> Or (CREATIONDATE &gt;= '{}' And PROJ_NAME IS NULL)</v>
      </c>
    </row>
    <row r="13" spans="3:13" x14ac:dyDescent="0.35">
      <c r="C13" t="s">
        <v>56</v>
      </c>
      <c r="D13" t="s">
        <v>56</v>
      </c>
      <c r="E13" s="33" t="s">
        <v>259</v>
      </c>
      <c r="F13" s="17"/>
      <c r="G13" s="17"/>
      <c r="H13" s="19" t="s">
        <v>54</v>
      </c>
      <c r="I13" s="22"/>
      <c r="J13" s="1" t="str">
        <f t="shared" si="0"/>
        <v/>
      </c>
      <c r="K13" s="1" t="str">
        <f t="shared" si="0"/>
        <v/>
      </c>
    </row>
    <row r="14" spans="3:13" x14ac:dyDescent="0.35">
      <c r="C14" t="s">
        <v>58</v>
      </c>
      <c r="D14" t="s">
        <v>58</v>
      </c>
      <c r="F14" s="19" t="s">
        <v>91</v>
      </c>
      <c r="G14" s="19" t="s">
        <v>91</v>
      </c>
      <c r="H14" s="19" t="s">
        <v>44</v>
      </c>
      <c r="I14" s="22"/>
      <c r="J14" s="1" t="str">
        <f t="shared" si="0"/>
        <v xml:space="preserve"> Or STATUS IS NULL</v>
      </c>
      <c r="K14" s="1" t="str">
        <f t="shared" si="0"/>
        <v xml:space="preserve"> Or STATUS IS NULL</v>
      </c>
    </row>
    <row r="15" spans="3:13" ht="29" x14ac:dyDescent="0.35">
      <c r="C15" t="s">
        <v>62</v>
      </c>
      <c r="D15" t="s">
        <v>62</v>
      </c>
      <c r="F15" s="19" t="s">
        <v>150</v>
      </c>
      <c r="G15" s="19" t="s">
        <v>84</v>
      </c>
      <c r="H15" s="19" t="s">
        <v>54</v>
      </c>
      <c r="I15" s="22" t="s">
        <v>261</v>
      </c>
      <c r="J15" s="1" t="str">
        <f t="shared" si="0"/>
        <v xml:space="preserve"> Or INSTALLDATE IS NOT NULL</v>
      </c>
      <c r="K15" s="1" t="str">
        <f t="shared" si="0"/>
        <v xml:space="preserve"> Or (CREATIONDATE &gt;= '{}' And INSTALLDATE IS NULL)</v>
      </c>
    </row>
    <row r="16" spans="3:13" x14ac:dyDescent="0.35">
      <c r="C16" t="s">
        <v>66</v>
      </c>
      <c r="D16" t="s">
        <v>66</v>
      </c>
      <c r="E16" s="33" t="s">
        <v>259</v>
      </c>
      <c r="F16" s="17"/>
      <c r="G16" s="17"/>
      <c r="H16" s="19" t="s">
        <v>54</v>
      </c>
      <c r="I16" s="22"/>
      <c r="J16" s="1" t="str">
        <f t="shared" si="0"/>
        <v/>
      </c>
      <c r="K16" s="1" t="str">
        <f t="shared" si="0"/>
        <v/>
      </c>
    </row>
    <row r="17" spans="3:11" x14ac:dyDescent="0.35">
      <c r="C17" t="s">
        <v>68</v>
      </c>
      <c r="D17" t="s">
        <v>68</v>
      </c>
      <c r="E17" s="33" t="s">
        <v>259</v>
      </c>
      <c r="F17" s="17"/>
      <c r="G17" s="17"/>
      <c r="H17" s="19" t="s">
        <v>54</v>
      </c>
      <c r="I17" s="22"/>
      <c r="J17" s="1" t="str">
        <f t="shared" si="0"/>
        <v/>
      </c>
      <c r="K17" s="1" t="str">
        <f t="shared" si="0"/>
        <v/>
      </c>
    </row>
    <row r="18" spans="3:11" x14ac:dyDescent="0.35">
      <c r="C18" t="s">
        <v>70</v>
      </c>
      <c r="D18" t="s">
        <v>70</v>
      </c>
      <c r="F18" s="19" t="s">
        <v>110</v>
      </c>
      <c r="G18" s="19" t="s">
        <v>110</v>
      </c>
      <c r="H18" s="19" t="s">
        <v>54</v>
      </c>
      <c r="I18" s="22"/>
      <c r="J18" s="1" t="str">
        <f t="shared" si="0"/>
        <v/>
      </c>
      <c r="K18" s="1" t="str">
        <f t="shared" si="0"/>
        <v/>
      </c>
    </row>
    <row r="19" spans="3:11" x14ac:dyDescent="0.35">
      <c r="C19" t="s">
        <v>72</v>
      </c>
      <c r="D19" t="s">
        <v>72</v>
      </c>
      <c r="F19" s="19" t="s">
        <v>110</v>
      </c>
      <c r="G19" s="19" t="s">
        <v>110</v>
      </c>
      <c r="H19" s="19" t="s">
        <v>54</v>
      </c>
      <c r="I19" s="22"/>
      <c r="J19" s="1" t="str">
        <f t="shared" si="0"/>
        <v/>
      </c>
      <c r="K19" s="1" t="str">
        <f t="shared" si="0"/>
        <v/>
      </c>
    </row>
    <row r="20" spans="3:11" x14ac:dyDescent="0.35">
      <c r="C20" t="s">
        <v>74</v>
      </c>
      <c r="E20" s="33" t="s">
        <v>76</v>
      </c>
      <c r="F20" s="17"/>
      <c r="G20" s="17"/>
      <c r="H20" s="19" t="s">
        <v>54</v>
      </c>
      <c r="I20" s="22"/>
      <c r="J20" s="1" t="str">
        <f t="shared" si="0"/>
        <v/>
      </c>
      <c r="K20" s="1" t="str">
        <f t="shared" si="0"/>
        <v/>
      </c>
    </row>
    <row r="21" spans="3:11" x14ac:dyDescent="0.35">
      <c r="C21" t="s">
        <v>262</v>
      </c>
      <c r="D21" t="s">
        <v>262</v>
      </c>
      <c r="F21" s="19" t="s">
        <v>110</v>
      </c>
      <c r="G21" s="19" t="s">
        <v>84</v>
      </c>
      <c r="H21" s="19" t="s">
        <v>44</v>
      </c>
      <c r="I21" s="22" t="s">
        <v>261</v>
      </c>
      <c r="J21" s="1" t="str">
        <f t="shared" si="0"/>
        <v/>
      </c>
      <c r="K21" s="1" t="str">
        <f t="shared" si="0"/>
        <v xml:space="preserve"> Or (CREATIONDATE &gt;= '{}' And METERTYPE IS NULL)</v>
      </c>
    </row>
    <row r="22" spans="3:11" x14ac:dyDescent="0.35">
      <c r="C22" t="s">
        <v>263</v>
      </c>
      <c r="D22" t="s">
        <v>263</v>
      </c>
      <c r="F22" s="19" t="s">
        <v>110</v>
      </c>
      <c r="G22" s="19" t="s">
        <v>110</v>
      </c>
      <c r="H22" s="19" t="s">
        <v>54</v>
      </c>
      <c r="I22" s="22"/>
      <c r="J22" s="1" t="str">
        <f t="shared" si="0"/>
        <v/>
      </c>
      <c r="K22" s="1" t="str">
        <f t="shared" si="0"/>
        <v/>
      </c>
    </row>
    <row r="23" spans="3:11" x14ac:dyDescent="0.35">
      <c r="C23" t="s">
        <v>264</v>
      </c>
      <c r="D23" t="s">
        <v>264</v>
      </c>
      <c r="F23" s="19" t="s">
        <v>110</v>
      </c>
      <c r="G23" s="19" t="s">
        <v>110</v>
      </c>
      <c r="H23" s="19" t="s">
        <v>54</v>
      </c>
      <c r="I23" s="22"/>
      <c r="J23" s="1" t="str">
        <f t="shared" si="0"/>
        <v/>
      </c>
      <c r="K23" s="1" t="str">
        <f t="shared" si="0"/>
        <v/>
      </c>
    </row>
    <row r="24" spans="3:11" ht="29" x14ac:dyDescent="0.35">
      <c r="C24" t="s">
        <v>265</v>
      </c>
      <c r="D24" t="s">
        <v>265</v>
      </c>
      <c r="F24" s="19" t="s">
        <v>110</v>
      </c>
      <c r="G24" s="19" t="s">
        <v>84</v>
      </c>
      <c r="H24" s="19" t="s">
        <v>54</v>
      </c>
      <c r="I24" s="22" t="s">
        <v>261</v>
      </c>
      <c r="J24" s="1" t="str">
        <f t="shared" si="0"/>
        <v/>
      </c>
      <c r="K24" s="1" t="str">
        <f t="shared" si="0"/>
        <v xml:space="preserve"> Or (CREATIONDATE &gt;= '{}' And SERVICE_ADDRESS IS NULL)</v>
      </c>
    </row>
    <row r="25" spans="3:11" x14ac:dyDescent="0.35">
      <c r="C25" t="s">
        <v>266</v>
      </c>
      <c r="D25" t="s">
        <v>266</v>
      </c>
      <c r="F25" s="19" t="s">
        <v>110</v>
      </c>
      <c r="G25" s="19" t="s">
        <v>110</v>
      </c>
      <c r="H25" s="19" t="s">
        <v>54</v>
      </c>
      <c r="I25" s="22"/>
      <c r="J25" s="1" t="str">
        <f t="shared" si="0"/>
        <v/>
      </c>
      <c r="K25" s="1" t="str">
        <f t="shared" si="0"/>
        <v/>
      </c>
    </row>
    <row r="26" spans="3:11" ht="29" x14ac:dyDescent="0.35">
      <c r="C26" t="s">
        <v>105</v>
      </c>
      <c r="D26" t="s">
        <v>105</v>
      </c>
      <c r="E26" s="33" t="s">
        <v>259</v>
      </c>
      <c r="F26" s="17"/>
      <c r="G26" s="17"/>
      <c r="H26" s="19" t="s">
        <v>44</v>
      </c>
      <c r="I26" s="22" t="s">
        <v>107</v>
      </c>
      <c r="J26" s="1" t="str">
        <f t="shared" si="0"/>
        <v/>
      </c>
      <c r="K26" s="1" t="str">
        <f t="shared" si="0"/>
        <v/>
      </c>
    </row>
    <row r="27" spans="3:11" ht="58" x14ac:dyDescent="0.35">
      <c r="C27" t="s">
        <v>267</v>
      </c>
      <c r="D27" t="s">
        <v>267</v>
      </c>
      <c r="F27" s="19" t="s">
        <v>110</v>
      </c>
      <c r="G27" s="19" t="s">
        <v>84</v>
      </c>
      <c r="H27" s="19" t="s">
        <v>44</v>
      </c>
      <c r="I27" s="22" t="s">
        <v>268</v>
      </c>
      <c r="J27" s="1" t="str">
        <f t="shared" si="0"/>
        <v/>
      </c>
      <c r="K27" s="1" t="str">
        <f t="shared" si="0"/>
        <v xml:space="preserve"> Or (CREATIONDATE &gt;= '{}' And METER_SIZE IS NULL)</v>
      </c>
    </row>
    <row r="28" spans="3:11" x14ac:dyDescent="0.35">
      <c r="C28" t="s">
        <v>103</v>
      </c>
      <c r="D28" t="s">
        <v>103</v>
      </c>
      <c r="E28" s="33" t="s">
        <v>76</v>
      </c>
      <c r="F28" s="17"/>
      <c r="G28" s="17"/>
      <c r="H28" s="19" t="s">
        <v>54</v>
      </c>
      <c r="I28" s="22"/>
      <c r="J28" s="1" t="str">
        <f t="shared" si="0"/>
        <v/>
      </c>
      <c r="K28" s="1" t="str">
        <f t="shared" si="0"/>
        <v/>
      </c>
    </row>
    <row r="29" spans="3:11" ht="29" x14ac:dyDescent="0.35">
      <c r="C29" t="s">
        <v>108</v>
      </c>
      <c r="D29" t="s">
        <v>108</v>
      </c>
      <c r="F29" s="19" t="s">
        <v>150</v>
      </c>
      <c r="G29" s="19" t="s">
        <v>158</v>
      </c>
      <c r="H29" s="19" t="s">
        <v>44</v>
      </c>
      <c r="I29" s="22" t="s">
        <v>198</v>
      </c>
      <c r="J29" s="1" t="str">
        <f t="shared" si="0"/>
        <v xml:space="preserve"> Or RECDRAW IS NOT NULL</v>
      </c>
      <c r="K29" s="1" t="s">
        <v>269</v>
      </c>
    </row>
    <row r="30" spans="3:11" x14ac:dyDescent="0.35">
      <c r="C30" t="s">
        <v>270</v>
      </c>
      <c r="D30" t="s">
        <v>270</v>
      </c>
      <c r="E30" s="33" t="s">
        <v>43</v>
      </c>
      <c r="F30" s="17"/>
      <c r="G30" s="17"/>
      <c r="H30" s="19" t="s">
        <v>54</v>
      </c>
      <c r="I30" s="22"/>
      <c r="J30" s="1" t="str">
        <f t="shared" si="0"/>
        <v/>
      </c>
      <c r="K30" s="1" t="str">
        <f t="shared" si="0"/>
        <v/>
      </c>
    </row>
    <row r="31" spans="3:11" x14ac:dyDescent="0.35">
      <c r="C31" t="s">
        <v>114</v>
      </c>
      <c r="D31" t="s">
        <v>114</v>
      </c>
      <c r="F31" s="19"/>
      <c r="G31" s="19"/>
      <c r="H31" s="19" t="s">
        <v>44</v>
      </c>
      <c r="I31" s="22"/>
      <c r="J31" s="1" t="str">
        <f t="shared" si="0"/>
        <v/>
      </c>
      <c r="K31" s="1" t="str">
        <f t="shared" si="0"/>
        <v/>
      </c>
    </row>
    <row r="32" spans="3:11" x14ac:dyDescent="0.35">
      <c r="C32" t="s">
        <v>115</v>
      </c>
      <c r="D32" t="s">
        <v>115</v>
      </c>
      <c r="F32" s="19" t="s">
        <v>110</v>
      </c>
      <c r="G32" s="19" t="s">
        <v>110</v>
      </c>
      <c r="H32" s="19" t="s">
        <v>54</v>
      </c>
      <c r="I32" s="22"/>
      <c r="J32" s="1" t="str">
        <f t="shared" si="0"/>
        <v/>
      </c>
      <c r="K32" s="1" t="str">
        <f t="shared" si="0"/>
        <v/>
      </c>
    </row>
    <row r="33" spans="3:11" x14ac:dyDescent="0.35">
      <c r="C33" t="s">
        <v>119</v>
      </c>
      <c r="D33" t="s">
        <v>119</v>
      </c>
      <c r="E33" s="33" t="s">
        <v>259</v>
      </c>
      <c r="F33" s="17"/>
      <c r="G33" s="17"/>
      <c r="H33" s="19" t="s">
        <v>54</v>
      </c>
      <c r="I33" s="22"/>
      <c r="J33" s="1" t="str">
        <f t="shared" si="0"/>
        <v/>
      </c>
      <c r="K33" s="1" t="str">
        <f t="shared" si="0"/>
        <v/>
      </c>
    </row>
    <row r="34" spans="3:11" x14ac:dyDescent="0.35">
      <c r="C34" t="s">
        <v>121</v>
      </c>
      <c r="D34" t="s">
        <v>121</v>
      </c>
      <c r="E34" s="33" t="s">
        <v>259</v>
      </c>
      <c r="F34" s="17"/>
      <c r="G34" s="17"/>
      <c r="H34" s="19" t="s">
        <v>54</v>
      </c>
      <c r="I34" s="22"/>
      <c r="J34" s="1" t="str">
        <f t="shared" si="0"/>
        <v/>
      </c>
      <c r="K34" s="1" t="str">
        <f t="shared" si="0"/>
        <v/>
      </c>
    </row>
    <row r="35" spans="3:11" x14ac:dyDescent="0.35">
      <c r="C35" t="s">
        <v>123</v>
      </c>
      <c r="D35" t="s">
        <v>123</v>
      </c>
      <c r="E35" s="33" t="s">
        <v>259</v>
      </c>
      <c r="F35" s="17"/>
      <c r="G35" s="17"/>
      <c r="H35" s="19" t="s">
        <v>54</v>
      </c>
      <c r="I35" s="22"/>
      <c r="J35" s="1" t="str">
        <f t="shared" si="0"/>
        <v/>
      </c>
      <c r="K35" s="1" t="str">
        <f t="shared" si="0"/>
        <v/>
      </c>
    </row>
    <row r="36" spans="3:11" x14ac:dyDescent="0.35">
      <c r="C36" t="s">
        <v>125</v>
      </c>
      <c r="D36" t="s">
        <v>125</v>
      </c>
      <c r="E36" s="33" t="s">
        <v>259</v>
      </c>
      <c r="F36" s="17"/>
      <c r="G36" s="17"/>
      <c r="H36" s="19" t="s">
        <v>54</v>
      </c>
      <c r="I36" s="22"/>
      <c r="J36" s="1" t="str">
        <f t="shared" si="0"/>
        <v/>
      </c>
      <c r="K36" s="1" t="str">
        <f t="shared" si="0"/>
        <v/>
      </c>
    </row>
    <row r="37" spans="3:11" x14ac:dyDescent="0.35">
      <c r="C37" t="s">
        <v>127</v>
      </c>
      <c r="D37" t="s">
        <v>127</v>
      </c>
      <c r="E37" s="33" t="s">
        <v>259</v>
      </c>
      <c r="F37" s="17"/>
      <c r="G37" s="17"/>
      <c r="H37" s="19" t="s">
        <v>54</v>
      </c>
      <c r="I37" s="22"/>
      <c r="J37" s="1" t="str">
        <f t="shared" si="0"/>
        <v/>
      </c>
      <c r="K37" s="1" t="str">
        <f t="shared" si="0"/>
        <v/>
      </c>
    </row>
    <row r="38" spans="3:11" x14ac:dyDescent="0.35">
      <c r="C38" t="s">
        <v>129</v>
      </c>
      <c r="D38" t="s">
        <v>129</v>
      </c>
      <c r="F38" s="19" t="s">
        <v>110</v>
      </c>
      <c r="G38" s="19" t="s">
        <v>110</v>
      </c>
      <c r="H38" s="19" t="s">
        <v>54</v>
      </c>
      <c r="I38" s="22" t="s">
        <v>64</v>
      </c>
      <c r="J38" s="1" t="str">
        <f t="shared" si="0"/>
        <v/>
      </c>
      <c r="K38" s="1" t="str">
        <f t="shared" si="0"/>
        <v/>
      </c>
    </row>
    <row r="39" spans="3:11" x14ac:dyDescent="0.35">
      <c r="C39" t="s">
        <v>151</v>
      </c>
      <c r="D39" t="s">
        <v>151</v>
      </c>
      <c r="E39" s="33" t="s">
        <v>43</v>
      </c>
      <c r="F39" s="17"/>
      <c r="G39" s="17"/>
      <c r="H39" s="19" t="s">
        <v>54</v>
      </c>
      <c r="I39" s="22"/>
      <c r="J39" s="1" t="str">
        <f t="shared" si="0"/>
        <v/>
      </c>
      <c r="K39" s="1" t="str">
        <f t="shared" si="0"/>
        <v/>
      </c>
    </row>
  </sheetData>
  <mergeCells count="6">
    <mergeCell ref="I5:I7"/>
    <mergeCell ref="C5:C7"/>
    <mergeCell ref="D5:D7"/>
    <mergeCell ref="E5:E7"/>
    <mergeCell ref="F5:G6"/>
    <mergeCell ref="H5:H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Configuration</vt:lpstr>
      <vt:lpstr>Queries</vt:lpstr>
      <vt:lpstr>wMain</vt:lpstr>
      <vt:lpstr>wFitting</vt:lpstr>
      <vt:lpstr>wSystemValve</vt:lpstr>
      <vt:lpstr>wHydrant</vt:lpstr>
      <vt:lpstr>wLargeMeter</vt:lpstr>
    </vt:vector>
  </TitlesOfParts>
  <Company>City of Tulsa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Schaefer, Craig</dc:creator>
  <cp:lastModifiedBy>Schaefer, Craig</cp:lastModifiedBy>
  <dcterms:created xsi:type="dcterms:W3CDTF">2022-06-14T19:37:29Z</dcterms:created>
  <dcterms:modified xsi:type="dcterms:W3CDTF">2022-06-24T21:18:28Z</dcterms:modified>
</cp:coreProperties>
</file>