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nyabvure/Desktop/Python Test Projects AGI/Trailer Loading/"/>
    </mc:Choice>
  </mc:AlternateContent>
  <xr:revisionPtr revIDLastSave="0" documentId="13_ncr:1_{9FE3583E-6B55-B241-86B7-7F94043D7D16}" xr6:coauthVersionLast="47" xr6:coauthVersionMax="47" xr10:uidLastSave="{00000000-0000-0000-0000-000000000000}"/>
  <bookViews>
    <workbookView xWindow="-120" yWindow="760" windowWidth="29040" windowHeight="16440" xr2:uid="{E22FF3A7-4070-4028-92B1-3DE6CC6D9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 s="1"/>
  <c r="G2" i="1" l="1"/>
  <c r="J2" i="1" s="1"/>
  <c r="K2" i="1" s="1"/>
  <c r="D3" i="1"/>
  <c r="C5" i="1"/>
  <c r="D4" i="1"/>
  <c r="H2" i="1" l="1"/>
  <c r="E2" i="1" s="1"/>
  <c r="G4" i="1"/>
  <c r="J4" i="1" s="1"/>
  <c r="K4" i="1" s="1"/>
  <c r="G3" i="1"/>
  <c r="J3" i="1" s="1"/>
  <c r="K3" i="1" s="1"/>
  <c r="C6" i="1"/>
  <c r="D5" i="1"/>
  <c r="I2" i="1" l="1"/>
  <c r="M2" i="1" s="1"/>
  <c r="N2" i="1" s="1"/>
  <c r="O2" i="1" s="1"/>
  <c r="H3" i="1"/>
  <c r="E3" i="1" s="1"/>
  <c r="H4" i="1"/>
  <c r="E4" i="1" s="1"/>
  <c r="G5" i="1"/>
  <c r="J5" i="1" s="1"/>
  <c r="K5" i="1" s="1"/>
  <c r="C7" i="1"/>
  <c r="D6" i="1"/>
  <c r="L2" i="1" l="1"/>
  <c r="I4" i="1"/>
  <c r="M4" i="1" s="1"/>
  <c r="N4" i="1" s="1"/>
  <c r="O4" i="1" s="1"/>
  <c r="I3" i="1"/>
  <c r="M3" i="1" s="1"/>
  <c r="N3" i="1" s="1"/>
  <c r="O3" i="1" s="1"/>
  <c r="H5" i="1"/>
  <c r="E5" i="1" s="1"/>
  <c r="G6" i="1"/>
  <c r="J6" i="1" s="1"/>
  <c r="K6" i="1" s="1"/>
  <c r="C8" i="1"/>
  <c r="D7" i="1"/>
  <c r="L4" i="1" l="1"/>
  <c r="L3" i="1"/>
  <c r="I5" i="1"/>
  <c r="M5" i="1" s="1"/>
  <c r="N5" i="1" s="1"/>
  <c r="O5" i="1" s="1"/>
  <c r="H6" i="1"/>
  <c r="E6" i="1" s="1"/>
  <c r="G7" i="1"/>
  <c r="J7" i="1" s="1"/>
  <c r="K7" i="1" s="1"/>
  <c r="C9" i="1"/>
  <c r="D8" i="1"/>
  <c r="L5" i="1" l="1"/>
  <c r="I6" i="1"/>
  <c r="M6" i="1" s="1"/>
  <c r="N6" i="1" s="1"/>
  <c r="O6" i="1" s="1"/>
  <c r="H7" i="1"/>
  <c r="E7" i="1" s="1"/>
  <c r="G8" i="1"/>
  <c r="J8" i="1" s="1"/>
  <c r="K8" i="1" s="1"/>
  <c r="C10" i="1"/>
  <c r="D9" i="1"/>
  <c r="L6" i="1" l="1"/>
  <c r="I7" i="1"/>
  <c r="M7" i="1" s="1"/>
  <c r="N7" i="1" s="1"/>
  <c r="O7" i="1" s="1"/>
  <c r="H8" i="1"/>
  <c r="E8" i="1" s="1"/>
  <c r="G9" i="1"/>
  <c r="J9" i="1" s="1"/>
  <c r="K9" i="1" s="1"/>
  <c r="C11" i="1"/>
  <c r="D10" i="1"/>
  <c r="L7" i="1" l="1"/>
  <c r="I8" i="1"/>
  <c r="L8" i="1" s="1"/>
  <c r="H9" i="1"/>
  <c r="E9" i="1" s="1"/>
  <c r="G10" i="1"/>
  <c r="J10" i="1" s="1"/>
  <c r="K10" i="1" s="1"/>
  <c r="C12" i="1"/>
  <c r="D11" i="1"/>
  <c r="M8" i="1" l="1"/>
  <c r="N8" i="1" s="1"/>
  <c r="O8" i="1" s="1"/>
  <c r="I9" i="1"/>
  <c r="L9" i="1" s="1"/>
  <c r="H10" i="1"/>
  <c r="E10" i="1" s="1"/>
  <c r="G11" i="1"/>
  <c r="J11" i="1" s="1"/>
  <c r="K11" i="1" s="1"/>
  <c r="C13" i="1"/>
  <c r="D12" i="1"/>
  <c r="M9" i="1" l="1"/>
  <c r="N9" i="1" s="1"/>
  <c r="O9" i="1" s="1"/>
  <c r="I10" i="1"/>
  <c r="L10" i="1" s="1"/>
  <c r="H11" i="1"/>
  <c r="E11" i="1" s="1"/>
  <c r="G12" i="1"/>
  <c r="J12" i="1" s="1"/>
  <c r="K12" i="1" s="1"/>
  <c r="C14" i="1"/>
  <c r="D13" i="1"/>
  <c r="M10" i="1" l="1"/>
  <c r="N10" i="1" s="1"/>
  <c r="O10" i="1" s="1"/>
  <c r="I11" i="1"/>
  <c r="L11" i="1" s="1"/>
  <c r="H12" i="1"/>
  <c r="E12" i="1" s="1"/>
  <c r="G13" i="1"/>
  <c r="J13" i="1" s="1"/>
  <c r="K13" i="1" s="1"/>
  <c r="C15" i="1"/>
  <c r="D14" i="1"/>
  <c r="M11" i="1" l="1"/>
  <c r="N11" i="1" s="1"/>
  <c r="O11" i="1" s="1"/>
  <c r="I12" i="1"/>
  <c r="L12" i="1" s="1"/>
  <c r="H13" i="1"/>
  <c r="E13" i="1" s="1"/>
  <c r="G14" i="1"/>
  <c r="J14" i="1" s="1"/>
  <c r="K14" i="1" s="1"/>
  <c r="C16" i="1"/>
  <c r="D15" i="1"/>
  <c r="M12" i="1" l="1"/>
  <c r="N12" i="1" s="1"/>
  <c r="O12" i="1" s="1"/>
  <c r="I13" i="1"/>
  <c r="M13" i="1" s="1"/>
  <c r="N13" i="1" s="1"/>
  <c r="O13" i="1" s="1"/>
  <c r="H14" i="1"/>
  <c r="E14" i="1" s="1"/>
  <c r="G15" i="1"/>
  <c r="J15" i="1" s="1"/>
  <c r="K15" i="1" s="1"/>
  <c r="C17" i="1"/>
  <c r="D16" i="1"/>
  <c r="L13" i="1" l="1"/>
  <c r="I14" i="1"/>
  <c r="L14" i="1" s="1"/>
  <c r="H15" i="1"/>
  <c r="E15" i="1" s="1"/>
  <c r="G16" i="1"/>
  <c r="J16" i="1" s="1"/>
  <c r="K16" i="1" s="1"/>
  <c r="C18" i="1"/>
  <c r="D17" i="1"/>
  <c r="M14" i="1" l="1"/>
  <c r="N14" i="1" s="1"/>
  <c r="O14" i="1" s="1"/>
  <c r="I15" i="1"/>
  <c r="M15" i="1" s="1"/>
  <c r="N15" i="1" s="1"/>
  <c r="O15" i="1" s="1"/>
  <c r="H16" i="1"/>
  <c r="E16" i="1" s="1"/>
  <c r="G17" i="1"/>
  <c r="J17" i="1" s="1"/>
  <c r="K17" i="1" s="1"/>
  <c r="C19" i="1"/>
  <c r="D18" i="1"/>
  <c r="L15" i="1" l="1"/>
  <c r="I16" i="1"/>
  <c r="L16" i="1" s="1"/>
  <c r="H17" i="1"/>
  <c r="E17" i="1" s="1"/>
  <c r="G18" i="1"/>
  <c r="J18" i="1" s="1"/>
  <c r="K18" i="1" s="1"/>
  <c r="C20" i="1"/>
  <c r="D19" i="1"/>
  <c r="M16" i="1" l="1"/>
  <c r="N16" i="1" s="1"/>
  <c r="O16" i="1" s="1"/>
  <c r="I17" i="1"/>
  <c r="L17" i="1" s="1"/>
  <c r="H18" i="1"/>
  <c r="E18" i="1" s="1"/>
  <c r="G19" i="1"/>
  <c r="J19" i="1" s="1"/>
  <c r="K19" i="1" s="1"/>
  <c r="C21" i="1"/>
  <c r="D20" i="1"/>
  <c r="M17" i="1" l="1"/>
  <c r="N17" i="1" s="1"/>
  <c r="O17" i="1" s="1"/>
  <c r="I18" i="1"/>
  <c r="L18" i="1" s="1"/>
  <c r="H19" i="1"/>
  <c r="E19" i="1" s="1"/>
  <c r="G20" i="1"/>
  <c r="J20" i="1" s="1"/>
  <c r="K20" i="1" s="1"/>
  <c r="C22" i="1"/>
  <c r="D21" i="1"/>
  <c r="M18" i="1" l="1"/>
  <c r="N18" i="1" s="1"/>
  <c r="O18" i="1" s="1"/>
  <c r="I19" i="1"/>
  <c r="M19" i="1" s="1"/>
  <c r="N19" i="1" s="1"/>
  <c r="O19" i="1" s="1"/>
  <c r="H20" i="1"/>
  <c r="E20" i="1" s="1"/>
  <c r="G21" i="1"/>
  <c r="J21" i="1" s="1"/>
  <c r="K21" i="1" s="1"/>
  <c r="C23" i="1"/>
  <c r="D22" i="1"/>
  <c r="L19" i="1" l="1"/>
  <c r="I20" i="1"/>
  <c r="M20" i="1" s="1"/>
  <c r="N20" i="1" s="1"/>
  <c r="O20" i="1" s="1"/>
  <c r="H21" i="1"/>
  <c r="E21" i="1" s="1"/>
  <c r="G22" i="1"/>
  <c r="J22" i="1" s="1"/>
  <c r="K22" i="1" s="1"/>
  <c r="C24" i="1"/>
  <c r="D23" i="1"/>
  <c r="L20" i="1" l="1"/>
  <c r="I21" i="1"/>
  <c r="M21" i="1" s="1"/>
  <c r="N21" i="1" s="1"/>
  <c r="O21" i="1" s="1"/>
  <c r="H22" i="1"/>
  <c r="E22" i="1" s="1"/>
  <c r="G23" i="1"/>
  <c r="J23" i="1" s="1"/>
  <c r="K23" i="1" s="1"/>
  <c r="C25" i="1"/>
  <c r="D24" i="1"/>
  <c r="L21" i="1" l="1"/>
  <c r="I22" i="1"/>
  <c r="M22" i="1" s="1"/>
  <c r="N22" i="1" s="1"/>
  <c r="O22" i="1" s="1"/>
  <c r="H23" i="1"/>
  <c r="E23" i="1" s="1"/>
  <c r="G24" i="1"/>
  <c r="J24" i="1" s="1"/>
  <c r="K24" i="1" s="1"/>
  <c r="C26" i="1"/>
  <c r="D25" i="1"/>
  <c r="L22" i="1" l="1"/>
  <c r="I23" i="1"/>
  <c r="M23" i="1" s="1"/>
  <c r="N23" i="1" s="1"/>
  <c r="O23" i="1" s="1"/>
  <c r="H24" i="1"/>
  <c r="E24" i="1" s="1"/>
  <c r="G25" i="1"/>
  <c r="J25" i="1" s="1"/>
  <c r="K25" i="1" s="1"/>
  <c r="C27" i="1"/>
  <c r="D26" i="1"/>
  <c r="L23" i="1" l="1"/>
  <c r="I24" i="1"/>
  <c r="M24" i="1" s="1"/>
  <c r="N24" i="1" s="1"/>
  <c r="O24" i="1" s="1"/>
  <c r="H25" i="1"/>
  <c r="E25" i="1" s="1"/>
  <c r="G26" i="1"/>
  <c r="J26" i="1" s="1"/>
  <c r="K26" i="1" s="1"/>
  <c r="C28" i="1"/>
  <c r="D27" i="1"/>
  <c r="L24" i="1" l="1"/>
  <c r="I25" i="1"/>
  <c r="M25" i="1" s="1"/>
  <c r="N25" i="1" s="1"/>
  <c r="O25" i="1" s="1"/>
  <c r="H26" i="1"/>
  <c r="E26" i="1" s="1"/>
  <c r="G27" i="1"/>
  <c r="J27" i="1" s="1"/>
  <c r="K27" i="1" s="1"/>
  <c r="C29" i="1"/>
  <c r="D28" i="1"/>
  <c r="L25" i="1" l="1"/>
  <c r="I26" i="1"/>
  <c r="L26" i="1" s="1"/>
  <c r="H27" i="1"/>
  <c r="E27" i="1" s="1"/>
  <c r="G28" i="1"/>
  <c r="J28" i="1" s="1"/>
  <c r="K28" i="1" s="1"/>
  <c r="C30" i="1"/>
  <c r="D29" i="1"/>
  <c r="M26" i="1" l="1"/>
  <c r="N26" i="1" s="1"/>
  <c r="O26" i="1" s="1"/>
  <c r="I27" i="1"/>
  <c r="L27" i="1" s="1"/>
  <c r="H28" i="1"/>
  <c r="E28" i="1" s="1"/>
  <c r="G29" i="1"/>
  <c r="J29" i="1" s="1"/>
  <c r="K29" i="1" s="1"/>
  <c r="C31" i="1"/>
  <c r="D30" i="1"/>
  <c r="M27" i="1" l="1"/>
  <c r="N27" i="1" s="1"/>
  <c r="O27" i="1" s="1"/>
  <c r="I28" i="1"/>
  <c r="M28" i="1" s="1"/>
  <c r="N28" i="1" s="1"/>
  <c r="O28" i="1" s="1"/>
  <c r="H29" i="1"/>
  <c r="E29" i="1" s="1"/>
  <c r="G30" i="1"/>
  <c r="J30" i="1" s="1"/>
  <c r="K30" i="1" s="1"/>
  <c r="C32" i="1"/>
  <c r="D31" i="1"/>
  <c r="L28" i="1" l="1"/>
  <c r="I29" i="1"/>
  <c r="M29" i="1" s="1"/>
  <c r="N29" i="1" s="1"/>
  <c r="O29" i="1" s="1"/>
  <c r="H30" i="1"/>
  <c r="E30" i="1" s="1"/>
  <c r="G31" i="1"/>
  <c r="J31" i="1" s="1"/>
  <c r="K31" i="1" s="1"/>
  <c r="C33" i="1"/>
  <c r="D33" i="1" s="1"/>
  <c r="D32" i="1"/>
  <c r="L29" i="1" l="1"/>
  <c r="I30" i="1"/>
  <c r="M30" i="1" s="1"/>
  <c r="N30" i="1" s="1"/>
  <c r="O30" i="1" s="1"/>
  <c r="H31" i="1"/>
  <c r="E31" i="1" s="1"/>
  <c r="G32" i="1"/>
  <c r="J32" i="1" s="1"/>
  <c r="K32" i="1" s="1"/>
  <c r="G33" i="1"/>
  <c r="J33" i="1" s="1"/>
  <c r="K33" i="1" s="1"/>
  <c r="L30" i="1" l="1"/>
  <c r="I31" i="1"/>
  <c r="L31" i="1" s="1"/>
  <c r="H33" i="1"/>
  <c r="E33" i="1" s="1"/>
  <c r="H32" i="1"/>
  <c r="E32" i="1" s="1"/>
  <c r="M31" i="1" l="1"/>
  <c r="N31" i="1" s="1"/>
  <c r="O31" i="1" s="1"/>
  <c r="I32" i="1"/>
  <c r="M32" i="1" s="1"/>
  <c r="N32" i="1" s="1"/>
  <c r="O32" i="1" s="1"/>
  <c r="I33" i="1"/>
  <c r="M33" i="1" s="1"/>
  <c r="N33" i="1" s="1"/>
  <c r="O33" i="1" s="1"/>
  <c r="L32" i="1" l="1"/>
  <c r="L33" i="1"/>
</calcChain>
</file>

<file path=xl/sharedStrings.xml><?xml version="1.0" encoding="utf-8"?>
<sst xmlns="http://schemas.openxmlformats.org/spreadsheetml/2006/main" count="15" uniqueCount="15">
  <si>
    <t xml:space="preserve">Wdith </t>
  </si>
  <si>
    <t>Arc Length</t>
  </si>
  <si>
    <t>Butt Length</t>
  </si>
  <si>
    <t>Radius(ft)</t>
  </si>
  <si>
    <t>Radius (in)</t>
  </si>
  <si>
    <t>Arc Angle (rad)</t>
  </si>
  <si>
    <t>Arc Angle (deg)</t>
  </si>
  <si>
    <t>Tickness</t>
  </si>
  <si>
    <t>Total Volume(in^3)</t>
  </si>
  <si>
    <t>Total Volume(ft^3)</t>
  </si>
  <si>
    <t>Box Volume(in^3)</t>
  </si>
  <si>
    <t>Top Part Volume(in^3)</t>
  </si>
  <si>
    <t>Total Used Volume(in^3)</t>
  </si>
  <si>
    <t>Total Used Volume(ft^3)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</si>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</sst>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8E92-9BE8-41EF-B1FC-5E0BAEF3066C}">
  <dimension ref="A1:O33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1" max="1" width="16.1640625" customWidth="1"/>
    <col min="3" max="3" width="15.6640625" customWidth="1"/>
    <col min="4" max="4" width="18.83203125" customWidth="1"/>
    <col min="5" max="6" width="13.83203125" customWidth="1"/>
    <col min="7" max="7" width="18.6640625" customWidth="1"/>
    <col min="8" max="9" width="16.83203125" customWidth="1"/>
    <col min="10" max="10" width="20.6640625" hidden="1" customWidth="1"/>
    <col min="11" max="11" width="20.33203125" hidden="1" customWidth="1"/>
    <col min="12" max="12" width="22.6640625" hidden="1" customWidth="1"/>
    <col min="13" max="13" width="24.5" hidden="1" customWidth="1"/>
    <col min="14" max="14" width="24.1640625" hidden="1" customWidth="1"/>
    <col min="15" max="15" width="23.5" hidden="1" customWidth="1"/>
  </cols>
  <sheetData>
    <row r="1" spans="1:15" x14ac:dyDescent="0.2">
      <c r="A1" s="1" t="s">
        <v>1</v>
      </c>
      <c r="B1" s="1" t="s">
        <v>0</v>
      </c>
      <c r="C1" s="1" t="s">
        <v>3</v>
      </c>
      <c r="D1" s="1" t="s">
        <v>4</v>
      </c>
      <c r="E1" s="1" t="s">
        <v>2</v>
      </c>
      <c r="F1" s="1" t="s">
        <v>7</v>
      </c>
      <c r="G1" s="1" t="s">
        <v>6</v>
      </c>
      <c r="H1" s="1" t="s">
        <v>5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116.5</v>
      </c>
      <c r="B2" s="4">
        <v>45.5</v>
      </c>
      <c r="C2" s="1">
        <v>15</v>
      </c>
      <c r="D2" s="1">
        <f>C2*12</f>
        <v>180</v>
      </c>
      <c r="E2" s="3">
        <f t="shared" ref="E2:E33" si="0">2*D2*SIN(H2/2)</f>
        <v>114.47722682656038</v>
      </c>
      <c r="F2" s="1">
        <v>0.25</v>
      </c>
      <c r="G2" s="1">
        <f t="shared" ref="G2:G33" si="1">(180*A2)/(PI()*D2)</f>
        <v>37.083101740411614</v>
      </c>
      <c r="H2" s="1">
        <f>G2*(PI()/180)</f>
        <v>0.64722222222222225</v>
      </c>
      <c r="I2" s="2">
        <f t="shared" ref="I2:I33" si="2">D2-SQRT(POWER(D2,2)-POWER(E2/2,2))+F2</f>
        <v>9.5932065972026237</v>
      </c>
      <c r="J2" s="1">
        <f t="shared" ref="J2:J33" si="3">(G2/360)*PI()*POWER(D2,2)*B2</f>
        <v>477067.49999999994</v>
      </c>
      <c r="K2" s="1">
        <f>J2/1728</f>
        <v>276.08072916666663</v>
      </c>
      <c r="L2" s="1">
        <f t="shared" ref="L2:L33" si="4">I2*E2*B2</f>
        <v>49968.267786801916</v>
      </c>
      <c r="M2" s="1">
        <f t="shared" ref="M2:M33" si="5">(E2/2)*(D2-I2)*B2</f>
        <v>443800.10996136384</v>
      </c>
      <c r="N2" s="1">
        <f>J2-M2</f>
        <v>33267.390038636106</v>
      </c>
      <c r="O2" s="1">
        <f>N2/1728</f>
        <v>19.251961827914414</v>
      </c>
    </row>
    <row r="3" spans="1:15" x14ac:dyDescent="0.2">
      <c r="A3" s="1">
        <v>116.5</v>
      </c>
      <c r="B3" s="4">
        <v>45.5</v>
      </c>
      <c r="C3" s="1">
        <f>C2+3</f>
        <v>18</v>
      </c>
      <c r="D3" s="1">
        <f t="shared" ref="D3:D33" si="6">C3*12</f>
        <v>216</v>
      </c>
      <c r="E3" s="3">
        <f t="shared" si="0"/>
        <v>115.09304667559361</v>
      </c>
      <c r="F3" s="1">
        <v>0.25</v>
      </c>
      <c r="G3" s="1">
        <f t="shared" si="1"/>
        <v>30.902584783676346</v>
      </c>
      <c r="H3" s="1">
        <f t="shared" ref="H3:H33" si="7">G3*(PI()/180)</f>
        <v>0.53935185185185186</v>
      </c>
      <c r="I3" s="2">
        <f t="shared" si="2"/>
        <v>8.0568261163867874</v>
      </c>
      <c r="J3" s="1">
        <f t="shared" si="3"/>
        <v>572481</v>
      </c>
      <c r="K3" s="1">
        <f t="shared" ref="K3:K33" si="8">J3/1728</f>
        <v>331.296875</v>
      </c>
      <c r="L3" s="1">
        <f t="shared" si="4"/>
        <v>42191.4522243053</v>
      </c>
      <c r="M3" s="1">
        <f t="shared" si="5"/>
        <v>544471.50525171438</v>
      </c>
      <c r="N3" s="1">
        <f t="shared" ref="N3:N33" si="9">J3-M3</f>
        <v>28009.494748285622</v>
      </c>
      <c r="O3" s="1">
        <f t="shared" ref="O3:O33" si="10">N3/1728</f>
        <v>16.209198349702326</v>
      </c>
    </row>
    <row r="4" spans="1:15" x14ac:dyDescent="0.2">
      <c r="A4" s="1">
        <v>116.5</v>
      </c>
      <c r="B4" s="4">
        <v>45.5</v>
      </c>
      <c r="C4" s="1">
        <f t="shared" ref="C4:C33" si="11">C3+3</f>
        <v>21</v>
      </c>
      <c r="D4" s="1">
        <f t="shared" si="6"/>
        <v>252</v>
      </c>
      <c r="E4" s="3">
        <f t="shared" si="0"/>
        <v>115.46532216322434</v>
      </c>
      <c r="F4" s="1">
        <v>0.25</v>
      </c>
      <c r="G4" s="1">
        <f t="shared" si="1"/>
        <v>26.487929814579722</v>
      </c>
      <c r="H4" s="1">
        <f t="shared" si="7"/>
        <v>0.46230158730158727</v>
      </c>
      <c r="I4" s="2">
        <f t="shared" si="2"/>
        <v>6.952344396780461</v>
      </c>
      <c r="J4" s="1">
        <f t="shared" si="3"/>
        <v>667894.49999999988</v>
      </c>
      <c r="K4" s="1">
        <f t="shared" si="8"/>
        <v>386.51302083333326</v>
      </c>
      <c r="L4" s="1">
        <f t="shared" si="4"/>
        <v>36525.338193159434</v>
      </c>
      <c r="M4" s="1">
        <f t="shared" si="5"/>
        <v>643700.0228651854</v>
      </c>
      <c r="N4" s="1">
        <f t="shared" si="9"/>
        <v>24194.477134814486</v>
      </c>
      <c r="O4" s="1">
        <f t="shared" si="10"/>
        <v>14.001433527091717</v>
      </c>
    </row>
    <row r="5" spans="1:15" x14ac:dyDescent="0.2">
      <c r="A5" s="1">
        <v>116.5</v>
      </c>
      <c r="B5" s="4">
        <v>45.5</v>
      </c>
      <c r="C5" s="1">
        <f t="shared" si="11"/>
        <v>24</v>
      </c>
      <c r="D5" s="1">
        <f t="shared" si="6"/>
        <v>288</v>
      </c>
      <c r="E5" s="3">
        <f t="shared" si="0"/>
        <v>115.70732855694865</v>
      </c>
      <c r="F5" s="1">
        <v>0.25</v>
      </c>
      <c r="G5" s="1">
        <f t="shared" si="1"/>
        <v>23.17693858775726</v>
      </c>
      <c r="H5" s="1">
        <f t="shared" si="7"/>
        <v>0.4045138888888889</v>
      </c>
      <c r="I5" s="2">
        <f t="shared" si="2"/>
        <v>6.1206794224435725</v>
      </c>
      <c r="J5" s="1">
        <f t="shared" si="3"/>
        <v>763307.99999999988</v>
      </c>
      <c r="K5" s="1">
        <f t="shared" si="8"/>
        <v>441.72916666666657</v>
      </c>
      <c r="L5" s="1">
        <f t="shared" si="4"/>
        <v>32223.439654061713</v>
      </c>
      <c r="M5" s="1">
        <f t="shared" si="5"/>
        <v>742002.69687809667</v>
      </c>
      <c r="N5" s="1">
        <f t="shared" si="9"/>
        <v>21305.303121903213</v>
      </c>
      <c r="O5" s="1">
        <f t="shared" si="10"/>
        <v>12.329457825175471</v>
      </c>
    </row>
    <row r="6" spans="1:15" x14ac:dyDescent="0.2">
      <c r="A6" s="1">
        <v>116.5</v>
      </c>
      <c r="B6" s="4">
        <v>45.5</v>
      </c>
      <c r="C6" s="1">
        <f t="shared" si="11"/>
        <v>27</v>
      </c>
      <c r="D6" s="1">
        <f t="shared" si="6"/>
        <v>324</v>
      </c>
      <c r="E6" s="3">
        <f t="shared" si="0"/>
        <v>115.87342275646927</v>
      </c>
      <c r="F6" s="1">
        <v>0.25</v>
      </c>
      <c r="G6" s="1">
        <f t="shared" si="1"/>
        <v>20.601723189117564</v>
      </c>
      <c r="H6" s="1">
        <f t="shared" si="7"/>
        <v>0.35956790123456789</v>
      </c>
      <c r="I6" s="2">
        <f t="shared" si="2"/>
        <v>5.4721189061651216</v>
      </c>
      <c r="J6" s="1">
        <f t="shared" si="3"/>
        <v>858721.50000000012</v>
      </c>
      <c r="K6" s="1">
        <f t="shared" si="8"/>
        <v>496.94531250000006</v>
      </c>
      <c r="L6" s="1">
        <f t="shared" si="4"/>
        <v>28850.328206142141</v>
      </c>
      <c r="M6" s="1">
        <f t="shared" si="5"/>
        <v>839677.83503486391</v>
      </c>
      <c r="N6" s="1">
        <f t="shared" si="9"/>
        <v>19043.66496513621</v>
      </c>
      <c r="O6" s="1">
        <f t="shared" si="10"/>
        <v>11.020639447416787</v>
      </c>
    </row>
    <row r="7" spans="1:15" x14ac:dyDescent="0.2">
      <c r="A7" s="1">
        <v>116.5</v>
      </c>
      <c r="B7" s="4">
        <v>45.5</v>
      </c>
      <c r="C7" s="1">
        <f t="shared" si="11"/>
        <v>30</v>
      </c>
      <c r="D7" s="1">
        <f t="shared" si="6"/>
        <v>360</v>
      </c>
      <c r="E7" s="3">
        <f t="shared" si="0"/>
        <v>115.99231655576069</v>
      </c>
      <c r="F7" s="1">
        <v>0.25</v>
      </c>
      <c r="G7" s="1">
        <f t="shared" si="1"/>
        <v>18.541550870205807</v>
      </c>
      <c r="H7" s="1">
        <f t="shared" si="7"/>
        <v>0.32361111111111113</v>
      </c>
      <c r="I7" s="2">
        <f t="shared" si="2"/>
        <v>4.9523140731042758</v>
      </c>
      <c r="J7" s="1">
        <f t="shared" si="3"/>
        <v>954134.99999999988</v>
      </c>
      <c r="K7" s="1">
        <f t="shared" si="8"/>
        <v>552.16145833333326</v>
      </c>
      <c r="L7" s="1">
        <f t="shared" si="4"/>
        <v>26136.582365123217</v>
      </c>
      <c r="M7" s="1">
        <f t="shared" si="5"/>
        <v>936908.78140911844</v>
      </c>
      <c r="N7" s="1">
        <f t="shared" si="9"/>
        <v>17226.218590881443</v>
      </c>
      <c r="O7" s="1">
        <f t="shared" si="10"/>
        <v>9.968876499352687</v>
      </c>
    </row>
    <row r="8" spans="1:15" x14ac:dyDescent="0.2">
      <c r="A8" s="1">
        <v>116.5</v>
      </c>
      <c r="B8" s="4">
        <v>45.5</v>
      </c>
      <c r="C8" s="1">
        <f t="shared" si="11"/>
        <v>33</v>
      </c>
      <c r="D8" s="1">
        <f t="shared" si="6"/>
        <v>396</v>
      </c>
      <c r="E8" s="3">
        <f t="shared" si="0"/>
        <v>116.08033156617792</v>
      </c>
      <c r="F8" s="1">
        <v>0.25</v>
      </c>
      <c r="G8" s="1">
        <f t="shared" si="1"/>
        <v>16.855955336550732</v>
      </c>
      <c r="H8" s="1">
        <f t="shared" si="7"/>
        <v>0.29419191919191917</v>
      </c>
      <c r="I8" s="2">
        <f t="shared" si="2"/>
        <v>4.5264505982930814</v>
      </c>
      <c r="J8" s="1">
        <f t="shared" si="3"/>
        <v>1049548.5</v>
      </c>
      <c r="K8" s="1">
        <f t="shared" si="8"/>
        <v>607.37760416666663</v>
      </c>
      <c r="L8" s="1">
        <f t="shared" si="4"/>
        <v>23907.150825184232</v>
      </c>
      <c r="M8" s="1">
        <f t="shared" si="5"/>
        <v>1033814.1316671048</v>
      </c>
      <c r="N8" s="1">
        <f t="shared" si="9"/>
        <v>15734.368332895217</v>
      </c>
      <c r="O8" s="1">
        <f t="shared" si="10"/>
        <v>9.1055372296847317</v>
      </c>
    </row>
    <row r="9" spans="1:15" x14ac:dyDescent="0.2">
      <c r="A9" s="1">
        <v>116.5</v>
      </c>
      <c r="B9" s="4">
        <v>45.5</v>
      </c>
      <c r="C9" s="1">
        <f t="shared" si="11"/>
        <v>36</v>
      </c>
      <c r="D9" s="1">
        <f t="shared" si="6"/>
        <v>432</v>
      </c>
      <c r="E9" s="3">
        <f t="shared" si="0"/>
        <v>116.14730099798432</v>
      </c>
      <c r="F9" s="1">
        <v>0.25</v>
      </c>
      <c r="G9" s="1">
        <f t="shared" si="1"/>
        <v>15.451292391838173</v>
      </c>
      <c r="H9" s="1">
        <f t="shared" si="7"/>
        <v>0.26967592592592593</v>
      </c>
      <c r="I9" s="2">
        <f t="shared" si="2"/>
        <v>4.1712092176010174</v>
      </c>
      <c r="J9" s="1">
        <f t="shared" si="3"/>
        <v>1144962</v>
      </c>
      <c r="K9" s="1">
        <f t="shared" si="8"/>
        <v>662.59375</v>
      </c>
      <c r="L9" s="1">
        <f t="shared" si="4"/>
        <v>22043.598509763378</v>
      </c>
      <c r="M9" s="1">
        <f t="shared" si="5"/>
        <v>1130473.8749533081</v>
      </c>
      <c r="N9" s="1">
        <f t="shared" si="9"/>
        <v>14488.125046691857</v>
      </c>
      <c r="O9" s="1">
        <f t="shared" si="10"/>
        <v>8.3843316242429733</v>
      </c>
    </row>
    <row r="10" spans="1:15" x14ac:dyDescent="0.2">
      <c r="A10" s="1">
        <v>116.5</v>
      </c>
      <c r="B10" s="4">
        <v>45.5</v>
      </c>
      <c r="C10" s="1">
        <f t="shared" si="11"/>
        <v>39</v>
      </c>
      <c r="D10" s="1">
        <f t="shared" si="6"/>
        <v>468</v>
      </c>
      <c r="E10" s="3">
        <f t="shared" si="0"/>
        <v>116.19943498861537</v>
      </c>
      <c r="F10" s="1">
        <v>0.25</v>
      </c>
      <c r="G10" s="1">
        <f t="shared" si="1"/>
        <v>14.262731438619852</v>
      </c>
      <c r="H10" s="1">
        <f t="shared" si="7"/>
        <v>0.24893162393162394</v>
      </c>
      <c r="I10" s="2">
        <f t="shared" si="2"/>
        <v>3.8703893073236486</v>
      </c>
      <c r="J10" s="1">
        <f t="shared" si="3"/>
        <v>1240375.5</v>
      </c>
      <c r="K10" s="1">
        <f t="shared" si="8"/>
        <v>717.80989583333337</v>
      </c>
      <c r="L10" s="1">
        <f t="shared" si="4"/>
        <v>20463.03580671288</v>
      </c>
      <c r="M10" s="1">
        <f t="shared" si="5"/>
        <v>1226943.8664204315</v>
      </c>
      <c r="N10" s="1">
        <f t="shared" si="9"/>
        <v>13431.633579568472</v>
      </c>
      <c r="O10" s="1">
        <f t="shared" si="10"/>
        <v>7.7729360992873104</v>
      </c>
    </row>
    <row r="11" spans="1:15" x14ac:dyDescent="0.2">
      <c r="A11" s="1">
        <v>116.5</v>
      </c>
      <c r="B11" s="4">
        <v>45.5</v>
      </c>
      <c r="C11" s="1">
        <f t="shared" si="11"/>
        <v>42</v>
      </c>
      <c r="D11" s="1">
        <f t="shared" si="6"/>
        <v>504</v>
      </c>
      <c r="E11" s="3">
        <f t="shared" si="0"/>
        <v>116.24081169670747</v>
      </c>
      <c r="F11" s="1">
        <v>0.25</v>
      </c>
      <c r="G11" s="1">
        <f t="shared" si="1"/>
        <v>13.243964907289861</v>
      </c>
      <c r="H11" s="1">
        <f t="shared" si="7"/>
        <v>0.23115079365079363</v>
      </c>
      <c r="I11" s="2">
        <f t="shared" si="2"/>
        <v>3.6123881248806242</v>
      </c>
      <c r="J11" s="1">
        <f t="shared" si="3"/>
        <v>1335788.9999999998</v>
      </c>
      <c r="K11" s="1">
        <f t="shared" si="8"/>
        <v>773.02604166666652</v>
      </c>
      <c r="L11" s="1">
        <f t="shared" si="4"/>
        <v>19105.765214885021</v>
      </c>
      <c r="M11" s="1">
        <f t="shared" si="5"/>
        <v>1323264.2643070053</v>
      </c>
      <c r="N11" s="1">
        <f t="shared" si="9"/>
        <v>12524.735692994436</v>
      </c>
      <c r="O11" s="1">
        <f t="shared" si="10"/>
        <v>7.2481109334458544</v>
      </c>
    </row>
    <row r="12" spans="1:15" x14ac:dyDescent="0.2">
      <c r="A12" s="1">
        <v>116.5</v>
      </c>
      <c r="B12" s="4">
        <v>45.5</v>
      </c>
      <c r="C12" s="1">
        <f t="shared" si="11"/>
        <v>45</v>
      </c>
      <c r="D12" s="1">
        <f t="shared" si="6"/>
        <v>540</v>
      </c>
      <c r="E12" s="3">
        <f t="shared" si="0"/>
        <v>116.27419875179181</v>
      </c>
      <c r="F12" s="1">
        <v>0.25</v>
      </c>
      <c r="G12" s="1">
        <f t="shared" si="1"/>
        <v>12.361033913470539</v>
      </c>
      <c r="H12" s="1">
        <f t="shared" si="7"/>
        <v>0.21574074074074076</v>
      </c>
      <c r="I12" s="2">
        <f t="shared" si="2"/>
        <v>3.3886792884430861</v>
      </c>
      <c r="J12" s="1">
        <f t="shared" si="3"/>
        <v>1431202.5</v>
      </c>
      <c r="K12" s="1">
        <f t="shared" si="8"/>
        <v>828.2421875</v>
      </c>
      <c r="L12" s="1">
        <f t="shared" si="4"/>
        <v>17927.726593618288</v>
      </c>
      <c r="M12" s="1">
        <f t="shared" si="5"/>
        <v>1419464.6683689533</v>
      </c>
      <c r="N12" s="1">
        <f t="shared" si="9"/>
        <v>11737.83163104672</v>
      </c>
      <c r="O12" s="1">
        <f t="shared" si="10"/>
        <v>6.7927266383372222</v>
      </c>
    </row>
    <row r="13" spans="1:15" x14ac:dyDescent="0.2">
      <c r="A13" s="1">
        <v>116.5</v>
      </c>
      <c r="B13" s="4">
        <v>45.5</v>
      </c>
      <c r="C13" s="1">
        <f t="shared" si="11"/>
        <v>48</v>
      </c>
      <c r="D13" s="1">
        <f t="shared" si="6"/>
        <v>576</v>
      </c>
      <c r="E13" s="3">
        <f t="shared" si="0"/>
        <v>116.30152788897522</v>
      </c>
      <c r="F13" s="1">
        <v>0.25</v>
      </c>
      <c r="G13" s="1">
        <f t="shared" si="1"/>
        <v>11.58846929387863</v>
      </c>
      <c r="H13" s="1">
        <f t="shared" si="7"/>
        <v>0.20225694444444445</v>
      </c>
      <c r="I13" s="2">
        <f t="shared" si="2"/>
        <v>3.1928574280985913</v>
      </c>
      <c r="J13" s="1">
        <f t="shared" si="3"/>
        <v>1526615.9999999998</v>
      </c>
      <c r="K13" s="1">
        <f t="shared" si="8"/>
        <v>883.45833333333314</v>
      </c>
      <c r="L13" s="1">
        <f t="shared" si="4"/>
        <v>16895.705973488613</v>
      </c>
      <c r="M13" s="1">
        <f t="shared" si="5"/>
        <v>1515567.3684703868</v>
      </c>
      <c r="N13" s="1">
        <f t="shared" si="9"/>
        <v>11048.631529612932</v>
      </c>
      <c r="O13" s="1">
        <f t="shared" si="10"/>
        <v>6.3938839870445214</v>
      </c>
    </row>
    <row r="14" spans="1:15" x14ac:dyDescent="0.2">
      <c r="A14" s="1">
        <v>116.5</v>
      </c>
      <c r="B14" s="4">
        <v>45.5</v>
      </c>
      <c r="C14" s="1">
        <f t="shared" si="11"/>
        <v>51</v>
      </c>
      <c r="D14" s="1">
        <f t="shared" si="6"/>
        <v>612</v>
      </c>
      <c r="E14" s="3">
        <f t="shared" si="0"/>
        <v>116.32418052848105</v>
      </c>
      <c r="F14" s="1">
        <v>0.25</v>
      </c>
      <c r="G14" s="1">
        <f t="shared" si="1"/>
        <v>10.906794629532827</v>
      </c>
      <c r="H14" s="1">
        <f t="shared" si="7"/>
        <v>0.190359477124183</v>
      </c>
      <c r="I14" s="2">
        <f t="shared" si="2"/>
        <v>3.020017763329065</v>
      </c>
      <c r="J14" s="1">
        <f t="shared" si="3"/>
        <v>1622029.5</v>
      </c>
      <c r="K14" s="1">
        <f t="shared" si="8"/>
        <v>938.67447916666663</v>
      </c>
      <c r="L14" s="1">
        <f t="shared" si="4"/>
        <v>15984.199663282292</v>
      </c>
      <c r="M14" s="1">
        <f t="shared" si="5"/>
        <v>1611589.4656664005</v>
      </c>
      <c r="N14" s="1">
        <f t="shared" si="9"/>
        <v>10440.034333599498</v>
      </c>
      <c r="O14" s="1">
        <f t="shared" si="10"/>
        <v>6.041686535647858</v>
      </c>
    </row>
    <row r="15" spans="1:15" x14ac:dyDescent="0.2">
      <c r="A15" s="1">
        <v>116.5</v>
      </c>
      <c r="B15" s="4">
        <v>45.5</v>
      </c>
      <c r="C15" s="1">
        <f t="shared" si="11"/>
        <v>54</v>
      </c>
      <c r="D15" s="1">
        <f t="shared" si="6"/>
        <v>648</v>
      </c>
      <c r="E15" s="3">
        <f t="shared" si="0"/>
        <v>116.34316569863464</v>
      </c>
      <c r="F15" s="1">
        <v>0.25</v>
      </c>
      <c r="G15" s="1">
        <f t="shared" si="1"/>
        <v>10.300861594558782</v>
      </c>
      <c r="H15" s="1">
        <f t="shared" si="7"/>
        <v>0.17978395061728394</v>
      </c>
      <c r="I15" s="2">
        <f t="shared" si="2"/>
        <v>2.8663412753580815</v>
      </c>
      <c r="J15" s="1">
        <f t="shared" si="3"/>
        <v>1717443.0000000002</v>
      </c>
      <c r="K15" s="1">
        <f t="shared" si="8"/>
        <v>993.89062500000011</v>
      </c>
      <c r="L15" s="1">
        <f t="shared" si="4"/>
        <v>15173.304416625855</v>
      </c>
      <c r="M15" s="1">
        <f t="shared" si="5"/>
        <v>1707544.2965209589</v>
      </c>
      <c r="N15" s="1">
        <f t="shared" si="9"/>
        <v>9898.7034790413454</v>
      </c>
      <c r="O15" s="1">
        <f t="shared" si="10"/>
        <v>5.7284163651859634</v>
      </c>
    </row>
    <row r="16" spans="1:15" x14ac:dyDescent="0.2">
      <c r="A16" s="1">
        <v>116.5</v>
      </c>
      <c r="B16" s="4">
        <v>45.5</v>
      </c>
      <c r="C16" s="1">
        <f t="shared" si="11"/>
        <v>57</v>
      </c>
      <c r="D16" s="1">
        <f t="shared" si="6"/>
        <v>684</v>
      </c>
      <c r="E16" s="3">
        <f t="shared" si="0"/>
        <v>116.3592342993058</v>
      </c>
      <c r="F16" s="1">
        <v>0.25</v>
      </c>
      <c r="G16" s="1">
        <f t="shared" si="1"/>
        <v>9.7587109843188458</v>
      </c>
      <c r="H16" s="1">
        <f t="shared" si="7"/>
        <v>0.1703216374269006</v>
      </c>
      <c r="I16" s="2">
        <f t="shared" si="2"/>
        <v>2.7288101985971025</v>
      </c>
      <c r="J16" s="1">
        <f t="shared" si="3"/>
        <v>1812856.4999999998</v>
      </c>
      <c r="K16" s="1">
        <f t="shared" si="8"/>
        <v>1049.1067708333333</v>
      </c>
      <c r="L16" s="1">
        <f t="shared" si="4"/>
        <v>14447.263069188743</v>
      </c>
      <c r="M16" s="1">
        <f t="shared" si="5"/>
        <v>1803442.4133969033</v>
      </c>
      <c r="N16" s="1">
        <f t="shared" si="9"/>
        <v>9414.0866030964535</v>
      </c>
      <c r="O16" s="1">
        <f t="shared" si="10"/>
        <v>5.4479667841993367</v>
      </c>
    </row>
    <row r="17" spans="1:15" x14ac:dyDescent="0.2">
      <c r="A17" s="1">
        <v>116.5</v>
      </c>
      <c r="B17" s="4">
        <v>45.5</v>
      </c>
      <c r="C17" s="1">
        <f t="shared" si="11"/>
        <v>60</v>
      </c>
      <c r="D17" s="1">
        <f t="shared" si="6"/>
        <v>720</v>
      </c>
      <c r="E17" s="3">
        <f t="shared" si="0"/>
        <v>116.37295446339864</v>
      </c>
      <c r="F17" s="1">
        <v>0.25</v>
      </c>
      <c r="G17" s="1">
        <f t="shared" si="1"/>
        <v>9.2707754351029035</v>
      </c>
      <c r="H17" s="1">
        <f t="shared" si="7"/>
        <v>0.16180555555555556</v>
      </c>
      <c r="I17" s="2">
        <f t="shared" si="2"/>
        <v>2.6050084705078689</v>
      </c>
      <c r="J17" s="1">
        <f t="shared" si="3"/>
        <v>1908269.9999999998</v>
      </c>
      <c r="K17" s="1">
        <f t="shared" si="8"/>
        <v>1104.3229166666665</v>
      </c>
      <c r="L17" s="1">
        <f t="shared" si="4"/>
        <v>13793.440211240688</v>
      </c>
      <c r="M17" s="1">
        <f t="shared" si="5"/>
        <v>1899292.2740048494</v>
      </c>
      <c r="N17" s="1">
        <f t="shared" si="9"/>
        <v>8977.7259951503947</v>
      </c>
      <c r="O17" s="1">
        <f t="shared" si="10"/>
        <v>5.1954432842305529</v>
      </c>
    </row>
    <row r="18" spans="1:15" x14ac:dyDescent="0.2">
      <c r="A18" s="1">
        <v>116.5</v>
      </c>
      <c r="B18" s="4">
        <v>45.5</v>
      </c>
      <c r="C18" s="1">
        <f t="shared" si="11"/>
        <v>63</v>
      </c>
      <c r="D18" s="1">
        <f t="shared" si="6"/>
        <v>756</v>
      </c>
      <c r="E18" s="3">
        <f t="shared" si="0"/>
        <v>116.38476244700149</v>
      </c>
      <c r="F18" s="1">
        <v>0.25</v>
      </c>
      <c r="G18" s="1">
        <f t="shared" si="1"/>
        <v>8.8293099381932407</v>
      </c>
      <c r="H18" s="1">
        <f t="shared" si="7"/>
        <v>0.1541005291005291</v>
      </c>
      <c r="I18" s="2">
        <f t="shared" si="2"/>
        <v>2.4929789597056242</v>
      </c>
      <c r="J18" s="1">
        <f t="shared" si="3"/>
        <v>2003683.5</v>
      </c>
      <c r="K18" s="1">
        <f t="shared" si="8"/>
        <v>1159.5390625</v>
      </c>
      <c r="L18" s="1">
        <f t="shared" si="4"/>
        <v>13201.586762487395</v>
      </c>
      <c r="M18" s="1">
        <f t="shared" si="5"/>
        <v>1995100.7359447349</v>
      </c>
      <c r="N18" s="1">
        <f t="shared" si="9"/>
        <v>8582.7640552651137</v>
      </c>
      <c r="O18" s="1">
        <f t="shared" si="10"/>
        <v>4.9668773467969407</v>
      </c>
    </row>
    <row r="19" spans="1:15" x14ac:dyDescent="0.2">
      <c r="A19" s="1">
        <v>116.5</v>
      </c>
      <c r="B19" s="4">
        <v>45.5</v>
      </c>
      <c r="C19" s="1">
        <f t="shared" si="11"/>
        <v>66</v>
      </c>
      <c r="D19" s="1">
        <f t="shared" si="6"/>
        <v>792</v>
      </c>
      <c r="E19" s="3">
        <f t="shared" si="0"/>
        <v>116.39499772495536</v>
      </c>
      <c r="F19" s="1">
        <v>0.25</v>
      </c>
      <c r="G19" s="1">
        <f t="shared" si="1"/>
        <v>8.427977668275366</v>
      </c>
      <c r="H19" s="1">
        <f t="shared" si="7"/>
        <v>0.14709595959595959</v>
      </c>
      <c r="I19" s="2">
        <f t="shared" si="2"/>
        <v>2.3911194864288063</v>
      </c>
      <c r="J19" s="1">
        <f t="shared" si="3"/>
        <v>2099097</v>
      </c>
      <c r="K19" s="1">
        <f t="shared" si="8"/>
        <v>1214.7552083333333</v>
      </c>
      <c r="L19" s="1">
        <f t="shared" si="4"/>
        <v>12663.302796825468</v>
      </c>
      <c r="M19" s="1">
        <f t="shared" si="5"/>
        <v>2090873.4176098329</v>
      </c>
      <c r="N19" s="1">
        <f t="shared" si="9"/>
        <v>8223.5823901670519</v>
      </c>
      <c r="O19" s="1">
        <f t="shared" si="10"/>
        <v>4.7590175869022291</v>
      </c>
    </row>
    <row r="20" spans="1:15" x14ac:dyDescent="0.2">
      <c r="A20" s="1">
        <v>116.5</v>
      </c>
      <c r="B20" s="4">
        <v>45.5</v>
      </c>
      <c r="C20" s="1">
        <f t="shared" si="11"/>
        <v>69</v>
      </c>
      <c r="D20" s="1">
        <f t="shared" si="6"/>
        <v>828</v>
      </c>
      <c r="E20" s="3">
        <f t="shared" si="0"/>
        <v>116.40392765517389</v>
      </c>
      <c r="F20" s="1">
        <v>0.25</v>
      </c>
      <c r="G20" s="1">
        <f t="shared" si="1"/>
        <v>8.0615438566112214</v>
      </c>
      <c r="H20" s="1">
        <f t="shared" si="7"/>
        <v>0.14070048309178745</v>
      </c>
      <c r="I20" s="2">
        <f t="shared" si="2"/>
        <v>2.2981058762488829</v>
      </c>
      <c r="J20" s="1">
        <f t="shared" si="3"/>
        <v>2194510.5000000005</v>
      </c>
      <c r="K20" s="1">
        <f t="shared" si="8"/>
        <v>1269.971354166667</v>
      </c>
      <c r="L20" s="1">
        <f t="shared" si="4"/>
        <v>12171.639032407626</v>
      </c>
      <c r="M20" s="1">
        <f t="shared" si="5"/>
        <v>2186614.9657243066</v>
      </c>
      <c r="N20" s="1">
        <f t="shared" si="9"/>
        <v>7895.5342756938189</v>
      </c>
      <c r="O20" s="1">
        <f t="shared" si="10"/>
        <v>4.5691749280635525</v>
      </c>
    </row>
    <row r="21" spans="1:15" x14ac:dyDescent="0.2">
      <c r="A21" s="1">
        <v>116.5</v>
      </c>
      <c r="B21" s="4">
        <v>45.5</v>
      </c>
      <c r="C21" s="1">
        <f t="shared" si="11"/>
        <v>72</v>
      </c>
      <c r="D21" s="1">
        <f t="shared" si="6"/>
        <v>864</v>
      </c>
      <c r="E21" s="3">
        <f t="shared" si="0"/>
        <v>116.4117651100144</v>
      </c>
      <c r="F21" s="1">
        <v>0.25</v>
      </c>
      <c r="G21" s="1">
        <f t="shared" si="1"/>
        <v>7.7256461959190865</v>
      </c>
      <c r="H21" s="1">
        <f t="shared" si="7"/>
        <v>0.13483796296296297</v>
      </c>
      <c r="I21" s="2">
        <f t="shared" si="2"/>
        <v>2.2128341910120071</v>
      </c>
      <c r="J21" s="1">
        <f t="shared" si="3"/>
        <v>2289924</v>
      </c>
      <c r="K21" s="1">
        <f t="shared" si="8"/>
        <v>1325.1875</v>
      </c>
      <c r="L21" s="1">
        <f t="shared" si="4"/>
        <v>11720.797000253182</v>
      </c>
      <c r="M21" s="1">
        <f t="shared" si="5"/>
        <v>2282329.2565023168</v>
      </c>
      <c r="N21" s="1">
        <f t="shared" si="9"/>
        <v>7594.743497683201</v>
      </c>
      <c r="O21" s="1">
        <f t="shared" si="10"/>
        <v>4.3951061907888898</v>
      </c>
    </row>
    <row r="22" spans="1:15" x14ac:dyDescent="0.2">
      <c r="A22" s="1">
        <v>116.5</v>
      </c>
      <c r="B22" s="4">
        <v>45.5</v>
      </c>
      <c r="C22" s="1">
        <f t="shared" si="11"/>
        <v>75</v>
      </c>
      <c r="D22" s="1">
        <f t="shared" si="6"/>
        <v>900</v>
      </c>
      <c r="E22" s="3">
        <f t="shared" si="0"/>
        <v>116.41868127647849</v>
      </c>
      <c r="F22" s="1">
        <v>0.25</v>
      </c>
      <c r="G22" s="1">
        <f t="shared" si="1"/>
        <v>7.416620348082323</v>
      </c>
      <c r="H22" s="1">
        <f t="shared" si="7"/>
        <v>0.12944444444444445</v>
      </c>
      <c r="I22" s="2">
        <f t="shared" si="2"/>
        <v>2.1343767852263227</v>
      </c>
      <c r="J22" s="1">
        <f t="shared" si="3"/>
        <v>2385337.5</v>
      </c>
      <c r="K22" s="1">
        <f t="shared" si="8"/>
        <v>1380.4036458333333</v>
      </c>
      <c r="L22" s="1">
        <f t="shared" si="4"/>
        <v>11305.9005460846</v>
      </c>
      <c r="M22" s="1">
        <f t="shared" si="5"/>
        <v>2378019.548862855</v>
      </c>
      <c r="N22" s="1">
        <f t="shared" si="9"/>
        <v>7317.9511371450499</v>
      </c>
      <c r="O22" s="1">
        <f t="shared" si="10"/>
        <v>4.2349254265885703</v>
      </c>
    </row>
    <row r="23" spans="1:15" x14ac:dyDescent="0.2">
      <c r="A23" s="1">
        <v>116.5</v>
      </c>
      <c r="B23" s="4">
        <v>45.5</v>
      </c>
      <c r="C23" s="1">
        <f t="shared" si="11"/>
        <v>78</v>
      </c>
      <c r="D23" s="1">
        <f t="shared" si="6"/>
        <v>936</v>
      </c>
      <c r="E23" s="3">
        <f t="shared" si="0"/>
        <v>116.42481508089151</v>
      </c>
      <c r="F23" s="1">
        <v>0.25</v>
      </c>
      <c r="G23" s="1">
        <f t="shared" si="1"/>
        <v>7.131365719309926</v>
      </c>
      <c r="H23" s="1">
        <f t="shared" si="7"/>
        <v>0.12446581196581197</v>
      </c>
      <c r="I23" s="2">
        <f t="shared" si="2"/>
        <v>2.0619484769969176</v>
      </c>
      <c r="J23" s="1">
        <f t="shared" si="3"/>
        <v>2480751</v>
      </c>
      <c r="K23" s="1">
        <f t="shared" si="8"/>
        <v>1435.6197916666667</v>
      </c>
      <c r="L23" s="1">
        <f t="shared" si="4"/>
        <v>10922.819641401487</v>
      </c>
      <c r="M23" s="1">
        <f t="shared" si="5"/>
        <v>2473688.6025118032</v>
      </c>
      <c r="N23" s="1">
        <f t="shared" si="9"/>
        <v>7062.3974881968461</v>
      </c>
      <c r="O23" s="1">
        <f t="shared" si="10"/>
        <v>4.0870355834472489</v>
      </c>
    </row>
    <row r="24" spans="1:15" x14ac:dyDescent="0.2">
      <c r="A24" s="1">
        <v>116.5</v>
      </c>
      <c r="B24" s="4">
        <v>45.5</v>
      </c>
      <c r="C24" s="1">
        <f t="shared" si="11"/>
        <v>81</v>
      </c>
      <c r="D24" s="1">
        <f t="shared" si="6"/>
        <v>972</v>
      </c>
      <c r="E24" s="3">
        <f t="shared" si="0"/>
        <v>116.4302802182825</v>
      </c>
      <c r="F24" s="1">
        <v>0.25</v>
      </c>
      <c r="G24" s="1">
        <f t="shared" si="1"/>
        <v>6.867241063039188</v>
      </c>
      <c r="H24" s="1">
        <f t="shared" si="7"/>
        <v>0.11985596707818931</v>
      </c>
      <c r="I24" s="2">
        <f t="shared" si="2"/>
        <v>1.9948802185720069</v>
      </c>
      <c r="J24" s="1">
        <f t="shared" si="3"/>
        <v>2576164.5000000005</v>
      </c>
      <c r="K24" s="1">
        <f t="shared" si="8"/>
        <v>1490.8359375000002</v>
      </c>
      <c r="L24" s="1">
        <f t="shared" si="4"/>
        <v>10568.033059686257</v>
      </c>
      <c r="M24" s="1">
        <f t="shared" si="5"/>
        <v>2569338.769937038</v>
      </c>
      <c r="N24" s="1">
        <f t="shared" si="9"/>
        <v>6825.7300629625097</v>
      </c>
      <c r="O24" s="1">
        <f t="shared" si="10"/>
        <v>3.9500752679181192</v>
      </c>
    </row>
    <row r="25" spans="1:15" x14ac:dyDescent="0.2">
      <c r="A25" s="1">
        <v>116.5</v>
      </c>
      <c r="B25" s="4">
        <v>45.5</v>
      </c>
      <c r="C25" s="1">
        <f t="shared" si="11"/>
        <v>84</v>
      </c>
      <c r="D25" s="1">
        <f t="shared" si="6"/>
        <v>1008</v>
      </c>
      <c r="E25" s="3">
        <f t="shared" si="0"/>
        <v>116.43517045772192</v>
      </c>
      <c r="F25" s="1">
        <v>0.25</v>
      </c>
      <c r="G25" s="1">
        <f t="shared" si="1"/>
        <v>6.6219824536449305</v>
      </c>
      <c r="H25" s="1">
        <f t="shared" si="7"/>
        <v>0.11557539682539682</v>
      </c>
      <c r="I25" s="2">
        <f t="shared" si="2"/>
        <v>1.9325983964500892</v>
      </c>
      <c r="J25" s="1">
        <f t="shared" si="3"/>
        <v>2671577.9999999995</v>
      </c>
      <c r="K25" s="1">
        <f t="shared" si="8"/>
        <v>1546.052083333333</v>
      </c>
      <c r="L25" s="1">
        <f t="shared" si="4"/>
        <v>10238.520279122871</v>
      </c>
      <c r="M25" s="1">
        <f t="shared" si="5"/>
        <v>2664972.0687969178</v>
      </c>
      <c r="N25" s="1">
        <f t="shared" si="9"/>
        <v>6605.9312030817382</v>
      </c>
      <c r="O25" s="1">
        <f t="shared" si="10"/>
        <v>3.8228768536352651</v>
      </c>
    </row>
    <row r="26" spans="1:15" x14ac:dyDescent="0.2">
      <c r="A26" s="1">
        <v>116.5</v>
      </c>
      <c r="B26" s="4">
        <v>45.5</v>
      </c>
      <c r="C26" s="1">
        <f t="shared" si="11"/>
        <v>87</v>
      </c>
      <c r="D26" s="1">
        <f t="shared" si="6"/>
        <v>1044</v>
      </c>
      <c r="E26" s="3">
        <f t="shared" si="0"/>
        <v>116.43956369043975</v>
      </c>
      <c r="F26" s="1">
        <v>0.25</v>
      </c>
      <c r="G26" s="1">
        <f t="shared" si="1"/>
        <v>6.3936382311054514</v>
      </c>
      <c r="H26" s="1">
        <f t="shared" si="7"/>
        <v>0.11159003831417626</v>
      </c>
      <c r="I26" s="2">
        <f t="shared" si="2"/>
        <v>1.8746084054482708</v>
      </c>
      <c r="J26" s="1">
        <f t="shared" si="3"/>
        <v>2766991.5000000005</v>
      </c>
      <c r="K26" s="1">
        <f t="shared" si="8"/>
        <v>1601.268229166667</v>
      </c>
      <c r="L26" s="1">
        <f t="shared" si="4"/>
        <v>9931.6756093476579</v>
      </c>
      <c r="M26" s="1">
        <f t="shared" si="5"/>
        <v>2760590.2394069606</v>
      </c>
      <c r="N26" s="1">
        <f t="shared" si="9"/>
        <v>6401.260593039915</v>
      </c>
      <c r="O26" s="1">
        <f t="shared" si="10"/>
        <v>3.7044332135647657</v>
      </c>
    </row>
    <row r="27" spans="1:15" x14ac:dyDescent="0.2">
      <c r="A27" s="1">
        <v>116.5</v>
      </c>
      <c r="B27" s="4">
        <v>45.5</v>
      </c>
      <c r="C27" s="1">
        <f t="shared" si="11"/>
        <v>90</v>
      </c>
      <c r="D27" s="1">
        <f t="shared" si="6"/>
        <v>1080</v>
      </c>
      <c r="E27" s="3">
        <f t="shared" si="0"/>
        <v>116.44352505001724</v>
      </c>
      <c r="F27" s="1">
        <v>0.25</v>
      </c>
      <c r="G27" s="1">
        <f t="shared" si="1"/>
        <v>6.1805169567352696</v>
      </c>
      <c r="H27" s="1">
        <f t="shared" si="7"/>
        <v>0.10787037037037038</v>
      </c>
      <c r="I27" s="2">
        <f t="shared" si="2"/>
        <v>1.8204815016970315</v>
      </c>
      <c r="J27" s="1">
        <f t="shared" si="3"/>
        <v>2862405</v>
      </c>
      <c r="K27" s="1">
        <f t="shared" si="8"/>
        <v>1656.484375</v>
      </c>
      <c r="L27" s="1">
        <f t="shared" si="4"/>
        <v>9645.2393922407846</v>
      </c>
      <c r="M27" s="1">
        <f t="shared" si="5"/>
        <v>2856194.7907828032</v>
      </c>
      <c r="N27" s="1">
        <f t="shared" si="9"/>
        <v>6210.2092171967961</v>
      </c>
      <c r="O27" s="1">
        <f t="shared" si="10"/>
        <v>3.5938710747666645</v>
      </c>
    </row>
    <row r="28" spans="1:15" x14ac:dyDescent="0.2">
      <c r="A28" s="1">
        <v>116.5</v>
      </c>
      <c r="B28" s="4">
        <v>45.5</v>
      </c>
      <c r="C28" s="1">
        <f t="shared" si="11"/>
        <v>93</v>
      </c>
      <c r="D28" s="1">
        <f t="shared" si="6"/>
        <v>1116</v>
      </c>
      <c r="E28" s="3">
        <f t="shared" si="0"/>
        <v>116.44710934000426</v>
      </c>
      <c r="F28" s="1">
        <v>0.25</v>
      </c>
      <c r="G28" s="1">
        <f t="shared" si="1"/>
        <v>5.981145442001873</v>
      </c>
      <c r="H28" s="1">
        <f t="shared" si="7"/>
        <v>0.10439068100358423</v>
      </c>
      <c r="I28" s="2">
        <f t="shared" si="2"/>
        <v>1.7698441956943043</v>
      </c>
      <c r="J28" s="1">
        <f t="shared" si="3"/>
        <v>2957818.5</v>
      </c>
      <c r="K28" s="1">
        <f t="shared" si="8"/>
        <v>1711.7005208333333</v>
      </c>
      <c r="L28" s="1">
        <f t="shared" si="4"/>
        <v>9377.2424459707872</v>
      </c>
      <c r="M28" s="1">
        <f t="shared" si="5"/>
        <v>2951787.0378103829</v>
      </c>
      <c r="N28" s="1">
        <f t="shared" si="9"/>
        <v>6031.4621896171011</v>
      </c>
      <c r="O28" s="1">
        <f t="shared" si="10"/>
        <v>3.490429507880267</v>
      </c>
    </row>
    <row r="29" spans="1:15" x14ac:dyDescent="0.2">
      <c r="A29" s="1">
        <v>116.5</v>
      </c>
      <c r="B29" s="4">
        <v>45.5</v>
      </c>
      <c r="C29" s="1">
        <f t="shared" si="11"/>
        <v>96</v>
      </c>
      <c r="D29" s="1">
        <f t="shared" si="6"/>
        <v>1152</v>
      </c>
      <c r="E29" s="3">
        <f t="shared" si="0"/>
        <v>116.45036293923063</v>
      </c>
      <c r="F29" s="1">
        <v>0.25</v>
      </c>
      <c r="G29" s="1">
        <f t="shared" si="1"/>
        <v>5.7942346469393149</v>
      </c>
      <c r="H29" s="1">
        <f t="shared" si="7"/>
        <v>0.10112847222222222</v>
      </c>
      <c r="I29" s="2">
        <f t="shared" si="2"/>
        <v>1.7223696308590206</v>
      </c>
      <c r="J29" s="1">
        <f t="shared" si="3"/>
        <v>3053231.9999999995</v>
      </c>
      <c r="K29" s="1">
        <f t="shared" si="8"/>
        <v>1766.9166666666663</v>
      </c>
      <c r="L29" s="1">
        <f t="shared" si="4"/>
        <v>9125.9608726213955</v>
      </c>
      <c r="M29" s="1">
        <f t="shared" si="5"/>
        <v>3047368.1314750453</v>
      </c>
      <c r="N29" s="1">
        <f t="shared" si="9"/>
        <v>5863.8685249541886</v>
      </c>
      <c r="O29" s="1">
        <f t="shared" si="10"/>
        <v>3.393442433422563</v>
      </c>
    </row>
    <row r="30" spans="1:15" x14ac:dyDescent="0.2">
      <c r="A30" s="1">
        <v>116.5</v>
      </c>
      <c r="B30" s="4">
        <v>45.5</v>
      </c>
      <c r="C30" s="1">
        <f t="shared" si="11"/>
        <v>99</v>
      </c>
      <c r="D30" s="1">
        <f t="shared" si="6"/>
        <v>1188</v>
      </c>
      <c r="E30" s="3">
        <f t="shared" si="0"/>
        <v>116.45332530939591</v>
      </c>
      <c r="F30" s="1">
        <v>0.25</v>
      </c>
      <c r="G30" s="1">
        <f t="shared" si="1"/>
        <v>5.6186517788502446</v>
      </c>
      <c r="H30" s="1">
        <f t="shared" si="7"/>
        <v>9.8063973063973062E-2</v>
      </c>
      <c r="I30" s="2">
        <f t="shared" si="2"/>
        <v>1.6777705271811101</v>
      </c>
      <c r="J30" s="1">
        <f t="shared" si="3"/>
        <v>3148645.5</v>
      </c>
      <c r="K30" s="1">
        <f t="shared" si="8"/>
        <v>1822.1328125</v>
      </c>
      <c r="L30" s="1">
        <f t="shared" si="4"/>
        <v>8889.8790433334016</v>
      </c>
      <c r="M30" s="1">
        <f t="shared" si="5"/>
        <v>3142939.0836153766</v>
      </c>
      <c r="N30" s="1">
        <f t="shared" si="9"/>
        <v>5706.416384623386</v>
      </c>
      <c r="O30" s="1">
        <f t="shared" si="10"/>
        <v>3.3023242966570518</v>
      </c>
    </row>
    <row r="31" spans="1:15" x14ac:dyDescent="0.2">
      <c r="A31" s="1">
        <v>116.5</v>
      </c>
      <c r="B31" s="4">
        <v>45.5</v>
      </c>
      <c r="C31" s="1">
        <f t="shared" si="11"/>
        <v>102</v>
      </c>
      <c r="D31" s="1">
        <f t="shared" si="6"/>
        <v>1224</v>
      </c>
      <c r="E31" s="3">
        <f t="shared" si="0"/>
        <v>116.45603019706316</v>
      </c>
      <c r="F31" s="1">
        <v>0.25</v>
      </c>
      <c r="G31" s="1">
        <f t="shared" si="1"/>
        <v>5.4533973147664137</v>
      </c>
      <c r="H31" s="1">
        <f t="shared" si="7"/>
        <v>9.5179738562091498E-2</v>
      </c>
      <c r="I31" s="2">
        <f t="shared" si="2"/>
        <v>1.6357933682902512</v>
      </c>
      <c r="J31" s="1">
        <f t="shared" si="3"/>
        <v>3244059</v>
      </c>
      <c r="K31" s="1">
        <f t="shared" si="8"/>
        <v>1877.3489583333333</v>
      </c>
      <c r="L31" s="1">
        <f t="shared" si="4"/>
        <v>8667.6590861663135</v>
      </c>
      <c r="M31" s="1">
        <f t="shared" si="5"/>
        <v>3238500.7873243373</v>
      </c>
      <c r="N31" s="1">
        <f t="shared" si="9"/>
        <v>5558.2126756627113</v>
      </c>
      <c r="O31" s="1">
        <f t="shared" si="10"/>
        <v>3.2165582613788839</v>
      </c>
    </row>
    <row r="32" spans="1:15" x14ac:dyDescent="0.2">
      <c r="A32" s="1">
        <v>116.5</v>
      </c>
      <c r="B32" s="4">
        <v>45.5</v>
      </c>
      <c r="C32" s="1">
        <f t="shared" si="11"/>
        <v>105</v>
      </c>
      <c r="D32" s="1">
        <f t="shared" si="6"/>
        <v>1260</v>
      </c>
      <c r="E32" s="3">
        <f t="shared" si="0"/>
        <v>116.45850659885208</v>
      </c>
      <c r="F32" s="1">
        <v>0.25</v>
      </c>
      <c r="G32" s="1">
        <f t="shared" si="1"/>
        <v>5.297585962915945</v>
      </c>
      <c r="H32" s="1">
        <f t="shared" si="7"/>
        <v>9.2460317460317465E-2</v>
      </c>
      <c r="I32" s="2">
        <f t="shared" si="2"/>
        <v>1.5962135836593916</v>
      </c>
      <c r="J32" s="1">
        <f t="shared" si="3"/>
        <v>3339472.5</v>
      </c>
      <c r="K32" s="1">
        <f t="shared" si="8"/>
        <v>1932.5651041666667</v>
      </c>
      <c r="L32" s="1">
        <f t="shared" si="4"/>
        <v>8458.115582542745</v>
      </c>
      <c r="M32" s="1">
        <f t="shared" si="5"/>
        <v>3334054.0338648232</v>
      </c>
      <c r="N32" s="1">
        <f t="shared" si="9"/>
        <v>5418.46613517683</v>
      </c>
      <c r="O32" s="1">
        <f t="shared" si="10"/>
        <v>3.1356864208199249</v>
      </c>
    </row>
    <row r="33" spans="1:15" x14ac:dyDescent="0.2">
      <c r="A33" s="1">
        <v>116.5</v>
      </c>
      <c r="B33" s="4">
        <v>45.5</v>
      </c>
      <c r="C33" s="1">
        <f t="shared" si="11"/>
        <v>108</v>
      </c>
      <c r="D33" s="1">
        <f t="shared" si="6"/>
        <v>1296</v>
      </c>
      <c r="E33" s="3">
        <f t="shared" si="0"/>
        <v>116.46077954168315</v>
      </c>
      <c r="F33" s="1">
        <v>0.25</v>
      </c>
      <c r="G33" s="1">
        <f t="shared" si="1"/>
        <v>5.150430797279391</v>
      </c>
      <c r="H33" s="1">
        <f t="shared" si="7"/>
        <v>8.9891975308641972E-2</v>
      </c>
      <c r="I33" s="2">
        <f t="shared" si="2"/>
        <v>1.558831532733393</v>
      </c>
      <c r="J33" s="1">
        <f t="shared" si="3"/>
        <v>3434886.0000000005</v>
      </c>
      <c r="K33" s="1">
        <f t="shared" si="8"/>
        <v>1987.7812500000002</v>
      </c>
      <c r="L33" s="1">
        <f t="shared" si="4"/>
        <v>8260.1944641710925</v>
      </c>
      <c r="M33" s="1">
        <f t="shared" si="5"/>
        <v>3429599.526774901</v>
      </c>
      <c r="N33" s="1">
        <f t="shared" si="9"/>
        <v>5286.4732250995003</v>
      </c>
      <c r="O33" s="1">
        <f t="shared" si="10"/>
        <v>3.0593016348955442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Nyabvure</dc:creator>
  <cp:lastModifiedBy>Anodiwa Nyabvure (he/him)</cp:lastModifiedBy>
  <dcterms:created xsi:type="dcterms:W3CDTF">2025-07-29T14:10:43Z</dcterms:created>
  <dcterms:modified xsi:type="dcterms:W3CDTF">2025-07-30T15:36:17Z</dcterms:modified>
</cp:coreProperties>
</file>