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225" activeTab="1"/>
  </bookViews>
  <sheets>
    <sheet name="Expenses" sheetId="1" r:id="rId1"/>
    <sheet name="Payments" sheetId="2" r:id="rId2"/>
    <sheet name="Roster" sheetId="3" r:id="rId3"/>
    <sheet name="Credit Card Debt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E4" i="4" l="1"/>
  <c r="F4" i="4" s="1"/>
  <c r="G4" i="4" s="1"/>
  <c r="E5" i="4"/>
  <c r="F5" i="4" s="1"/>
  <c r="G5" i="4" s="1"/>
  <c r="E6" i="4"/>
  <c r="F6" i="4"/>
  <c r="G6" i="4" s="1"/>
  <c r="E7" i="4"/>
  <c r="F7" i="4"/>
  <c r="G7" i="4" s="1"/>
  <c r="E8" i="4"/>
  <c r="F8" i="4"/>
  <c r="G8" i="4" s="1"/>
  <c r="C16" i="3"/>
  <c r="D16" i="3"/>
  <c r="C17" i="3"/>
  <c r="D17" i="3"/>
  <c r="C18" i="3"/>
  <c r="D18" i="3"/>
  <c r="C19" i="3"/>
  <c r="D19" i="3"/>
  <c r="C20" i="3"/>
  <c r="D20" i="3"/>
  <c r="C21" i="3"/>
</calcChain>
</file>

<file path=xl/sharedStrings.xml><?xml version="1.0" encoding="utf-8"?>
<sst xmlns="http://schemas.openxmlformats.org/spreadsheetml/2006/main" count="1324" uniqueCount="182">
  <si>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</si>
  <si>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</si>
  <si>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</si>
  <si>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</si>
  <si>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</si>
  <si>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</si>
  <si>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</si>
  <si>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</si>
  <si>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</si>
  <si>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</si>
  <si>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</si>
  <si>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</si>
  <si>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</si>
  <si>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</si>
  <si>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</si>
  <si>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</si>
  <si>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</si>
  <si>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</si>
  <si>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</si>
  <si>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</si>
  <si>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</si>
  <si>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</si>
  <si>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</si>
  <si>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</si>
  <si>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</si>
  <si>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</si>
  <si>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</si>
  <si>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</si>
  <si>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</si>
  <si>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</si>
  <si>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</si>
  <si>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</si>
  <si>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</si>
  <si>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</si>
  <si>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</si>
  <si>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</si>
  <si>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</si>
  <si>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</si>
  <si>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</si>
  <si>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</si>
  <si>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</si>
  <si>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</si>
  <si>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</si>
  <si>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</si>
  <si>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</si>
  <si>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</si>
  <si>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</si>
  <si>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</si>
  <si>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</si>
  <si>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</si>
  <si>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</si>
  <si>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</si>
  <si>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</si>
  <si>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</si>
  <si>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</si>
  <si>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</si>
  <si>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</si>
  <si>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</si>
  <si>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</si>
  <si>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</si>
  <si>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</si>
  <si>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</si>
  <si>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</si>
  <si>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</si>
  <si>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</si>
  <si>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</si>
  <si>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</si>
  <si>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</si>
  <si>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</si>
  <si>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</si>
  <si>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</si>
  <si>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</si>
  <si>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</si>
  <si>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</si>
  <si>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</si>
  <si>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</si>
  <si>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</si>
  <si>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</si>
  <si>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</si>
  <si>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</si>
  <si>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</si>
  <si>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</si>
  <si>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</si>
  <si>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</si>
  <si>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</si>
  <si>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</si>
  <si>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</si>
  <si>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</si>
  <si>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</si>
  <si>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</si>
  <si>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</si>
  <si>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</si>
  <si>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</si>
  <si>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</si>
  <si>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</si>
  <si>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</si>
  <si>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</si>
  <si>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</si>
  <si>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</si>
  <si>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</si>
  <si>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</si>
  <si>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</si>
  <si>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</si>
  <si>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</si>
  <si>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</si>
  <si>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</si>
  <si>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</si>
  <si>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</si>
  <si>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</si>
  <si>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</si>
  <si>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</si>
  <si>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</si>
  <si>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</si>
  <si>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</si>
  <si>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</si>
  <si>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</si>
  <si>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</si>
  <si>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</si>
  <si>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</si>
  <si>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</si>
  <si>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</si>
  <si>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</si>
  <si>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</si>
  <si>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</si>
  <si>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</si>
  <si>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</si>
  <si>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</si>
  <si>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</si>
  <si>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</si>
  <si>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Column1</t>
  </si>
  <si>
    <t>Row Labels</t>
  </si>
  <si>
    <t>Grand Total</t>
  </si>
  <si>
    <t>Column Labels</t>
  </si>
  <si>
    <t>Sum of Tax Inclusive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</si>
  <si>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</si>
  <si>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</si>
  <si>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</si>
  <si>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</si>
  <si>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</si>
  <si>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</si>
  <si>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</si>
  <si>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</si>
  <si>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</si>
  <si>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</si>
  <si>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</si>
  <si>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</si>
  <si>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</t>
  </si>
  <si>
    <t>MEDIAN</t>
  </si>
  <si>
    <t>MODE</t>
  </si>
  <si>
    <t>AVG</t>
  </si>
  <si>
    <t>MAX</t>
  </si>
  <si>
    <t>MIN</t>
  </si>
  <si>
    <t>Social Studies</t>
  </si>
  <si>
    <t>Raymond James</t>
  </si>
  <si>
    <t>John McDonald</t>
  </si>
  <si>
    <t>Gracie Smith</t>
  </si>
  <si>
    <t>Bradley Swickerwrath</t>
  </si>
  <si>
    <t>Thomas Cruise</t>
  </si>
  <si>
    <t>Ronnie Dangerfield</t>
  </si>
  <si>
    <t>Sierra Chadwick</t>
  </si>
  <si>
    <t>Matthew Roberts</t>
  </si>
  <si>
    <t>David Cline</t>
  </si>
  <si>
    <t>Amanda Johnson</t>
  </si>
  <si>
    <t>Sarah Ashworth</t>
  </si>
  <si>
    <t>Class</t>
  </si>
  <si>
    <t>Grade</t>
  </si>
  <si>
    <t>Age</t>
  </si>
  <si>
    <t>Student Name</t>
  </si>
  <si>
    <t>Semester Grades</t>
  </si>
  <si>
    <t>Wal-Mart</t>
  </si>
  <si>
    <t>Target</t>
  </si>
  <si>
    <t>Citi Card</t>
  </si>
  <si>
    <t>Capital One</t>
  </si>
  <si>
    <t>Discover</t>
  </si>
  <si>
    <t>Monthly Payment</t>
  </si>
  <si>
    <t>Total Loan Amount</t>
  </si>
  <si>
    <t>Interest Paid</t>
  </si>
  <si>
    <t>Months</t>
  </si>
  <si>
    <t>Interest Rate</t>
  </si>
  <si>
    <t>Balance</t>
  </si>
  <si>
    <t>Credit Card</t>
  </si>
  <si>
    <t>Credit Card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</si>
</sst>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2" xfId="0" applyBorder="1"/>
    <xf numFmtId="0" fontId="6" fillId="0" borderId="2" xfId="0" applyFont="1" applyBorder="1"/>
    <xf numFmtId="0" fontId="0" fillId="3" borderId="2" xfId="0" applyFill="1" applyBorder="1"/>
    <xf numFmtId="0" fontId="6" fillId="3" borderId="2" xfId="0" applyFont="1" applyFill="1" applyBorder="1"/>
    <xf numFmtId="2" fontId="0" fillId="3" borderId="2" xfId="0" applyNumberFormat="1" applyFill="1" applyBorder="1"/>
    <xf numFmtId="0" fontId="6" fillId="4" borderId="2" xfId="0" applyFont="1" applyFill="1" applyBorder="1" applyAlignment="1">
      <alignment horizontal="center"/>
    </xf>
    <xf numFmtId="0" fontId="7" fillId="0" borderId="0" xfId="0" applyFont="1"/>
    <xf numFmtId="44" fontId="0" fillId="0" borderId="2" xfId="2" applyFont="1" applyBorder="1"/>
    <xf numFmtId="44" fontId="0" fillId="0" borderId="2" xfId="0" applyNumberFormat="1" applyBorder="1"/>
    <xf numFmtId="9" fontId="0" fillId="0" borderId="2" xfId="3" applyFont="1" applyBorder="1"/>
    <xf numFmtId="44" fontId="0" fillId="3" borderId="2" xfId="2" applyFont="1" applyFill="1" applyBorder="1"/>
    <xf numFmtId="44" fontId="0" fillId="3" borderId="2" xfId="0" applyNumberFormat="1" applyFill="1" applyBorder="1"/>
    <xf numFmtId="9" fontId="0" fillId="3" borderId="2" xfId="3" applyFont="1" applyFill="1" applyBorder="1"/>
    <xf numFmtId="44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4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[CraigL_Section2_HW.xlsx]Payments!PivotTable1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Expenses</a:t>
            </a:r>
          </a:p>
        </c:rich>
      </c:tx>
      <c:layout/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invertIfNegative val="0"/>
          <c:cat>
            <c:strRef>
              <c:f>Payments!$A$5:$A$17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Payments!$B$5:$B$17</c:f>
              <c:numCache>
                <c:formatCode>_("$"* #,##0.00_);_("$"* \(#,##0.00\);_("$"* "-"??_);_(@_)</c:formatCode>
                <c:ptCount val="12"/>
                <c:pt idx="0">
                  <c:v>30270.25</c:v>
                </c:pt>
                <c:pt idx="1">
                  <c:v>34624</c:v>
                </c:pt>
                <c:pt idx="2">
                  <c:v>27689</c:v>
                </c:pt>
                <c:pt idx="3">
                  <c:v>30018</c:v>
                </c:pt>
                <c:pt idx="4">
                  <c:v>32381</c:v>
                </c:pt>
                <c:pt idx="5">
                  <c:v>39704</c:v>
                </c:pt>
                <c:pt idx="6">
                  <c:v>28548</c:v>
                </c:pt>
                <c:pt idx="7">
                  <c:v>46295</c:v>
                </c:pt>
                <c:pt idx="8">
                  <c:v>47341</c:v>
                </c:pt>
                <c:pt idx="9">
                  <c:v>38404.479999999996</c:v>
                </c:pt>
                <c:pt idx="10">
                  <c:v>28599</c:v>
                </c:pt>
                <c:pt idx="11">
                  <c:v>37980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4B-4C82-AACB-38E4350FAED3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invertIfNegative val="0"/>
          <c:cat>
            <c:strRef>
              <c:f>Payments!$A$5:$A$17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Payments!$C$5:$C$17</c:f>
              <c:numCache>
                <c:formatCode>_("$"* #,##0.00_);_("$"* \(#,##0.00\);_("$"* "-"??_);_(@_)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-1965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invertIfNegative val="0"/>
          <c:cat>
            <c:strRef>
              <c:f>Payments!$A$5:$A$17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Payments!$D$5:$D$17</c:f>
              <c:numCache>
                <c:formatCode>_("$"* #,##0.00_);_("$"* \(#,##0.00\);_("$"* "-"??_);_(@_)</c:formatCode>
                <c:ptCount val="12"/>
                <c:pt idx="0">
                  <c:v>-4</c:v>
                </c:pt>
                <c:pt idx="1">
                  <c:v>5</c:v>
                </c:pt>
                <c:pt idx="2">
                  <c:v>-10</c:v>
                </c:pt>
                <c:pt idx="3">
                  <c:v>-13</c:v>
                </c:pt>
                <c:pt idx="4">
                  <c:v>6</c:v>
                </c:pt>
                <c:pt idx="5">
                  <c:v>10</c:v>
                </c:pt>
                <c:pt idx="6">
                  <c:v>-21</c:v>
                </c:pt>
                <c:pt idx="7">
                  <c:v>28</c:v>
                </c:pt>
                <c:pt idx="8">
                  <c:v>-10</c:v>
                </c:pt>
                <c:pt idx="9">
                  <c:v>18</c:v>
                </c:pt>
                <c:pt idx="10">
                  <c:v>-6</c:v>
                </c:pt>
                <c:pt idx="11">
                  <c:v>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533824"/>
        <c:axId val="219088000"/>
      </c:barChart>
      <c:catAx>
        <c:axId val="2195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88000"/>
        <c:crosses val="autoZero"/>
        <c:auto val="1"/>
        <c:lblAlgn val="ctr"/>
        <c:lblOffset val="100"/>
        <c:noMultiLvlLbl val="0"/>
      </c:catAx>
      <c:valAx>
        <c:axId val="2190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382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80-4CC7-A003-58225E08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536896"/>
        <c:axId val="219089728"/>
      </c:barChart>
      <c:catAx>
        <c:axId val="219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89728"/>
        <c:crosses val="autoZero"/>
        <c:auto val="1"/>
        <c:lblAlgn val="ctr"/>
        <c:lblOffset val="100"/>
        <c:noMultiLvlLbl val="0"/>
      </c:catAx>
      <c:valAx>
        <c:axId val="2190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/ Balance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BB-48BE-A4B3-23D77795668A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BB-48BE-A4B3-23D77795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0530176"/>
        <c:axId val="219091456"/>
        <c:axId val="0"/>
      </c:bar3DChart>
      <c:catAx>
        <c:axId val="22053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91456"/>
        <c:crosses val="autoZero"/>
        <c:auto val="1"/>
        <c:lblAlgn val="ctr"/>
        <c:lblOffset val="100"/>
        <c:noMultiLvlLbl val="0"/>
      </c:catAx>
      <c:valAx>
        <c:axId val="21909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4761</xdr:rowOff>
    </xdr:from>
    <xdr:to>
      <xdr:col>17</xdr:col>
      <xdr:colOff>476249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45FA323-570F-4471-A091-4E2DCD67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185737</xdr:rowOff>
    </xdr:from>
    <xdr:to>
      <xdr:col>5</xdr:col>
      <xdr:colOff>657225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D18C67F-682C-48D1-ACE4-57A9735C0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657225</xdr:colOff>
      <xdr:row>8</xdr:row>
      <xdr:rowOff>185737</xdr:rowOff>
    </xdr:from>
    <xdr:to>
      <xdr:col>11</xdr:col>
      <xdr:colOff>476250</xdr:colOff>
      <xdr:row>23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F56CA97-8A60-41D3-AE5F-B3CECF759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aig Little" refreshedDate="45215.572052662035" createdVersion="6" refreshedVersion="6" minRefreshableVersion="3" recordCount="208">
  <cacheSource type="worksheet">
    <worksheetSource name="Table1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 chartFormat="1">
  <location ref="A3:E17" firstHeaderRow="1" firstDataRow="2" firstDataCol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h="1" sd="0" x="1"/>
        <item sd="0" x="2"/>
        <item h="1" sd="0" x="3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44"/>
  </dataFields>
  <formats count="13">
    <format dxfId="40">
      <pivotArea type="origin" dataOnly="0" labelOnly="1" outline="0" fieldPosition="0"/>
    </format>
    <format dxfId="39">
      <pivotArea field="6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10" type="button" dataOnly="0" labelOnly="1" outline="0"/>
    </format>
    <format dxfId="36">
      <pivotArea dataOnly="0" labelOnly="1" fieldPosition="0">
        <references count="1">
          <reference field="6" count="0"/>
        </references>
      </pivotArea>
    </format>
    <format dxfId="35">
      <pivotArea dataOnly="0" labelOnly="1" grandCol="1" outline="0" fieldPosition="0"/>
    </format>
    <format dxfId="34">
      <pivotArea type="origin" dataOnly="0" labelOnly="1" outline="0" fieldPosition="0"/>
    </format>
    <format dxfId="33">
      <pivotArea field="6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10" type="button" dataOnly="0" labelOnly="1" outline="0"/>
    </format>
    <format dxfId="30">
      <pivotArea dataOnly="0" labelOnly="1" fieldPosition="0">
        <references count="1">
          <reference field="6" count="0"/>
        </references>
      </pivotArea>
    </format>
    <format dxfId="29">
      <pivotArea dataOnly="0" labelOnly="1" grandCol="1" outline="0" fieldPosition="0"/>
    </format>
    <format dxfId="1">
      <pivotArea outline="0" collapsedLevelsAreSubtotals="1" fieldPosition="0"/>
    </format>
  </formats>
  <chartFormats count="4">
    <chartFormat chart="0" format="3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2:I210" totalsRowShown="0" headerRowDxfId="53" dataDxfId="51" headerRowBorderDxfId="52" tableBorderDxfId="50">
  <autoFilter ref="A2:I210"/>
  <tableColumns count="9">
    <tableColumn id="1" name="Document Date" dataDxfId="49"/>
    <tableColumn id="2" name="Supplier" dataDxfId="48"/>
    <tableColumn id="3" name="Reference" dataDxfId="47"/>
    <tableColumn id="4" name="Description" dataDxfId="46"/>
    <tableColumn id="5" name="Tax Inclusive Amount" dataDxfId="45" dataCellStyle="Comma"/>
    <tableColumn id="6" name="Column1" dataDxfId="44"/>
    <tableColumn id="7" name="Bank Code" dataDxfId="43"/>
    <tableColumn id="8" name="Account Code" dataDxfId="42"/>
    <tableColumn id="9" name="Payment Date" dataDxf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"/>
  <sheetViews>
    <sheetView workbookViewId="0">
      <selection activeCell="K9" sqref="K9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5.75" x14ac:dyDescent="0.25">
      <c r="A2" s="14" t="s">
        <v>1</v>
      </c>
      <c r="B2" s="15" t="s">
        <v>2</v>
      </c>
      <c r="C2" s="15" t="s">
        <v>3</v>
      </c>
      <c r="D2" s="15" t="s">
        <v>4</v>
      </c>
      <c r="E2" s="16" t="s">
        <v>5</v>
      </c>
      <c r="F2" s="17" t="s">
        <v>129</v>
      </c>
      <c r="G2" s="17" t="s">
        <v>6</v>
      </c>
      <c r="H2" s="17" t="s">
        <v>7</v>
      </c>
      <c r="I2" s="17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abSelected="1" workbookViewId="0">
      <selection activeCell="H20" sqref="H20"/>
    </sheetView>
  </sheetViews>
  <sheetFormatPr defaultRowHeight="15" x14ac:dyDescent="0.25"/>
  <cols>
    <col min="1" max="5" width="16.7109375" customWidth="1"/>
  </cols>
  <sheetData>
    <row r="3" spans="1:5" x14ac:dyDescent="0.25">
      <c r="A3" s="19" t="s">
        <v>133</v>
      </c>
      <c r="B3" s="19" t="s">
        <v>132</v>
      </c>
      <c r="C3" s="20"/>
      <c r="D3" s="20"/>
      <c r="E3" s="20"/>
    </row>
    <row r="4" spans="1:5" x14ac:dyDescent="0.25">
      <c r="A4" s="21" t="s">
        <v>130</v>
      </c>
      <c r="B4" s="20" t="s">
        <v>13</v>
      </c>
      <c r="C4" s="20" t="s">
        <v>31</v>
      </c>
      <c r="D4" s="20" t="s">
        <v>39</v>
      </c>
      <c r="E4" s="20" t="s">
        <v>131</v>
      </c>
    </row>
    <row r="5" spans="1:5" x14ac:dyDescent="0.25">
      <c r="A5" s="18" t="s">
        <v>134</v>
      </c>
      <c r="B5" s="35">
        <v>30270.25</v>
      </c>
      <c r="C5" s="35">
        <v>35</v>
      </c>
      <c r="D5" s="35">
        <v>-4</v>
      </c>
      <c r="E5" s="35">
        <v>30301.25</v>
      </c>
    </row>
    <row r="6" spans="1:5" x14ac:dyDescent="0.25">
      <c r="A6" s="18" t="s">
        <v>135</v>
      </c>
      <c r="B6" s="35">
        <v>34624</v>
      </c>
      <c r="C6" s="35">
        <v>35</v>
      </c>
      <c r="D6" s="35">
        <v>5</v>
      </c>
      <c r="E6" s="35">
        <v>34664</v>
      </c>
    </row>
    <row r="7" spans="1:5" x14ac:dyDescent="0.25">
      <c r="A7" s="18" t="s">
        <v>136</v>
      </c>
      <c r="B7" s="35">
        <v>27689</v>
      </c>
      <c r="C7" s="35">
        <v>-1965</v>
      </c>
      <c r="D7" s="35">
        <v>-10</v>
      </c>
      <c r="E7" s="35">
        <v>25714</v>
      </c>
    </row>
    <row r="8" spans="1:5" x14ac:dyDescent="0.25">
      <c r="A8" s="18" t="s">
        <v>137</v>
      </c>
      <c r="B8" s="35">
        <v>30018</v>
      </c>
      <c r="C8" s="35">
        <v>35</v>
      </c>
      <c r="D8" s="35">
        <v>-13</v>
      </c>
      <c r="E8" s="35">
        <v>30040</v>
      </c>
    </row>
    <row r="9" spans="1:5" x14ac:dyDescent="0.25">
      <c r="A9" s="18" t="s">
        <v>138</v>
      </c>
      <c r="B9" s="35">
        <v>32381</v>
      </c>
      <c r="C9" s="35">
        <v>35</v>
      </c>
      <c r="D9" s="35">
        <v>6</v>
      </c>
      <c r="E9" s="35">
        <v>32422</v>
      </c>
    </row>
    <row r="10" spans="1:5" x14ac:dyDescent="0.25">
      <c r="A10" s="18" t="s">
        <v>139</v>
      </c>
      <c r="B10" s="35">
        <v>39704</v>
      </c>
      <c r="C10" s="35">
        <v>35</v>
      </c>
      <c r="D10" s="35">
        <v>10</v>
      </c>
      <c r="E10" s="35">
        <v>39749</v>
      </c>
    </row>
    <row r="11" spans="1:5" x14ac:dyDescent="0.25">
      <c r="A11" s="18" t="s">
        <v>140</v>
      </c>
      <c r="B11" s="35">
        <v>28548</v>
      </c>
      <c r="C11" s="35">
        <v>35</v>
      </c>
      <c r="D11" s="35">
        <v>-21</v>
      </c>
      <c r="E11" s="35">
        <v>28562</v>
      </c>
    </row>
    <row r="12" spans="1:5" x14ac:dyDescent="0.25">
      <c r="A12" s="18" t="s">
        <v>141</v>
      </c>
      <c r="B12" s="35">
        <v>46295</v>
      </c>
      <c r="C12" s="35">
        <v>35</v>
      </c>
      <c r="D12" s="35">
        <v>28</v>
      </c>
      <c r="E12" s="35">
        <v>46358</v>
      </c>
    </row>
    <row r="13" spans="1:5" x14ac:dyDescent="0.25">
      <c r="A13" s="18" t="s">
        <v>142</v>
      </c>
      <c r="B13" s="35">
        <v>47341</v>
      </c>
      <c r="C13" s="35">
        <v>35</v>
      </c>
      <c r="D13" s="35">
        <v>-10</v>
      </c>
      <c r="E13" s="35">
        <v>47366</v>
      </c>
    </row>
    <row r="14" spans="1:5" x14ac:dyDescent="0.25">
      <c r="A14" s="18" t="s">
        <v>143</v>
      </c>
      <c r="B14" s="35">
        <v>38404.479999999996</v>
      </c>
      <c r="C14" s="35">
        <v>35</v>
      </c>
      <c r="D14" s="35">
        <v>18</v>
      </c>
      <c r="E14" s="35">
        <v>38457.479999999996</v>
      </c>
    </row>
    <row r="15" spans="1:5" x14ac:dyDescent="0.25">
      <c r="A15" s="18" t="s">
        <v>144</v>
      </c>
      <c r="B15" s="35">
        <v>28599</v>
      </c>
      <c r="C15" s="35">
        <v>35</v>
      </c>
      <c r="D15" s="35">
        <v>-6</v>
      </c>
      <c r="E15" s="35">
        <v>28628</v>
      </c>
    </row>
    <row r="16" spans="1:5" x14ac:dyDescent="0.25">
      <c r="A16" s="18" t="s">
        <v>145</v>
      </c>
      <c r="B16" s="35">
        <v>37980</v>
      </c>
      <c r="C16" s="35">
        <v>35</v>
      </c>
      <c r="D16" s="35">
        <v>-4</v>
      </c>
      <c r="E16" s="35">
        <v>38011</v>
      </c>
    </row>
    <row r="17" spans="1:5" x14ac:dyDescent="0.25">
      <c r="A17" s="18" t="s">
        <v>131</v>
      </c>
      <c r="B17" s="35">
        <v>421853.73</v>
      </c>
      <c r="C17" s="35">
        <v>-1580</v>
      </c>
      <c r="D17" s="35">
        <v>-1</v>
      </c>
      <c r="E17" s="35">
        <v>420272.73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J15" sqref="J15"/>
    </sheetView>
  </sheetViews>
  <sheetFormatPr defaultRowHeight="15" x14ac:dyDescent="0.25"/>
  <cols>
    <col min="1" max="1" width="22.7109375" bestFit="1" customWidth="1"/>
    <col min="2" max="2" width="20.42578125" bestFit="1" customWidth="1"/>
    <col min="3" max="3" width="5.5703125" bestFit="1" customWidth="1"/>
    <col min="4" max="4" width="6.42578125" bestFit="1" customWidth="1"/>
    <col min="5" max="5" width="13.28515625" bestFit="1" customWidth="1"/>
  </cols>
  <sheetData>
    <row r="1" spans="1:5" ht="21" x14ac:dyDescent="0.35">
      <c r="A1" s="28" t="s">
        <v>168</v>
      </c>
    </row>
    <row r="3" spans="1:5" x14ac:dyDescent="0.25">
      <c r="B3" s="27" t="s">
        <v>167</v>
      </c>
      <c r="C3" s="27" t="s">
        <v>166</v>
      </c>
      <c r="D3" s="27" t="s">
        <v>165</v>
      </c>
      <c r="E3" s="27" t="s">
        <v>164</v>
      </c>
    </row>
    <row r="4" spans="1:5" x14ac:dyDescent="0.25">
      <c r="B4" s="22" t="s">
        <v>163</v>
      </c>
      <c r="C4" s="22">
        <v>12</v>
      </c>
      <c r="D4" s="22">
        <v>85</v>
      </c>
      <c r="E4" s="22" t="s">
        <v>152</v>
      </c>
    </row>
    <row r="5" spans="1:5" x14ac:dyDescent="0.25">
      <c r="B5" s="24" t="s">
        <v>162</v>
      </c>
      <c r="C5" s="24">
        <v>11</v>
      </c>
      <c r="D5" s="24">
        <v>72</v>
      </c>
      <c r="E5" s="24" t="s">
        <v>152</v>
      </c>
    </row>
    <row r="6" spans="1:5" x14ac:dyDescent="0.25">
      <c r="B6" s="22" t="s">
        <v>161</v>
      </c>
      <c r="C6" s="22">
        <v>13</v>
      </c>
      <c r="D6" s="22">
        <v>60</v>
      </c>
      <c r="E6" s="22" t="s">
        <v>152</v>
      </c>
    </row>
    <row r="7" spans="1:5" x14ac:dyDescent="0.25">
      <c r="B7" s="24" t="s">
        <v>160</v>
      </c>
      <c r="C7" s="24">
        <v>12</v>
      </c>
      <c r="D7" s="24">
        <v>95</v>
      </c>
      <c r="E7" s="24" t="s">
        <v>152</v>
      </c>
    </row>
    <row r="8" spans="1:5" x14ac:dyDescent="0.25">
      <c r="B8" s="22" t="s">
        <v>159</v>
      </c>
      <c r="C8" s="22">
        <v>14</v>
      </c>
      <c r="D8" s="22">
        <v>88</v>
      </c>
      <c r="E8" s="22" t="s">
        <v>152</v>
      </c>
    </row>
    <row r="9" spans="1:5" x14ac:dyDescent="0.25">
      <c r="B9" s="24" t="s">
        <v>158</v>
      </c>
      <c r="C9" s="24">
        <v>12</v>
      </c>
      <c r="D9" s="24">
        <v>99</v>
      </c>
      <c r="E9" s="24" t="s">
        <v>152</v>
      </c>
    </row>
    <row r="10" spans="1:5" x14ac:dyDescent="0.25">
      <c r="B10" s="22" t="s">
        <v>157</v>
      </c>
      <c r="C10" s="22">
        <v>11</v>
      </c>
      <c r="D10" s="22">
        <v>75</v>
      </c>
      <c r="E10" s="22" t="s">
        <v>152</v>
      </c>
    </row>
    <row r="11" spans="1:5" x14ac:dyDescent="0.25">
      <c r="B11" s="24" t="s">
        <v>156</v>
      </c>
      <c r="C11" s="24">
        <v>13</v>
      </c>
      <c r="D11" s="24">
        <v>100</v>
      </c>
      <c r="E11" s="24" t="s">
        <v>152</v>
      </c>
    </row>
    <row r="12" spans="1:5" x14ac:dyDescent="0.25">
      <c r="B12" s="22" t="s">
        <v>155</v>
      </c>
      <c r="C12" s="22">
        <v>13</v>
      </c>
      <c r="D12" s="22">
        <v>75</v>
      </c>
      <c r="E12" s="22" t="s">
        <v>152</v>
      </c>
    </row>
    <row r="13" spans="1:5" x14ac:dyDescent="0.25">
      <c r="B13" s="24" t="s">
        <v>154</v>
      </c>
      <c r="C13" s="24">
        <v>15</v>
      </c>
      <c r="D13" s="24">
        <v>85</v>
      </c>
      <c r="E13" s="24" t="s">
        <v>152</v>
      </c>
    </row>
    <row r="14" spans="1:5" x14ac:dyDescent="0.25">
      <c r="B14" s="22" t="s">
        <v>153</v>
      </c>
      <c r="C14" s="22">
        <v>11</v>
      </c>
      <c r="D14" s="22">
        <v>85</v>
      </c>
      <c r="E14" s="22" t="s">
        <v>152</v>
      </c>
    </row>
    <row r="16" spans="1:5" x14ac:dyDescent="0.25">
      <c r="A16" s="25" t="s">
        <v>151</v>
      </c>
      <c r="B16" s="24"/>
      <c r="C16" s="24">
        <f>MIN(C4:C14)</f>
        <v>11</v>
      </c>
      <c r="D16" s="24">
        <f>MIN(D4:D14)</f>
        <v>60</v>
      </c>
    </row>
    <row r="17" spans="1:4" x14ac:dyDescent="0.25">
      <c r="A17" s="23" t="s">
        <v>150</v>
      </c>
      <c r="B17" s="22"/>
      <c r="C17" s="22">
        <f>MAX(C4:C14)</f>
        <v>15</v>
      </c>
      <c r="D17" s="22">
        <f>MAX(D4:D14)</f>
        <v>100</v>
      </c>
    </row>
    <row r="18" spans="1:4" x14ac:dyDescent="0.25">
      <c r="A18" s="25" t="s">
        <v>149</v>
      </c>
      <c r="B18" s="24"/>
      <c r="C18" s="26">
        <f>AVERAGE(C4:C14)</f>
        <v>12.454545454545455</v>
      </c>
      <c r="D18" s="26">
        <f>AVERAGE(D4:D14)</f>
        <v>83.545454545454547</v>
      </c>
    </row>
    <row r="19" spans="1:4" x14ac:dyDescent="0.25">
      <c r="A19" s="23" t="s">
        <v>148</v>
      </c>
      <c r="B19" s="22"/>
      <c r="C19" s="22">
        <f>_xlfn.MODE.SNGL(C4:C14)</f>
        <v>12</v>
      </c>
      <c r="D19" s="22">
        <f>_xlfn.MODE.SNGL(D4:D14)</f>
        <v>85</v>
      </c>
    </row>
    <row r="20" spans="1:4" x14ac:dyDescent="0.25">
      <c r="A20" s="25" t="s">
        <v>147</v>
      </c>
      <c r="B20" s="24"/>
      <c r="C20" s="24">
        <f>MEDIAN(C4:C14)</f>
        <v>12</v>
      </c>
      <c r="D20" s="24">
        <f>MEDIAN(D4:D14)</f>
        <v>85</v>
      </c>
    </row>
    <row r="21" spans="1:4" x14ac:dyDescent="0.25">
      <c r="A21" s="23" t="s">
        <v>146</v>
      </c>
      <c r="B21" s="22"/>
      <c r="C21" s="22">
        <f>COUNTA(B4:B14)</f>
        <v>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6" sqref="A26"/>
    </sheetView>
  </sheetViews>
  <sheetFormatPr defaultRowHeight="15" x14ac:dyDescent="0.25"/>
  <cols>
    <col min="1" max="1" width="15.7109375" bestFit="1" customWidth="1"/>
    <col min="2" max="2" width="10.57031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ht="21" x14ac:dyDescent="0.35">
      <c r="A1" s="28" t="s">
        <v>181</v>
      </c>
    </row>
    <row r="3" spans="1:7" x14ac:dyDescent="0.25">
      <c r="A3" s="27" t="s">
        <v>180</v>
      </c>
      <c r="B3" s="27" t="s">
        <v>179</v>
      </c>
      <c r="C3" s="27" t="s">
        <v>178</v>
      </c>
      <c r="D3" s="27" t="s">
        <v>177</v>
      </c>
      <c r="E3" s="27" t="s">
        <v>176</v>
      </c>
      <c r="F3" s="27" t="s">
        <v>175</v>
      </c>
      <c r="G3" s="27" t="s">
        <v>174</v>
      </c>
    </row>
    <row r="4" spans="1:7" x14ac:dyDescent="0.25">
      <c r="A4" s="22" t="s">
        <v>173</v>
      </c>
      <c r="B4" s="29">
        <v>2000</v>
      </c>
      <c r="C4" s="31">
        <v>0.21</v>
      </c>
      <c r="D4" s="22">
        <v>3</v>
      </c>
      <c r="E4" s="29">
        <f>(B4*C4)</f>
        <v>420</v>
      </c>
      <c r="F4" s="30">
        <f>(B4+E4)</f>
        <v>2420</v>
      </c>
      <c r="G4" s="29">
        <f>(F4/D4)</f>
        <v>806.66666666666663</v>
      </c>
    </row>
    <row r="5" spans="1:7" x14ac:dyDescent="0.25">
      <c r="A5" s="24" t="s">
        <v>172</v>
      </c>
      <c r="B5" s="32">
        <v>450</v>
      </c>
      <c r="C5" s="34">
        <v>0.25</v>
      </c>
      <c r="D5" s="24">
        <v>3</v>
      </c>
      <c r="E5" s="32">
        <f>(B5*C5)</f>
        <v>112.5</v>
      </c>
      <c r="F5" s="33">
        <f>(B5+E5)</f>
        <v>562.5</v>
      </c>
      <c r="G5" s="32">
        <f>(F5/D5)</f>
        <v>187.5</v>
      </c>
    </row>
    <row r="6" spans="1:7" x14ac:dyDescent="0.25">
      <c r="A6" s="22" t="s">
        <v>171</v>
      </c>
      <c r="B6" s="29">
        <v>975</v>
      </c>
      <c r="C6" s="31">
        <v>0.27</v>
      </c>
      <c r="D6" s="22">
        <v>3</v>
      </c>
      <c r="E6" s="29">
        <f>(B6*C6)</f>
        <v>263.25</v>
      </c>
      <c r="F6" s="30">
        <f>(B6+E6)</f>
        <v>1238.25</v>
      </c>
      <c r="G6" s="29">
        <f>(F6/D6)</f>
        <v>412.75</v>
      </c>
    </row>
    <row r="7" spans="1:7" x14ac:dyDescent="0.25">
      <c r="A7" s="24" t="s">
        <v>170</v>
      </c>
      <c r="B7" s="32">
        <v>1500</v>
      </c>
      <c r="C7" s="34">
        <v>0.15</v>
      </c>
      <c r="D7" s="24">
        <v>3</v>
      </c>
      <c r="E7" s="32">
        <f>(B7*C7)</f>
        <v>225</v>
      </c>
      <c r="F7" s="33">
        <f>(B7+E7)</f>
        <v>1725</v>
      </c>
      <c r="G7" s="32">
        <f>(F7/D7)</f>
        <v>575</v>
      </c>
    </row>
    <row r="8" spans="1:7" x14ac:dyDescent="0.25">
      <c r="A8" s="22" t="s">
        <v>169</v>
      </c>
      <c r="B8" s="29">
        <v>780</v>
      </c>
      <c r="C8" s="31">
        <v>0.25</v>
      </c>
      <c r="D8" s="22">
        <v>3</v>
      </c>
      <c r="E8" s="29">
        <f>(B8*C8)</f>
        <v>195</v>
      </c>
      <c r="F8" s="30">
        <f>(B8+E8)</f>
        <v>975</v>
      </c>
      <c r="G8" s="29">
        <f>(F8/D8)</f>
        <v>325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Expenses</vt:lpstr>
      <vt:lpstr>Payments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 Little</dc:creator>
  <cp:keywords/>
  <dc:description/>
  <cp:lastModifiedBy>Craig Little</cp:lastModifiedBy>
  <cp:revision/>
  <dcterms:created xsi:type="dcterms:W3CDTF">2023-04-22T13:58:31Z</dcterms:created>
  <dcterms:modified xsi:type="dcterms:W3CDTF">2023-10-16T22:37:36Z</dcterms:modified>
  <cp:category/>
  <cp:contentStatus/>
</cp:coreProperties>
</file>