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T19" i="11" s="1"/>
  <c r="Q19" i="11"/>
  <c r="R19" i="11"/>
  <c r="S19" i="11"/>
  <c r="O20" i="11"/>
  <c r="T20" i="11" s="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5" i="11" l="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<sst xmlns="http://schemas.openxmlformats.org/spreadsheetml/2006/main" count="897" uniqueCount="233">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</sst>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1" fontId="11" fillId="0" borderId="0" xfId="1" applyNumberFormat="1" applyFont="1" applyAlignment="1">
      <alignment horizontal="left" vertical="center"/>
    </xf>
    <xf numFmtId="1" fontId="15" fillId="0" borderId="0" xfId="1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0688"/>
        <c:axId val="100376576"/>
      </c:scatterChart>
      <c:valAx>
        <c:axId val="1003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376576"/>
        <c:crosses val="autoZero"/>
        <c:crossBetween val="midCat"/>
      </c:valAx>
      <c:valAx>
        <c:axId val="10037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37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13" workbookViewId="0">
      <selection activeCell="F32" sqref="F32"/>
    </sheetView>
  </sheetViews>
  <sheetFormatPr defaultRowHeight="13.5" x14ac:dyDescent="0.15"/>
  <cols>
    <col min="1" max="1" width="9.37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5" t="s">
        <v>201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5" t="s">
        <v>200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75" t="s">
        <v>202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75" t="s">
        <v>203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75" t="s">
        <v>204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75" t="s">
        <v>205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75" t="s">
        <v>206</v>
      </c>
      <c r="B8" s="29">
        <v>6</v>
      </c>
      <c r="C8" s="76">
        <v>119</v>
      </c>
      <c r="D8" s="76">
        <v>421</v>
      </c>
      <c r="E8" s="70">
        <v>130</v>
      </c>
      <c r="F8" s="70">
        <v>261</v>
      </c>
      <c r="G8" s="71">
        <v>80.8</v>
      </c>
      <c r="H8" s="71">
        <v>37.54</v>
      </c>
      <c r="I8">
        <f t="shared" si="6"/>
        <v>191.46039603960398</v>
      </c>
      <c r="J8" s="29">
        <f t="shared" si="7"/>
        <v>2927.0378263185935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2927.0378263185935</v>
      </c>
      <c r="Q8" s="30">
        <f t="shared" si="2"/>
        <v>2.53781512605042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14.287954516260008</v>
      </c>
      <c r="X8" s="73"/>
    </row>
    <row r="9" spans="1:24" x14ac:dyDescent="0.15">
      <c r="A9" s="75" t="s">
        <v>207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3"/>
    </row>
    <row r="10" spans="1:24" x14ac:dyDescent="0.15">
      <c r="A10" s="75" t="s">
        <v>208</v>
      </c>
      <c r="B10" s="29">
        <v>8</v>
      </c>
      <c r="C10" s="77">
        <v>59</v>
      </c>
      <c r="D10" s="77">
        <v>147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3"/>
    </row>
    <row r="11" spans="1:24" x14ac:dyDescent="0.15">
      <c r="A11" s="75" t="s">
        <v>209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75" t="s">
        <v>210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75" t="s">
        <v>211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75" t="s">
        <v>212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75" t="s">
        <v>213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75" t="s">
        <v>214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75" t="s">
        <v>215</v>
      </c>
      <c r="B17" s="29">
        <v>15</v>
      </c>
      <c r="C17" s="77">
        <v>99.759999999999991</v>
      </c>
      <c r="D17" s="76">
        <v>265.64</v>
      </c>
      <c r="E17" s="70">
        <v>147</v>
      </c>
      <c r="F17" s="70">
        <v>221</v>
      </c>
      <c r="G17" s="71">
        <v>58.1</v>
      </c>
      <c r="H17" s="72">
        <v>34.4</v>
      </c>
      <c r="I17">
        <f t="shared" ref="I17:I18" si="34">C17*E17/G17</f>
        <v>252.40481927710843</v>
      </c>
      <c r="J17" s="29">
        <f t="shared" ref="J17:J18" si="35">D17*F17/H17</f>
        <v>1706.5825581395347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2524.0481927710839</v>
      </c>
      <c r="P17" s="29">
        <f t="shared" ref="P17" si="37">K17*D17*F17/H17+N17</f>
        <v>17065.825581395347</v>
      </c>
      <c r="Q17" s="30">
        <f t="shared" ref="Q17" si="38">D17/C17-1</f>
        <v>1.6627906976744189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3"/>
    </row>
    <row r="18" spans="1:24" x14ac:dyDescent="0.15">
      <c r="A18" s="75" t="s">
        <v>216</v>
      </c>
      <c r="B18" s="29">
        <v>16</v>
      </c>
      <c r="C18" s="77">
        <v>63.8</v>
      </c>
      <c r="D18" s="77">
        <v>198.35999999999999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84.013037809647969</v>
      </c>
      <c r="J18" s="29">
        <f t="shared" si="35"/>
        <v>514.38074534161478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840.13037809647972</v>
      </c>
      <c r="P18" s="29">
        <f t="shared" ref="P18:P31" si="43">K18*D18*F18/H18+N18</f>
        <v>5143.8074534161487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5.1226299959188468</v>
      </c>
      <c r="X18" s="73"/>
    </row>
    <row r="19" spans="1:24" x14ac:dyDescent="0.15">
      <c r="A19" s="75" t="s">
        <v>217</v>
      </c>
      <c r="B19" s="29">
        <v>17</v>
      </c>
      <c r="C19" s="77">
        <v>114.83999999999999</v>
      </c>
      <c r="D19" s="77">
        <v>387.44</v>
      </c>
      <c r="E19" s="70">
        <v>160</v>
      </c>
      <c r="F19" s="70">
        <v>233</v>
      </c>
      <c r="G19" s="71">
        <v>36.200000000000003</v>
      </c>
      <c r="H19" s="71">
        <v>22.8</v>
      </c>
      <c r="I19">
        <f t="shared" ref="I19" si="48">C19*E19/G19</f>
        <v>507.58011049723746</v>
      </c>
      <c r="J19" s="29">
        <f t="shared" ref="J19" si="49">D19*F19/H19</f>
        <v>3959.3649122807019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5075.8011049723746</v>
      </c>
      <c r="P19" s="29">
        <f t="shared" si="43"/>
        <v>39593.649122807023</v>
      </c>
      <c r="Q19" s="30">
        <f t="shared" si="44"/>
        <v>2.3737373737373741</v>
      </c>
      <c r="R19" s="30">
        <f t="shared" si="45"/>
        <v>0.45625000000000004</v>
      </c>
      <c r="S19" s="30">
        <f t="shared" si="46"/>
        <v>0.58771929824561409</v>
      </c>
      <c r="T19" s="30">
        <f t="shared" si="47"/>
        <v>6.8004729310650394</v>
      </c>
      <c r="X19" s="73"/>
    </row>
    <row r="20" spans="1:24" x14ac:dyDescent="0.15">
      <c r="A20" s="75" t="s">
        <v>218</v>
      </c>
      <c r="B20" s="29">
        <v>18</v>
      </c>
      <c r="C20" s="77">
        <v>96.279999999999987</v>
      </c>
      <c r="D20" s="77">
        <v>186.76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2448.2823529411762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24482.823529411762</v>
      </c>
      <c r="Q20" s="30">
        <f t="shared" si="44"/>
        <v>0.93975903614457845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6.5964438543451553</v>
      </c>
      <c r="X20" s="73"/>
    </row>
    <row r="21" spans="1:24" x14ac:dyDescent="0.15">
      <c r="A21" s="75" t="s">
        <v>219</v>
      </c>
      <c r="B21" s="29">
        <v>19</v>
      </c>
      <c r="C21" s="77">
        <v>80.039999999999992</v>
      </c>
      <c r="D21" s="77">
        <v>139.19999999999999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146.93333333333331</v>
      </c>
      <c r="J21" s="29">
        <f t="shared" ref="J21:J22" si="53">D21*F21/H21</f>
        <v>674.80203045685278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1469.3333333333333</v>
      </c>
      <c r="P21" s="29">
        <f t="shared" si="43"/>
        <v>6748.0203045685284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3.5925728025647885</v>
      </c>
      <c r="X21" s="73"/>
    </row>
    <row r="22" spans="1:24" x14ac:dyDescent="0.15">
      <c r="A22" s="75" t="s">
        <v>220</v>
      </c>
      <c r="B22" s="29">
        <v>20</v>
      </c>
      <c r="C22" s="77">
        <v>111.35999999999999</v>
      </c>
      <c r="D22" s="77">
        <v>223.88</v>
      </c>
      <c r="E22" s="70">
        <v>180</v>
      </c>
      <c r="F22" s="70">
        <v>235</v>
      </c>
      <c r="G22" s="71">
        <v>80.400000000000006</v>
      </c>
      <c r="H22" s="72">
        <v>43.110999999999997</v>
      </c>
      <c r="I22">
        <f t="shared" si="52"/>
        <v>249.31343283582083</v>
      </c>
      <c r="J22" s="29">
        <f t="shared" si="53"/>
        <v>1220.3799494328593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2493.1343283582082</v>
      </c>
      <c r="P22" s="29">
        <f t="shared" si="43"/>
        <v>12203.799494328594</v>
      </c>
      <c r="Q22" s="30">
        <f t="shared" si="44"/>
        <v>1.010416666666667</v>
      </c>
      <c r="R22" s="30">
        <f t="shared" si="45"/>
        <v>0.30555555555555558</v>
      </c>
      <c r="S22" s="30">
        <f t="shared" si="46"/>
        <v>0.86495326018881524</v>
      </c>
      <c r="T22" s="30">
        <f t="shared" si="47"/>
        <v>3.8949626803161879</v>
      </c>
      <c r="X22" s="73"/>
    </row>
    <row r="23" spans="1:24" x14ac:dyDescent="0.15">
      <c r="A23" s="75" t="s">
        <v>221</v>
      </c>
      <c r="B23" s="29">
        <v>21</v>
      </c>
      <c r="C23" s="77">
        <v>107.88</v>
      </c>
      <c r="D23" s="77">
        <v>314.35999999999996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291.56756756756755</v>
      </c>
      <c r="J23" s="29">
        <f t="shared" ref="J23:J31" si="55">D23*F23/H23</f>
        <v>2276.7601328903652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2915.6756756756758</v>
      </c>
      <c r="P23" s="29">
        <f t="shared" si="43"/>
        <v>22767.601328903653</v>
      </c>
      <c r="Q23" s="30">
        <f t="shared" si="44"/>
        <v>1.9139784946236555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6.8086878862572773</v>
      </c>
      <c r="X23" s="73"/>
    </row>
    <row r="24" spans="1:24" x14ac:dyDescent="0.15">
      <c r="A24" s="75" t="s">
        <v>222</v>
      </c>
      <c r="B24" s="29">
        <v>22</v>
      </c>
      <c r="C24" s="77">
        <v>95.11999999999999</v>
      </c>
      <c r="D24" s="77">
        <v>258.68</v>
      </c>
      <c r="E24" s="70">
        <v>148</v>
      </c>
      <c r="F24" s="70">
        <v>238</v>
      </c>
      <c r="G24" s="71">
        <v>288.89999999999998</v>
      </c>
      <c r="H24" s="72">
        <v>182.1</v>
      </c>
      <c r="I24">
        <f t="shared" si="54"/>
        <v>48.728833506403596</v>
      </c>
      <c r="J24" s="29">
        <f t="shared" si="55"/>
        <v>338.08808347062057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487.28833506403595</v>
      </c>
      <c r="P24" s="29">
        <f t="shared" si="43"/>
        <v>3380.8808347062054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5.9381526119682597</v>
      </c>
      <c r="X24" s="73"/>
    </row>
    <row r="25" spans="1:24" x14ac:dyDescent="0.15">
      <c r="A25" s="75" t="s">
        <v>223</v>
      </c>
      <c r="B25" s="29">
        <v>23</v>
      </c>
      <c r="C25" s="77">
        <v>125.27999999999999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277.93444816053506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75" t="s">
        <v>224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75" t="s">
        <v>225</v>
      </c>
      <c r="B27" s="29">
        <v>25</v>
      </c>
      <c r="C27" s="77">
        <v>83.52</v>
      </c>
      <c r="D27" s="77">
        <v>254.04</v>
      </c>
      <c r="E27" s="70">
        <v>148</v>
      </c>
      <c r="F27" s="70">
        <v>238</v>
      </c>
      <c r="G27" s="71">
        <v>58.9</v>
      </c>
      <c r="H27" s="72">
        <v>39.1</v>
      </c>
      <c r="I27">
        <f t="shared" si="54"/>
        <v>209.86349745331069</v>
      </c>
      <c r="J27" s="29">
        <f t="shared" si="55"/>
        <v>1546.3304347826086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2098.6349745331067</v>
      </c>
      <c r="P27" s="29">
        <f t="shared" si="43"/>
        <v>15463.304347826088</v>
      </c>
      <c r="Q27" s="30">
        <f t="shared" si="44"/>
        <v>2.0416666666666665</v>
      </c>
      <c r="R27" s="30">
        <f t="shared" si="45"/>
        <v>0.60810810810810811</v>
      </c>
      <c r="S27" s="30">
        <f t="shared" si="46"/>
        <v>0.50639386189258295</v>
      </c>
      <c r="T27" s="30">
        <f t="shared" si="47"/>
        <v>6.3682677242459862</v>
      </c>
      <c r="X27" s="73"/>
    </row>
    <row r="28" spans="1:24" x14ac:dyDescent="0.15">
      <c r="A28" s="75" t="s">
        <v>226</v>
      </c>
      <c r="B28" s="29">
        <v>26</v>
      </c>
      <c r="C28" s="77">
        <v>153.11999999999998</v>
      </c>
      <c r="D28" s="77">
        <v>381</v>
      </c>
      <c r="E28" s="70">
        <v>129</v>
      </c>
      <c r="F28" s="70">
        <v>201</v>
      </c>
      <c r="G28" s="71">
        <v>130.19999999999999</v>
      </c>
      <c r="H28" s="71">
        <v>89.87</v>
      </c>
      <c r="I28">
        <f t="shared" si="54"/>
        <v>151.70875576036863</v>
      </c>
      <c r="J28" s="29">
        <f t="shared" si="55"/>
        <v>852.1308556804272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1517.0875576036867</v>
      </c>
      <c r="P28" s="29">
        <f t="shared" si="43"/>
        <v>8521.3085568042716</v>
      </c>
      <c r="Q28" s="30">
        <f t="shared" si="44"/>
        <v>1.4882445141065834</v>
      </c>
      <c r="R28" s="30">
        <f t="shared" si="45"/>
        <v>0.55813953488372103</v>
      </c>
      <c r="S28" s="30">
        <f t="shared" si="46"/>
        <v>0.44875931901635679</v>
      </c>
      <c r="T28" s="30">
        <f t="shared" si="47"/>
        <v>4.6168864572748136</v>
      </c>
      <c r="X28" s="73"/>
    </row>
    <row r="29" spans="1:24" x14ac:dyDescent="0.15">
      <c r="A29" s="75" t="s">
        <v>227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75" t="s">
        <v>228</v>
      </c>
      <c r="B30" s="29">
        <v>28</v>
      </c>
      <c r="C30" s="77">
        <v>91.64</v>
      </c>
      <c r="D30" s="77">
        <v>248.23999999999998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125.67247247247246</v>
      </c>
      <c r="J30" s="29">
        <f t="shared" si="55"/>
        <v>982.930101010101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1256.7247247247246</v>
      </c>
      <c r="P30" s="29">
        <f t="shared" si="43"/>
        <v>9829.3010101010077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6.8213635943655335</v>
      </c>
      <c r="X30" s="73"/>
    </row>
    <row r="31" spans="1:24" x14ac:dyDescent="0.15">
      <c r="A31" s="75" t="s">
        <v>229</v>
      </c>
      <c r="B31" s="29">
        <v>29</v>
      </c>
      <c r="C31" s="77">
        <v>122.23</v>
      </c>
      <c r="D31" s="77">
        <v>190.08</v>
      </c>
      <c r="E31" s="70">
        <v>306</v>
      </c>
      <c r="F31" s="70">
        <v>540</v>
      </c>
      <c r="G31" s="71">
        <v>55.5</v>
      </c>
      <c r="H31" s="71">
        <v>31.25</v>
      </c>
      <c r="I31">
        <f t="shared" si="54"/>
        <v>673.91675675675685</v>
      </c>
      <c r="J31" s="29">
        <f t="shared" si="55"/>
        <v>3284.5824000000002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6739.1675675675669</v>
      </c>
      <c r="P31" s="29">
        <f t="shared" si="43"/>
        <v>32845.824000000001</v>
      </c>
      <c r="Q31" s="30">
        <f t="shared" si="44"/>
        <v>0.55510103902478947</v>
      </c>
      <c r="R31" s="30">
        <f t="shared" si="45"/>
        <v>0.76470588235294112</v>
      </c>
      <c r="S31" s="30">
        <f t="shared" si="46"/>
        <v>0.77600000000000002</v>
      </c>
      <c r="T31" s="30">
        <f t="shared" si="47"/>
        <v>3.8738696093671052</v>
      </c>
      <c r="X31" s="73"/>
    </row>
    <row r="32" spans="1:24" x14ac:dyDescent="0.15">
      <c r="A32" s="75" t="s">
        <v>230</v>
      </c>
      <c r="B32" s="29">
        <v>30</v>
      </c>
      <c r="C32" s="77">
        <v>127.6</v>
      </c>
      <c r="D32" s="77">
        <v>281.88</v>
      </c>
      <c r="E32" s="70">
        <v>130</v>
      </c>
      <c r="F32" s="70">
        <v>177</v>
      </c>
      <c r="G32" s="71">
        <v>194.9</v>
      </c>
      <c r="H32" s="72">
        <v>162.1</v>
      </c>
      <c r="I32">
        <f t="shared" ref="I32:I34" si="56">C32*E32/G32</f>
        <v>85.110312981015909</v>
      </c>
      <c r="J32" s="29">
        <f t="shared" ref="J32:J34" si="57">D32*F32/H32</f>
        <v>307.79000616903147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851.10312981015898</v>
      </c>
      <c r="P32" s="29">
        <f t="shared" ref="P32:P34" si="59">K32*D32*F32/H32+N32</f>
        <v>3077.9000616903149</v>
      </c>
      <c r="Q32" s="30">
        <f t="shared" ref="Q32:Q34" si="60">D32/C32-1</f>
        <v>1.209090909090909</v>
      </c>
      <c r="R32" s="30">
        <f t="shared" ref="R32:R34" si="61">F32/E32-1</f>
        <v>0.36153846153846159</v>
      </c>
      <c r="S32" s="30">
        <f t="shared" ref="S32:S34" si="62">G32/H32-1</f>
        <v>0.20234423195558304</v>
      </c>
      <c r="T32" s="30">
        <f t="shared" ref="T32:T34" si="63">P32/O32-1</f>
        <v>2.6163655776672439</v>
      </c>
    </row>
    <row r="33" spans="1:20" x14ac:dyDescent="0.15">
      <c r="A33" s="75" t="s">
        <v>231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58.5</v>
      </c>
      <c r="H33" s="71">
        <v>37.75</v>
      </c>
      <c r="I33">
        <f t="shared" si="56"/>
        <v>400.1702564102564</v>
      </c>
      <c r="J33" s="29">
        <f t="shared" si="57"/>
        <v>1652.7003973509932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4001.7025641025639</v>
      </c>
      <c r="P33" s="29">
        <f t="shared" si="59"/>
        <v>16527.003973509931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0.54966887417218535</v>
      </c>
      <c r="T33" s="30">
        <f t="shared" si="63"/>
        <v>3.1299930988789857</v>
      </c>
    </row>
    <row r="34" spans="1:20" x14ac:dyDescent="0.15">
      <c r="A34" s="75" t="s">
        <v>232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25" workbookViewId="0">
      <selection activeCell="Q15" sqref="Q15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421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59</v>
      </c>
      <c r="E10" s="29" t="s">
        <v>70</v>
      </c>
      <c r="F10" s="74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99.759999999999991</v>
      </c>
      <c r="E17" s="29" t="s">
        <v>70</v>
      </c>
      <c r="F17" s="74">
        <f>塔_属性!D17</f>
        <v>265.64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63.8</v>
      </c>
      <c r="E18" s="29" t="s">
        <v>70</v>
      </c>
      <c r="F18" s="74">
        <f>塔_属性!D18</f>
        <v>198.35999999999999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36.200000000000003</v>
      </c>
      <c r="M19" s="29" t="s">
        <v>70</v>
      </c>
      <c r="N19" s="31">
        <f>塔_属性!H19</f>
        <v>22.8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186.76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80.039999999999992</v>
      </c>
      <c r="E21" s="29" t="s">
        <v>70</v>
      </c>
      <c r="F21" s="74">
        <f>塔_属性!D21</f>
        <v>139.19999999999999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180</v>
      </c>
      <c r="I22" s="29" t="s">
        <v>70</v>
      </c>
      <c r="J22" s="29">
        <f>塔_属性!F22</f>
        <v>235</v>
      </c>
      <c r="K22" s="29" t="s">
        <v>70</v>
      </c>
      <c r="L22" s="31">
        <f>塔_属性!G22</f>
        <v>80.400000000000006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107.88</v>
      </c>
      <c r="E23" s="29" t="s">
        <v>70</v>
      </c>
      <c r="F23" s="74">
        <f>塔_属性!D23</f>
        <v>314.35999999999996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258.68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125.27999999999999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83.52</v>
      </c>
      <c r="E27" s="29" t="s">
        <v>70</v>
      </c>
      <c r="F27" s="74">
        <f>塔_属性!D27</f>
        <v>254.04</v>
      </c>
      <c r="G27" s="29" t="s">
        <v>70</v>
      </c>
      <c r="H27" s="29">
        <f>塔_属性!E27</f>
        <v>148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58.9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153.11999999999998</v>
      </c>
      <c r="E28" s="29" t="s">
        <v>70</v>
      </c>
      <c r="F28" s="74">
        <f>塔_属性!D28</f>
        <v>381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130.19999999999999</v>
      </c>
      <c r="M28" s="29" t="s">
        <v>70</v>
      </c>
      <c r="N28" s="31">
        <f>塔_属性!H28</f>
        <v>89.87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91.64</v>
      </c>
      <c r="E30" s="29" t="s">
        <v>70</v>
      </c>
      <c r="F30" s="74">
        <f>塔_属性!D30</f>
        <v>248.23999999999998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122.23</v>
      </c>
      <c r="E31" s="29" t="s">
        <v>70</v>
      </c>
      <c r="F31" s="74">
        <f>塔_属性!D31</f>
        <v>190.08</v>
      </c>
      <c r="G31" s="29" t="s">
        <v>70</v>
      </c>
      <c r="H31" s="29">
        <f>塔_属性!E31</f>
        <v>306</v>
      </c>
      <c r="I31" s="29" t="s">
        <v>70</v>
      </c>
      <c r="J31" s="29">
        <f>塔_属性!F31</f>
        <v>540</v>
      </c>
      <c r="K31" s="29" t="s">
        <v>70</v>
      </c>
      <c r="L31" s="31">
        <f>塔_属性!G31</f>
        <v>55.5</v>
      </c>
      <c r="M31" s="29" t="s">
        <v>70</v>
      </c>
      <c r="N31" s="31">
        <f>塔_属性!H31</f>
        <v>31.25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127.6</v>
      </c>
      <c r="E32" s="29" t="s">
        <v>70</v>
      </c>
      <c r="F32" s="74">
        <f>塔_属性!D32</f>
        <v>281.88</v>
      </c>
      <c r="G32" s="29" t="s">
        <v>70</v>
      </c>
      <c r="H32" s="29">
        <f>塔_属性!E32</f>
        <v>130</v>
      </c>
      <c r="I32" s="29" t="s">
        <v>70</v>
      </c>
      <c r="J32" s="29">
        <f>塔_属性!F32</f>
        <v>177</v>
      </c>
      <c r="K32" s="29" t="s">
        <v>70</v>
      </c>
      <c r="L32" s="31">
        <f>塔_属性!G32</f>
        <v>194.9</v>
      </c>
      <c r="M32" s="29" t="s">
        <v>70</v>
      </c>
      <c r="N32" s="31">
        <f>塔_属性!H32</f>
        <v>162.1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58.5</v>
      </c>
      <c r="M33" s="29" t="s">
        <v>70</v>
      </c>
      <c r="N33" s="31">
        <f>塔_属性!H33</f>
        <v>37.75</v>
      </c>
      <c r="O33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2016-02-27T05:51:42Z</dcterms:modified>
</cp:coreProperties>
</file>