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1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J11" i="9" l="1"/>
  <c r="J10" i="9"/>
  <c r="J9" i="9"/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Q19" i="11"/>
  <c r="R19" i="11"/>
  <c r="S19" i="11"/>
  <c r="O20" i="1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20" i="11" l="1"/>
  <c r="T19" i="11"/>
  <c r="T25" i="1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L9" i="9"/>
  <c r="B10" i="9"/>
  <c r="D10" i="9"/>
  <c r="F10" i="9"/>
  <c r="H10" i="9"/>
  <c r="L10" i="9"/>
  <c r="B11" i="9"/>
  <c r="D11" i="9"/>
  <c r="F11" i="9"/>
  <c r="H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<sst xmlns="http://schemas.openxmlformats.org/spreadsheetml/2006/main" count="901" uniqueCount="236">
  <si>
    <t>红色的格子表示敌人移动的路径点</t>
    <phoneticPr fontId="19" type="noConversion"/>
  </si>
  <si>
    <t>塔攻击范围</t>
    <phoneticPr fontId="19" type="noConversion"/>
  </si>
  <si>
    <t>塔攻击间隔</t>
    <phoneticPr fontId="19" type="noConversion"/>
  </si>
  <si>
    <t>怪生命值</t>
    <phoneticPr fontId="19" type="noConversion"/>
  </si>
  <si>
    <t>怪移动速度</t>
    <phoneticPr fontId="19" type="noConversion"/>
  </si>
  <si>
    <t>最小值</t>
    <phoneticPr fontId="19" type="noConversion"/>
  </si>
  <si>
    <t>最大值</t>
    <phoneticPr fontId="19" type="noConversion"/>
  </si>
  <si>
    <t>初始资源</t>
    <phoneticPr fontId="19" type="noConversion"/>
  </si>
  <si>
    <t>R</t>
    <phoneticPr fontId="19" type="noConversion"/>
  </si>
  <si>
    <t>G</t>
    <phoneticPr fontId="19" type="noConversion"/>
  </si>
  <si>
    <t>B</t>
    <phoneticPr fontId="19" type="noConversion"/>
  </si>
  <si>
    <t>怪序列</t>
    <phoneticPr fontId="19" type="noConversion"/>
  </si>
  <si>
    <t>1,1,1,1,1,1,1,1,1,1</t>
    <phoneticPr fontId="19" type="noConversion"/>
  </si>
  <si>
    <t>游戏常数</t>
    <phoneticPr fontId="19" type="noConversion"/>
  </si>
  <si>
    <t>属性</t>
    <phoneticPr fontId="19" type="noConversion"/>
  </si>
  <si>
    <t>塔攻击</t>
    <phoneticPr fontId="19" type="noConversion"/>
  </si>
  <si>
    <t>种类</t>
    <phoneticPr fontId="19" type="noConversion"/>
  </si>
  <si>
    <t>ID</t>
    <phoneticPr fontId="19" type="noConversion"/>
  </si>
  <si>
    <t>黄色的格子表示可放置塔的位置</t>
    <phoneticPr fontId="19" type="noConversion"/>
  </si>
  <si>
    <t>A</t>
    <phoneticPr fontId="19" type="noConversion"/>
  </si>
  <si>
    <t>B</t>
    <phoneticPr fontId="19" type="noConversion"/>
  </si>
  <si>
    <t>属性上限</t>
    <phoneticPr fontId="19" type="noConversion"/>
  </si>
  <si>
    <t>属性下限</t>
    <phoneticPr fontId="19" type="noConversion"/>
  </si>
  <si>
    <t>Lv.1</t>
  </si>
  <si>
    <t>Lv.1</t>
    <phoneticPr fontId="19" type="noConversion"/>
  </si>
  <si>
    <t>Lv.2</t>
  </si>
  <si>
    <t>Lv.2</t>
    <phoneticPr fontId="19" type="noConversion"/>
  </si>
  <si>
    <t>1,1,1,1,1,1,1,1,1,2</t>
  </si>
  <si>
    <t>1,1,1,1,1,1,1,1,1,3</t>
  </si>
  <si>
    <t>2,2,2,2,2,2,2,2,2,2</t>
    <phoneticPr fontId="19" type="noConversion"/>
  </si>
  <si>
    <t>Lv.3</t>
  </si>
  <si>
    <t>Lv.3</t>
    <phoneticPr fontId="19" type="noConversion"/>
  </si>
  <si>
    <t>Lv.3</t>
    <phoneticPr fontId="19" type="noConversion"/>
  </si>
  <si>
    <t>Lv.4</t>
  </si>
  <si>
    <t>Lv.4</t>
    <phoneticPr fontId="19" type="noConversion"/>
  </si>
  <si>
    <t>Lv.4</t>
    <phoneticPr fontId="19" type="noConversion"/>
  </si>
  <si>
    <t>Lv.5</t>
  </si>
  <si>
    <t>Lv.5</t>
    <phoneticPr fontId="19" type="noConversion"/>
  </si>
  <si>
    <t>Lv.5</t>
    <phoneticPr fontId="19" type="noConversion"/>
  </si>
  <si>
    <t>Lv.6</t>
  </si>
  <si>
    <t>Lv.6</t>
    <phoneticPr fontId="19" type="noConversion"/>
  </si>
  <si>
    <t>属性中间值</t>
    <phoneticPr fontId="19" type="noConversion"/>
  </si>
  <si>
    <t>属性中间值X</t>
    <phoneticPr fontId="19" type="noConversion"/>
  </si>
  <si>
    <t>溅射范围</t>
    <phoneticPr fontId="19" type="noConversion"/>
  </si>
  <si>
    <t>CANNON</t>
    <phoneticPr fontId="19" type="noConversion"/>
  </si>
  <si>
    <t>CANNON_TYPE_SPLASH</t>
    <phoneticPr fontId="19" type="noConversion"/>
  </si>
  <si>
    <t>CANNON_TYPE_SLOW_ONE</t>
    <phoneticPr fontId="19" type="noConversion"/>
  </si>
  <si>
    <t>CANNON_TYPE_PENETRATE</t>
    <phoneticPr fontId="19" type="noConversion"/>
  </si>
  <si>
    <t>CANNON_TYPE_POISONOUS_ONE</t>
    <phoneticPr fontId="19" type="noConversion"/>
  </si>
  <si>
    <t>CANNON_TYPE_RAGE</t>
    <phoneticPr fontId="19" type="noConversion"/>
  </si>
  <si>
    <t>普通</t>
    <phoneticPr fontId="19" type="noConversion"/>
  </si>
  <si>
    <t>中文</t>
    <phoneticPr fontId="19" type="noConversion"/>
  </si>
  <si>
    <t>溅射</t>
    <phoneticPr fontId="19" type="noConversion"/>
  </si>
  <si>
    <t>单减速</t>
    <phoneticPr fontId="19" type="noConversion"/>
  </si>
  <si>
    <t>穿透</t>
    <phoneticPr fontId="19" type="noConversion"/>
  </si>
  <si>
    <t>单毒</t>
    <phoneticPr fontId="19" type="noConversion"/>
  </si>
  <si>
    <t>狂暴</t>
    <phoneticPr fontId="19" type="noConversion"/>
  </si>
  <si>
    <t>触发次数</t>
    <phoneticPr fontId="19" type="noConversion"/>
  </si>
  <si>
    <t>0,1,2,3</t>
    <phoneticPr fontId="19" type="noConversion"/>
  </si>
  <si>
    <t>0,1</t>
    <phoneticPr fontId="19" type="noConversion"/>
  </si>
  <si>
    <t>0,1,2</t>
    <phoneticPr fontId="19" type="noConversion"/>
  </si>
  <si>
    <t>0,1,2,3</t>
    <phoneticPr fontId="19" type="noConversion"/>
  </si>
  <si>
    <t>CANNON_TYPE_MAGIC</t>
    <phoneticPr fontId="19" type="noConversion"/>
  </si>
  <si>
    <t>魔法</t>
    <phoneticPr fontId="19" type="noConversion"/>
  </si>
  <si>
    <t>狂暴因子</t>
    <phoneticPr fontId="19" type="noConversion"/>
  </si>
  <si>
    <t>减速因子</t>
    <phoneticPr fontId="19" type="noConversion"/>
  </si>
  <si>
    <t>减速时间</t>
    <phoneticPr fontId="19" type="noConversion"/>
  </si>
  <si>
    <t>毒伤害</t>
    <phoneticPr fontId="19" type="noConversion"/>
  </si>
  <si>
    <t>毒时间</t>
    <phoneticPr fontId="19" type="noConversion"/>
  </si>
  <si>
    <t>]]</t>
    <phoneticPr fontId="21" type="noConversion"/>
  </si>
  <si>
    <t>,</t>
    <phoneticPr fontId="21" type="noConversion"/>
  </si>
  <si>
    <t>[</t>
    <phoneticPr fontId="21" type="noConversion"/>
  </si>
  <si>
    <t>],</t>
    <phoneticPr fontId="21" type="noConversion"/>
  </si>
  <si>
    <t>sp</t>
    <phoneticPr fontId="21" type="noConversion"/>
  </si>
  <si>
    <t>DPS.rate</t>
    <phoneticPr fontId="21" type="noConversion"/>
  </si>
  <si>
    <t>inter.rate</t>
    <phoneticPr fontId="21" type="noConversion"/>
  </si>
  <si>
    <t>range.rate</t>
    <phoneticPr fontId="21" type="noConversion"/>
  </si>
  <si>
    <t>att.rate</t>
    <phoneticPr fontId="21" type="noConversion"/>
  </si>
  <si>
    <t>DPS</t>
    <phoneticPr fontId="21" type="noConversion"/>
  </si>
  <si>
    <t>DPS.extra</t>
    <phoneticPr fontId="21" type="noConversion"/>
  </si>
  <si>
    <t>DPS.factor</t>
    <phoneticPr fontId="21" type="noConversion"/>
  </si>
  <si>
    <t>"intervalUpperLimits"</t>
    <phoneticPr fontId="21" type="noConversion"/>
  </si>
  <si>
    <t>"intervalLowerLimits"</t>
    <phoneticPr fontId="21" type="noConversion"/>
  </si>
  <si>
    <t>"rangeUpperLimit"</t>
    <phoneticPr fontId="21" type="noConversion"/>
  </si>
  <si>
    <t>"rangeLowerLimit"</t>
    <phoneticPr fontId="21" type="noConversion"/>
  </si>
  <si>
    <t>"_attackUpperLimit"</t>
    <phoneticPr fontId="21" type="noConversion"/>
  </si>
  <si>
    <t>"_attackLowerLimit"</t>
    <phoneticPr fontId="21" type="noConversion"/>
  </si>
  <si>
    <t>"ID"</t>
    <phoneticPr fontId="21" type="noConversion"/>
  </si>
  <si>
    <t>[[</t>
    <phoneticPr fontId="21" type="noConversion"/>
  </si>
  <si>
    <t>false</t>
    <phoneticPr fontId="21" type="noConversion"/>
  </si>
  <si>
    <t>,</t>
    <phoneticPr fontId="21" type="noConversion"/>
  </si>
  <si>
    <t>[</t>
    <phoneticPr fontId="21" type="noConversion"/>
  </si>
  <si>
    <t>],</t>
    <phoneticPr fontId="21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</si>
  <si>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</si>
  <si>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</si>
  <si>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</si>
  <si>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</si>
  <si>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</si>
  <si>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</si>
  <si>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</si>
  <si>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</si>
  <si>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</si>
  <si>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21" type="noConversion"/>
  </si>
  <si>
    <t>"antiMagic"</t>
    <phoneticPr fontId="21" type="noConversion"/>
  </si>
  <si>
    <t>"armor"</t>
    <phoneticPr fontId="21" type="noConversion"/>
  </si>
  <si>
    <t>"moveSpeed"</t>
    <phoneticPr fontId="21" type="noConversion"/>
  </si>
  <si>
    <t>"hitPoints"</t>
    <phoneticPr fontId="21" type="noConversion"/>
  </si>
  <si>
    <t>"isBoss"</t>
    <phoneticPr fontId="21" type="noConversion"/>
  </si>
  <si>
    <t>"ID"</t>
    <phoneticPr fontId="21" type="noConversion"/>
  </si>
  <si>
    <t>[[</t>
    <phoneticPr fontId="21" type="noConversion"/>
  </si>
  <si>
    <t>}</t>
    <phoneticPr fontId="21" type="noConversion"/>
  </si>
  <si>
    <t>"_slowFactorUpperLimit":</t>
    <phoneticPr fontId="21" type="noConversion"/>
  </si>
  <si>
    <t>{"_slowFactorLowerLimit":</t>
    <phoneticPr fontId="21" type="noConversion"/>
  </si>
  <si>
    <t>Lv.7</t>
  </si>
  <si>
    <t>Lv.7</t>
    <phoneticPr fontId="19" type="noConversion"/>
  </si>
  <si>
    <t>Lv.7</t>
    <phoneticPr fontId="19" type="noConversion"/>
  </si>
  <si>
    <t>Lv.8</t>
  </si>
  <si>
    <t>Lv.8</t>
    <phoneticPr fontId="19" type="noConversion"/>
  </si>
  <si>
    <t>Lv.8</t>
    <phoneticPr fontId="19" type="noConversion"/>
  </si>
  <si>
    <t>Lv.9</t>
  </si>
  <si>
    <t>Lv.9</t>
    <phoneticPr fontId="19" type="noConversion"/>
  </si>
  <si>
    <t>Lv.9</t>
    <phoneticPr fontId="19" type="noConversion"/>
  </si>
  <si>
    <t>Lv.10</t>
  </si>
  <si>
    <t>Lv.10</t>
    <phoneticPr fontId="19" type="noConversion"/>
  </si>
  <si>
    <t>Lv.10</t>
    <phoneticPr fontId="19" type="noConversion"/>
  </si>
  <si>
    <t>0,1,2,3,4</t>
    <phoneticPr fontId="19" type="noConversion"/>
  </si>
  <si>
    <t>0,1,2,4</t>
    <phoneticPr fontId="19" type="noConversion"/>
  </si>
  <si>
    <t>0,2,4,5</t>
    <phoneticPr fontId="19" type="noConversion"/>
  </si>
  <si>
    <t>1,2,3,4,6</t>
    <phoneticPr fontId="19" type="noConversion"/>
  </si>
  <si>
    <t>0,2,3,4,6</t>
    <phoneticPr fontId="19" type="noConversion"/>
  </si>
  <si>
    <t>增长率</t>
    <phoneticPr fontId="19" type="noConversion"/>
  </si>
  <si>
    <t>塔攻击力</t>
    <phoneticPr fontId="19" type="noConversion"/>
  </si>
  <si>
    <t>塔攻击范围</t>
    <phoneticPr fontId="19" type="noConversion"/>
  </si>
  <si>
    <t>塔攻击间隔</t>
    <phoneticPr fontId="19" type="noConversion"/>
  </si>
  <si>
    <t>DPS_basic</t>
    <phoneticPr fontId="19" type="noConversion"/>
  </si>
  <si>
    <t>valid items</t>
    <phoneticPr fontId="19" type="noConversion"/>
  </si>
  <si>
    <t>ID</t>
    <phoneticPr fontId="21" type="noConversion"/>
  </si>
  <si>
    <t>"_attackLowerLimit"</t>
    <phoneticPr fontId="21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</si>
  <si>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</si>
  <si>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</si>
  <si>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</si>
  <si>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</si>
  <si>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</si>
  <si>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</si>
  <si>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</si>
  <si>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</si>
  <si>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</si>
  <si>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9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</si>
  <si>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</si>
  <si>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9" type="noConversion"/>
  </si>
  <si>
    <t>ra</t>
    <phoneticPr fontId="19" type="noConversion"/>
  </si>
  <si>
    <t>po</t>
    <phoneticPr fontId="19" type="noConversion"/>
  </si>
  <si>
    <t>po</t>
    <phoneticPr fontId="19" type="noConversion"/>
  </si>
  <si>
    <t>s</t>
    <phoneticPr fontId="19" type="noConversion"/>
  </si>
  <si>
    <t>增长率</t>
    <phoneticPr fontId="19" type="noConversion"/>
  </si>
  <si>
    <t>总增长率</t>
    <phoneticPr fontId="19" type="noConversion"/>
  </si>
  <si>
    <t>减速</t>
    <phoneticPr fontId="19" type="noConversion"/>
  </si>
  <si>
    <t>怪护甲</t>
    <phoneticPr fontId="19" type="noConversion"/>
  </si>
  <si>
    <t>普通</t>
    <phoneticPr fontId="19" type="noConversion"/>
  </si>
  <si>
    <t>10</t>
    <phoneticPr fontId="21" type="noConversion"/>
  </si>
  <si>
    <t>200</t>
    <phoneticPr fontId="19" type="noConversion"/>
  </si>
  <si>
    <t>8000</t>
    <phoneticPr fontId="19" type="noConversion"/>
  </si>
  <si>
    <t>6000</t>
    <phoneticPr fontId="19" type="noConversion"/>
  </si>
  <si>
    <t>10000</t>
    <phoneticPr fontId="19" type="noConversion"/>
  </si>
  <si>
    <t>特种</t>
    <phoneticPr fontId="19" type="noConversion"/>
  </si>
  <si>
    <t>额外资源奖励</t>
    <phoneticPr fontId="19" type="noConversion"/>
  </si>
  <si>
    <t>给沿途敌人加血</t>
    <phoneticPr fontId="19" type="noConversion"/>
  </si>
  <si>
    <t>死后复活成小怪</t>
    <phoneticPr fontId="19" type="noConversion"/>
  </si>
  <si>
    <t>Lv</t>
    <phoneticPr fontId="19" type="noConversion"/>
  </si>
  <si>
    <t>波数</t>
    <phoneticPr fontId="19" type="noConversion"/>
  </si>
  <si>
    <t>塔数</t>
    <phoneticPr fontId="19" type="noConversion"/>
  </si>
  <si>
    <t>玩法</t>
    <phoneticPr fontId="19" type="noConversion"/>
  </si>
  <si>
    <t>解锁</t>
    <phoneticPr fontId="19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</si>
  <si>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21" type="noConversion"/>
  </si>
  <si>
    <t>长度</t>
    <phoneticPr fontId="19" type="noConversion"/>
  </si>
  <si>
    <t>资源</t>
    <phoneticPr fontId="19" type="noConversion"/>
  </si>
  <si>
    <t>怪最高等级</t>
    <phoneticPr fontId="19" type="noConversion"/>
  </si>
  <si>
    <t>congratulations</t>
    <phoneticPr fontId="19" type="noConversion"/>
  </si>
  <si>
    <t>CONGRATULATIONS</t>
    <phoneticPr fontId="19" type="noConversion"/>
  </si>
  <si>
    <t>400</t>
    <phoneticPr fontId="19" type="noConversion"/>
  </si>
  <si>
    <t>800</t>
    <phoneticPr fontId="19" type="noConversion"/>
  </si>
  <si>
    <t>1500</t>
    <phoneticPr fontId="19" type="noConversion"/>
  </si>
  <si>
    <t>2500</t>
    <phoneticPr fontId="19" type="noConversion"/>
  </si>
  <si>
    <t>4000</t>
    <phoneticPr fontId="19" type="noConversion"/>
  </si>
  <si>
    <t>ACGILNORSTU!</t>
    <phoneticPr fontId="19" type="noConversion"/>
  </si>
  <si>
    <t>护甲&gt;=30时 速度&gt;=4.5时</t>
    <phoneticPr fontId="19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</si>
  <si>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</si>
  <si>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21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</si>
  <si>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21" type="noConversion"/>
  </si>
  <si>
    <t>slowOne</t>
    <phoneticPr fontId="21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</si>
  <si>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21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</si>
  <si>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21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</si>
  <si>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21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</si>
  <si>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21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</si>
  <si>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9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</si>
  <si>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9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</si>
  <si>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9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</si>
  <si>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9" type="noConversion"/>
  </si>
  <si>
    <t>chains</t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</si>
  <si>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</si>
  <si>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</si>
  <si>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9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</si>
  <si>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9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</si>
  <si>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9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</si>
  <si>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9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</si>
  <si>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9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</si>
  <si>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9" type="noConversion"/>
  </si>
  <si>
    <t>tracing</t>
    <phoneticPr fontId="19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</si>
  <si>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9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</si>
  <si>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</si>
  <si>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</si>
  <si>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9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</si>
  <si>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9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</si>
  <si>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</si>
  <si>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9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</si>
  <si>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9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</si>
  <si>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21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</si>
  <si>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9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</si>
  <si>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9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</si>
  <si>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9" type="noConversion"/>
  </si>
  <si>
    <t>45</t>
  </si>
  <si>
    <t>40</t>
  </si>
  <si>
    <t>25</t>
  </si>
  <si>
    <t>30</t>
  </si>
  <si>
    <t>35</t>
  </si>
  <si>
    <t>60</t>
    <phoneticPr fontId="19" type="noConversion"/>
  </si>
  <si>
    <t>55</t>
    <phoneticPr fontId="19" type="noConversion"/>
  </si>
  <si>
    <t>50</t>
    <phoneticPr fontId="19" type="noConversion"/>
  </si>
  <si>
    <t>60</t>
    <phoneticPr fontId="19" type="noConversion"/>
  </si>
  <si>
    <t>20</t>
    <phoneticPr fontId="21" type="noConversion"/>
  </si>
  <si>
    <r>
      <t>1</t>
    </r>
    <r>
      <rPr>
        <sz val="11"/>
        <color theme="1"/>
        <rFont val="宋体"/>
        <family val="2"/>
        <charset val="134"/>
        <scheme val="minor"/>
      </rPr>
      <t>56.0</t>
    </r>
  </si>
  <si>
    <r>
      <t>1</t>
    </r>
    <r>
      <rPr>
        <sz val="11"/>
        <color theme="1"/>
        <rFont val="宋体"/>
        <family val="2"/>
        <charset val="134"/>
        <scheme val="minor"/>
      </rPr>
      <t>56.0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</si>
  <si>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ooster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</si>
  <si>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ifth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</si>
  <si>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lades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</si>
  <si>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hadowLine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</si>
</sst>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8" fillId="0" borderId="0">
      <alignment vertical="center"/>
    </xf>
  </cellStyleXfs>
  <cellXfs count="93">
    <xf numFmtId="0" fontId="0" fillId="0" borderId="0" xfId="0"/>
    <xf numFmtId="0" fontId="0" fillId="0" borderId="1" xfId="0" applyBorder="1"/>
    <xf numFmtId="0" fontId="20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8" fillId="0" borderId="0" xfId="1">
      <alignment vertical="center"/>
    </xf>
    <xf numFmtId="176" fontId="18" fillId="0" borderId="0" xfId="1" applyNumberFormat="1">
      <alignment vertical="center"/>
    </xf>
    <xf numFmtId="177" fontId="18" fillId="0" borderId="0" xfId="1" applyNumberFormat="1">
      <alignment vertical="center"/>
    </xf>
    <xf numFmtId="0" fontId="18" fillId="0" borderId="0" xfId="1" applyAlignment="1">
      <alignment vertical="center"/>
    </xf>
    <xf numFmtId="49" fontId="18" fillId="0" borderId="0" xfId="1" applyNumberFormat="1">
      <alignment vertical="center"/>
    </xf>
    <xf numFmtId="178" fontId="18" fillId="0" borderId="0" xfId="1" applyNumberFormat="1">
      <alignment vertical="center"/>
    </xf>
    <xf numFmtId="49" fontId="17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6" fillId="0" borderId="0" xfId="1" applyFont="1" applyAlignment="1">
      <alignment horizontal="center" vertical="center"/>
    </xf>
    <xf numFmtId="49" fontId="15" fillId="0" borderId="0" xfId="1" applyNumberFormat="1" applyFont="1">
      <alignment vertical="center"/>
    </xf>
    <xf numFmtId="177" fontId="14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8" fillId="0" borderId="0" xfId="1" applyNumberFormat="1">
      <alignment vertical="center"/>
    </xf>
    <xf numFmtId="0" fontId="15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0" borderId="0" xfId="1" applyNumberFormat="1" applyFont="1">
      <alignment vertical="center"/>
    </xf>
    <xf numFmtId="49" fontId="18" fillId="0" borderId="10" xfId="1" applyNumberFormat="1" applyBorder="1">
      <alignment vertical="center"/>
    </xf>
    <xf numFmtId="49" fontId="12" fillId="0" borderId="11" xfId="1" applyNumberFormat="1" applyFont="1" applyBorder="1">
      <alignment vertical="center"/>
    </xf>
    <xf numFmtId="49" fontId="18" fillId="0" borderId="12" xfId="1" applyNumberFormat="1" applyBorder="1">
      <alignment vertical="center"/>
    </xf>
    <xf numFmtId="49" fontId="12" fillId="0" borderId="0" xfId="1" applyNumberFormat="1" applyFont="1" applyBorder="1">
      <alignment vertical="center"/>
    </xf>
    <xf numFmtId="49" fontId="18" fillId="0" borderId="0" xfId="1" applyNumberFormat="1" applyBorder="1">
      <alignment vertical="center"/>
    </xf>
    <xf numFmtId="49" fontId="12" fillId="0" borderId="13" xfId="1" applyNumberFormat="1" applyFont="1" applyBorder="1">
      <alignment vertical="center"/>
    </xf>
    <xf numFmtId="0" fontId="11" fillId="0" borderId="0" xfId="1" applyFont="1" applyAlignment="1">
      <alignment horizontal="center" vertical="center"/>
    </xf>
    <xf numFmtId="49" fontId="11" fillId="0" borderId="13" xfId="1" applyNumberFormat="1" applyFont="1" applyFill="1" applyBorder="1">
      <alignment vertical="center"/>
    </xf>
    <xf numFmtId="49" fontId="10" fillId="0" borderId="0" xfId="1" applyNumberFormat="1" applyFont="1" applyBorder="1">
      <alignment vertical="center"/>
    </xf>
    <xf numFmtId="0" fontId="10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8" fillId="0" borderId="0" xfId="1" applyNumberFormat="1" applyFont="1" applyBorder="1">
      <alignment vertical="center"/>
    </xf>
    <xf numFmtId="49" fontId="18" fillId="0" borderId="14" xfId="1" applyNumberFormat="1" applyBorder="1">
      <alignment vertical="center"/>
    </xf>
    <xf numFmtId="49" fontId="7" fillId="0" borderId="0" xfId="1" applyNumberFormat="1" applyFont="1">
      <alignment vertical="center"/>
    </xf>
    <xf numFmtId="0" fontId="6" fillId="0" borderId="0" xfId="1" applyFont="1">
      <alignment vertical="center"/>
    </xf>
    <xf numFmtId="0" fontId="0" fillId="0" borderId="0" xfId="0" applyAlignment="1">
      <alignment horizontal="left"/>
    </xf>
    <xf numFmtId="177" fontId="14" fillId="0" borderId="0" xfId="1" applyNumberFormat="1" applyFont="1" applyAlignment="1">
      <alignment horizontal="left" vertical="center"/>
    </xf>
    <xf numFmtId="177" fontId="9" fillId="0" borderId="0" xfId="1" applyNumberFormat="1" applyFont="1" applyAlignment="1">
      <alignment horizontal="left" vertical="center"/>
    </xf>
    <xf numFmtId="0" fontId="18" fillId="0" borderId="0" xfId="1" applyAlignment="1">
      <alignment horizontal="center" vertical="center"/>
    </xf>
    <xf numFmtId="1" fontId="18" fillId="0" borderId="0" xfId="1" applyNumberFormat="1">
      <alignment vertical="center"/>
    </xf>
    <xf numFmtId="0" fontId="5" fillId="0" borderId="0" xfId="1" applyFont="1">
      <alignment vertical="center"/>
    </xf>
    <xf numFmtId="1" fontId="14" fillId="0" borderId="0" xfId="1" applyNumberFormat="1" applyFont="1" applyAlignment="1">
      <alignment horizontal="left" vertical="center"/>
    </xf>
    <xf numFmtId="1" fontId="18" fillId="0" borderId="0" xfId="1" applyNumberFormat="1" applyAlignment="1">
      <alignment horizontal="left" vertical="center"/>
    </xf>
    <xf numFmtId="0" fontId="5" fillId="0" borderId="0" xfId="1" applyFont="1" applyFill="1">
      <alignment vertical="center"/>
    </xf>
    <xf numFmtId="49" fontId="4" fillId="0" borderId="0" xfId="1" applyNumberFormat="1" applyFont="1" applyBorder="1">
      <alignment vertical="center"/>
    </xf>
    <xf numFmtId="49" fontId="3" fillId="0" borderId="0" xfId="1" applyNumberFormat="1" applyFont="1" applyBorder="1">
      <alignment vertical="center"/>
    </xf>
    <xf numFmtId="0" fontId="2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8" fillId="0" borderId="0" xfId="1" applyNumberFormat="1" applyAlignment="1">
      <alignment horizontal="center" vertical="center"/>
    </xf>
    <xf numFmtId="0" fontId="18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4400"/>
        <c:axId val="103219200"/>
      </c:scatterChart>
      <c:valAx>
        <c:axId val="1018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219200"/>
        <c:crosses val="autoZero"/>
        <c:crossBetween val="midCat"/>
      </c:valAx>
      <c:valAx>
        <c:axId val="103219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89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81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81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81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81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81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81"/>
      <c r="C7" s="36"/>
      <c r="D7" s="36"/>
      <c r="E7" s="36"/>
      <c r="F7" s="36"/>
      <c r="G7" s="36"/>
      <c r="H7" s="1"/>
      <c r="I7" s="1"/>
    </row>
    <row r="8" spans="2:9" x14ac:dyDescent="0.15">
      <c r="B8" s="81"/>
      <c r="C8" s="51"/>
      <c r="D8" s="51"/>
      <c r="E8" s="51"/>
      <c r="F8" s="36"/>
      <c r="G8" s="36"/>
      <c r="H8" s="1"/>
      <c r="I8" s="1"/>
    </row>
    <row r="9" spans="2:9" x14ac:dyDescent="0.15">
      <c r="B9" s="81"/>
      <c r="C9" s="51"/>
      <c r="D9" s="51"/>
      <c r="E9" s="51"/>
      <c r="F9" s="36"/>
      <c r="G9" s="36"/>
      <c r="H9" s="1"/>
      <c r="I9" s="1"/>
    </row>
    <row r="10" spans="2:9" x14ac:dyDescent="0.15">
      <c r="B10" s="81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81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81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174</v>
      </c>
      <c r="E1" s="12" t="s">
        <v>171</v>
      </c>
      <c r="F1" t="s">
        <v>176</v>
      </c>
      <c r="G1" t="s">
        <v>172</v>
      </c>
      <c r="H1" t="s">
        <v>175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177</v>
      </c>
    </row>
    <row r="11" spans="1:94" x14ac:dyDescent="0.15">
      <c r="AK11" t="s">
        <v>178</v>
      </c>
    </row>
    <row r="13" spans="1:94" x14ac:dyDescent="0.15">
      <c r="Z13" s="64"/>
    </row>
    <row r="18" spans="18:18" x14ac:dyDescent="0.15">
      <c r="R18" t="s">
        <v>184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workbookViewId="0">
      <selection activeCell="D4" sqref="D4"/>
    </sheetView>
  </sheetViews>
  <sheetFormatPr defaultRowHeight="13.5" x14ac:dyDescent="0.15"/>
  <cols>
    <col min="1" max="1" width="10.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7" t="s">
        <v>188</v>
      </c>
      <c r="B2" s="29">
        <v>0</v>
      </c>
      <c r="C2" s="75">
        <v>87</v>
      </c>
      <c r="D2" s="75">
        <v>222</v>
      </c>
      <c r="E2" s="69">
        <v>145</v>
      </c>
      <c r="F2" s="69">
        <v>272</v>
      </c>
      <c r="G2" s="70">
        <v>44.4</v>
      </c>
      <c r="H2" s="70">
        <v>22.78</v>
      </c>
      <c r="I2">
        <f>C2*E2/G2</f>
        <v>284.12162162162161</v>
      </c>
      <c r="J2" s="29">
        <f>D2*F2/H2</f>
        <v>2650.7462686567164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284.12162162162161</v>
      </c>
      <c r="P2" s="29">
        <f t="shared" ref="P2:P9" si="1">K2*D2*F2/H2+N2</f>
        <v>2650.7462686567164</v>
      </c>
      <c r="Q2" s="30">
        <f t="shared" ref="Q2:Q10" si="2">D2/C2-1</f>
        <v>1.5517241379310347</v>
      </c>
      <c r="R2" s="30">
        <f t="shared" ref="R2:R10" si="3">F2/E2-1</f>
        <v>0.87586206896551722</v>
      </c>
      <c r="S2" s="30">
        <f t="shared" ref="S2:S10" si="4">G2/H2-1</f>
        <v>0.9490781387181737</v>
      </c>
      <c r="T2" s="30">
        <f t="shared" ref="T2:T10" si="5">P2/O2-1</f>
        <v>8.329618258292367</v>
      </c>
      <c r="X2" s="38"/>
    </row>
    <row r="3" spans="1:24" x14ac:dyDescent="0.15">
      <c r="A3" s="77" t="s">
        <v>187</v>
      </c>
      <c r="B3" s="29">
        <v>1</v>
      </c>
      <c r="C3" s="75">
        <v>52</v>
      </c>
      <c r="D3" s="75">
        <v>195</v>
      </c>
      <c r="E3" s="69">
        <v>166</v>
      </c>
      <c r="F3" s="69">
        <v>224</v>
      </c>
      <c r="G3" s="70">
        <v>66</v>
      </c>
      <c r="H3" s="70">
        <v>27.25</v>
      </c>
      <c r="I3">
        <f t="shared" ref="I3:I10" si="6">C3*E3/G3</f>
        <v>130.78787878787878</v>
      </c>
      <c r="J3" s="29">
        <f t="shared" ref="J3:J10" si="7">D3*F3/H3</f>
        <v>1602.9357798165138</v>
      </c>
      <c r="K3" s="31">
        <f>E60/50</f>
        <v>3</v>
      </c>
      <c r="L3" s="31">
        <f>F60/50</f>
        <v>4.4000000000000004</v>
      </c>
      <c r="M3" s="29">
        <v>0</v>
      </c>
      <c r="N3" s="29">
        <v>0</v>
      </c>
      <c r="O3" s="29">
        <f t="shared" si="0"/>
        <v>392.36363636363637</v>
      </c>
      <c r="P3" s="29">
        <f t="shared" si="1"/>
        <v>4808.8073394495414</v>
      </c>
      <c r="Q3" s="30">
        <f t="shared" si="2"/>
        <v>2.75</v>
      </c>
      <c r="R3" s="30">
        <f t="shared" si="3"/>
        <v>0.34939759036144569</v>
      </c>
      <c r="S3" s="30">
        <f t="shared" si="4"/>
        <v>1.4220183486238533</v>
      </c>
      <c r="T3" s="30">
        <f t="shared" si="5"/>
        <v>11.255996462915883</v>
      </c>
      <c r="X3" s="72"/>
    </row>
    <row r="4" spans="1:24" x14ac:dyDescent="0.15">
      <c r="A4" s="77" t="s">
        <v>189</v>
      </c>
      <c r="B4" s="29">
        <v>2</v>
      </c>
      <c r="C4" s="75">
        <v>46</v>
      </c>
      <c r="D4" s="75">
        <v>159</v>
      </c>
      <c r="E4" s="69">
        <v>146</v>
      </c>
      <c r="F4" s="69">
        <v>191</v>
      </c>
      <c r="G4" s="70">
        <v>51</v>
      </c>
      <c r="H4" s="70">
        <v>29.5</v>
      </c>
      <c r="I4">
        <f t="shared" si="6"/>
        <v>131.68627450980392</v>
      </c>
      <c r="J4" s="29">
        <f t="shared" si="7"/>
        <v>1029.457627118644</v>
      </c>
      <c r="K4" s="31">
        <f>1/G62</f>
        <v>1.25</v>
      </c>
      <c r="L4" s="31">
        <f>1/H62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1286.8220338983051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0.72881355932203395</v>
      </c>
      <c r="T4" s="30">
        <f t="shared" si="5"/>
        <v>6.817501337559686</v>
      </c>
      <c r="X4" s="72"/>
    </row>
    <row r="5" spans="1:24" x14ac:dyDescent="0.15">
      <c r="A5" s="77" t="s">
        <v>190</v>
      </c>
      <c r="B5" s="29">
        <v>3</v>
      </c>
      <c r="C5" s="75">
        <v>52</v>
      </c>
      <c r="D5" s="75">
        <v>206</v>
      </c>
      <c r="E5" s="69">
        <v>139</v>
      </c>
      <c r="F5" s="69">
        <v>201</v>
      </c>
      <c r="G5" s="70">
        <v>64.2</v>
      </c>
      <c r="H5" s="70">
        <v>30.87</v>
      </c>
      <c r="I5">
        <f t="shared" si="6"/>
        <v>112.58566978193146</v>
      </c>
      <c r="J5" s="29">
        <f t="shared" si="7"/>
        <v>1341.3022351797861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4023.9067055393584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1.0796890184645287</v>
      </c>
      <c r="T5" s="30">
        <f t="shared" si="5"/>
        <v>10.913614208431417</v>
      </c>
      <c r="X5" s="72"/>
    </row>
    <row r="6" spans="1:24" x14ac:dyDescent="0.15">
      <c r="A6" s="77" t="s">
        <v>191</v>
      </c>
      <c r="B6" s="29">
        <v>4</v>
      </c>
      <c r="C6" s="75">
        <v>50</v>
      </c>
      <c r="D6" s="75">
        <v>160</v>
      </c>
      <c r="E6" s="69">
        <v>132</v>
      </c>
      <c r="F6" s="69">
        <v>218</v>
      </c>
      <c r="G6" s="70">
        <v>58.7</v>
      </c>
      <c r="H6" s="70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C63*G64</f>
        <v>120</v>
      </c>
      <c r="N6" s="29">
        <f>D63*H64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2"/>
    </row>
    <row r="7" spans="1:24" x14ac:dyDescent="0.15">
      <c r="A7" s="77" t="s">
        <v>192</v>
      </c>
      <c r="B7" s="29">
        <v>5</v>
      </c>
      <c r="C7" s="75">
        <v>78</v>
      </c>
      <c r="D7" s="75">
        <v>272</v>
      </c>
      <c r="E7" s="69">
        <v>218</v>
      </c>
      <c r="F7" s="69">
        <v>326</v>
      </c>
      <c r="G7" s="70">
        <v>88.3</v>
      </c>
      <c r="H7" s="70">
        <v>34.99</v>
      </c>
      <c r="I7">
        <f t="shared" si="6"/>
        <v>192.57078142695357</v>
      </c>
      <c r="J7" s="29">
        <f t="shared" si="7"/>
        <v>2534.2097742212059</v>
      </c>
      <c r="K7" s="31">
        <f>0.9/G65</f>
        <v>1.8</v>
      </c>
      <c r="L7" s="31">
        <f>0.9/H65</f>
        <v>4.5</v>
      </c>
      <c r="M7" s="29">
        <v>0</v>
      </c>
      <c r="N7" s="29">
        <v>0</v>
      </c>
      <c r="O7" s="29">
        <f t="shared" si="0"/>
        <v>346.62740656851645</v>
      </c>
      <c r="P7" s="29">
        <f t="shared" si="1"/>
        <v>4561.577593598171</v>
      </c>
      <c r="Q7" s="30">
        <f t="shared" si="2"/>
        <v>2.4871794871794872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12.159887265568836</v>
      </c>
      <c r="X7" s="72"/>
    </row>
    <row r="8" spans="1:24" x14ac:dyDescent="0.15">
      <c r="A8" s="77" t="s">
        <v>193</v>
      </c>
      <c r="B8" s="29">
        <v>6</v>
      </c>
      <c r="C8" s="75">
        <v>119</v>
      </c>
      <c r="D8" s="75">
        <v>409</v>
      </c>
      <c r="E8" s="69">
        <v>130</v>
      </c>
      <c r="F8" s="69">
        <v>261</v>
      </c>
      <c r="G8" s="70">
        <v>60.8</v>
      </c>
      <c r="H8" s="70">
        <v>30.54</v>
      </c>
      <c r="I8">
        <f t="shared" si="6"/>
        <v>254.44078947368422</v>
      </c>
      <c r="J8" s="29">
        <f t="shared" si="7"/>
        <v>3495.3831041257367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254.44078947368422</v>
      </c>
      <c r="P8" s="29">
        <f t="shared" si="1"/>
        <v>3495.3831041257367</v>
      </c>
      <c r="Q8" s="30">
        <f t="shared" si="2"/>
        <v>2.4369747899159662</v>
      </c>
      <c r="R8" s="30">
        <f t="shared" si="3"/>
        <v>1.0076923076923077</v>
      </c>
      <c r="S8" s="30">
        <f t="shared" si="4"/>
        <v>0.99083169613621469</v>
      </c>
      <c r="T8" s="30">
        <f t="shared" si="5"/>
        <v>12.73751084232998</v>
      </c>
      <c r="X8" s="72"/>
    </row>
    <row r="9" spans="1:24" x14ac:dyDescent="0.15">
      <c r="A9" s="77" t="s">
        <v>194</v>
      </c>
      <c r="B9" s="29">
        <v>7</v>
      </c>
      <c r="C9" s="76">
        <v>62</v>
      </c>
      <c r="D9" s="76">
        <v>199</v>
      </c>
      <c r="E9" s="69">
        <v>132</v>
      </c>
      <c r="F9" s="69">
        <v>215</v>
      </c>
      <c r="G9" s="70">
        <v>51.6</v>
      </c>
      <c r="H9" s="70">
        <v>18.100000000000001</v>
      </c>
      <c r="I9">
        <f t="shared" si="6"/>
        <v>158.6046511627907</v>
      </c>
      <c r="J9" s="29">
        <f t="shared" si="7"/>
        <v>2363.8121546961324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475.81395348837208</v>
      </c>
      <c r="P9" s="29">
        <f t="shared" si="1"/>
        <v>7091.4364640883969</v>
      </c>
      <c r="Q9" s="30">
        <f t="shared" si="2"/>
        <v>2.2096774193548385</v>
      </c>
      <c r="R9" s="30">
        <f t="shared" si="3"/>
        <v>0.6287878787878789</v>
      </c>
      <c r="S9" s="30">
        <f t="shared" si="4"/>
        <v>1.8508287292817678</v>
      </c>
      <c r="T9" s="30">
        <f t="shared" si="5"/>
        <v>13.903800975356846</v>
      </c>
      <c r="X9" s="72"/>
    </row>
    <row r="10" spans="1:24" x14ac:dyDescent="0.15">
      <c r="A10" s="77" t="s">
        <v>195</v>
      </c>
      <c r="B10" s="29">
        <v>8</v>
      </c>
      <c r="C10" s="76">
        <v>39</v>
      </c>
      <c r="D10" s="76">
        <v>127</v>
      </c>
      <c r="E10" s="69">
        <v>149</v>
      </c>
      <c r="F10" s="69">
        <v>191</v>
      </c>
      <c r="G10" s="70">
        <v>45.7</v>
      </c>
      <c r="H10" s="70">
        <v>19.399999999999999</v>
      </c>
      <c r="I10">
        <f t="shared" si="6"/>
        <v>127.15536105032822</v>
      </c>
      <c r="J10" s="29">
        <f t="shared" si="7"/>
        <v>1250.3608247422681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381.46608315098467</v>
      </c>
      <c r="P10" s="29">
        <f t="shared" ref="P10" si="9">K10*D10*F10/H10+N10</f>
        <v>3751.0824742268046</v>
      </c>
      <c r="Q10" s="30">
        <f t="shared" si="2"/>
        <v>2.2564102564102564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8.8333315592362176</v>
      </c>
      <c r="X10" s="72"/>
    </row>
    <row r="11" spans="1:24" x14ac:dyDescent="0.15">
      <c r="A11" s="77" t="s">
        <v>196</v>
      </c>
      <c r="B11" s="29">
        <v>9</v>
      </c>
      <c r="C11" s="76">
        <v>44</v>
      </c>
      <c r="D11" s="76">
        <v>142</v>
      </c>
      <c r="E11" s="69">
        <v>189</v>
      </c>
      <c r="F11" s="69">
        <v>305</v>
      </c>
      <c r="G11" s="70">
        <v>99.2</v>
      </c>
      <c r="H11" s="70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2"/>
    </row>
    <row r="12" spans="1:24" x14ac:dyDescent="0.15">
      <c r="A12" s="77" t="s">
        <v>197</v>
      </c>
      <c r="B12" s="29">
        <v>10</v>
      </c>
      <c r="C12" s="76">
        <v>67</v>
      </c>
      <c r="D12" s="76">
        <v>389</v>
      </c>
      <c r="E12" s="69">
        <v>95</v>
      </c>
      <c r="F12" s="69">
        <v>335</v>
      </c>
      <c r="G12" s="70">
        <v>89.8</v>
      </c>
      <c r="H12" s="70">
        <v>20.9</v>
      </c>
      <c r="I12">
        <f t="shared" ref="I12:I15" si="18">C12*E12/G12</f>
        <v>70.879732739420945</v>
      </c>
      <c r="J12" s="29">
        <f t="shared" ref="J12:J15" si="19">D12*F12/H12</f>
        <v>6235.1674641148329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70.879732739420945</v>
      </c>
      <c r="P12" s="29">
        <f t="shared" ref="P12:P15" si="21">K12*D12*F12/H12+N12</f>
        <v>6235.1674641148329</v>
      </c>
      <c r="Q12" s="30">
        <f t="shared" ref="Q12:Q15" si="22">D12/C12-1</f>
        <v>4.8059701492537314</v>
      </c>
      <c r="R12" s="30">
        <f t="shared" ref="R12:R15" si="23">F12/E12-1</f>
        <v>2.5263157894736841</v>
      </c>
      <c r="S12" s="30">
        <f t="shared" ref="S12:S15" si="24">G12/H12-1</f>
        <v>3.2966507177033497</v>
      </c>
      <c r="T12" s="30">
        <f t="shared" ref="T12:T15" si="25">P12/O12-1</f>
        <v>86.968269957189619</v>
      </c>
      <c r="X12" s="72"/>
    </row>
    <row r="13" spans="1:24" x14ac:dyDescent="0.15">
      <c r="A13" s="77" t="s">
        <v>198</v>
      </c>
      <c r="B13" s="29">
        <v>11</v>
      </c>
      <c r="C13" s="76">
        <v>29</v>
      </c>
      <c r="D13" s="76">
        <v>120</v>
      </c>
      <c r="E13" s="69">
        <v>165</v>
      </c>
      <c r="F13" s="69">
        <v>232</v>
      </c>
      <c r="G13" s="70">
        <v>190.2</v>
      </c>
      <c r="H13" s="70">
        <v>90.4</v>
      </c>
      <c r="I13">
        <f t="shared" si="18"/>
        <v>25.157728706624606</v>
      </c>
      <c r="J13" s="29">
        <f t="shared" si="19"/>
        <v>307.9646017699115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251.57728706624607</v>
      </c>
      <c r="P13" s="29">
        <f t="shared" si="21"/>
        <v>3079.646017699115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1.1039823008849554</v>
      </c>
      <c r="T13" s="30">
        <f t="shared" si="25"/>
        <v>11.241351568785197</v>
      </c>
      <c r="X13" s="72"/>
    </row>
    <row r="14" spans="1:24" x14ac:dyDescent="0.15">
      <c r="A14" s="77" t="s">
        <v>199</v>
      </c>
      <c r="B14" s="29">
        <v>12</v>
      </c>
      <c r="C14" s="76">
        <v>41</v>
      </c>
      <c r="D14" s="76">
        <v>129</v>
      </c>
      <c r="E14" s="69">
        <v>131</v>
      </c>
      <c r="F14" s="69">
        <v>290</v>
      </c>
      <c r="G14" s="70">
        <v>92</v>
      </c>
      <c r="H14" s="70">
        <v>40.9</v>
      </c>
      <c r="I14">
        <f t="shared" si="18"/>
        <v>58.380434782608695</v>
      </c>
      <c r="J14" s="29">
        <f t="shared" si="19"/>
        <v>914.66992665036673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4573.3496332518343</v>
      </c>
      <c r="Q14" s="30">
        <f t="shared" si="22"/>
        <v>2.1463414634146343</v>
      </c>
      <c r="R14" s="30">
        <f t="shared" si="23"/>
        <v>1.2137404580152671</v>
      </c>
      <c r="S14" s="30">
        <f t="shared" si="24"/>
        <v>1.2493887530562349</v>
      </c>
      <c r="T14" s="30">
        <f t="shared" si="25"/>
        <v>14.667405185595559</v>
      </c>
      <c r="X14" s="72"/>
    </row>
    <row r="15" spans="1:24" x14ac:dyDescent="0.15">
      <c r="A15" s="77" t="s">
        <v>200</v>
      </c>
      <c r="B15" s="29">
        <v>13</v>
      </c>
      <c r="C15" s="76">
        <v>104</v>
      </c>
      <c r="D15" s="76">
        <v>375</v>
      </c>
      <c r="E15" s="69">
        <v>158</v>
      </c>
      <c r="F15" s="69">
        <v>189</v>
      </c>
      <c r="G15" s="70">
        <v>62.8</v>
      </c>
      <c r="H15" s="71">
        <v>31.2</v>
      </c>
      <c r="I15">
        <f t="shared" si="18"/>
        <v>261.656050955414</v>
      </c>
      <c r="J15" s="29">
        <f t="shared" si="19"/>
        <v>2271.6346153846152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2271.6346153846152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1.0128205128205128</v>
      </c>
      <c r="T15" s="30">
        <f t="shared" si="25"/>
        <v>7.6817583888847274</v>
      </c>
      <c r="X15" s="72"/>
    </row>
    <row r="16" spans="1:24" x14ac:dyDescent="0.15">
      <c r="A16" s="77" t="s">
        <v>201</v>
      </c>
      <c r="B16" s="29">
        <v>14</v>
      </c>
      <c r="C16" s="76">
        <v>139</v>
      </c>
      <c r="D16" s="76">
        <v>327</v>
      </c>
      <c r="E16" s="69">
        <v>290</v>
      </c>
      <c r="F16" s="69">
        <v>509</v>
      </c>
      <c r="G16" s="70">
        <v>120</v>
      </c>
      <c r="H16" s="71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2"/>
    </row>
    <row r="17" spans="1:24" x14ac:dyDescent="0.15">
      <c r="A17" s="77" t="s">
        <v>202</v>
      </c>
      <c r="B17" s="29">
        <v>15</v>
      </c>
      <c r="C17" s="76">
        <v>98.76</v>
      </c>
      <c r="D17" s="75">
        <v>195.64</v>
      </c>
      <c r="E17" s="69">
        <v>147</v>
      </c>
      <c r="F17" s="69">
        <v>211</v>
      </c>
      <c r="G17" s="70">
        <v>68.099999999999994</v>
      </c>
      <c r="H17" s="71">
        <v>44.4</v>
      </c>
      <c r="I17">
        <f t="shared" ref="I17:I18" si="34">C17*E17/G17</f>
        <v>213.1823788546256</v>
      </c>
      <c r="J17" s="29">
        <f t="shared" ref="J17:J18" si="35">D17*F17/H17</f>
        <v>929.73063063063057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2131.8237885462559</v>
      </c>
      <c r="P17" s="29">
        <f t="shared" ref="P17" si="37">K17*D17*F17/H17+N17</f>
        <v>9297.3063063063055</v>
      </c>
      <c r="Q17" s="30">
        <f t="shared" ref="Q17" si="38">D17/C17-1</f>
        <v>0.98096395301741568</v>
      </c>
      <c r="R17" s="30">
        <f t="shared" ref="R17" si="39">F17/E17-1</f>
        <v>0.43537414965986398</v>
      </c>
      <c r="S17" s="30">
        <f t="shared" ref="S17" si="40">G17/H17-1</f>
        <v>0.53378378378378377</v>
      </c>
      <c r="T17" s="30">
        <f t="shared" ref="T17" si="41">P17/O17-1</f>
        <v>3.3611983111635935</v>
      </c>
      <c r="X17" s="72"/>
    </row>
    <row r="18" spans="1:24" x14ac:dyDescent="0.15">
      <c r="A18" s="77" t="s">
        <v>203</v>
      </c>
      <c r="B18" s="29">
        <v>16</v>
      </c>
      <c r="C18" s="76">
        <v>53.8</v>
      </c>
      <c r="D18" s="76">
        <v>118.36</v>
      </c>
      <c r="E18" s="69">
        <v>101</v>
      </c>
      <c r="F18" s="69">
        <v>167</v>
      </c>
      <c r="G18" s="70">
        <v>76.7</v>
      </c>
      <c r="H18" s="70">
        <v>64.400000000000006</v>
      </c>
      <c r="I18">
        <f t="shared" si="34"/>
        <v>70.844850065189036</v>
      </c>
      <c r="J18" s="29">
        <f t="shared" si="35"/>
        <v>306.92732919254655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708.44850065189041</v>
      </c>
      <c r="P18" s="29">
        <f t="shared" ref="P18:P31" si="43">K18*D18*F18/H18+N18</f>
        <v>3069.2732919254654</v>
      </c>
      <c r="Q18" s="30">
        <f t="shared" ref="Q18:Q31" si="44">D18/C18-1</f>
        <v>1.2000000000000002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3.3323873070536862</v>
      </c>
      <c r="X18" s="72"/>
    </row>
    <row r="19" spans="1:24" x14ac:dyDescent="0.15">
      <c r="A19" s="77" t="s">
        <v>204</v>
      </c>
      <c r="B19" s="29">
        <v>17</v>
      </c>
      <c r="C19" s="76">
        <v>114.83999999999999</v>
      </c>
      <c r="D19" s="76">
        <v>287.44</v>
      </c>
      <c r="E19" s="69">
        <v>155</v>
      </c>
      <c r="F19" s="69">
        <v>233</v>
      </c>
      <c r="G19" s="70">
        <v>42.2</v>
      </c>
      <c r="H19" s="70">
        <v>31.8</v>
      </c>
      <c r="I19">
        <f t="shared" ref="I19" si="48">C19*E19/G19</f>
        <v>421.80568720379136</v>
      </c>
      <c r="J19" s="29">
        <f t="shared" ref="J19" si="49">D19*F19/H19</f>
        <v>2106.085534591195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4218.0568720379133</v>
      </c>
      <c r="P19" s="29">
        <f t="shared" si="43"/>
        <v>21060.85534591195</v>
      </c>
      <c r="Q19" s="30">
        <f t="shared" si="44"/>
        <v>1.5029606408916756</v>
      </c>
      <c r="R19" s="30">
        <f t="shared" si="45"/>
        <v>0.50322580645161286</v>
      </c>
      <c r="S19" s="30">
        <f t="shared" si="46"/>
        <v>0.32704402515723285</v>
      </c>
      <c r="T19" s="30">
        <f t="shared" si="47"/>
        <v>3.9930230873669093</v>
      </c>
      <c r="X19" s="72"/>
    </row>
    <row r="20" spans="1:24" x14ac:dyDescent="0.15">
      <c r="A20" s="77" t="s">
        <v>205</v>
      </c>
      <c r="B20" s="29">
        <v>18</v>
      </c>
      <c r="C20" s="76">
        <v>86.28</v>
      </c>
      <c r="D20" s="76">
        <v>166.76</v>
      </c>
      <c r="E20" s="69">
        <v>138</v>
      </c>
      <c r="F20" s="69">
        <v>312</v>
      </c>
      <c r="G20" s="70">
        <v>66.2</v>
      </c>
      <c r="H20" s="70">
        <v>43.8</v>
      </c>
      <c r="I20">
        <f t="shared" ref="I20" si="50">C20*E20/G20</f>
        <v>179.8586102719033</v>
      </c>
      <c r="J20" s="29">
        <f t="shared" ref="J20" si="51">D20*F20/H20</f>
        <v>1187.8794520547945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1798.5861027190331</v>
      </c>
      <c r="P20" s="29">
        <f t="shared" si="43"/>
        <v>11878.794520547945</v>
      </c>
      <c r="Q20" s="30">
        <f t="shared" si="44"/>
        <v>0.93277700509967532</v>
      </c>
      <c r="R20" s="30">
        <f t="shared" si="45"/>
        <v>1.2608695652173911</v>
      </c>
      <c r="S20" s="30">
        <f t="shared" si="46"/>
        <v>0.51141552511415544</v>
      </c>
      <c r="T20" s="30">
        <f t="shared" si="47"/>
        <v>5.6045181282063954</v>
      </c>
      <c r="X20" s="72"/>
    </row>
    <row r="21" spans="1:24" x14ac:dyDescent="0.15">
      <c r="A21" s="77" t="s">
        <v>206</v>
      </c>
      <c r="B21" s="29">
        <v>19</v>
      </c>
      <c r="C21" s="76">
        <v>69.040000000000006</v>
      </c>
      <c r="D21" s="76">
        <v>90.2</v>
      </c>
      <c r="E21" s="69">
        <v>114</v>
      </c>
      <c r="F21" s="69">
        <v>191</v>
      </c>
      <c r="G21" s="70">
        <v>62.1</v>
      </c>
      <c r="H21" s="71">
        <v>39.4</v>
      </c>
      <c r="I21">
        <f t="shared" ref="I21:I22" si="52">C21*E21/G21</f>
        <v>126.7400966183575</v>
      </c>
      <c r="J21" s="29">
        <f t="shared" ref="J21:J22" si="53">D21*F21/H21</f>
        <v>437.26395939086296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1267.4009661835748</v>
      </c>
      <c r="P21" s="29">
        <f t="shared" si="43"/>
        <v>4372.6395939086296</v>
      </c>
      <c r="Q21" s="30">
        <f t="shared" si="44"/>
        <v>0.30648899188876011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2.4500838413241994</v>
      </c>
      <c r="X21" s="72"/>
    </row>
    <row r="22" spans="1:24" x14ac:dyDescent="0.15">
      <c r="A22" s="77" t="s">
        <v>207</v>
      </c>
      <c r="B22" s="29">
        <v>20</v>
      </c>
      <c r="C22" s="76">
        <v>111.35999999999999</v>
      </c>
      <c r="D22" s="76">
        <v>303.88</v>
      </c>
      <c r="E22" s="69">
        <v>140</v>
      </c>
      <c r="F22" s="69">
        <v>195</v>
      </c>
      <c r="G22" s="70">
        <v>70.400000000000006</v>
      </c>
      <c r="H22" s="71">
        <v>43.110999999999997</v>
      </c>
      <c r="I22">
        <f t="shared" si="52"/>
        <v>221.45454545454541</v>
      </c>
      <c r="J22" s="29">
        <f t="shared" si="53"/>
        <v>1374.5123054440862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2214.5454545454545</v>
      </c>
      <c r="P22" s="29">
        <f t="shared" si="43"/>
        <v>13745.123054440863</v>
      </c>
      <c r="Q22" s="30">
        <f t="shared" si="44"/>
        <v>1.7288074712643682</v>
      </c>
      <c r="R22" s="30">
        <f t="shared" si="45"/>
        <v>0.39285714285714279</v>
      </c>
      <c r="S22" s="30">
        <f t="shared" si="46"/>
        <v>0.63299389946881335</v>
      </c>
      <c r="T22" s="30">
        <f t="shared" si="47"/>
        <v>5.2067468636637724</v>
      </c>
      <c r="X22" s="72"/>
    </row>
    <row r="23" spans="1:24" x14ac:dyDescent="0.15">
      <c r="A23" s="77" t="s">
        <v>208</v>
      </c>
      <c r="B23" s="29">
        <v>21</v>
      </c>
      <c r="C23" s="76">
        <v>197.88</v>
      </c>
      <c r="D23" s="76">
        <v>324.36</v>
      </c>
      <c r="E23" s="69">
        <v>150</v>
      </c>
      <c r="F23" s="69">
        <v>218</v>
      </c>
      <c r="G23" s="70">
        <v>55.5</v>
      </c>
      <c r="H23" s="71">
        <v>30.1</v>
      </c>
      <c r="I23">
        <f t="shared" ref="I23:I31" si="54">C23*E23/G23</f>
        <v>534.81081081081084</v>
      </c>
      <c r="J23" s="29">
        <f t="shared" ref="J23:J31" si="55">D23*F23/H23</f>
        <v>2349.1853820598003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5348.1081081081084</v>
      </c>
      <c r="P23" s="29">
        <f t="shared" si="43"/>
        <v>23491.853820598008</v>
      </c>
      <c r="Q23" s="30">
        <f t="shared" si="44"/>
        <v>0.63917525773195893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3.3925540295235814</v>
      </c>
      <c r="X23" s="72"/>
    </row>
    <row r="24" spans="1:24" x14ac:dyDescent="0.15">
      <c r="A24" s="77" t="s">
        <v>209</v>
      </c>
      <c r="B24" s="29">
        <v>22</v>
      </c>
      <c r="C24" s="76">
        <v>95.11999999999999</v>
      </c>
      <c r="D24" s="76">
        <v>218.68</v>
      </c>
      <c r="E24" s="69">
        <v>148</v>
      </c>
      <c r="F24" s="69">
        <v>198</v>
      </c>
      <c r="G24" s="70">
        <v>302.89999999999998</v>
      </c>
      <c r="H24" s="71">
        <v>197.1</v>
      </c>
      <c r="I24">
        <f t="shared" si="54"/>
        <v>46.476592934962035</v>
      </c>
      <c r="J24" s="29">
        <f t="shared" si="55"/>
        <v>219.6785388127854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464.76592934962031</v>
      </c>
      <c r="P24" s="29">
        <f t="shared" si="43"/>
        <v>2196.7853881278543</v>
      </c>
      <c r="Q24" s="30">
        <f t="shared" si="44"/>
        <v>1.2989907485281753</v>
      </c>
      <c r="R24" s="30">
        <f t="shared" si="45"/>
        <v>0.33783783783783794</v>
      </c>
      <c r="S24" s="30">
        <f t="shared" si="46"/>
        <v>0.53678335870116678</v>
      </c>
      <c r="T24" s="30">
        <f t="shared" si="47"/>
        <v>3.7266489417629449</v>
      </c>
      <c r="X24" s="72"/>
    </row>
    <row r="25" spans="1:24" x14ac:dyDescent="0.15">
      <c r="A25" s="77" t="s">
        <v>210</v>
      </c>
      <c r="B25" s="29">
        <v>23</v>
      </c>
      <c r="C25" s="76">
        <v>125.28</v>
      </c>
      <c r="D25" s="76">
        <v>346.84</v>
      </c>
      <c r="E25" s="69">
        <v>202</v>
      </c>
      <c r="F25" s="69">
        <v>249</v>
      </c>
      <c r="G25" s="70">
        <v>59.7</v>
      </c>
      <c r="H25" s="71">
        <v>43.9</v>
      </c>
      <c r="I25">
        <f t="shared" si="54"/>
        <v>423.89547738693466</v>
      </c>
      <c r="J25" s="29">
        <f t="shared" si="55"/>
        <v>1967.2701594533028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4238.9547738693464</v>
      </c>
      <c r="P25" s="29">
        <f t="shared" si="43"/>
        <v>19672.701594533028</v>
      </c>
      <c r="Q25" s="30">
        <f t="shared" si="44"/>
        <v>1.7685185185185182</v>
      </c>
      <c r="R25" s="30">
        <f t="shared" si="45"/>
        <v>0.23267326732673266</v>
      </c>
      <c r="S25" s="30">
        <f t="shared" si="46"/>
        <v>0.35990888382687936</v>
      </c>
      <c r="T25" s="30">
        <f t="shared" si="47"/>
        <v>3.6409321740830123</v>
      </c>
      <c r="X25" s="72"/>
    </row>
    <row r="26" spans="1:24" x14ac:dyDescent="0.15">
      <c r="A26" s="77" t="s">
        <v>211</v>
      </c>
      <c r="B26" s="29">
        <v>24</v>
      </c>
      <c r="C26" s="76">
        <v>63.8</v>
      </c>
      <c r="D26" s="75">
        <v>196.04</v>
      </c>
      <c r="E26" s="69">
        <v>159</v>
      </c>
      <c r="F26" s="69">
        <v>244</v>
      </c>
      <c r="G26" s="70">
        <v>98.7</v>
      </c>
      <c r="H26" s="70">
        <v>79.400000000000006</v>
      </c>
      <c r="I26">
        <f t="shared" si="54"/>
        <v>102.77811550151975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1027.7811550151976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0.24307304785894202</v>
      </c>
      <c r="T26" s="30">
        <f t="shared" si="47"/>
        <v>4.8615620584918613</v>
      </c>
      <c r="X26" s="72"/>
    </row>
    <row r="27" spans="1:24" x14ac:dyDescent="0.15">
      <c r="A27" s="77" t="s">
        <v>212</v>
      </c>
      <c r="B27" s="29">
        <v>25</v>
      </c>
      <c r="C27" s="76">
        <v>109.52</v>
      </c>
      <c r="D27" s="76">
        <v>184.04</v>
      </c>
      <c r="E27" s="69">
        <v>188</v>
      </c>
      <c r="F27" s="69">
        <v>238</v>
      </c>
      <c r="G27" s="70">
        <v>48.9</v>
      </c>
      <c r="H27" s="71">
        <v>39.1</v>
      </c>
      <c r="I27">
        <f t="shared" si="54"/>
        <v>421.05848670756643</v>
      </c>
      <c r="J27" s="29">
        <f t="shared" si="55"/>
        <v>1120.2434782608696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4210.584867075665</v>
      </c>
      <c r="P27" s="29">
        <f t="shared" si="43"/>
        <v>11202.434782608694</v>
      </c>
      <c r="Q27" s="30">
        <f t="shared" si="44"/>
        <v>0.68042366691015332</v>
      </c>
      <c r="R27" s="30">
        <f t="shared" si="45"/>
        <v>0.26595744680851063</v>
      </c>
      <c r="S27" s="30">
        <f t="shared" si="46"/>
        <v>0.25063938618925818</v>
      </c>
      <c r="T27" s="30">
        <f t="shared" si="47"/>
        <v>1.6605412635677399</v>
      </c>
      <c r="X27" s="72"/>
    </row>
    <row r="28" spans="1:24" x14ac:dyDescent="0.15">
      <c r="A28" s="77" t="s">
        <v>213</v>
      </c>
      <c r="B28" s="29">
        <v>26</v>
      </c>
      <c r="C28" s="76">
        <v>143.12</v>
      </c>
      <c r="D28" s="76">
        <v>349</v>
      </c>
      <c r="E28" s="69">
        <v>129</v>
      </c>
      <c r="F28" s="69">
        <v>201</v>
      </c>
      <c r="G28" s="70">
        <v>152.19999999999999</v>
      </c>
      <c r="H28" s="70">
        <v>118.87</v>
      </c>
      <c r="I28">
        <f t="shared" si="54"/>
        <v>121.30407358738502</v>
      </c>
      <c r="J28" s="29">
        <f t="shared" si="55"/>
        <v>590.13207705897196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1213.0407358738505</v>
      </c>
      <c r="P28" s="29">
        <f t="shared" si="43"/>
        <v>5901.3207705897194</v>
      </c>
      <c r="Q28" s="30">
        <f t="shared" si="44"/>
        <v>1.4385131358300725</v>
      </c>
      <c r="R28" s="30">
        <f t="shared" si="45"/>
        <v>0.55813953488372103</v>
      </c>
      <c r="S28" s="30">
        <f t="shared" si="46"/>
        <v>0.28039034239084693</v>
      </c>
      <c r="T28" s="30">
        <f t="shared" si="47"/>
        <v>3.8648990887668129</v>
      </c>
      <c r="X28" s="72"/>
    </row>
    <row r="29" spans="1:24" x14ac:dyDescent="0.15">
      <c r="A29" s="77" t="s">
        <v>214</v>
      </c>
      <c r="B29" s="29">
        <v>27</v>
      </c>
      <c r="C29" s="76">
        <v>113.67999999999999</v>
      </c>
      <c r="D29" s="76">
        <v>235.48</v>
      </c>
      <c r="E29" s="69">
        <v>265</v>
      </c>
      <c r="F29" s="69">
        <v>372</v>
      </c>
      <c r="G29" s="70">
        <v>79</v>
      </c>
      <c r="H29" s="70">
        <v>53.25</v>
      </c>
      <c r="I29">
        <f t="shared" si="54"/>
        <v>381.33164556962021</v>
      </c>
      <c r="J29" s="29">
        <f t="shared" si="55"/>
        <v>1645.0433802816901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3813.3164556962024</v>
      </c>
      <c r="P29" s="29">
        <f t="shared" si="43"/>
        <v>16450.4338028169</v>
      </c>
      <c r="Q29" s="30">
        <f t="shared" si="44"/>
        <v>1.0714285714285716</v>
      </c>
      <c r="R29" s="30">
        <f t="shared" si="45"/>
        <v>0.40377358490566029</v>
      </c>
      <c r="S29" s="30">
        <f t="shared" si="46"/>
        <v>0.48356807511737099</v>
      </c>
      <c r="T29" s="30">
        <f t="shared" si="47"/>
        <v>3.3139440416081394</v>
      </c>
      <c r="X29" s="72"/>
    </row>
    <row r="30" spans="1:24" x14ac:dyDescent="0.15">
      <c r="A30" s="77" t="s">
        <v>215</v>
      </c>
      <c r="B30" s="29">
        <v>28</v>
      </c>
      <c r="C30" s="76">
        <v>141.63999999999999</v>
      </c>
      <c r="D30" s="76">
        <v>268.24</v>
      </c>
      <c r="E30" s="69">
        <v>137</v>
      </c>
      <c r="F30" s="69">
        <v>294</v>
      </c>
      <c r="G30" s="70">
        <v>99.9</v>
      </c>
      <c r="H30" s="70">
        <v>64.25</v>
      </c>
      <c r="I30">
        <f t="shared" si="54"/>
        <v>194.241041041041</v>
      </c>
      <c r="J30" s="29">
        <f t="shared" si="55"/>
        <v>1227.4328404669261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1942.4104104104101</v>
      </c>
      <c r="P30" s="29">
        <f t="shared" si="43"/>
        <v>12274.328404669261</v>
      </c>
      <c r="Q30" s="30">
        <f t="shared" si="44"/>
        <v>0.89381530641061868</v>
      </c>
      <c r="R30" s="30">
        <f t="shared" si="45"/>
        <v>1.1459854014598538</v>
      </c>
      <c r="S30" s="30">
        <f t="shared" si="46"/>
        <v>0.55486381322957201</v>
      </c>
      <c r="T30" s="30">
        <f t="shared" si="47"/>
        <v>5.3191220243078439</v>
      </c>
      <c r="X30" s="72"/>
    </row>
    <row r="31" spans="1:24" x14ac:dyDescent="0.15">
      <c r="A31" s="77" t="s">
        <v>216</v>
      </c>
      <c r="B31" s="29">
        <v>29</v>
      </c>
      <c r="C31" s="76">
        <v>68.23</v>
      </c>
      <c r="D31" s="76">
        <v>270.08</v>
      </c>
      <c r="E31" s="69">
        <v>198</v>
      </c>
      <c r="F31" s="69">
        <v>380</v>
      </c>
      <c r="G31" s="70">
        <v>79.5</v>
      </c>
      <c r="H31" s="70">
        <v>19.25</v>
      </c>
      <c r="I31">
        <f t="shared" si="54"/>
        <v>169.93132075471698</v>
      </c>
      <c r="J31" s="29">
        <f t="shared" si="55"/>
        <v>5331.44935064935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1699.3132075471701</v>
      </c>
      <c r="P31" s="29">
        <f t="shared" si="43"/>
        <v>53314.493506493498</v>
      </c>
      <c r="Q31" s="30">
        <f t="shared" si="44"/>
        <v>2.9583760809028283</v>
      </c>
      <c r="R31" s="30">
        <f t="shared" si="45"/>
        <v>0.91919191919191912</v>
      </c>
      <c r="S31" s="30">
        <f t="shared" si="46"/>
        <v>3.1298701298701301</v>
      </c>
      <c r="T31" s="30">
        <f t="shared" si="47"/>
        <v>30.37414178251985</v>
      </c>
      <c r="X31" s="72"/>
    </row>
    <row r="32" spans="1:24" x14ac:dyDescent="0.15">
      <c r="A32" s="77" t="s">
        <v>217</v>
      </c>
      <c r="B32" s="29">
        <v>30</v>
      </c>
      <c r="C32" s="76">
        <v>97.6</v>
      </c>
      <c r="D32" s="76">
        <v>188</v>
      </c>
      <c r="E32" s="69">
        <v>101</v>
      </c>
      <c r="F32" s="69">
        <v>149</v>
      </c>
      <c r="G32" s="70">
        <v>234.9</v>
      </c>
      <c r="H32" s="71">
        <v>152.1</v>
      </c>
      <c r="I32">
        <f t="shared" ref="I32:I34" si="56">C32*E32/G32</f>
        <v>41.965091528309912</v>
      </c>
      <c r="J32" s="29">
        <f t="shared" ref="J32:J34" si="57">D32*F32/H32</f>
        <v>184.16831032215649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419.65091528309921</v>
      </c>
      <c r="P32" s="29">
        <f t="shared" ref="P32:P34" si="59">K32*D32*F32/H32+N32</f>
        <v>1841.6831032215648</v>
      </c>
      <c r="Q32" s="30">
        <f t="shared" ref="Q32:Q34" si="60">D32/C32-1</f>
        <v>0.92622950819672134</v>
      </c>
      <c r="R32" s="30">
        <f t="shared" ref="R32:R34" si="61">F32/E32-1</f>
        <v>0.47524752475247523</v>
      </c>
      <c r="S32" s="30">
        <f t="shared" ref="S32:S34" si="62">G32/H32-1</f>
        <v>0.54437869822485219</v>
      </c>
      <c r="T32" s="30">
        <f t="shared" ref="T32:T34" si="63">P32/O32-1</f>
        <v>3.3886073785378343</v>
      </c>
    </row>
    <row r="33" spans="1:20" x14ac:dyDescent="0.15">
      <c r="A33" s="77" t="s">
        <v>218</v>
      </c>
      <c r="B33" s="29">
        <v>31</v>
      </c>
      <c r="C33" s="76">
        <v>157.88</v>
      </c>
      <c r="D33" s="76">
        <v>232.56</v>
      </c>
      <c r="E33" s="69">
        <v>217</v>
      </c>
      <c r="F33" s="69">
        <v>324</v>
      </c>
      <c r="G33" s="70">
        <v>138.5</v>
      </c>
      <c r="H33" s="70">
        <v>97.75</v>
      </c>
      <c r="I33">
        <f t="shared" si="56"/>
        <v>247.36433212996388</v>
      </c>
      <c r="J33" s="29">
        <f t="shared" si="57"/>
        <v>770.83826086956526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2473.643321299639</v>
      </c>
      <c r="P33" s="29">
        <f t="shared" si="59"/>
        <v>7708.3826086956524</v>
      </c>
      <c r="Q33" s="30">
        <f t="shared" si="60"/>
        <v>0.47301748163161905</v>
      </c>
      <c r="R33" s="30">
        <f t="shared" si="61"/>
        <v>0.49308755760368661</v>
      </c>
      <c r="S33" s="30">
        <f t="shared" si="62"/>
        <v>0.41687979539641939</v>
      </c>
      <c r="T33" s="30">
        <f t="shared" si="63"/>
        <v>2.1162061815143622</v>
      </c>
    </row>
    <row r="34" spans="1:20" x14ac:dyDescent="0.15">
      <c r="A34" s="74" t="s">
        <v>219</v>
      </c>
      <c r="B34" s="29">
        <v>32</v>
      </c>
      <c r="C34" s="76">
        <v>49.879999999999995</v>
      </c>
      <c r="D34" s="76">
        <v>189.07999999999998</v>
      </c>
      <c r="E34" s="69">
        <v>187</v>
      </c>
      <c r="F34" s="69">
        <v>264</v>
      </c>
      <c r="G34" s="70">
        <v>55.5</v>
      </c>
      <c r="H34" s="70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35" spans="1:20" x14ac:dyDescent="0.15">
      <c r="A35" s="80" t="s">
        <v>232</v>
      </c>
      <c r="B35" s="29">
        <v>33</v>
      </c>
    </row>
    <row r="36" spans="1:20" x14ac:dyDescent="0.15">
      <c r="A36" s="80" t="s">
        <v>233</v>
      </c>
      <c r="B36" s="29">
        <v>34</v>
      </c>
    </row>
    <row r="37" spans="1:20" x14ac:dyDescent="0.15">
      <c r="A37" s="80" t="s">
        <v>234</v>
      </c>
      <c r="B37" s="29">
        <v>35</v>
      </c>
    </row>
    <row r="38" spans="1:20" x14ac:dyDescent="0.15">
      <c r="A38" s="80" t="s">
        <v>235</v>
      </c>
      <c r="B38" s="29">
        <v>36</v>
      </c>
    </row>
    <row r="39" spans="1:20" x14ac:dyDescent="0.15">
      <c r="B39" s="29">
        <v>37</v>
      </c>
    </row>
    <row r="40" spans="1:20" x14ac:dyDescent="0.15">
      <c r="B40" s="29">
        <v>38</v>
      </c>
    </row>
    <row r="41" spans="1:20" x14ac:dyDescent="0.15">
      <c r="B41" s="29">
        <v>39</v>
      </c>
    </row>
    <row r="42" spans="1:20" x14ac:dyDescent="0.15">
      <c r="B42" s="29">
        <v>40</v>
      </c>
    </row>
    <row r="43" spans="1:20" x14ac:dyDescent="0.15">
      <c r="B43" s="29">
        <v>41</v>
      </c>
    </row>
    <row r="44" spans="1:20" x14ac:dyDescent="0.15">
      <c r="B44" s="29">
        <v>42</v>
      </c>
    </row>
    <row r="56" spans="1:8" x14ac:dyDescent="0.15">
      <c r="A56" s="68" t="s">
        <v>186</v>
      </c>
      <c r="D56" s="29">
        <v>450</v>
      </c>
      <c r="F56" s="31">
        <v>550</v>
      </c>
      <c r="H56" s="42">
        <v>15</v>
      </c>
    </row>
    <row r="60" spans="1:8" x14ac:dyDescent="0.15">
      <c r="A60" s="29" t="s">
        <v>73</v>
      </c>
      <c r="B60" s="45" t="s">
        <v>146</v>
      </c>
      <c r="E60" s="29">
        <v>150</v>
      </c>
      <c r="F60" s="29">
        <v>220</v>
      </c>
    </row>
    <row r="61" spans="1:8" x14ac:dyDescent="0.15">
      <c r="A61" s="45" t="s">
        <v>147</v>
      </c>
      <c r="B61" s="45" t="s">
        <v>148</v>
      </c>
      <c r="C61" s="29">
        <v>100</v>
      </c>
      <c r="D61" s="29">
        <v>200</v>
      </c>
    </row>
    <row r="62" spans="1:8" x14ac:dyDescent="0.15">
      <c r="A62" s="45" t="s">
        <v>147</v>
      </c>
      <c r="B62" s="45" t="s">
        <v>149</v>
      </c>
      <c r="G62" s="42">
        <v>0.8</v>
      </c>
      <c r="H62" s="42">
        <v>0.4</v>
      </c>
    </row>
    <row r="63" spans="1:8" x14ac:dyDescent="0.15">
      <c r="A63" s="45" t="s">
        <v>151</v>
      </c>
      <c r="B63" s="45" t="s">
        <v>148</v>
      </c>
      <c r="C63" s="29">
        <v>100</v>
      </c>
      <c r="D63" s="29">
        <v>200</v>
      </c>
    </row>
    <row r="64" spans="1:8" x14ac:dyDescent="0.15">
      <c r="A64" s="45" t="s">
        <v>152</v>
      </c>
      <c r="B64" s="45" t="s">
        <v>149</v>
      </c>
      <c r="G64" s="42">
        <v>1.2</v>
      </c>
      <c r="H64" s="42">
        <v>2.1</v>
      </c>
    </row>
    <row r="65" spans="1:8" x14ac:dyDescent="0.15">
      <c r="A65" s="45" t="s">
        <v>150</v>
      </c>
      <c r="B65" s="45" t="s">
        <v>149</v>
      </c>
      <c r="G65" s="42">
        <v>0.5</v>
      </c>
      <c r="H65" s="42">
        <v>0.2</v>
      </c>
    </row>
  </sheetData>
  <phoneticPr fontId="19" type="noConversion"/>
  <conditionalFormatting sqref="C2:C16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L13" sqref="L13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185</v>
      </c>
    </row>
    <row r="2" spans="1:9" x14ac:dyDescent="0.15">
      <c r="A2" s="53" t="s">
        <v>102</v>
      </c>
      <c r="B2" s="57" t="s">
        <v>89</v>
      </c>
      <c r="C2" s="56" t="s">
        <v>159</v>
      </c>
      <c r="D2" s="79" t="s">
        <v>231</v>
      </c>
      <c r="E2" s="78" t="s">
        <v>229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79" t="s">
        <v>231</v>
      </c>
      <c r="E3" s="78" t="s">
        <v>222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179</v>
      </c>
      <c r="D4" s="79" t="s">
        <v>231</v>
      </c>
      <c r="E4" s="78" t="s">
        <v>223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180</v>
      </c>
      <c r="D5" s="79" t="s">
        <v>230</v>
      </c>
      <c r="E5" s="78" t="s">
        <v>224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181</v>
      </c>
      <c r="D6" s="79" t="s">
        <v>230</v>
      </c>
      <c r="E6" s="78" t="s">
        <v>221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182</v>
      </c>
      <c r="D7" s="79" t="s">
        <v>230</v>
      </c>
      <c r="E7" s="78" t="s">
        <v>220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183</v>
      </c>
      <c r="D8" s="79" t="s">
        <v>230</v>
      </c>
      <c r="E8" s="78" t="s">
        <v>227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79" t="s">
        <v>230</v>
      </c>
      <c r="E9" s="78" t="s">
        <v>226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79" t="s">
        <v>230</v>
      </c>
      <c r="E10" s="78" t="s">
        <v>228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79" t="s">
        <v>230</v>
      </c>
      <c r="E11" s="78" t="s">
        <v>225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82">
        <v>0</v>
      </c>
      <c r="C4" s="82" t="s">
        <v>44</v>
      </c>
      <c r="D4" s="82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3"/>
      <c r="C5" s="83"/>
      <c r="D5" s="83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4"/>
      <c r="C6" s="84"/>
      <c r="D6" s="84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82">
        <v>1</v>
      </c>
      <c r="C8" s="82" t="s">
        <v>45</v>
      </c>
      <c r="D8" s="82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3"/>
      <c r="C9" s="83"/>
      <c r="D9" s="83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3"/>
      <c r="C10" s="83"/>
      <c r="D10" s="83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4"/>
      <c r="C11" s="84"/>
      <c r="D11" s="84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82">
        <v>2</v>
      </c>
      <c r="C13" s="82" t="s">
        <v>46</v>
      </c>
      <c r="D13" s="82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3"/>
      <c r="C14" s="83"/>
      <c r="D14" s="83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3"/>
      <c r="C15" s="83"/>
      <c r="D15" s="83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3"/>
      <c r="C16" s="83"/>
      <c r="D16" s="83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4"/>
      <c r="C17" s="84"/>
      <c r="D17" s="84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82">
        <v>3</v>
      </c>
      <c r="C19" s="82" t="s">
        <v>47</v>
      </c>
      <c r="D19" s="82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3"/>
      <c r="C20" s="83"/>
      <c r="D20" s="83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4"/>
      <c r="C21" s="84"/>
      <c r="D21" s="84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82">
        <v>4</v>
      </c>
      <c r="C23" s="82" t="s">
        <v>48</v>
      </c>
      <c r="D23" s="82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3"/>
      <c r="C24" s="83"/>
      <c r="D24" s="83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3"/>
      <c r="C25" s="83"/>
      <c r="D25" s="83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3"/>
      <c r="C26" s="83"/>
      <c r="D26" s="83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4"/>
      <c r="C27" s="84"/>
      <c r="D27" s="84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82">
        <v>5</v>
      </c>
      <c r="C29" s="82" t="s">
        <v>49</v>
      </c>
      <c r="D29" s="82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3"/>
      <c r="C30" s="83"/>
      <c r="D30" s="83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3"/>
      <c r="C31" s="83"/>
      <c r="D31" s="83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3"/>
      <c r="C32" s="83"/>
      <c r="D32" s="83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4"/>
      <c r="C33" s="84"/>
      <c r="D33" s="84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5">
        <v>6</v>
      </c>
      <c r="C35" s="85" t="s">
        <v>62</v>
      </c>
      <c r="D35" s="85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5"/>
      <c r="C36" s="85"/>
      <c r="D36" s="85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5"/>
      <c r="C37" s="85"/>
      <c r="D37" s="85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35:B37"/>
    <mergeCell ref="C35:C37"/>
    <mergeCell ref="D35:D37"/>
    <mergeCell ref="B29:B33"/>
    <mergeCell ref="C29:C33"/>
    <mergeCell ref="D29:D33"/>
    <mergeCell ref="B19:B21"/>
    <mergeCell ref="C19:C21"/>
    <mergeCell ref="D19:D21"/>
    <mergeCell ref="B23:B27"/>
    <mergeCell ref="C23:C27"/>
    <mergeCell ref="D23:D27"/>
    <mergeCell ref="B13:B17"/>
    <mergeCell ref="C13:C17"/>
    <mergeCell ref="D13:D17"/>
    <mergeCell ref="B4:B6"/>
    <mergeCell ref="D4:D6"/>
    <mergeCell ref="B8:B11"/>
    <mergeCell ref="D8:D11"/>
    <mergeCell ref="C4:C6"/>
    <mergeCell ref="C8:C11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7" t="s">
        <v>7</v>
      </c>
      <c r="L2" s="88"/>
      <c r="M2" s="89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6" t="s">
        <v>11</v>
      </c>
      <c r="L8" s="86"/>
      <c r="M8" s="86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6" t="s">
        <v>12</v>
      </c>
      <c r="L9" s="86"/>
      <c r="M9" s="86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6" t="s">
        <v>29</v>
      </c>
      <c r="L10" s="86"/>
      <c r="M10" s="86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6"/>
      <c r="L11" s="86"/>
      <c r="M11" s="86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7" t="s">
        <v>7</v>
      </c>
      <c r="L18" s="88"/>
      <c r="M18" s="89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6" t="s">
        <v>11</v>
      </c>
      <c r="L22" s="86"/>
      <c r="M22" s="86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6" t="s">
        <v>12</v>
      </c>
      <c r="L23" s="86"/>
      <c r="M23" s="86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6" t="s">
        <v>27</v>
      </c>
      <c r="L24" s="86"/>
      <c r="M24" s="86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6" t="s">
        <v>28</v>
      </c>
      <c r="L25" s="86"/>
      <c r="M25" s="86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90"/>
      <c r="L26" s="90"/>
      <c r="M26" s="90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90"/>
      <c r="L27" s="90"/>
      <c r="M27" s="90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7" t="s">
        <v>7</v>
      </c>
      <c r="L34" s="88"/>
      <c r="M34" s="89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6" t="s">
        <v>11</v>
      </c>
      <c r="L38" s="86"/>
      <c r="M38" s="86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6" t="s">
        <v>12</v>
      </c>
      <c r="L39" s="86"/>
      <c r="M39" s="86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6" t="s">
        <v>27</v>
      </c>
      <c r="L40" s="86"/>
      <c r="M40" s="86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6" t="s">
        <v>28</v>
      </c>
      <c r="L41" s="86"/>
      <c r="M41" s="86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6"/>
      <c r="L42" s="86"/>
      <c r="M42" s="86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6"/>
      <c r="L43" s="86"/>
      <c r="M43" s="86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7" t="s">
        <v>7</v>
      </c>
      <c r="L50" s="88"/>
      <c r="M50" s="89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6" t="s">
        <v>11</v>
      </c>
      <c r="L54" s="86"/>
      <c r="M54" s="86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6" t="s">
        <v>12</v>
      </c>
      <c r="L55" s="86"/>
      <c r="M55" s="86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6" t="s">
        <v>27</v>
      </c>
      <c r="L56" s="86"/>
      <c r="M56" s="86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6" t="s">
        <v>28</v>
      </c>
      <c r="L57" s="86"/>
      <c r="M57" s="86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6"/>
      <c r="L58" s="86"/>
      <c r="M58" s="86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6"/>
      <c r="L59" s="86"/>
      <c r="M59" s="86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7" t="s">
        <v>7</v>
      </c>
      <c r="L66" s="88"/>
      <c r="M66" s="89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6" t="s">
        <v>11</v>
      </c>
      <c r="L70" s="86"/>
      <c r="M70" s="86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6" t="s">
        <v>12</v>
      </c>
      <c r="L71" s="86"/>
      <c r="M71" s="86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6" t="s">
        <v>27</v>
      </c>
      <c r="L72" s="86"/>
      <c r="M72" s="86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6" t="s">
        <v>28</v>
      </c>
      <c r="L73" s="86"/>
      <c r="M73" s="86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6"/>
      <c r="L74" s="86"/>
      <c r="M74" s="86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6"/>
      <c r="L75" s="86"/>
      <c r="M75" s="86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7" t="s">
        <v>7</v>
      </c>
      <c r="L82" s="88"/>
      <c r="M82" s="89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6" t="s">
        <v>11</v>
      </c>
      <c r="L86" s="86"/>
      <c r="M86" s="86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6" t="s">
        <v>12</v>
      </c>
      <c r="L87" s="86"/>
      <c r="M87" s="86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6" t="s">
        <v>27</v>
      </c>
      <c r="L88" s="86"/>
      <c r="M88" s="86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6" t="s">
        <v>28</v>
      </c>
      <c r="L89" s="86"/>
      <c r="M89" s="86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6"/>
      <c r="L90" s="86"/>
      <c r="M90" s="86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6"/>
      <c r="L91" s="86"/>
      <c r="M91" s="86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7" t="s">
        <v>7</v>
      </c>
      <c r="L98" s="88"/>
      <c r="M98" s="89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6" t="s">
        <v>11</v>
      </c>
      <c r="L102" s="86"/>
      <c r="M102" s="86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6" t="s">
        <v>12</v>
      </c>
      <c r="L103" s="86"/>
      <c r="M103" s="86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6" t="s">
        <v>27</v>
      </c>
      <c r="L104" s="86"/>
      <c r="M104" s="86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6" t="s">
        <v>28</v>
      </c>
      <c r="L105" s="86"/>
      <c r="M105" s="86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6"/>
      <c r="L106" s="86"/>
      <c r="M106" s="86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6"/>
      <c r="L107" s="86"/>
      <c r="M107" s="86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7" t="s">
        <v>7</v>
      </c>
      <c r="L114" s="88"/>
      <c r="M114" s="89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6" t="s">
        <v>11</v>
      </c>
      <c r="L118" s="86"/>
      <c r="M118" s="86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6" t="s">
        <v>12</v>
      </c>
      <c r="L119" s="86"/>
      <c r="M119" s="86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6" t="s">
        <v>27</v>
      </c>
      <c r="L120" s="86"/>
      <c r="M120" s="86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6" t="s">
        <v>28</v>
      </c>
      <c r="L121" s="86"/>
      <c r="M121" s="86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6"/>
      <c r="L122" s="86"/>
      <c r="M122" s="86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6"/>
      <c r="L123" s="86"/>
      <c r="M123" s="86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7" t="s">
        <v>7</v>
      </c>
      <c r="L130" s="88"/>
      <c r="M130" s="89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6" t="s">
        <v>11</v>
      </c>
      <c r="L134" s="86"/>
      <c r="M134" s="86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6" t="s">
        <v>12</v>
      </c>
      <c r="L135" s="86"/>
      <c r="M135" s="86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6" t="s">
        <v>27</v>
      </c>
      <c r="L136" s="86"/>
      <c r="M136" s="86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6" t="s">
        <v>28</v>
      </c>
      <c r="L137" s="86"/>
      <c r="M137" s="86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6"/>
      <c r="L138" s="86"/>
      <c r="M138" s="86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6"/>
      <c r="L139" s="86"/>
      <c r="M139" s="86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7" t="s">
        <v>7</v>
      </c>
      <c r="L146" s="88"/>
      <c r="M146" s="89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6" t="s">
        <v>11</v>
      </c>
      <c r="L150" s="86"/>
      <c r="M150" s="86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6" t="s">
        <v>12</v>
      </c>
      <c r="L151" s="86"/>
      <c r="M151" s="86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6" t="s">
        <v>27</v>
      </c>
      <c r="L152" s="86"/>
      <c r="M152" s="86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6" t="s">
        <v>28</v>
      </c>
      <c r="L153" s="86"/>
      <c r="M153" s="86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6"/>
      <c r="L154" s="86"/>
      <c r="M154" s="86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6"/>
      <c r="L155" s="86"/>
      <c r="M155" s="86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7" t="s">
        <v>7</v>
      </c>
      <c r="L165" s="88"/>
      <c r="M165" s="89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6" t="s">
        <v>11</v>
      </c>
      <c r="L169" s="86"/>
      <c r="M169" s="86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6" t="s">
        <v>12</v>
      </c>
      <c r="L170" s="86"/>
      <c r="M170" s="86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6" t="s">
        <v>27</v>
      </c>
      <c r="L171" s="86"/>
      <c r="M171" s="86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6" t="s">
        <v>28</v>
      </c>
      <c r="L172" s="86"/>
      <c r="M172" s="86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6"/>
      <c r="L173" s="86"/>
      <c r="M173" s="86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6"/>
      <c r="L174" s="86"/>
      <c r="M174" s="86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173:M173"/>
    <mergeCell ref="K174:M174"/>
    <mergeCell ref="K165:M165"/>
    <mergeCell ref="K169:M169"/>
    <mergeCell ref="K170:M170"/>
    <mergeCell ref="K171:M171"/>
    <mergeCell ref="K172:M172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34:M134"/>
    <mergeCell ref="K135:M135"/>
    <mergeCell ref="K136:M136"/>
    <mergeCell ref="K137:M137"/>
    <mergeCell ref="K138:M138"/>
    <mergeCell ref="K120:M120"/>
    <mergeCell ref="K121:M121"/>
    <mergeCell ref="K122:M122"/>
    <mergeCell ref="K123:M123"/>
    <mergeCell ref="K130:M130"/>
    <mergeCell ref="K106:M106"/>
    <mergeCell ref="K107:M107"/>
    <mergeCell ref="K114:M114"/>
    <mergeCell ref="K118:M118"/>
    <mergeCell ref="K119:M119"/>
    <mergeCell ref="K98:M98"/>
    <mergeCell ref="K102:M102"/>
    <mergeCell ref="K103:M103"/>
    <mergeCell ref="K104:M104"/>
    <mergeCell ref="K105:M10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sqref="A1:O33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91"/>
      <c r="S1" s="91"/>
      <c r="T1" s="91"/>
      <c r="U1" s="91"/>
      <c r="V1" s="92"/>
      <c r="W1" s="92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3">
        <f>塔_属性!C2</f>
        <v>87</v>
      </c>
      <c r="E2" s="29" t="s">
        <v>70</v>
      </c>
      <c r="F2" s="73">
        <f>塔_属性!D2</f>
        <v>222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44.4</v>
      </c>
      <c r="M2" s="29" t="s">
        <v>70</v>
      </c>
      <c r="N2" s="31">
        <f>塔_属性!H2</f>
        <v>22.78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3">
        <f>塔_属性!C3</f>
        <v>52</v>
      </c>
      <c r="E3" s="29" t="s">
        <v>70</v>
      </c>
      <c r="F3" s="73">
        <f>塔_属性!D3</f>
        <v>195</v>
      </c>
      <c r="G3" s="29" t="s">
        <v>70</v>
      </c>
      <c r="H3" s="29">
        <f>塔_属性!E3</f>
        <v>166</v>
      </c>
      <c r="I3" s="29" t="s">
        <v>70</v>
      </c>
      <c r="J3" s="29">
        <f>塔_属性!F3</f>
        <v>224</v>
      </c>
      <c r="K3" s="29" t="s">
        <v>70</v>
      </c>
      <c r="L3" s="31">
        <f>塔_属性!G3</f>
        <v>66</v>
      </c>
      <c r="M3" s="29" t="s">
        <v>70</v>
      </c>
      <c r="N3" s="31">
        <f>塔_属性!H3</f>
        <v>27.25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3">
        <f>塔_属性!C4</f>
        <v>46</v>
      </c>
      <c r="E4" s="29" t="s">
        <v>70</v>
      </c>
      <c r="F4" s="73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29.5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3">
        <f>塔_属性!C5</f>
        <v>52</v>
      </c>
      <c r="E5" s="29" t="s">
        <v>70</v>
      </c>
      <c r="F5" s="73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30.87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3">
        <f>塔_属性!C6</f>
        <v>50</v>
      </c>
      <c r="E6" s="29" t="s">
        <v>70</v>
      </c>
      <c r="F6" s="73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3">
        <f>塔_属性!C7</f>
        <v>78</v>
      </c>
      <c r="E7" s="29" t="s">
        <v>70</v>
      </c>
      <c r="F7" s="73">
        <f>塔_属性!D7</f>
        <v>272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3">
        <f>塔_属性!C8</f>
        <v>119</v>
      </c>
      <c r="E8" s="29" t="s">
        <v>70</v>
      </c>
      <c r="F8" s="73">
        <f>塔_属性!D8</f>
        <v>409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60.8</v>
      </c>
      <c r="M8" s="29" t="s">
        <v>70</v>
      </c>
      <c r="N8" s="31">
        <f>塔_属性!H8</f>
        <v>30.54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3">
        <f>塔_属性!C9</f>
        <v>62</v>
      </c>
      <c r="E9" s="29" t="s">
        <v>70</v>
      </c>
      <c r="F9" s="73">
        <f>塔_属性!D9</f>
        <v>199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18.100000000000001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3">
        <f>塔_属性!C10</f>
        <v>39</v>
      </c>
      <c r="E10" s="29" t="s">
        <v>70</v>
      </c>
      <c r="F10" s="73">
        <f>塔_属性!D10</f>
        <v>127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3">
        <f>塔_属性!C11</f>
        <v>44</v>
      </c>
      <c r="E11" s="29" t="s">
        <v>70</v>
      </c>
      <c r="F11" s="73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3">
        <f>塔_属性!C12</f>
        <v>67</v>
      </c>
      <c r="E12" s="29" t="s">
        <v>70</v>
      </c>
      <c r="F12" s="73">
        <f>塔_属性!D12</f>
        <v>389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89.8</v>
      </c>
      <c r="M12" s="29" t="s">
        <v>70</v>
      </c>
      <c r="N12" s="31">
        <f>塔_属性!H12</f>
        <v>20.9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3">
        <f>塔_属性!C13</f>
        <v>29</v>
      </c>
      <c r="E13" s="29" t="s">
        <v>70</v>
      </c>
      <c r="F13" s="73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190.2</v>
      </c>
      <c r="M13" s="29" t="s">
        <v>70</v>
      </c>
      <c r="N13" s="31">
        <f>塔_属性!H13</f>
        <v>90.4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3">
        <f>塔_属性!C14</f>
        <v>41</v>
      </c>
      <c r="E14" s="29" t="s">
        <v>70</v>
      </c>
      <c r="F14" s="73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290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40.9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3">
        <f>塔_属性!C15</f>
        <v>104</v>
      </c>
      <c r="E15" s="29" t="s">
        <v>70</v>
      </c>
      <c r="F15" s="73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31.2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3">
        <f>塔_属性!C16</f>
        <v>139</v>
      </c>
      <c r="E16" s="29" t="s">
        <v>70</v>
      </c>
      <c r="F16" s="73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3">
        <f>塔_属性!C17</f>
        <v>98.76</v>
      </c>
      <c r="E17" s="29" t="s">
        <v>70</v>
      </c>
      <c r="F17" s="73">
        <f>塔_属性!D17</f>
        <v>195.64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211</v>
      </c>
      <c r="K17" s="29" t="s">
        <v>70</v>
      </c>
      <c r="L17" s="31">
        <f>塔_属性!G17</f>
        <v>68.099999999999994</v>
      </c>
      <c r="M17" s="29" t="s">
        <v>70</v>
      </c>
      <c r="N17" s="31">
        <f>塔_属性!H17</f>
        <v>44.4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3">
        <f>塔_属性!C18</f>
        <v>53.8</v>
      </c>
      <c r="E18" s="29" t="s">
        <v>70</v>
      </c>
      <c r="F18" s="73">
        <f>塔_属性!D18</f>
        <v>118.36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3">
        <f>塔_属性!C19</f>
        <v>114.83999999999999</v>
      </c>
      <c r="E19" s="29" t="s">
        <v>70</v>
      </c>
      <c r="F19" s="73">
        <f>塔_属性!D19</f>
        <v>287.44</v>
      </c>
      <c r="G19" s="29" t="s">
        <v>70</v>
      </c>
      <c r="H19" s="29">
        <f>塔_属性!E19</f>
        <v>155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42.2</v>
      </c>
      <c r="M19" s="29" t="s">
        <v>70</v>
      </c>
      <c r="N19" s="31">
        <f>塔_属性!H19</f>
        <v>31.8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3">
        <f>塔_属性!C20</f>
        <v>86.28</v>
      </c>
      <c r="E20" s="29" t="s">
        <v>70</v>
      </c>
      <c r="F20" s="73">
        <f>塔_属性!D20</f>
        <v>166.76</v>
      </c>
      <c r="G20" s="29" t="s">
        <v>70</v>
      </c>
      <c r="H20" s="29">
        <f>塔_属性!E20</f>
        <v>138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66.2</v>
      </c>
      <c r="M20" s="29" t="s">
        <v>70</v>
      </c>
      <c r="N20" s="31">
        <f>塔_属性!H20</f>
        <v>43.8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3">
        <f>塔_属性!C21</f>
        <v>69.040000000000006</v>
      </c>
      <c r="E21" s="29" t="s">
        <v>70</v>
      </c>
      <c r="F21" s="73">
        <f>塔_属性!D21</f>
        <v>90.2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3">
        <f>塔_属性!C22</f>
        <v>111.35999999999999</v>
      </c>
      <c r="E22" s="29" t="s">
        <v>70</v>
      </c>
      <c r="F22" s="73">
        <f>塔_属性!D22</f>
        <v>303.88</v>
      </c>
      <c r="G22" s="29" t="s">
        <v>70</v>
      </c>
      <c r="H22" s="29">
        <f>塔_属性!E22</f>
        <v>140</v>
      </c>
      <c r="I22" s="29" t="s">
        <v>70</v>
      </c>
      <c r="J22" s="29">
        <f>塔_属性!F22</f>
        <v>195</v>
      </c>
      <c r="K22" s="29" t="s">
        <v>70</v>
      </c>
      <c r="L22" s="31">
        <f>塔_属性!G22</f>
        <v>70.400000000000006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3">
        <f>塔_属性!C23</f>
        <v>197.88</v>
      </c>
      <c r="E23" s="29" t="s">
        <v>70</v>
      </c>
      <c r="F23" s="73">
        <f>塔_属性!D23</f>
        <v>324.36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3">
        <f>塔_属性!C24</f>
        <v>95.11999999999999</v>
      </c>
      <c r="E24" s="29" t="s">
        <v>70</v>
      </c>
      <c r="F24" s="73">
        <f>塔_属性!D24</f>
        <v>218.68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198</v>
      </c>
      <c r="K24" s="29" t="s">
        <v>70</v>
      </c>
      <c r="L24" s="31">
        <f>塔_属性!G24</f>
        <v>302.89999999999998</v>
      </c>
      <c r="M24" s="29" t="s">
        <v>70</v>
      </c>
      <c r="N24" s="31">
        <f>塔_属性!H24</f>
        <v>197.1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3">
        <f>塔_属性!C25</f>
        <v>125.28</v>
      </c>
      <c r="E25" s="29" t="s">
        <v>70</v>
      </c>
      <c r="F25" s="73">
        <f>塔_属性!D25</f>
        <v>346.84</v>
      </c>
      <c r="G25" s="29" t="s">
        <v>70</v>
      </c>
      <c r="H25" s="29">
        <f>塔_属性!E25</f>
        <v>202</v>
      </c>
      <c r="I25" s="29" t="s">
        <v>70</v>
      </c>
      <c r="J25" s="29">
        <f>塔_属性!F25</f>
        <v>249</v>
      </c>
      <c r="K25" s="29" t="s">
        <v>70</v>
      </c>
      <c r="L25" s="31">
        <f>塔_属性!G25</f>
        <v>59.7</v>
      </c>
      <c r="M25" s="29" t="s">
        <v>70</v>
      </c>
      <c r="N25" s="31">
        <f>塔_属性!H25</f>
        <v>43.9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3">
        <f>塔_属性!C26</f>
        <v>63.8</v>
      </c>
      <c r="E26" s="29" t="s">
        <v>70</v>
      </c>
      <c r="F26" s="73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98.7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3">
        <f>塔_属性!C27</f>
        <v>109.52</v>
      </c>
      <c r="E27" s="29" t="s">
        <v>70</v>
      </c>
      <c r="F27" s="73">
        <f>塔_属性!D27</f>
        <v>184.04</v>
      </c>
      <c r="G27" s="29" t="s">
        <v>70</v>
      </c>
      <c r="H27" s="29">
        <f>塔_属性!E27</f>
        <v>188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48.9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3">
        <f>塔_属性!C28</f>
        <v>143.12</v>
      </c>
      <c r="E28" s="29" t="s">
        <v>70</v>
      </c>
      <c r="F28" s="73">
        <f>塔_属性!D28</f>
        <v>349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152.19999999999999</v>
      </c>
      <c r="M28" s="29" t="s">
        <v>70</v>
      </c>
      <c r="N28" s="31">
        <f>塔_属性!H28</f>
        <v>118.87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3">
        <f>塔_属性!C29</f>
        <v>113.67999999999999</v>
      </c>
      <c r="E29" s="29" t="s">
        <v>70</v>
      </c>
      <c r="F29" s="73">
        <f>塔_属性!D29</f>
        <v>235.48</v>
      </c>
      <c r="G29" s="29" t="s">
        <v>70</v>
      </c>
      <c r="H29" s="29">
        <f>塔_属性!E29</f>
        <v>265</v>
      </c>
      <c r="I29" s="29" t="s">
        <v>70</v>
      </c>
      <c r="J29" s="29">
        <f>塔_属性!F29</f>
        <v>372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53.25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3">
        <f>塔_属性!C30</f>
        <v>141.63999999999999</v>
      </c>
      <c r="E30" s="29" t="s">
        <v>70</v>
      </c>
      <c r="F30" s="73">
        <f>塔_属性!D30</f>
        <v>268.24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64.25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3">
        <f>塔_属性!C31</f>
        <v>68.23</v>
      </c>
      <c r="E31" s="29" t="s">
        <v>70</v>
      </c>
      <c r="F31" s="73">
        <f>塔_属性!D31</f>
        <v>270.08</v>
      </c>
      <c r="G31" s="29" t="s">
        <v>70</v>
      </c>
      <c r="H31" s="29">
        <f>塔_属性!E31</f>
        <v>198</v>
      </c>
      <c r="I31" s="29" t="s">
        <v>70</v>
      </c>
      <c r="J31" s="29">
        <f>塔_属性!F31</f>
        <v>380</v>
      </c>
      <c r="K31" s="29" t="s">
        <v>70</v>
      </c>
      <c r="L31" s="31">
        <f>塔_属性!G31</f>
        <v>79.5</v>
      </c>
      <c r="M31" s="29" t="s">
        <v>70</v>
      </c>
      <c r="N31" s="31">
        <f>塔_属性!H31</f>
        <v>19.25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3">
        <f>塔_属性!C32</f>
        <v>97.6</v>
      </c>
      <c r="E32" s="29" t="s">
        <v>70</v>
      </c>
      <c r="F32" s="73">
        <f>塔_属性!D32</f>
        <v>188</v>
      </c>
      <c r="G32" s="29" t="s">
        <v>70</v>
      </c>
      <c r="H32" s="29">
        <f>塔_属性!E32</f>
        <v>101</v>
      </c>
      <c r="I32" s="29" t="s">
        <v>70</v>
      </c>
      <c r="J32" s="29">
        <f>塔_属性!F32</f>
        <v>149</v>
      </c>
      <c r="K32" s="29" t="s">
        <v>70</v>
      </c>
      <c r="L32" s="31">
        <f>塔_属性!G32</f>
        <v>234.9</v>
      </c>
      <c r="M32" s="29" t="s">
        <v>70</v>
      </c>
      <c r="N32" s="31">
        <f>塔_属性!H32</f>
        <v>152.1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3">
        <f>塔_属性!C33</f>
        <v>157.88</v>
      </c>
      <c r="E33" s="29" t="s">
        <v>70</v>
      </c>
      <c r="F33" s="73">
        <f>塔_属性!D33</f>
        <v>232.56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138.5</v>
      </c>
      <c r="M33" s="29" t="s">
        <v>70</v>
      </c>
      <c r="N33" s="31">
        <f>塔_属性!H33</f>
        <v>97.75</v>
      </c>
      <c r="O33" s="29" t="s">
        <v>69</v>
      </c>
    </row>
  </sheetData>
  <mergeCells count="3">
    <mergeCell ref="R1:S1"/>
    <mergeCell ref="T1:U1"/>
    <mergeCell ref="V1:W1"/>
  </mergeCells>
  <phoneticPr fontId="19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J11" sqref="J11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156.0</v>
      </c>
      <c r="I2" s="48" t="s">
        <v>90</v>
      </c>
      <c r="J2" s="33" t="str">
        <f>怪_属性!E2</f>
        <v>20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156.0</v>
      </c>
      <c r="I3" s="48" t="s">
        <v>70</v>
      </c>
      <c r="J3" s="33" t="str">
        <f>怪_属性!E3</f>
        <v>25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156.0</v>
      </c>
      <c r="I4" s="48" t="s">
        <v>70</v>
      </c>
      <c r="J4" s="33" t="str">
        <f>怪_属性!E4</f>
        <v>30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156.0</v>
      </c>
      <c r="I5" s="48" t="s">
        <v>70</v>
      </c>
      <c r="J5" s="33" t="str">
        <f>怪_属性!E5</f>
        <v>35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156.0</v>
      </c>
      <c r="I6" s="48" t="s">
        <v>70</v>
      </c>
      <c r="J6" s="33" t="str">
        <f>怪_属性!E6</f>
        <v>40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156.0</v>
      </c>
      <c r="I7" s="48" t="s">
        <v>70</v>
      </c>
      <c r="J7" s="33" t="str">
        <f>怪_属性!E7</f>
        <v>45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156.0</v>
      </c>
      <c r="I8" s="48" t="s">
        <v>70</v>
      </c>
      <c r="J8" s="33" t="str">
        <f>怪_属性!E8</f>
        <v>50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156.0</v>
      </c>
      <c r="I9" s="48" t="s">
        <v>70</v>
      </c>
      <c r="J9" s="33" t="str">
        <f>怪_属性!E9</f>
        <v>55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156.0</v>
      </c>
      <c r="I10" s="48" t="s">
        <v>70</v>
      </c>
      <c r="J10" s="33" t="str">
        <f>怪_属性!E10</f>
        <v>60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156.0</v>
      </c>
      <c r="I11" s="48" t="s">
        <v>70</v>
      </c>
      <c r="J11" s="33" t="str">
        <f>怪_属性!E11</f>
        <v>60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9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塔_属性!G62</f>
        <v>0.8</v>
      </c>
      <c r="C1" s="33" t="s">
        <v>90</v>
      </c>
    </row>
    <row r="2" spans="1:3" x14ac:dyDescent="0.15">
      <c r="A2" s="33" t="s">
        <v>111</v>
      </c>
      <c r="B2" s="48">
        <f>塔_属性!H62</f>
        <v>0.4</v>
      </c>
      <c r="C2" s="33" t="s">
        <v>70</v>
      </c>
    </row>
    <row r="3" spans="1:3" x14ac:dyDescent="0.15">
      <c r="A3" s="41" t="s">
        <v>138</v>
      </c>
      <c r="B3" s="49">
        <f>塔_属性!C61</f>
        <v>100</v>
      </c>
      <c r="C3" s="33" t="s">
        <v>70</v>
      </c>
    </row>
    <row r="4" spans="1:3" x14ac:dyDescent="0.15">
      <c r="A4" s="41" t="s">
        <v>139</v>
      </c>
      <c r="B4" s="49">
        <f>塔_属性!D61</f>
        <v>200</v>
      </c>
      <c r="C4" s="33" t="s">
        <v>70</v>
      </c>
    </row>
    <row r="5" spans="1:3" x14ac:dyDescent="0.15">
      <c r="A5" s="41" t="s">
        <v>142</v>
      </c>
      <c r="B5" s="49">
        <f>塔_属性!G64</f>
        <v>1.2</v>
      </c>
      <c r="C5" s="33" t="s">
        <v>70</v>
      </c>
    </row>
    <row r="6" spans="1:3" x14ac:dyDescent="0.15">
      <c r="A6" s="41" t="s">
        <v>143</v>
      </c>
      <c r="B6" s="49">
        <f>塔_属性!H64</f>
        <v>2.1</v>
      </c>
      <c r="C6" s="33" t="s">
        <v>70</v>
      </c>
    </row>
    <row r="7" spans="1:3" x14ac:dyDescent="0.15">
      <c r="A7" s="41" t="s">
        <v>140</v>
      </c>
      <c r="B7" s="49">
        <f>塔_属性!C63</f>
        <v>100</v>
      </c>
      <c r="C7" s="33" t="s">
        <v>70</v>
      </c>
    </row>
    <row r="8" spans="1:3" x14ac:dyDescent="0.15">
      <c r="A8" s="41" t="s">
        <v>141</v>
      </c>
      <c r="B8" s="49">
        <f>塔_属性!D63</f>
        <v>200</v>
      </c>
      <c r="C8" s="33" t="s">
        <v>70</v>
      </c>
    </row>
    <row r="9" spans="1:3" x14ac:dyDescent="0.15">
      <c r="A9" s="41" t="s">
        <v>144</v>
      </c>
      <c r="B9" s="49">
        <f>塔_属性!E60</f>
        <v>150</v>
      </c>
      <c r="C9" s="33" t="s">
        <v>70</v>
      </c>
    </row>
    <row r="10" spans="1:3" x14ac:dyDescent="0.15">
      <c r="A10" s="41" t="s">
        <v>145</v>
      </c>
      <c r="B10" s="49">
        <f>塔_属性!F60</f>
        <v>220</v>
      </c>
      <c r="C10" s="33" t="s">
        <v>110</v>
      </c>
    </row>
    <row r="25" spans="7:7" x14ac:dyDescent="0.15">
      <c r="G25" s="46" t="s">
        <v>153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2016-05-18T14:01:05Z</dcterms:modified>
</cp:coreProperties>
</file>