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72" tabRatio="835" firstSheet="5" activeTab="5"/>
  </bookViews>
  <sheets>
    <sheet name="BEDID每月序號 New1" sheetId="19" r:id="rId1"/>
    <sheet name="帳號" sheetId="5" state="hidden" r:id="rId2"/>
    <sheet name="P95593工單條碼" sheetId="2" state="hidden" r:id="rId3"/>
    <sheet name="P95594工單條碼 " sheetId="16" state="hidden" r:id="rId4"/>
    <sheet name="TR _P96666工單條碼 " sheetId="18" state="hidden" r:id="rId5"/>
    <sheet name="0102Bug" sheetId="23" r:id="rId6"/>
    <sheet name="QRCode" sheetId="1" state="hidden" r:id="rId7"/>
  </sheets>
  <definedNames>
    <definedName name="_xlnm._FilterDatabase" localSheetId="0" hidden="1">'BEDID每月序號 New1'!$A$2:$D$25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8" l="1"/>
  <c r="I4" i="18"/>
  <c r="I5" i="18"/>
  <c r="I6" i="18"/>
  <c r="I7" i="18"/>
  <c r="I8" i="18"/>
  <c r="I9" i="18"/>
  <c r="I10" i="18"/>
  <c r="I11" i="18"/>
  <c r="F3" i="18"/>
  <c r="F4" i="18"/>
  <c r="F5" i="18"/>
  <c r="F6" i="18"/>
  <c r="F7" i="18"/>
  <c r="F8" i="18"/>
  <c r="F9" i="18"/>
  <c r="F10" i="18"/>
  <c r="F11" i="18"/>
  <c r="C3" i="18"/>
  <c r="C4" i="18"/>
  <c r="C5" i="18"/>
  <c r="C6" i="18"/>
  <c r="C7" i="18"/>
  <c r="C8" i="18"/>
  <c r="C9" i="18"/>
  <c r="C10" i="18"/>
  <c r="C11" i="18"/>
  <c r="I2" i="18" l="1"/>
  <c r="F2" i="18"/>
  <c r="C2" i="18"/>
  <c r="T9" i="18" l="1"/>
  <c r="C3" i="16" l="1"/>
  <c r="C4" i="16"/>
  <c r="C5" i="16"/>
  <c r="C6" i="16"/>
  <c r="C7" i="16"/>
  <c r="C8" i="16"/>
  <c r="C9" i="16"/>
  <c r="C10" i="16"/>
  <c r="C11" i="16"/>
  <c r="C2" i="16"/>
  <c r="F3" i="16" l="1"/>
  <c r="F4" i="16"/>
  <c r="F5" i="16"/>
  <c r="F6" i="16"/>
  <c r="F7" i="16"/>
  <c r="F8" i="16"/>
  <c r="F9" i="16"/>
  <c r="F10" i="16"/>
  <c r="F11" i="16"/>
  <c r="F2" i="16"/>
  <c r="E3" i="16"/>
  <c r="E4" i="16"/>
  <c r="E5" i="16"/>
  <c r="E6" i="16"/>
  <c r="E7" i="16"/>
  <c r="E8" i="16"/>
  <c r="E9" i="16"/>
  <c r="E10" i="16"/>
  <c r="E11" i="16"/>
  <c r="E2" i="16"/>
  <c r="B3" i="16"/>
  <c r="B4" i="16"/>
  <c r="B5" i="16"/>
  <c r="B6" i="16"/>
  <c r="B7" i="16"/>
  <c r="B8" i="16"/>
  <c r="B9" i="16"/>
  <c r="B10" i="16"/>
  <c r="B11" i="16"/>
  <c r="B2" i="16"/>
  <c r="Q9" i="16"/>
  <c r="P9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O7" i="1" l="1"/>
  <c r="P1" i="1" l="1"/>
  <c r="O11" i="1"/>
  <c r="T5" i="1" s="1"/>
</calcChain>
</file>

<file path=xl/sharedStrings.xml><?xml version="1.0" encoding="utf-8"?>
<sst xmlns="http://schemas.openxmlformats.org/spreadsheetml/2006/main" count="381" uniqueCount="293">
  <si>
    <t xml:space="preserve">QR Code </t>
    <phoneticPr fontId="1" type="noConversion"/>
  </si>
  <si>
    <t>DT</t>
    <phoneticPr fontId="1" type="noConversion"/>
  </si>
  <si>
    <t>DM</t>
    <phoneticPr fontId="1" type="noConversion"/>
  </si>
  <si>
    <t>VN</t>
    <phoneticPr fontId="1" type="noConversion"/>
  </si>
  <si>
    <t>SN</t>
    <phoneticPr fontId="1" type="noConversion"/>
  </si>
  <si>
    <t>MN</t>
    <phoneticPr fontId="1" type="noConversion"/>
  </si>
  <si>
    <t>HW</t>
    <phoneticPr fontId="1" type="noConversion"/>
  </si>
  <si>
    <t>BEDID</t>
    <phoneticPr fontId="1" type="noConversion"/>
  </si>
  <si>
    <t>AP8</t>
    <phoneticPr fontId="1" type="noConversion"/>
  </si>
  <si>
    <t>NAN</t>
    <phoneticPr fontId="1" type="noConversion"/>
  </si>
  <si>
    <t>ACI</t>
    <phoneticPr fontId="1" type="noConversion"/>
  </si>
  <si>
    <r>
      <t>標籤料號</t>
    </r>
    <r>
      <rPr>
        <sz val="12"/>
        <color rgb="FF1F497D"/>
        <rFont val="Calibri"/>
        <family val="2"/>
      </rPr>
      <t>:</t>
    </r>
    <r>
      <rPr>
        <sz val="12"/>
        <color theme="1"/>
        <rFont val="Calibri"/>
        <family val="2"/>
      </rPr>
      <t xml:space="preserve"> </t>
    </r>
    <r>
      <rPr>
        <sz val="12"/>
        <color rgb="FF1F497D"/>
        <rFont val="Calibri"/>
        <family val="2"/>
      </rPr>
      <t>1K2060191G (Serial NO. label_M1010-077G 53*26mm)</t>
    </r>
  </si>
  <si>
    <r>
      <t>產品料號</t>
    </r>
    <r>
      <rPr>
        <sz val="12"/>
        <color rgb="FF1F497D"/>
        <rFont val="Calibri"/>
        <family val="2"/>
      </rPr>
      <t xml:space="preserve">: M1010-077G (MB 1.8G Power) </t>
    </r>
    <phoneticPr fontId="1" type="noConversion"/>
  </si>
  <si>
    <t>MB-MPPS-IV</t>
  </si>
  <si>
    <t>R105</t>
    <phoneticPr fontId="1" type="noConversion"/>
  </si>
  <si>
    <t>FieldID</t>
    <phoneticPr fontId="1" type="noConversion"/>
  </si>
  <si>
    <t>數值</t>
    <phoneticPr fontId="1" type="noConversion"/>
  </si>
  <si>
    <t>VEN</t>
    <phoneticPr fontId="1" type="noConversion"/>
  </si>
  <si>
    <t>Year</t>
    <phoneticPr fontId="1" type="noConversion"/>
  </si>
  <si>
    <t>製造地</t>
    <phoneticPr fontId="1" type="noConversion"/>
  </si>
  <si>
    <t>A</t>
    <phoneticPr fontId="1" type="noConversion"/>
  </si>
  <si>
    <t>流水碼(5碼)</t>
    <phoneticPr fontId="1" type="noConversion"/>
  </si>
  <si>
    <t>月份(1-9,A,B,C)</t>
    <phoneticPr fontId="1" type="noConversion"/>
  </si>
  <si>
    <t>製造地( TWY)</t>
    <phoneticPr fontId="1" type="noConversion"/>
  </si>
  <si>
    <t>00001</t>
    <phoneticPr fontId="1" type="noConversion"/>
  </si>
  <si>
    <t>.$DT:</t>
  </si>
  <si>
    <t>.$DM:</t>
  </si>
  <si>
    <t>.$VN:</t>
  </si>
  <si>
    <t>.$SN:</t>
  </si>
  <si>
    <t>.$MN:</t>
  </si>
  <si>
    <t>.$HW:</t>
  </si>
  <si>
    <t>.$ID:</t>
    <phoneticPr fontId="1" type="noConversion"/>
  </si>
  <si>
    <t>QR Code掃碼數值</t>
    <phoneticPr fontId="1" type="noConversion"/>
  </si>
  <si>
    <r>
      <rPr>
        <sz val="11"/>
        <color rgb="FFFF0000"/>
        <rFont val="新細明體"/>
        <family val="1"/>
        <charset val="136"/>
        <scheme val="minor"/>
      </rPr>
      <t>.$DT:</t>
    </r>
    <r>
      <rPr>
        <sz val="11"/>
        <color theme="1"/>
        <rFont val="新細明體"/>
        <family val="2"/>
        <scheme val="minor"/>
      </rPr>
      <t>AP8</t>
    </r>
    <r>
      <rPr>
        <sz val="11"/>
        <color rgb="FFFF0000"/>
        <rFont val="新細明體"/>
        <family val="1"/>
        <charset val="136"/>
        <scheme val="minor"/>
      </rPr>
      <t>.$DM:</t>
    </r>
    <r>
      <rPr>
        <sz val="11"/>
        <color theme="1"/>
        <rFont val="新細明體"/>
        <family val="2"/>
        <scheme val="minor"/>
      </rPr>
      <t>NAN</t>
    </r>
    <r>
      <rPr>
        <sz val="11"/>
        <color rgb="FFFF0000"/>
        <rFont val="新細明體"/>
        <family val="1"/>
        <charset val="136"/>
        <scheme val="minor"/>
      </rPr>
      <t>.$VN:</t>
    </r>
    <r>
      <rPr>
        <sz val="11"/>
        <color theme="1"/>
        <rFont val="新細明體"/>
        <family val="2"/>
        <scheme val="minor"/>
      </rPr>
      <t>ACI</t>
    </r>
    <r>
      <rPr>
        <sz val="11"/>
        <color rgb="FFFF0000"/>
        <rFont val="新細明體"/>
        <family val="1"/>
        <charset val="136"/>
        <scheme val="minor"/>
      </rPr>
      <t>.$SN:</t>
    </r>
    <r>
      <rPr>
        <sz val="11"/>
        <color theme="1"/>
        <rFont val="新細明體"/>
        <family val="2"/>
        <scheme val="minor"/>
      </rPr>
      <t>10240001</t>
    </r>
    <r>
      <rPr>
        <sz val="11"/>
        <color rgb="FFFF0000"/>
        <rFont val="新細明體"/>
        <family val="1"/>
        <charset val="136"/>
        <scheme val="minor"/>
      </rPr>
      <t>.$MN:</t>
    </r>
    <r>
      <rPr>
        <sz val="11"/>
        <color theme="1"/>
        <rFont val="新細明體"/>
        <family val="2"/>
        <scheme val="minor"/>
      </rPr>
      <t>MB-MPPS-IV</t>
    </r>
    <r>
      <rPr>
        <sz val="11"/>
        <color rgb="FFFF0000"/>
        <rFont val="新細明體"/>
        <family val="1"/>
        <charset val="136"/>
        <scheme val="minor"/>
      </rPr>
      <t>.$HW:</t>
    </r>
    <r>
      <rPr>
        <sz val="11"/>
        <color theme="1"/>
        <rFont val="新細明體"/>
        <family val="2"/>
        <scheme val="minor"/>
      </rPr>
      <t>R105</t>
    </r>
    <r>
      <rPr>
        <sz val="11"/>
        <color rgb="FFFF0000"/>
        <rFont val="新細明體"/>
        <family val="1"/>
        <charset val="136"/>
        <scheme val="minor"/>
      </rPr>
      <t>.$ID:</t>
    </r>
    <r>
      <rPr>
        <sz val="11"/>
        <color theme="1"/>
        <rFont val="新細明體"/>
        <family val="2"/>
        <scheme val="minor"/>
      </rPr>
      <t>ACIAP824AA00001</t>
    </r>
    <r>
      <rPr>
        <sz val="11"/>
        <color rgb="FFFF0000"/>
        <rFont val="新細明體"/>
        <family val="1"/>
        <charset val="136"/>
        <scheme val="minor"/>
      </rPr>
      <t>.$</t>
    </r>
    <phoneticPr fontId="1" type="noConversion"/>
  </si>
  <si>
    <t>.$DT:AP8.$DM:NAN.$VN:ACI.$SN:10240029.$MN:MB-MPPS-IV.$HW:R105.$ID:ACIAP824AA00029.$</t>
  </si>
  <si>
    <t>.$DT:AP8.$DM:NAN.$VN:ACI.$SN:10240030.$MN:MB-MPPS-IV.$HW:R105.$ID:ACIAP824AA00030.$</t>
  </si>
  <si>
    <t>.$DT:AP8.$DM:NAN.$VN:ACI.$SN:10240029.$MN:MB-MPPS-IV.$HW:R105.$ID:ACIAP824AA00029.$</t>
    <phoneticPr fontId="1" type="noConversion"/>
  </si>
  <si>
    <t>實際條碼</t>
    <phoneticPr fontId="1" type="noConversion"/>
  </si>
  <si>
    <t>P95593</t>
    <phoneticPr fontId="1" type="noConversion"/>
  </si>
  <si>
    <t>ID</t>
    <phoneticPr fontId="1" type="noConversion"/>
  </si>
  <si>
    <t>01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</si>
  <si>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</si>
  <si>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</si>
  <si>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</si>
  <si>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</si>
  <si>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</si>
  <si>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</si>
  <si>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</si>
  <si>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</si>
  <si>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</si>
  <si>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</si>
  <si>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</si>
  <si>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</si>
  <si>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</si>
  <si>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</si>
  <si>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</si>
  <si>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</si>
  <si>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</si>
  <si>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</si>
  <si>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</si>
  <si>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</si>
  <si>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</si>
  <si>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</si>
  <si>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</si>
  <si>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</si>
  <si>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</si>
  <si>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</si>
  <si>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</si>
  <si>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</si>
  <si>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</si>
  <si>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</si>
  <si>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</si>
  <si>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</si>
  <si>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</si>
  <si>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</si>
  <si>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</si>
  <si>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</si>
  <si>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</si>
  <si>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</si>
  <si>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</si>
  <si>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</si>
  <si>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</si>
  <si>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</si>
  <si>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</si>
  <si>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</si>
  <si>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</si>
  <si>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</si>
  <si>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</si>
  <si>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</si>
  <si>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</si>
  <si>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工單</t>
    <phoneticPr fontId="1" type="noConversion"/>
  </si>
  <si>
    <t>掃描</t>
    <phoneticPr fontId="1" type="noConversion"/>
  </si>
  <si>
    <t>料號</t>
    <phoneticPr fontId="1" type="noConversion"/>
  </si>
  <si>
    <t>CHK</t>
    <phoneticPr fontId="1" type="noConversion"/>
  </si>
  <si>
    <t>摘要</t>
    <phoneticPr fontId="1" type="noConversion"/>
  </si>
  <si>
    <t xml:space="preserve">M1010-077G </t>
    <phoneticPr fontId="1" type="noConversion"/>
  </si>
  <si>
    <t>MB-MPPS-IV/ASEM/Moto MB Cable Power/45-90V AC Input/ 24V/2.0 A DC Output /Triac &amp; Sidactor Type/Input Control/PFC Function/For ASEM Housing for the Built-In Power Supply/RoHS/None Package/For ACI</t>
    <phoneticPr fontId="1" type="noConversion"/>
  </si>
  <si>
    <t>QRCode</t>
  </si>
  <si>
    <t>.$DT:AP8.$DM:NAN.$VN:ACI.$SN:10240004.$MN:MB-MPPS-IV.$HW:R105.$ID:ACIAP824AA00004.$</t>
  </si>
  <si>
    <t>.$DT:AP8.$DM:NAN.$VN:ACI.$SN:10240005.$MN:MB-MPPS-IV.$HW:R105.$ID:ACIAP824AA00005.$</t>
  </si>
  <si>
    <t>.$DT:AP8.$DM:NAN.$VN:ACI.$SN:10240006.$MN:MB-MPPS-IV.$HW:R105.$ID:ACIAP824AA00006.$</t>
  </si>
  <si>
    <t>.$DT:AP8.$DM:NAN.$VN:ACI.$SN:10240007.$MN:MB-MPPS-IV.$HW:R105.$ID:ACIAP824AA00007.$</t>
  </si>
  <si>
    <t>.$DT:AP8.$DM:NAN.$VN:ACI.$SN:10240008.$MN:MB-MPPS-IV.$HW:R105.$ID:ACIAP824AA00008.$</t>
  </si>
  <si>
    <t>.$DT:AP8.$DM:NAN.$VN:ACI.$SN:10240009.$MN:MB-MPPS-IV.$HW:R105.$ID:ACIAP824AA00009.$</t>
  </si>
  <si>
    <t>.$DT:AP8.$DM:NAN.$VN:ACI.$SN:10240010.$MN:MB-MPPS-IV.$HW:R105.$ID:ACIAP824AA00010.$</t>
  </si>
  <si>
    <t>.$DT:AP8.$DM:NAN.$VN:ACI.$SN:10240011.$MN:MB-MPPS-IV.$HW:R105.$ID:ACIAP824AA00011.$</t>
  </si>
  <si>
    <t>.$DT:AP8.$DM:NAN.$VN:ACI.$SN:10240012.$MN:MB-MPPS-IV.$HW:R105.$ID:ACIAP824AA00012.$</t>
  </si>
  <si>
    <t>.$DT:AP8.$DM:NAN.$VN:ACI.$SN:10240013.$MN:MB-MPPS-IV.$HW:R105.$ID:ACIAP824AA00013.$</t>
  </si>
  <si>
    <t>.$DT:AP8.$DM:NAN.$VN:ACI.$SN:10240014.$MN:MB-MPPS-IV.$HW:R105.$ID:ACIAP824AA00014.$</t>
  </si>
  <si>
    <t>.$DT:AP8.$DM:NAN.$VN:ACI.$SN:10240015.$MN:MB-MPPS-IV.$HW:R105.$ID:ACIAP824AA00015.$</t>
  </si>
  <si>
    <t>.$DT:AP8.$DM:NAN.$VN:ACI.$SN:10240016.$MN:MB-MPPS-IV.$HW:R105.$ID:ACIAP824AA00016.$</t>
  </si>
  <si>
    <t>.$DT:AP8.$DM:NAN.$VN:ACI.$SN:10240017.$MN:MB-MPPS-IV.$HW:R105.$ID:ACIAP824AA00017.$</t>
  </si>
  <si>
    <t>.$DT:AP8.$DM:NAN.$VN:ACI.$SN:10240018.$MN:MB-MPPS-IV.$HW:R105.$ID:ACIAP824AA00018.$</t>
  </si>
  <si>
    <t>.$DT:AP8.$DM:NAN.$VN:ACI.$SN:10240019.$MN:MB-MPPS-IV.$HW:R105.$ID:ACIAP824AA00019.$</t>
  </si>
  <si>
    <t>.$DT:AP8.$DM:NAN.$VN:ACI.$SN:10240020.$MN:MB-MPPS-IV.$HW:R105.$ID:ACIAP824AA00020.$</t>
  </si>
  <si>
    <t>.$DT:AP8.$DM:NAN.$VN:ACI.$SN:10240021.$MN:MB-MPPS-IV.$HW:R105.$ID:ACIAP824AA00021.$</t>
  </si>
  <si>
    <t>.$DT:AP8.$DM:NAN.$VN:ACI.$SN:10240022.$MN:MB-MPPS-IV.$HW:R105.$ID:ACIAP824AA00022.$</t>
  </si>
  <si>
    <t>.$DT:AP8.$DM:NAN.$VN:ACI.$SN:10240023.$MN:MB-MPPS-IV.$HW:R105.$ID:ACIAP824AA00023.$</t>
  </si>
  <si>
    <t>.$DT:AP8.$DM:NAN.$VN:ACI.$SN:10240024.$MN:MB-MPPS-IV.$HW:R105.$ID:ACIAP824AA00024.$</t>
  </si>
  <si>
    <t>.$DT:AP8.$DM:NAN.$VN:ACI.$SN:10240025.$MN:MB-MPPS-IV.$HW:R105.$ID:ACIAP824AA00025.$</t>
  </si>
  <si>
    <t>.$DT:AP8.$DM:NAN.$VN:ACI.$SN:10240026.$MN:MB-MPPS-IV.$HW:R105.$ID:ACIAP824AA00026.$</t>
  </si>
  <si>
    <t>.$DT:AP8.$DM:NAN.$VN:ACI.$SN:10240027.$MN:MB-MPPS-IV.$HW:R105.$ID:ACIAP824AA00027.$</t>
  </si>
  <si>
    <t>.$DT:AP8.$DM:NAN.$VN:ACI.$SN:10240028.$MN:MB-MPPS-IV.$HW:R105.$ID:ACIAP824AA00028.$</t>
  </si>
  <si>
    <t>.$DT:AP8.$DM:NAN.$VN:ACI.$SN:10240031.$MN:MB-MPPS-IV.$HW:R105.$ID:ACIAP824AA00031.$</t>
  </si>
  <si>
    <t>.$DT:AP8.$DM:NAN.$VN:ACI.$SN:10240032.$MN:MB-MPPS-IV.$HW:R105.$ID:ACIAP824AA00032.$</t>
  </si>
  <si>
    <t>.$DT:AP8.$DM:NAN.$VN:ACI.$SN:10240033.$MN:MB-MPPS-IV.$HW:R105.$ID:ACIAP824AA00033.$</t>
  </si>
  <si>
    <t>.$DT:AP8.$DM:NAN.$VN:ACI.$SN:10240034.$MN:MB-MPPS-IV.$HW:R105.$ID:ACIAP824AA00034.$</t>
  </si>
  <si>
    <t>.$DT:AP8.$DM:NAN.$VN:ACI.$SN:10240035.$MN:MB-MPPS-IV.$HW:R105.$ID:ACIAP824AA00035.$</t>
  </si>
  <si>
    <t>.$DT:AP8.$DM:NAN.$VN:ACI.$SN:10240036.$MN:MB-MPPS-IV.$HW:R105.$ID:ACIAP824AA00036.$</t>
  </si>
  <si>
    <t>.$DT:AP8.$DM:NAN.$VN:ACI.$SN:10240037.$MN:MB-MPPS-IV.$HW:R105.$ID:ACIAP824AA00037.$</t>
  </si>
  <si>
    <t>.$DT:AP8.$DM:NAN.$VN:ACI.$SN:10240038.$MN:MB-MPPS-IV.$HW:R105.$ID:ACIAP824AA00038.$</t>
  </si>
  <si>
    <t>.$DT:AP8.$DM:NAN.$VN:ACI.$SN:10240039.$MN:MB-MPPS-IV.$HW:R105.$ID:ACIAP824AA00039.$</t>
  </si>
  <si>
    <t>.$DT:AP8.$DM:NAN.$VN:ACI.$SN:10240040.$MN:MB-MPPS-IV.$HW:R105.$ID:ACIAP824AA00040.$</t>
  </si>
  <si>
    <t>.$DT:AP8.$DM:NAN.$VN:ACI.$SN:10240041.$MN:MB-MPPS-IV.$HW:R105.$ID:ACIAP824AA00041.$</t>
  </si>
  <si>
    <t>.$DT:AP8.$DM:NAN.$VN:ACI.$SN:10240042.$MN:MB-MPPS-IV.$HW:R105.$ID:ACIAP824AA00042.$</t>
  </si>
  <si>
    <t>.$DT:AP8.$DM:NAN.$VN:ACI.$SN:10240043.$MN:MB-MPPS-IV.$HW:R105.$ID:ACIAP824AA00043.$</t>
  </si>
  <si>
    <t>.$DT:AP8.$DM:NAN.$VN:ACI.$SN:10240044.$MN:MB-MPPS-IV.$HW:R105.$ID:ACIAP824AA00044.$</t>
  </si>
  <si>
    <t>.$DT:AP8.$DM:NAN.$VN:ACI.$SN:10240045.$MN:MB-MPPS-IV.$HW:R105.$ID:ACIAP824AA00045.$</t>
  </si>
  <si>
    <t>.$DT:AP8.$DM:NAN.$VN:ACI.$SN:10240046.$MN:MB-MPPS-IV.$HW:R105.$ID:ACIAP824AA00046.$</t>
  </si>
  <si>
    <t>.$DT:AP8.$DM:NAN.$VN:ACI.$SN:10240047.$MN:MB-MPPS-IV.$HW:R105.$ID:ACIAP824AA00047.$</t>
  </si>
  <si>
    <t>.$DT:AP8.$DM:NAN.$VN:ACI.$SN:10240048.$MN:MB-MPPS-IV.$HW:R105.$ID:ACIAP824AA00048.$</t>
  </si>
  <si>
    <t>.$DT:AP8.$DM:NAN.$VN:ACI.$SN:10240049.$MN:MB-MPPS-IV.$HW:R105.$ID:ACIAP824AA00049.$</t>
  </si>
  <si>
    <t>.$DT:AP8.$DM:NAN.$VN:ACI.$SN:10240050.$MN:MB-MPPS-IV.$HW:R105.$ID:ACIAP824AA00050.$</t>
  </si>
  <si>
    <t>QRCode 公式</t>
    <phoneticPr fontId="1" type="noConversion"/>
  </si>
  <si>
    <t>admin</t>
    <phoneticPr fontId="1" type="noConversion"/>
  </si>
  <si>
    <t>PWD</t>
    <phoneticPr fontId="1" type="noConversion"/>
  </si>
  <si>
    <t>op</t>
    <phoneticPr fontId="1" type="noConversion"/>
  </si>
  <si>
    <t>(隱藏)</t>
    <phoneticPr fontId="1" type="noConversion"/>
  </si>
  <si>
    <t>super</t>
    <phoneticPr fontId="1" type="noConversion"/>
  </si>
  <si>
    <t>TWN</t>
    <phoneticPr fontId="1" type="noConversion"/>
  </si>
  <si>
    <t>ACI</t>
    <phoneticPr fontId="1" type="noConversion"/>
  </si>
  <si>
    <t>packing</t>
    <phoneticPr fontId="1" type="noConversion"/>
  </si>
  <si>
    <t>廠區</t>
    <phoneticPr fontId="1" type="noConversion"/>
  </si>
  <si>
    <t>                                新網址http://192.168.29.40:3000/  帳號/密碼： admin/1234</t>
    <phoneticPr fontId="1" type="noConversion"/>
  </si>
  <si>
    <t>K1A0000-037G</t>
  </si>
  <si>
    <t>HSG01-MB-00/ASEM/Moto MB Housing/Port 1 to 4 W/O PWS W/internal Ground strap/ W/O Seizure Screw /With Dust Cover/Individually Boxed/RoHS/For ACI</t>
    <phoneticPr fontId="1" type="noConversion"/>
  </si>
  <si>
    <t>QR_PS</t>
    <phoneticPr fontId="1" type="noConversion"/>
  </si>
  <si>
    <t>QR_HS</t>
    <phoneticPr fontId="1" type="noConversion"/>
  </si>
  <si>
    <t>QRCode 公式_HS</t>
    <phoneticPr fontId="1" type="noConversion"/>
  </si>
  <si>
    <t>SN1</t>
    <phoneticPr fontId="1" type="noConversion"/>
  </si>
  <si>
    <t>.$DT:AHS.$DM:NAN.$VN:ACI.$SN:11240002.$MN:HSG01-MB-00.$HW:R102.$ID:ACIAHS24AB00002.$</t>
  </si>
  <si>
    <t>.$DT:AHS.$DM:NAN.$VN:ACI.$SN:11240003.$MN:HSG01-MB-00.$HW:R102.$ID:ACIAHS24AB00003.$</t>
  </si>
  <si>
    <t>.$DT:AHS.$DM:NAN.$VN:ACI.$SN:11240004.$MN:HSG01-MB-00.$HW:R102.$ID:ACIAHS24AB00004.$</t>
  </si>
  <si>
    <t>.$DT:AHS.$DM:NAN.$VN:ACI.$SN:11240005.$MN:HSG01-MB-00.$HW:R102.$ID:ACIAHS24AB00005.$</t>
  </si>
  <si>
    <t>.$DT:AHS.$DM:NAN.$VN:ACI.$SN:11240006.$MN:HSG01-MB-00.$HW:R102.$ID:ACIAHS24AB00006.$</t>
  </si>
  <si>
    <t>.$DT:AHS.$DM:NAN.$VN:ACI.$SN:11240007.$MN:HSG01-MB-00.$HW:R102.$ID:ACIAHS24AB00007.$</t>
  </si>
  <si>
    <t>.$DT:AHS.$DM:NAN.$VN:ACI.$SN:11240008.$MN:HSG01-MB-00.$HW:R102.$ID:ACIAHS24AB00008.$</t>
  </si>
  <si>
    <t>.$DT:AHS.$DM:NAN.$VN:ACI.$SN:11240009.$MN:HSG01-MB-00.$HW:R102.$ID:ACIAHS24AB00009.$</t>
  </si>
  <si>
    <t>.$DT:AHS.$DM:NAN.$VN:ACI.$SN:11240010.$MN:HSG01-MB-00.$HW:R102.$ID:ACIAHS24AB00010.$</t>
  </si>
  <si>
    <t>.$DT:AP8.$DM:NAN.$VN:ACI.$SN:10240001.$MN:MB-MPPS-IV.$HW:R105.$ID:ACIAP824AA00001.$</t>
  </si>
  <si>
    <t>.$DT:AP8.$DM:NAN.$VN:ACI.$SN:10240002.$MN:MB-MPPS-IV.$HW:R105.$ID:ACIAP824AA00002.$</t>
  </si>
  <si>
    <t>.$DT:AP8.$DM:NAN.$VN:ACI.$SN:10240003.$MN:MB-MPPS-IV.$HW:R105.$ID:ACIAP824AA00003.$</t>
  </si>
  <si>
    <t>.$DT:AP8.$DM:NAN.$VN:ACI.$SN:12240001.$MN:MB-MPPS-IV.$HW:R105.$ID:ACIAP824AC00001.$</t>
  </si>
  <si>
    <t>.$DT:AP8.$DM:NAN.$VN:ACI.$SN:12240002.$MN:MB-MPPS-IV.$HW:R105.$ID:ACIAP824AC00002.$</t>
  </si>
  <si>
    <t>.$DT:AP8.$DM:NAN.$VN:ACI.$SN:12240003.$MN:MB-MPPS-IV.$HW:R105.$ID:ACIAP824AC00003.$</t>
  </si>
  <si>
    <t>.$DT:AP8.$DM:NAN.$VN:ACI.$SN:12240004.$MN:MB-MPPS-IV.$HW:R105.$ID:ACIAP824AC00004.$</t>
  </si>
  <si>
    <t>.$DT:AP8.$DM:NAN.$VN:ACI.$SN:12240005.$MN:MB-MPPS-IV.$HW:R105.$ID:ACIAP824AC00005.$</t>
  </si>
  <si>
    <t>.$DT:AP8.$DM:NAN.$VN:ACI.$SN:12240006.$MN:MB-MPPS-IV.$HW:R105.$ID:ACIAP824AC00006.$</t>
  </si>
  <si>
    <t>.$DT:AP8.$DM:NAN.$VN:ACI.$SN:12240007.$MN:MB-MPPS-IV.$HW:R105.$ID:ACIAP824AC00007.$</t>
  </si>
  <si>
    <t>.$DT:AP8.$DM:NAN.$VN:ACI.$SN:12240008.$MN:MB-MPPS-IV.$HW:R105.$ID:ACIAP824AC00008.$</t>
  </si>
  <si>
    <t>.$DT:AP8.$DM:NAN.$VN:ACI.$SN:12240009.$MN:MB-MPPS-IV.$HW:R105.$ID:ACIAP824AC00009.$</t>
  </si>
  <si>
    <t>.$DT:AP8.$DM:NAN.$VN:ACI.$SN:12240010.$MN:MB-MPPS-IV.$HW:R105.$ID:ACIAP824AC00010.$</t>
  </si>
  <si>
    <t>P96666</t>
    <phoneticPr fontId="1" type="noConversion"/>
  </si>
  <si>
    <t>SN_RF</t>
    <phoneticPr fontId="1" type="noConversion"/>
  </si>
  <si>
    <t>QR_RF</t>
    <phoneticPr fontId="1" type="noConversion"/>
  </si>
  <si>
    <t>QRCode 公式_RF</t>
    <phoneticPr fontId="1" type="noConversion"/>
  </si>
  <si>
    <t>SN_PS</t>
    <phoneticPr fontId="1" type="noConversion"/>
  </si>
  <si>
    <t>QRCode公式_PS</t>
    <phoneticPr fontId="1" type="noConversion"/>
  </si>
  <si>
    <t>SN_HS</t>
    <phoneticPr fontId="1" type="noConversion"/>
  </si>
  <si>
    <t>相同月份情況下BEDID 流水號</t>
    <phoneticPr fontId="1" type="noConversion"/>
  </si>
  <si>
    <t>機種</t>
    <phoneticPr fontId="1" type="noConversion"/>
  </si>
  <si>
    <t>Device Type(DT)</t>
    <phoneticPr fontId="1" type="noConversion"/>
  </si>
  <si>
    <t>機型&amp;產地</t>
    <phoneticPr fontId="1" type="noConversion"/>
  </si>
  <si>
    <t xml:space="preserve">統計群組 </t>
    <phoneticPr fontId="1" type="noConversion"/>
  </si>
  <si>
    <t xml:space="preserve">Moto MB 1.8G </t>
    <phoneticPr fontId="1" type="noConversion"/>
  </si>
  <si>
    <t>AM8</t>
    <phoneticPr fontId="1" type="noConversion"/>
  </si>
  <si>
    <t>統計同類別下</t>
    <phoneticPr fontId="1" type="noConversion"/>
  </si>
  <si>
    <t>Moto MB Power 1.8G</t>
    <phoneticPr fontId="1" type="noConversion"/>
  </si>
  <si>
    <t>* KXXXX</t>
    <phoneticPr fontId="1" type="noConversion"/>
  </si>
  <si>
    <t>外殼(MB)</t>
    <phoneticPr fontId="1" type="noConversion"/>
  </si>
  <si>
    <t>AHS</t>
    <phoneticPr fontId="1" type="noConversion"/>
  </si>
  <si>
    <t>*PXXXX</t>
    <phoneticPr fontId="1" type="noConversion"/>
  </si>
  <si>
    <t>Moto BLE 1.8G</t>
    <phoneticPr fontId="1" type="noConversion"/>
  </si>
  <si>
    <t>LM8</t>
    <phoneticPr fontId="1" type="noConversion"/>
  </si>
  <si>
    <t>* 各頻寬(204/258 , 396/?)</t>
    <phoneticPr fontId="1" type="noConversion"/>
  </si>
  <si>
    <t>外殼(BLE)</t>
    <phoneticPr fontId="1" type="noConversion"/>
  </si>
  <si>
    <t>LHS</t>
    <phoneticPr fontId="1" type="noConversion"/>
  </si>
  <si>
    <t>C-Cor TR 1.8G</t>
    <phoneticPr fontId="1" type="noConversion"/>
  </si>
  <si>
    <t>B</t>
    <phoneticPr fontId="1" type="noConversion"/>
  </si>
  <si>
    <t>外殼</t>
    <phoneticPr fontId="1" type="noConversion"/>
  </si>
  <si>
    <t>外殼(TR/BR)</t>
    <phoneticPr fontId="1" type="noConversion"/>
  </si>
  <si>
    <t>*有PS</t>
    <phoneticPr fontId="1" type="noConversion"/>
  </si>
  <si>
    <t xml:space="preserve">C-Cor TR/BR Power 1.8G </t>
    <phoneticPr fontId="1" type="noConversion"/>
  </si>
  <si>
    <t>*無PS</t>
    <phoneticPr fontId="1" type="noConversion"/>
  </si>
  <si>
    <t>C-Cor LE 1.8G</t>
    <phoneticPr fontId="1" type="noConversion"/>
  </si>
  <si>
    <t>外殼(C-Cor LR)</t>
    <phoneticPr fontId="1" type="noConversion"/>
  </si>
  <si>
    <t>C-Cor BR 1.8G</t>
    <phoneticPr fontId="1" type="noConversion"/>
  </si>
  <si>
    <t>C</t>
    <phoneticPr fontId="1" type="noConversion"/>
  </si>
  <si>
    <t>特例</t>
    <phoneticPr fontId="1" type="noConversion"/>
  </si>
  <si>
    <t>SDAT 1.8G</t>
    <phoneticPr fontId="1" type="noConversion"/>
  </si>
  <si>
    <t>D</t>
    <phoneticPr fontId="1" type="noConversion"/>
  </si>
  <si>
    <t>*SDXX , TR/BR 的Power 皆相同，只留1種</t>
    <phoneticPr fontId="1" type="noConversion"/>
  </si>
  <si>
    <t>外殼(SDXX)</t>
    <phoneticPr fontId="1" type="noConversion"/>
  </si>
  <si>
    <t>*外殼共用只留1種( SDXX , HGD/BT , TR/BR)</t>
    <phoneticPr fontId="1" type="noConversion"/>
  </si>
  <si>
    <t xml:space="preserve">SDA Power 1.8G </t>
    <phoneticPr fontId="1" type="noConversion"/>
  </si>
  <si>
    <t>SDLE 1.8G</t>
    <phoneticPr fontId="1" type="noConversion"/>
  </si>
  <si>
    <t>* upgrade kit 有含内膽  conversion kit 只有配件</t>
    <phoneticPr fontId="1" type="noConversion"/>
  </si>
  <si>
    <t>SDAM 1.8G</t>
    <phoneticPr fontId="1" type="noConversion"/>
  </si>
  <si>
    <t>E</t>
    <phoneticPr fontId="1" type="noConversion"/>
  </si>
  <si>
    <t>Cisco HGD 1.8G</t>
    <phoneticPr fontId="1" type="noConversion"/>
  </si>
  <si>
    <t>F</t>
    <phoneticPr fontId="1" type="noConversion"/>
  </si>
  <si>
    <t>外殼(HGD /BT)</t>
    <phoneticPr fontId="1" type="noConversion"/>
  </si>
  <si>
    <t>Cisco LE 1.8G</t>
    <phoneticPr fontId="1" type="noConversion"/>
  </si>
  <si>
    <t>外殼(LE)</t>
    <phoneticPr fontId="1" type="noConversion"/>
  </si>
  <si>
    <t>Cisco BT 1.8G</t>
    <phoneticPr fontId="1" type="noConversion"/>
  </si>
  <si>
    <t>G</t>
    <phoneticPr fontId="1" type="noConversion"/>
  </si>
  <si>
    <t>MFTJ1.8G</t>
    <phoneticPr fontId="1" type="noConversion"/>
  </si>
  <si>
    <t>H</t>
    <phoneticPr fontId="1" type="noConversion"/>
  </si>
  <si>
    <t>Booster</t>
    <phoneticPr fontId="1" type="noConversion"/>
  </si>
  <si>
    <t>I</t>
    <phoneticPr fontId="1" type="noConversion"/>
  </si>
  <si>
    <t xml:space="preserve">AFM8-TR41TC2RN20/ASEM/C-Cor Trunk/1794MHz/ 204/258 / 41.0/51.0dB FWD /28.0dB RTN/ 20.0/20.0dB Slope /Plug-in Sidactor/ASEM Housing/With Power </t>
    <phoneticPr fontId="1" type="noConversion"/>
  </si>
  <si>
    <t>2C5000355G</t>
  </si>
  <si>
    <t>RF tray sub assy_ASEM C-Cor TR 1.8GHz</t>
  </si>
  <si>
    <t>Outer Shell sub assy_ASEM C-Cor TR/BR Housing</t>
  </si>
  <si>
    <t>K1A0000-051G</t>
  </si>
  <si>
    <t>K1A0000-052G</t>
  </si>
  <si>
    <t xml:space="preserve">HSG-CCOR-TB-00/ASEM/ C-COR Trunk/Bridger Housing /Internal Ground Strap/1 To 6 Port With Dust Cover/With Seizure Board/Without Power </t>
  </si>
  <si>
    <t>M1010-078G</t>
    <phoneticPr fontId="1" type="noConversion"/>
  </si>
  <si>
    <t>M1020-033G</t>
  </si>
  <si>
    <r>
      <rPr>
        <sz val="12"/>
        <color rgb="FFFF0000"/>
        <rFont val="Times New Roman"/>
        <family val="1"/>
      </rPr>
      <t>090871</t>
    </r>
    <r>
      <rPr>
        <sz val="12"/>
        <color rgb="FF000000"/>
        <rFont val="Times New Roman"/>
        <family val="1"/>
      </rPr>
      <t>/ASEM/ C-Cor T/B Cable Power /45-90V AC Input/ 24V/2.6A DC Output /Triac Type/Input Control/None Package/RoHS/For ACI</t>
    </r>
    <phoneticPr fontId="1" type="noConversion"/>
  </si>
  <si>
    <t>P1A00G0-015G</t>
    <phoneticPr fontId="1" type="noConversion"/>
  </si>
  <si>
    <t>AFM901E-90VPS/AEM/C-Cor Cable Power/45-90V AC Input/ 24V/2.3A DC Output /Triac Type/Input Control/Package/RoHS/For ACI</t>
    <phoneticPr fontId="1" type="noConversion"/>
  </si>
  <si>
    <t xml:space="preserve">HSG-CCOR-TB-PS/ASEM/ C-COR Trunk/Bridger Housing /Internal Ground Strap/Power Supply/Port 1, 2, 3, 5, 6 With Dust Cover/Port 4 With Plug/With Seizure </t>
    <phoneticPr fontId="1" type="noConversion"/>
  </si>
  <si>
    <t>ACI 料號摘要沒有, 只能用相近機種查詢</t>
    <phoneticPr fontId="1" type="noConversion"/>
  </si>
  <si>
    <t>2C8000142G</t>
    <phoneticPr fontId="1" type="noConversion"/>
  </si>
  <si>
    <t>.$DT:LHS.$DM:NAN.$VN:ACI.$SN:12240031.$MN:HSG-CCOR-TB-PS.$HW:R201.$ID:ACILHS24BC00031.$</t>
  </si>
  <si>
    <t>.$DT:AP8.$DM:NAN.$VN:ACI.$SN:12240021.$MN:AFM901E-90VPS.$HW:R102.$ID:ACIAP824BC00021.$</t>
  </si>
  <si>
    <t>.$DT:AP8.$DM:NAN.$VN:ACI.$SN:12240022.$MN:AFM901E-90VPS.$HW:R102.$ID:ACIAP824BC00022.$</t>
  </si>
  <si>
    <t>.$DT:AP8.$DM:NAN.$VN:ACI.$SN:12240023.$MN:AFM901E-90VPS.$HW:R102.$ID:ACIAP824BC00023.$</t>
  </si>
  <si>
    <t>.$DT:AP8.$DM:NAN.$VN:ACI.$SN:12240024.$MN:AFM901E-90VPS.$HW:R102.$ID:ACIAP824BC00024.$</t>
  </si>
  <si>
    <t>.$DT:AP8.$DM:NAN.$VN:ACI.$SN:12240025.$MN:AFM901E-90VPS.$HW:R102.$ID:ACIAP824BC00025.$</t>
  </si>
  <si>
    <t>.$DT:AP8.$DM:NAN.$VN:ACI.$SN:12240026.$MN:AFM901E-90VPS.$HW:R102.$ID:ACIAP824BC00026.$</t>
  </si>
  <si>
    <t>.$DT:AP8.$DM:NAN.$VN:ACI.$SN:12240027.$MN:AFM901E-90VPS.$HW:R102.$ID:ACIAP824BC00027.$</t>
  </si>
  <si>
    <t>.$DT:AP8.$DM:NAN.$VN:ACI.$SN:12240028.$MN:AFM901E-90VPS.$HW:R102.$ID:ACIAP824BC00028.$</t>
  </si>
  <si>
    <t>.$DT:AP8.$DM:NAN.$VN:ACI.$SN:12240029.$MN:AFM901E-90VPS.$HW:R102.$ID:ACIAP824BC00029.$</t>
  </si>
  <si>
    <t>.$DT:AP8.$DM:NAN.$VN:ACI.$SN:12240030.$MN:AFM901E-90VPS.$HW:R102.$ID:ACIAP824BC00030.$</t>
  </si>
  <si>
    <t>.$DT:LHS.$DM:NAN.$VN:ACI.$SN:12240032.$MN:HSG-CCOR-TB-PS.$HW:R201.$ID:ACILHS24BC00032.$</t>
  </si>
  <si>
    <t>.$DT:LHS.$DM:NAN.$VN:ACI.$SN:12240034.$MN:HSG-CCOR-TB-PS.$HW:R201.$ID:ACILHS24BC00034.$</t>
  </si>
  <si>
    <t>.$DT:LHS.$DM:NAN.$VN:ACI.$SN:12240035.$MN:HSG-CCOR-TB-PS.$HW:R201.$ID:ACILHS24BC00035.$</t>
  </si>
  <si>
    <t>.$DT:LHS.$DM:NAN.$VN:ACI.$SN:12240036.$MN:HSG-CCOR-TB-PS.$HW:R201.$ID:ACILHS24BC00036.$</t>
  </si>
  <si>
    <t>.$DT:LHS.$DM:NAN.$VN:ACI.$SN:12240037.$MN:HSG-CCOR-TB-PS.$HW:R201.$ID:ACILHS24BC00037.$</t>
  </si>
  <si>
    <t>.$DT:LHS.$DM:NAN.$VN:ACI.$SN:12240038.$MN:HSG-CCOR-TB-PS.$HW:R201.$ID:ACILHS24BC00038.$</t>
  </si>
  <si>
    <t>.$DT:LHS.$DM:NAN.$VN:ACI.$SN:12240039.$MN:HSG-CCOR-TB-PS.$HW:R201.$ID:ACILHS24BC00039.$</t>
  </si>
  <si>
    <t>.$DT:LHS.$DM:NAN.$VN:ACI.$SN:12240040.$MN:HSG-CCOR-TB-PS.$HW:R201.$ID:ACILHS24BC00040.$</t>
  </si>
  <si>
    <t>.$DT:AM8.$DM:NAN.$VN:ACI.$SN:12240011.$MN:AFM8-TR41TC2RN20.$HW:R101.$ID:ACIAM824BC00011.$</t>
  </si>
  <si>
    <t>.$DT:AM8.$DM:NAN.$VN:ACI.$SN:12240012.$MN:AFM8-TR41TC2RN20.$HW:R101.$ID:ACIAM824BC00012.$</t>
  </si>
  <si>
    <t>.$DT:AM8.$DM:NAN.$VN:ACI.$SN:12240013.$MN:AFM8-TR41TC2RN20.$HW:R101.$ID:ACIAM824BC00013.$</t>
  </si>
  <si>
    <t>.$DT:AM8.$DM:NAN.$VN:ACI.$SN:12240014.$MN:AFM8-TR41TC2RN20.$HW:R101.$ID:ACIAM824BC00014.$</t>
  </si>
  <si>
    <t>.$DT:AM8.$DM:NAN.$VN:ACI.$SN:12240015.$MN:AFM8-TR41TC2RN20.$HW:R101.$ID:ACIAM824BC00015.$</t>
  </si>
  <si>
    <t>.$DT:AM8.$DM:NAN.$VN:ACI.$SN:12240016.$MN:AFM8-TR41TC2RN20.$HW:R101.$ID:ACIAM824BC00016.$</t>
  </si>
  <si>
    <t>.$DT:AM8.$DM:NAN.$VN:ACI.$SN:12240017.$MN:AFM8-TR41TC2RN20.$HW:R101.$ID:ACIAM824BC00017.$</t>
  </si>
  <si>
    <t>.$DT:AM8.$DM:NAN.$VN:ACI.$SN:12240018.$MN:AFM8-TR41TC2RN20.$HW:R101.$ID:ACIAM824BC00018.$</t>
  </si>
  <si>
    <t>.$DT:AM8.$DM:NAN.$VN:ACI.$SN:12240019.$MN:AFM8-TR41TC2RN20.$HW:R101.$ID:ACIAM824BC00019.$</t>
  </si>
  <si>
    <t>.$DT:AM8.$DM:NAN.$VN:ACI.$SN:12240020.$MN:AFM8-TR41TC2RN20.$HW:R101.$ID:ACIAM824BC00020.$</t>
  </si>
  <si>
    <t>.$DT:AHS.$DM:NAN.$VN:ACI.$SN:11240001.$MN:HSG01-MB-00.$HW:R102.$ID:ACIAHS24AB00001.$</t>
    <phoneticPr fontId="1" type="noConversion"/>
  </si>
  <si>
    <t>11</t>
    <phoneticPr fontId="1" type="noConversion"/>
  </si>
  <si>
    <t>12</t>
    <phoneticPr fontId="1" type="noConversion"/>
  </si>
  <si>
    <t>.$DT:LHS.$DM:NAN.$VN:ACI.$SN:12240033.$MN:HSG-CCOR-TB-PS.$HW:R201.$ID:ACILHS24BC00033.$</t>
    <phoneticPr fontId="1" type="noConversion"/>
  </si>
  <si>
    <t>P95594</t>
    <phoneticPr fontId="1" type="noConversion"/>
  </si>
  <si>
    <t>工單號碼輸錯, 修改後系統當機畫面如下</t>
    <phoneticPr fontId="1" type="noConversion"/>
  </si>
  <si>
    <t>ID 不能重複 , 非QRCode內容不能重複( 我修改 HW: R105/ HW:R104 測試後仍可輸入)</t>
    <phoneticPr fontId="1" type="noConversion"/>
  </si>
  <si>
    <t xml:space="preserve">測試問題1106 </t>
    <phoneticPr fontId="1" type="noConversion"/>
  </si>
  <si>
    <t xml:space="preserve">新增欄位 CartonID在輸入與查詢畫面 ( 位置放QR_HS欄後 / 防呆規則同QRCode)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</si>
</sst>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sz val="12"/>
      <color rgb="FF1F497D"/>
      <name val="Calibri"/>
      <family val="2"/>
    </font>
    <font>
      <sz val="12"/>
      <color rgb="FF1F497D"/>
      <name val="新細明體"/>
      <family val="1"/>
      <charset val="136"/>
    </font>
    <font>
      <sz val="11"/>
      <color rgb="FF0070C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0" fontId="5" fillId="0" borderId="0" xfId="0" applyFont="1"/>
    <xf numFmtId="0" fontId="7" fillId="0" borderId="0" xfId="0" applyFont="1"/>
    <xf numFmtId="0" fontId="8" fillId="0" borderId="1" xfId="0" applyFont="1" applyBorder="1"/>
    <xf numFmtId="0" fontId="0" fillId="0" borderId="0" xfId="0" quotePrefix="1"/>
    <xf numFmtId="0" fontId="9" fillId="0" borderId="0" xfId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5" fillId="2" borderId="1" xfId="0" applyFont="1" applyFill="1" applyBorder="1"/>
    <xf numFmtId="0" fontId="0" fillId="2" borderId="1" xfId="0" applyFill="1" applyBorder="1"/>
    <xf numFmtId="0" fontId="8" fillId="0" borderId="1" xfId="0" applyFont="1" applyFill="1" applyBorder="1"/>
    <xf numFmtId="0" fontId="5" fillId="0" borderId="1" xfId="0" applyFont="1" applyFill="1" applyBorder="1"/>
    <xf numFmtId="0" fontId="0" fillId="0" borderId="0" xfId="0" applyFill="1"/>
    <xf numFmtId="0" fontId="10" fillId="5" borderId="2" xfId="0" applyFont="1" applyFill="1" applyBorder="1" applyAlignment="1">
      <alignment vertical="top"/>
    </xf>
    <xf numFmtId="0" fontId="10" fillId="5" borderId="0" xfId="0" applyFont="1" applyFill="1" applyBorder="1" applyAlignment="1">
      <alignment vertical="top" shrinkToFit="1"/>
    </xf>
    <xf numFmtId="0" fontId="0" fillId="0" borderId="0" xfId="0" applyBorder="1"/>
    <xf numFmtId="0" fontId="10" fillId="5" borderId="0" xfId="0" applyFont="1" applyFill="1" applyBorder="1" applyAlignment="1">
      <alignment vertical="top"/>
    </xf>
    <xf numFmtId="0" fontId="10" fillId="5" borderId="2" xfId="0" applyFont="1" applyFill="1" applyBorder="1" applyAlignment="1">
      <alignment vertical="top" wrapText="1"/>
    </xf>
    <xf numFmtId="0" fontId="8" fillId="2" borderId="0" xfId="0" applyFont="1" applyFill="1" applyBorder="1"/>
    <xf numFmtId="0" fontId="0" fillId="0" borderId="0" xfId="0" applyAlignment="1">
      <alignment horizontal="left"/>
    </xf>
    <xf numFmtId="0" fontId="12" fillId="0" borderId="0" xfId="0" applyFo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6</xdr:col>
      <xdr:colOff>426164</xdr:colOff>
      <xdr:row>49</xdr:row>
      <xdr:rowOff>109347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70120"/>
          <a:ext cx="5783024" cy="4673727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50</xdr:row>
      <xdr:rowOff>68580</xdr:rowOff>
    </xdr:from>
    <xdr:to>
      <xdr:col>3</xdr:col>
      <xdr:colOff>774002</xdr:colOff>
      <xdr:row>78</xdr:row>
      <xdr:rowOff>164588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" y="9593580"/>
          <a:ext cx="4096322" cy="5430008"/>
        </a:xfrm>
        <a:prstGeom prst="rect">
          <a:avLst/>
        </a:prstGeom>
      </xdr:spPr>
    </xdr:pic>
    <xdr:clientData/>
  </xdr:twoCellAnchor>
  <xdr:twoCellAnchor editAs="oneCell">
    <xdr:from>
      <xdr:col>4</xdr:col>
      <xdr:colOff>525780</xdr:colOff>
      <xdr:row>50</xdr:row>
      <xdr:rowOff>106680</xdr:rowOff>
    </xdr:from>
    <xdr:to>
      <xdr:col>12</xdr:col>
      <xdr:colOff>423508</xdr:colOff>
      <xdr:row>79</xdr:row>
      <xdr:rowOff>164609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5360" y="9631680"/>
          <a:ext cx="4286848" cy="5582429"/>
        </a:xfrm>
        <a:prstGeom prst="rect">
          <a:avLst/>
        </a:prstGeom>
      </xdr:spPr>
    </xdr:pic>
    <xdr:clientData/>
  </xdr:twoCellAnchor>
  <xdr:twoCellAnchor editAs="oneCell">
    <xdr:from>
      <xdr:col>12</xdr:col>
      <xdr:colOff>525780</xdr:colOff>
      <xdr:row>51</xdr:row>
      <xdr:rowOff>121920</xdr:rowOff>
    </xdr:from>
    <xdr:to>
      <xdr:col>21</xdr:col>
      <xdr:colOff>74921</xdr:colOff>
      <xdr:row>57</xdr:row>
      <xdr:rowOff>26816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4480" y="9837420"/>
          <a:ext cx="4486901" cy="1047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5</xdr:col>
      <xdr:colOff>478893</xdr:colOff>
      <xdr:row>114</xdr:row>
      <xdr:rowOff>48536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240000"/>
          <a:ext cx="5287113" cy="652553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16</xdr:col>
      <xdr:colOff>48397</xdr:colOff>
      <xdr:row>114</xdr:row>
      <xdr:rowOff>162825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56860" y="15430500"/>
          <a:ext cx="5534797" cy="6449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6</xdr:col>
      <xdr:colOff>15990</xdr:colOff>
      <xdr:row>140</xdr:row>
      <xdr:rowOff>134033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907500"/>
          <a:ext cx="5372850" cy="48965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115</xdr:row>
      <xdr:rowOff>0</xdr:rowOff>
    </xdr:from>
    <xdr:to>
      <xdr:col>19</xdr:col>
      <xdr:colOff>46645</xdr:colOff>
      <xdr:row>145</xdr:row>
      <xdr:rowOff>38903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1907500"/>
          <a:ext cx="6630325" cy="5753903"/>
        </a:xfrm>
        <a:prstGeom prst="rect">
          <a:avLst/>
        </a:prstGeom>
      </xdr:spPr>
    </xdr:pic>
    <xdr:clientData/>
  </xdr:twoCellAnchor>
  <xdr:twoCellAnchor editAs="oneCell">
    <xdr:from>
      <xdr:col>0</xdr:col>
      <xdr:colOff>731520</xdr:colOff>
      <xdr:row>148</xdr:row>
      <xdr:rowOff>68580</xdr:rowOff>
    </xdr:from>
    <xdr:to>
      <xdr:col>9</xdr:col>
      <xdr:colOff>6591</xdr:colOff>
      <xdr:row>181</xdr:row>
      <xdr:rowOff>98036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" y="28262580"/>
          <a:ext cx="6277851" cy="6315956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26</xdr:row>
      <xdr:rowOff>160803</xdr:rowOff>
    </xdr:from>
    <xdr:to>
      <xdr:col>21</xdr:col>
      <xdr:colOff>241298</xdr:colOff>
      <xdr:row>46</xdr:row>
      <xdr:rowOff>71077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52160" y="5113803"/>
          <a:ext cx="7975598" cy="3720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17</xdr:col>
      <xdr:colOff>325874</xdr:colOff>
      <xdr:row>51</xdr:row>
      <xdr:rowOff>14073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5951220"/>
          <a:ext cx="11024354" cy="3824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87112</xdr:colOff>
      <xdr:row>1</xdr:row>
      <xdr:rowOff>182880</xdr:rowOff>
    </xdr:from>
    <xdr:to>
      <xdr:col>16</xdr:col>
      <xdr:colOff>451388</xdr:colOff>
      <xdr:row>18</xdr:row>
      <xdr:rowOff>27433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752" y="373380"/>
          <a:ext cx="8593876" cy="3083053"/>
        </a:xfrm>
        <a:prstGeom prst="rect">
          <a:avLst/>
        </a:prstGeom>
      </xdr:spPr>
    </xdr:pic>
    <xdr:clientData/>
  </xdr:twoCellAnchor>
  <xdr:twoCellAnchor>
    <xdr:from>
      <xdr:col>0</xdr:col>
      <xdr:colOff>373380</xdr:colOff>
      <xdr:row>20</xdr:row>
      <xdr:rowOff>88554</xdr:rowOff>
    </xdr:from>
    <xdr:to>
      <xdr:col>8</xdr:col>
      <xdr:colOff>96050</xdr:colOff>
      <xdr:row>33</xdr:row>
      <xdr:rowOff>152895</xdr:rowOff>
    </xdr:to>
    <xdr:grpSp>
      <xdr:nvGrpSpPr>
        <xdr:cNvPr id="7" name="群組 6"/>
        <xdr:cNvGrpSpPr/>
      </xdr:nvGrpSpPr>
      <xdr:grpSpPr>
        <a:xfrm>
          <a:off x="373380" y="3898554"/>
          <a:ext cx="4111790" cy="2540841"/>
          <a:chOff x="739140" y="3913794"/>
          <a:chExt cx="4111790" cy="2540841"/>
        </a:xfrm>
      </xdr:grpSpPr>
      <xdr:pic>
        <xdr:nvPicPr>
          <xdr:cNvPr id="3" name="圖片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39140" y="3913794"/>
            <a:ext cx="4111790" cy="2540841"/>
          </a:xfrm>
          <a:prstGeom prst="rect">
            <a:avLst/>
          </a:prstGeom>
        </xdr:spPr>
      </xdr:pic>
      <xdr:sp macro="" textlink="">
        <xdr:nvSpPr>
          <xdr:cNvPr id="4" name="矩形 3"/>
          <xdr:cNvSpPr/>
        </xdr:nvSpPr>
        <xdr:spPr>
          <a:xfrm>
            <a:off x="2522220" y="5920740"/>
            <a:ext cx="1196340" cy="18288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" name="矩形 5"/>
          <xdr:cNvSpPr/>
        </xdr:nvSpPr>
        <xdr:spPr>
          <a:xfrm>
            <a:off x="2499360" y="5273040"/>
            <a:ext cx="1196340" cy="18288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9</xdr:col>
      <xdr:colOff>38100</xdr:colOff>
      <xdr:row>22</xdr:row>
      <xdr:rowOff>37428</xdr:rowOff>
    </xdr:from>
    <xdr:to>
      <xdr:col>19</xdr:col>
      <xdr:colOff>342355</xdr:colOff>
      <xdr:row>31</xdr:row>
      <xdr:rowOff>185221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5860" y="4228428"/>
          <a:ext cx="5790655" cy="18622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4</xdr:row>
      <xdr:rowOff>129540</xdr:rowOff>
    </xdr:from>
    <xdr:to>
      <xdr:col>10</xdr:col>
      <xdr:colOff>337690</xdr:colOff>
      <xdr:row>28</xdr:row>
      <xdr:rowOff>143847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922020"/>
          <a:ext cx="5778370" cy="4586307"/>
        </a:xfrm>
        <a:prstGeom prst="rect">
          <a:avLst/>
        </a:prstGeom>
      </xdr:spPr>
    </xdr:pic>
    <xdr:clientData/>
  </xdr:twoCellAnchor>
  <xdr:twoCellAnchor>
    <xdr:from>
      <xdr:col>9</xdr:col>
      <xdr:colOff>381000</xdr:colOff>
      <xdr:row>3</xdr:row>
      <xdr:rowOff>22860</xdr:rowOff>
    </xdr:from>
    <xdr:to>
      <xdr:col>11</xdr:col>
      <xdr:colOff>167640</xdr:colOff>
      <xdr:row>21</xdr:row>
      <xdr:rowOff>15240</xdr:rowOff>
    </xdr:to>
    <xdr:cxnSp macro="">
      <xdr:nvCxnSpPr>
        <xdr:cNvPr id="4" name="直線單箭頭接點 3"/>
        <xdr:cNvCxnSpPr/>
      </xdr:nvCxnSpPr>
      <xdr:spPr>
        <a:xfrm flipV="1">
          <a:off x="5318760" y="594360"/>
          <a:ext cx="883920" cy="34213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331360</xdr:colOff>
      <xdr:row>12</xdr:row>
      <xdr:rowOff>76200</xdr:rowOff>
    </xdr:from>
    <xdr:to>
      <xdr:col>18</xdr:col>
      <xdr:colOff>299381</xdr:colOff>
      <xdr:row>32</xdr:row>
      <xdr:rowOff>91440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6400" y="2400300"/>
          <a:ext cx="4943881" cy="3825240"/>
        </a:xfrm>
        <a:prstGeom prst="rect">
          <a:avLst/>
        </a:prstGeom>
      </xdr:spPr>
    </xdr:pic>
    <xdr:clientData/>
  </xdr:twoCellAnchor>
  <xdr:twoCellAnchor editAs="oneCell">
    <xdr:from>
      <xdr:col>26</xdr:col>
      <xdr:colOff>185306</xdr:colOff>
      <xdr:row>0</xdr:row>
      <xdr:rowOff>160020</xdr:rowOff>
    </xdr:from>
    <xdr:to>
      <xdr:col>35</xdr:col>
      <xdr:colOff>532139</xdr:colOff>
      <xdr:row>11</xdr:row>
      <xdr:rowOff>137160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77806" y="160020"/>
          <a:ext cx="5284593" cy="2103120"/>
        </a:xfrm>
        <a:prstGeom prst="rect">
          <a:avLst/>
        </a:prstGeom>
      </xdr:spPr>
    </xdr:pic>
    <xdr:clientData/>
  </xdr:twoCellAnchor>
  <xdr:twoCellAnchor editAs="oneCell">
    <xdr:from>
      <xdr:col>27</xdr:col>
      <xdr:colOff>41584</xdr:colOff>
      <xdr:row>12</xdr:row>
      <xdr:rowOff>76200</xdr:rowOff>
    </xdr:from>
    <xdr:to>
      <xdr:col>35</xdr:col>
      <xdr:colOff>381000</xdr:colOff>
      <xdr:row>23</xdr:row>
      <xdr:rowOff>149874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57044" y="2392680"/>
          <a:ext cx="4728536" cy="216917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25</xdr:row>
      <xdr:rowOff>105754</xdr:rowOff>
    </xdr:from>
    <xdr:to>
      <xdr:col>34</xdr:col>
      <xdr:colOff>484899</xdr:colOff>
      <xdr:row>47</xdr:row>
      <xdr:rowOff>84627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58160" y="4906354"/>
          <a:ext cx="5308359" cy="4169873"/>
        </a:xfrm>
        <a:prstGeom prst="rect">
          <a:avLst/>
        </a:prstGeom>
      </xdr:spPr>
    </xdr:pic>
    <xdr:clientData/>
  </xdr:twoCellAnchor>
  <xdr:twoCellAnchor editAs="oneCell">
    <xdr:from>
      <xdr:col>17</xdr:col>
      <xdr:colOff>1110106</xdr:colOff>
      <xdr:row>15</xdr:row>
      <xdr:rowOff>0</xdr:rowOff>
    </xdr:from>
    <xdr:to>
      <xdr:col>25</xdr:col>
      <xdr:colOff>224289</xdr:colOff>
      <xdr:row>26</xdr:row>
      <xdr:rowOff>36779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08486" y="2697480"/>
          <a:ext cx="5133983" cy="2132279"/>
        </a:xfrm>
        <a:prstGeom prst="rect">
          <a:avLst/>
        </a:prstGeom>
      </xdr:spPr>
    </xdr:pic>
    <xdr:clientData/>
  </xdr:twoCellAnchor>
  <xdr:twoCellAnchor>
    <xdr:from>
      <xdr:col>18</xdr:col>
      <xdr:colOff>586740</xdr:colOff>
      <xdr:row>10</xdr:row>
      <xdr:rowOff>76200</xdr:rowOff>
    </xdr:from>
    <xdr:to>
      <xdr:col>19</xdr:col>
      <xdr:colOff>373380</xdr:colOff>
      <xdr:row>18</xdr:row>
      <xdr:rowOff>144780</xdr:rowOff>
    </xdr:to>
    <xdr:cxnSp macro="">
      <xdr:nvCxnSpPr>
        <xdr:cNvPr id="11" name="直線單箭頭接點 10"/>
        <xdr:cNvCxnSpPr/>
      </xdr:nvCxnSpPr>
      <xdr:spPr>
        <a:xfrm>
          <a:off x="11597640" y="2011680"/>
          <a:ext cx="777240" cy="15925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27"/>
  <sheetViews>
    <sheetView workbookViewId="0">
      <selection activeCell="G10" sqref="G10"/>
    </sheetView>
  </sheetViews>
  <sheetFormatPr defaultRowHeight="15" x14ac:dyDescent="0.3"/>
  <cols>
    <col min="1" max="1" width="30.625" customWidth="1"/>
    <col min="2" max="2" width="14.5" customWidth="1"/>
    <col min="3" max="3" width="11.375" customWidth="1"/>
    <col min="4" max="4" width="13.375" customWidth="1"/>
  </cols>
  <sheetData>
    <row r="1" spans="1:7" x14ac:dyDescent="0.3">
      <c r="A1" t="s">
        <v>189</v>
      </c>
    </row>
    <row r="2" spans="1:7" x14ac:dyDescent="0.3">
      <c r="A2" s="11" t="s">
        <v>190</v>
      </c>
      <c r="B2" s="11" t="s">
        <v>191</v>
      </c>
      <c r="C2" s="11" t="s">
        <v>192</v>
      </c>
      <c r="D2" s="11" t="s">
        <v>193</v>
      </c>
    </row>
    <row r="3" spans="1:7" x14ac:dyDescent="0.3">
      <c r="A3" s="12" t="s">
        <v>194</v>
      </c>
      <c r="B3" s="12" t="s">
        <v>195</v>
      </c>
      <c r="C3" s="12" t="s">
        <v>20</v>
      </c>
      <c r="D3" s="12">
        <v>1</v>
      </c>
      <c r="G3" t="s">
        <v>196</v>
      </c>
    </row>
    <row r="4" spans="1:7" x14ac:dyDescent="0.3">
      <c r="A4" s="13" t="s">
        <v>197</v>
      </c>
      <c r="B4" s="13" t="s">
        <v>8</v>
      </c>
      <c r="C4" s="13" t="s">
        <v>20</v>
      </c>
      <c r="D4" s="12">
        <v>2</v>
      </c>
      <c r="G4" t="s">
        <v>198</v>
      </c>
    </row>
    <row r="5" spans="1:7" x14ac:dyDescent="0.3">
      <c r="A5" s="14" t="s">
        <v>199</v>
      </c>
      <c r="B5" s="15" t="s">
        <v>200</v>
      </c>
      <c r="C5" s="15" t="s">
        <v>20</v>
      </c>
      <c r="D5" s="12">
        <v>3</v>
      </c>
      <c r="G5" t="s">
        <v>201</v>
      </c>
    </row>
    <row r="6" spans="1:7" x14ac:dyDescent="0.3">
      <c r="A6" s="12" t="s">
        <v>202</v>
      </c>
      <c r="B6" s="12" t="s">
        <v>203</v>
      </c>
      <c r="C6" s="12" t="s">
        <v>20</v>
      </c>
      <c r="D6" s="12">
        <v>4</v>
      </c>
      <c r="G6" t="s">
        <v>204</v>
      </c>
    </row>
    <row r="7" spans="1:7" x14ac:dyDescent="0.3">
      <c r="A7" s="14" t="s">
        <v>205</v>
      </c>
      <c r="B7" s="15" t="s">
        <v>206</v>
      </c>
      <c r="C7" s="15" t="s">
        <v>20</v>
      </c>
      <c r="D7" s="12">
        <v>5</v>
      </c>
    </row>
    <row r="8" spans="1:7" x14ac:dyDescent="0.3">
      <c r="A8" s="12" t="s">
        <v>207</v>
      </c>
      <c r="B8" s="16" t="s">
        <v>195</v>
      </c>
      <c r="C8" s="12" t="s">
        <v>208</v>
      </c>
      <c r="D8" s="12">
        <v>6</v>
      </c>
      <c r="G8" t="s">
        <v>209</v>
      </c>
    </row>
    <row r="9" spans="1:7" x14ac:dyDescent="0.3">
      <c r="A9" s="14" t="s">
        <v>210</v>
      </c>
      <c r="B9" s="15" t="s">
        <v>200</v>
      </c>
      <c r="C9" s="15" t="s">
        <v>208</v>
      </c>
      <c r="D9" s="12">
        <v>7</v>
      </c>
      <c r="G9" t="s">
        <v>211</v>
      </c>
    </row>
    <row r="10" spans="1:7" x14ac:dyDescent="0.3">
      <c r="A10" s="13" t="s">
        <v>212</v>
      </c>
      <c r="B10" s="13" t="s">
        <v>8</v>
      </c>
      <c r="C10" s="13" t="s">
        <v>208</v>
      </c>
      <c r="D10" s="12">
        <v>8</v>
      </c>
      <c r="G10" t="s">
        <v>213</v>
      </c>
    </row>
    <row r="11" spans="1:7" x14ac:dyDescent="0.3">
      <c r="A11" s="12" t="s">
        <v>214</v>
      </c>
      <c r="B11" s="12" t="s">
        <v>203</v>
      </c>
      <c r="C11" s="12" t="s">
        <v>208</v>
      </c>
      <c r="D11" s="12">
        <v>9</v>
      </c>
    </row>
    <row r="12" spans="1:7" x14ac:dyDescent="0.3">
      <c r="A12" s="14" t="s">
        <v>215</v>
      </c>
      <c r="B12" s="15" t="s">
        <v>206</v>
      </c>
      <c r="C12" s="15" t="s">
        <v>208</v>
      </c>
      <c r="D12" s="12">
        <v>10</v>
      </c>
    </row>
    <row r="13" spans="1:7" x14ac:dyDescent="0.3">
      <c r="A13" s="12" t="s">
        <v>216</v>
      </c>
      <c r="B13" s="16" t="s">
        <v>195</v>
      </c>
      <c r="C13" s="12" t="s">
        <v>217</v>
      </c>
      <c r="D13" s="12">
        <v>11</v>
      </c>
      <c r="G13" t="s">
        <v>218</v>
      </c>
    </row>
    <row r="14" spans="1:7" x14ac:dyDescent="0.3">
      <c r="A14" s="12" t="s">
        <v>219</v>
      </c>
      <c r="B14" s="12" t="s">
        <v>195</v>
      </c>
      <c r="C14" s="12" t="s">
        <v>220</v>
      </c>
      <c r="D14" s="12">
        <v>12</v>
      </c>
      <c r="G14" t="s">
        <v>221</v>
      </c>
    </row>
    <row r="15" spans="1:7" x14ac:dyDescent="0.3">
      <c r="A15" s="14" t="s">
        <v>222</v>
      </c>
      <c r="B15" s="15" t="s">
        <v>200</v>
      </c>
      <c r="C15" s="15" t="s">
        <v>220</v>
      </c>
      <c r="D15" s="12">
        <v>13</v>
      </c>
      <c r="G15" t="s">
        <v>223</v>
      </c>
    </row>
    <row r="16" spans="1:7" x14ac:dyDescent="0.3">
      <c r="A16" s="13" t="s">
        <v>224</v>
      </c>
      <c r="B16" s="13" t="s">
        <v>8</v>
      </c>
      <c r="C16" s="13" t="s">
        <v>220</v>
      </c>
      <c r="D16" s="12">
        <v>14</v>
      </c>
    </row>
    <row r="17" spans="1:7" x14ac:dyDescent="0.3">
      <c r="A17" s="12" t="s">
        <v>225</v>
      </c>
      <c r="B17" s="12" t="s">
        <v>203</v>
      </c>
      <c r="C17" s="12" t="s">
        <v>220</v>
      </c>
      <c r="D17" s="12">
        <v>15</v>
      </c>
      <c r="G17" t="s">
        <v>226</v>
      </c>
    </row>
    <row r="18" spans="1:7" x14ac:dyDescent="0.3">
      <c r="A18" s="12" t="s">
        <v>227</v>
      </c>
      <c r="B18" s="12" t="s">
        <v>195</v>
      </c>
      <c r="C18" s="12" t="s">
        <v>228</v>
      </c>
      <c r="D18" s="12">
        <v>16</v>
      </c>
    </row>
    <row r="19" spans="1:7" x14ac:dyDescent="0.3">
      <c r="A19" s="12" t="s">
        <v>229</v>
      </c>
      <c r="B19" s="12" t="s">
        <v>195</v>
      </c>
      <c r="C19" s="12" t="s">
        <v>230</v>
      </c>
      <c r="D19" s="12">
        <v>17</v>
      </c>
    </row>
    <row r="20" spans="1:7" x14ac:dyDescent="0.3">
      <c r="A20" s="14" t="s">
        <v>231</v>
      </c>
      <c r="B20" s="15" t="s">
        <v>200</v>
      </c>
      <c r="C20" s="15" t="s">
        <v>230</v>
      </c>
      <c r="D20" s="12">
        <v>18</v>
      </c>
    </row>
    <row r="21" spans="1:7" x14ac:dyDescent="0.3">
      <c r="A21" s="12" t="s">
        <v>232</v>
      </c>
      <c r="B21" s="12" t="s">
        <v>203</v>
      </c>
      <c r="C21" s="12" t="s">
        <v>230</v>
      </c>
      <c r="D21" s="12">
        <v>19</v>
      </c>
    </row>
    <row r="22" spans="1:7" x14ac:dyDescent="0.3">
      <c r="A22" s="17" t="s">
        <v>233</v>
      </c>
      <c r="B22" s="4" t="s">
        <v>206</v>
      </c>
      <c r="C22" s="12" t="s">
        <v>230</v>
      </c>
      <c r="D22" s="12">
        <v>20</v>
      </c>
    </row>
    <row r="23" spans="1:7" x14ac:dyDescent="0.3">
      <c r="A23" s="12" t="s">
        <v>234</v>
      </c>
      <c r="B23" s="12" t="s">
        <v>195</v>
      </c>
      <c r="C23" s="12" t="s">
        <v>235</v>
      </c>
      <c r="D23" s="12">
        <v>21</v>
      </c>
    </row>
    <row r="24" spans="1:7" x14ac:dyDescent="0.3">
      <c r="A24" s="12" t="s">
        <v>236</v>
      </c>
      <c r="B24" s="12"/>
      <c r="C24" s="12" t="s">
        <v>237</v>
      </c>
      <c r="D24" s="12">
        <v>22</v>
      </c>
    </row>
    <row r="25" spans="1:7" x14ac:dyDescent="0.3">
      <c r="A25" s="12" t="s">
        <v>238</v>
      </c>
      <c r="B25" s="12"/>
      <c r="C25" s="12" t="s">
        <v>239</v>
      </c>
      <c r="D25" s="12">
        <v>23</v>
      </c>
    </row>
    <row r="26" spans="1:7" x14ac:dyDescent="0.3">
      <c r="A26" s="18"/>
    </row>
    <row r="27" spans="1:7" x14ac:dyDescent="0.3">
      <c r="A27" s="18"/>
    </row>
  </sheetData>
  <autoFilter ref="A2:D25"/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7"/>
  <sheetViews>
    <sheetView workbookViewId="0">
      <selection activeCell="F15" sqref="F15"/>
    </sheetView>
  </sheetViews>
  <sheetFormatPr defaultRowHeight="15" x14ac:dyDescent="0.3"/>
  <sheetData>
    <row r="1" spans="1:6" x14ac:dyDescent="0.3">
      <c r="A1" t="s">
        <v>39</v>
      </c>
      <c r="B1" t="s">
        <v>145</v>
      </c>
      <c r="C1" t="s">
        <v>152</v>
      </c>
    </row>
    <row r="2" spans="1:6" x14ac:dyDescent="0.3">
      <c r="A2" t="s">
        <v>144</v>
      </c>
      <c r="B2" t="s">
        <v>147</v>
      </c>
      <c r="F2" s="10"/>
    </row>
    <row r="3" spans="1:6" x14ac:dyDescent="0.3">
      <c r="A3" t="s">
        <v>148</v>
      </c>
      <c r="B3" t="s">
        <v>148</v>
      </c>
      <c r="C3" t="s">
        <v>149</v>
      </c>
    </row>
    <row r="4" spans="1:6" x14ac:dyDescent="0.3">
      <c r="A4" t="s">
        <v>146</v>
      </c>
      <c r="B4" t="s">
        <v>146</v>
      </c>
      <c r="C4" t="s">
        <v>149</v>
      </c>
      <c r="E4" t="s">
        <v>153</v>
      </c>
    </row>
    <row r="6" spans="1:6" x14ac:dyDescent="0.3">
      <c r="A6" t="s">
        <v>151</v>
      </c>
      <c r="B6" t="s">
        <v>151</v>
      </c>
      <c r="C6" t="s">
        <v>149</v>
      </c>
    </row>
    <row r="7" spans="1:6" x14ac:dyDescent="0.3">
      <c r="A7" t="s">
        <v>10</v>
      </c>
      <c r="B7" t="s">
        <v>10</v>
      </c>
      <c r="C7" t="s">
        <v>150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1"/>
  <sheetViews>
    <sheetView workbookViewId="0">
      <selection activeCell="F15" sqref="F15"/>
    </sheetView>
  </sheetViews>
  <sheetFormatPr defaultRowHeight="15" outlineLevelCol="1" x14ac:dyDescent="0.3"/>
  <cols>
    <col min="1" max="1" width="6.625" customWidth="1"/>
    <col min="2" max="2" width="9.375" bestFit="1" customWidth="1"/>
    <col min="3" max="3" width="18.875" hidden="1" customWidth="1" outlineLevel="1"/>
    <col min="4" max="4" width="9" collapsed="1"/>
  </cols>
  <sheetData>
    <row r="1" spans="1:16" x14ac:dyDescent="0.3">
      <c r="A1" t="s">
        <v>39</v>
      </c>
      <c r="B1" t="s">
        <v>4</v>
      </c>
      <c r="C1" t="s">
        <v>143</v>
      </c>
      <c r="D1" t="s">
        <v>97</v>
      </c>
      <c r="O1" t="s">
        <v>90</v>
      </c>
      <c r="P1" t="s">
        <v>38</v>
      </c>
    </row>
    <row r="2" spans="1:16" x14ac:dyDescent="0.3">
      <c r="A2" s="9" t="s">
        <v>40</v>
      </c>
      <c r="B2">
        <v>10240001</v>
      </c>
      <c r="C2" t="str">
        <f>".$DT:AP8.$DM:NAN.$VN:ACI.$SN:"&amp;B2&amp;".$MN:MB-MPPS-IV.$HW:R105.$ID:ACIAP824AA000"&amp;A2&amp;".$"</f>
        <v>.$DT:AP8.$DM:NAN.$VN:ACI.$SN:10240001.$MN:MB-MPPS-IV.$HW:R105.$ID:ACIAP824AA00001.$</v>
      </c>
      <c r="D2" t="s">
        <v>169</v>
      </c>
      <c r="O2" t="s">
        <v>92</v>
      </c>
      <c r="P2" t="s">
        <v>95</v>
      </c>
    </row>
    <row r="3" spans="1:16" x14ac:dyDescent="0.3">
      <c r="A3" s="9" t="s">
        <v>41</v>
      </c>
      <c r="B3">
        <v>10240002</v>
      </c>
      <c r="C3" t="str">
        <f t="shared" ref="C3:C51" si="0">".$DT:AP8.$DM:NAN.$VN:ACI.$SN:"&amp;B3&amp;".$MN:MB-MPPS-IV.$HW:R105.$ID:ACIAP824AA000"&amp;A3&amp;".$"</f>
        <v>.$DT:AP8.$DM:NAN.$VN:ACI.$SN:10240002.$MN:MB-MPPS-IV.$HW:R105.$ID:ACIAP824AA00002.$</v>
      </c>
      <c r="D3" t="s">
        <v>170</v>
      </c>
      <c r="O3" t="s">
        <v>94</v>
      </c>
      <c r="P3" t="s">
        <v>96</v>
      </c>
    </row>
    <row r="4" spans="1:16" x14ac:dyDescent="0.3">
      <c r="A4" s="9" t="s">
        <v>42</v>
      </c>
      <c r="B4">
        <v>10240003</v>
      </c>
      <c r="C4" t="str">
        <f t="shared" si="0"/>
        <v>.$DT:AP8.$DM:NAN.$VN:ACI.$SN:10240003.$MN:MB-MPPS-IV.$HW:R105.$ID:ACIAP824AA00003.$</v>
      </c>
      <c r="D4" t="s">
        <v>171</v>
      </c>
      <c r="O4" t="s">
        <v>91</v>
      </c>
    </row>
    <row r="5" spans="1:16" x14ac:dyDescent="0.3">
      <c r="A5" s="9" t="s">
        <v>43</v>
      </c>
      <c r="B5">
        <v>10240004</v>
      </c>
      <c r="C5" t="str">
        <f t="shared" si="0"/>
        <v>.$DT:AP8.$DM:NAN.$VN:ACI.$SN:10240004.$MN:MB-MPPS-IV.$HW:R105.$ID:ACIAP824AA00004.$</v>
      </c>
      <c r="D5" t="s">
        <v>98</v>
      </c>
      <c r="O5" t="s">
        <v>36</v>
      </c>
    </row>
    <row r="6" spans="1:16" x14ac:dyDescent="0.3">
      <c r="A6" s="9" t="s">
        <v>44</v>
      </c>
      <c r="B6">
        <v>10240005</v>
      </c>
      <c r="C6" t="str">
        <f t="shared" si="0"/>
        <v>.$DT:AP8.$DM:NAN.$VN:ACI.$SN:10240005.$MN:MB-MPPS-IV.$HW:R105.$ID:ACIAP824AA00005.$</v>
      </c>
      <c r="D6" t="s">
        <v>99</v>
      </c>
      <c r="O6" t="s">
        <v>35</v>
      </c>
    </row>
    <row r="7" spans="1:16" x14ac:dyDescent="0.3">
      <c r="A7" s="9" t="s">
        <v>45</v>
      </c>
      <c r="B7">
        <v>10240006</v>
      </c>
      <c r="C7" t="str">
        <f t="shared" si="0"/>
        <v>.$DT:AP8.$DM:NAN.$VN:ACI.$SN:10240006.$MN:MB-MPPS-IV.$HW:R105.$ID:ACIAP824AA00006.$</v>
      </c>
      <c r="D7" t="s">
        <v>100</v>
      </c>
    </row>
    <row r="8" spans="1:16" x14ac:dyDescent="0.3">
      <c r="A8" s="9" t="s">
        <v>46</v>
      </c>
      <c r="B8">
        <v>10240007</v>
      </c>
      <c r="C8" t="str">
        <f t="shared" si="0"/>
        <v>.$DT:AP8.$DM:NAN.$VN:ACI.$SN:10240007.$MN:MB-MPPS-IV.$HW:R105.$ID:ACIAP824AA00007.$</v>
      </c>
      <c r="D8" t="s">
        <v>101</v>
      </c>
      <c r="O8" t="s">
        <v>34</v>
      </c>
    </row>
    <row r="9" spans="1:16" x14ac:dyDescent="0.3">
      <c r="A9" s="9" t="s">
        <v>47</v>
      </c>
      <c r="B9">
        <v>10240008</v>
      </c>
      <c r="C9" t="str">
        <f t="shared" si="0"/>
        <v>.$DT:AP8.$DM:NAN.$VN:ACI.$SN:10240008.$MN:MB-MPPS-IV.$HW:R105.$ID:ACIAP824AA00008.$</v>
      </c>
      <c r="D9" t="s">
        <v>102</v>
      </c>
      <c r="O9" t="s">
        <v>93</v>
      </c>
      <c r="P9" t="str">
        <f>IF(O8=O5,"OK","NG")</f>
        <v>OK</v>
      </c>
    </row>
    <row r="10" spans="1:16" x14ac:dyDescent="0.3">
      <c r="A10" s="9" t="s">
        <v>48</v>
      </c>
      <c r="B10">
        <v>10240009</v>
      </c>
      <c r="C10" t="str">
        <f t="shared" si="0"/>
        <v>.$DT:AP8.$DM:NAN.$VN:ACI.$SN:10240009.$MN:MB-MPPS-IV.$HW:R105.$ID:ACIAP824AA00009.$</v>
      </c>
      <c r="D10" t="s">
        <v>103</v>
      </c>
    </row>
    <row r="11" spans="1:16" x14ac:dyDescent="0.3">
      <c r="A11" s="9" t="s">
        <v>49</v>
      </c>
      <c r="B11">
        <v>10240010</v>
      </c>
      <c r="C11" t="str">
        <f t="shared" si="0"/>
        <v>.$DT:AP8.$DM:NAN.$VN:ACI.$SN:10240010.$MN:MB-MPPS-IV.$HW:R105.$ID:ACIAP824AA00010.$</v>
      </c>
      <c r="D11" t="s">
        <v>104</v>
      </c>
    </row>
    <row r="12" spans="1:16" x14ac:dyDescent="0.3">
      <c r="A12" s="9" t="s">
        <v>50</v>
      </c>
      <c r="B12">
        <v>10240011</v>
      </c>
      <c r="C12" t="str">
        <f t="shared" si="0"/>
        <v>.$DT:AP8.$DM:NAN.$VN:ACI.$SN:10240011.$MN:MB-MPPS-IV.$HW:R105.$ID:ACIAP824AA00011.$</v>
      </c>
      <c r="D12" t="s">
        <v>105</v>
      </c>
    </row>
    <row r="13" spans="1:16" x14ac:dyDescent="0.3">
      <c r="A13" s="9" t="s">
        <v>51</v>
      </c>
      <c r="B13">
        <v>10240012</v>
      </c>
      <c r="C13" t="str">
        <f t="shared" si="0"/>
        <v>.$DT:AP8.$DM:NAN.$VN:ACI.$SN:10240012.$MN:MB-MPPS-IV.$HW:R105.$ID:ACIAP824AA00012.$</v>
      </c>
      <c r="D13" t="s">
        <v>106</v>
      </c>
    </row>
    <row r="14" spans="1:16" x14ac:dyDescent="0.3">
      <c r="A14" s="9" t="s">
        <v>52</v>
      </c>
      <c r="B14">
        <v>10240013</v>
      </c>
      <c r="C14" t="str">
        <f t="shared" si="0"/>
        <v>.$DT:AP8.$DM:NAN.$VN:ACI.$SN:10240013.$MN:MB-MPPS-IV.$HW:R105.$ID:ACIAP824AA00013.$</v>
      </c>
      <c r="D14" t="s">
        <v>107</v>
      </c>
    </row>
    <row r="15" spans="1:16" x14ac:dyDescent="0.3">
      <c r="A15" s="9" t="s">
        <v>53</v>
      </c>
      <c r="B15">
        <v>10240014</v>
      </c>
      <c r="C15" t="str">
        <f t="shared" si="0"/>
        <v>.$DT:AP8.$DM:NAN.$VN:ACI.$SN:10240014.$MN:MB-MPPS-IV.$HW:R105.$ID:ACIAP824AA00014.$</v>
      </c>
      <c r="D15" t="s">
        <v>108</v>
      </c>
    </row>
    <row r="16" spans="1:16" x14ac:dyDescent="0.3">
      <c r="A16" s="9" t="s">
        <v>54</v>
      </c>
      <c r="B16">
        <v>10240015</v>
      </c>
      <c r="C16" t="str">
        <f t="shared" si="0"/>
        <v>.$DT:AP8.$DM:NAN.$VN:ACI.$SN:10240015.$MN:MB-MPPS-IV.$HW:R105.$ID:ACIAP824AA00015.$</v>
      </c>
      <c r="D16" t="s">
        <v>109</v>
      </c>
    </row>
    <row r="17" spans="1:4" x14ac:dyDescent="0.3">
      <c r="A17" s="9" t="s">
        <v>55</v>
      </c>
      <c r="B17">
        <v>10240016</v>
      </c>
      <c r="C17" t="str">
        <f t="shared" si="0"/>
        <v>.$DT:AP8.$DM:NAN.$VN:ACI.$SN:10240016.$MN:MB-MPPS-IV.$HW:R105.$ID:ACIAP824AA00016.$</v>
      </c>
      <c r="D17" t="s">
        <v>110</v>
      </c>
    </row>
    <row r="18" spans="1:4" x14ac:dyDescent="0.3">
      <c r="A18" s="9" t="s">
        <v>56</v>
      </c>
      <c r="B18">
        <v>10240017</v>
      </c>
      <c r="C18" t="str">
        <f t="shared" si="0"/>
        <v>.$DT:AP8.$DM:NAN.$VN:ACI.$SN:10240017.$MN:MB-MPPS-IV.$HW:R105.$ID:ACIAP824AA00017.$</v>
      </c>
      <c r="D18" t="s">
        <v>111</v>
      </c>
    </row>
    <row r="19" spans="1:4" x14ac:dyDescent="0.3">
      <c r="A19" s="9" t="s">
        <v>57</v>
      </c>
      <c r="B19">
        <v>10240018</v>
      </c>
      <c r="C19" t="str">
        <f t="shared" si="0"/>
        <v>.$DT:AP8.$DM:NAN.$VN:ACI.$SN:10240018.$MN:MB-MPPS-IV.$HW:R105.$ID:ACIAP824AA00018.$</v>
      </c>
      <c r="D19" t="s">
        <v>112</v>
      </c>
    </row>
    <row r="20" spans="1:4" x14ac:dyDescent="0.3">
      <c r="A20" s="9" t="s">
        <v>58</v>
      </c>
      <c r="B20">
        <v>10240019</v>
      </c>
      <c r="C20" t="str">
        <f t="shared" si="0"/>
        <v>.$DT:AP8.$DM:NAN.$VN:ACI.$SN:10240019.$MN:MB-MPPS-IV.$HW:R105.$ID:ACIAP824AA00019.$</v>
      </c>
      <c r="D20" t="s">
        <v>113</v>
      </c>
    </row>
    <row r="21" spans="1:4" x14ac:dyDescent="0.3">
      <c r="A21" s="9" t="s">
        <v>59</v>
      </c>
      <c r="B21">
        <v>10240020</v>
      </c>
      <c r="C21" t="str">
        <f t="shared" si="0"/>
        <v>.$DT:AP8.$DM:NAN.$VN:ACI.$SN:10240020.$MN:MB-MPPS-IV.$HW:R105.$ID:ACIAP824AA00020.$</v>
      </c>
      <c r="D21" t="s">
        <v>114</v>
      </c>
    </row>
    <row r="22" spans="1:4" x14ac:dyDescent="0.3">
      <c r="A22" s="9" t="s">
        <v>60</v>
      </c>
      <c r="B22">
        <v>10240021</v>
      </c>
      <c r="C22" t="str">
        <f t="shared" si="0"/>
        <v>.$DT:AP8.$DM:NAN.$VN:ACI.$SN:10240021.$MN:MB-MPPS-IV.$HW:R105.$ID:ACIAP824AA00021.$</v>
      </c>
      <c r="D22" t="s">
        <v>115</v>
      </c>
    </row>
    <row r="23" spans="1:4" x14ac:dyDescent="0.3">
      <c r="A23" s="9" t="s">
        <v>61</v>
      </c>
      <c r="B23">
        <v>10240022</v>
      </c>
      <c r="C23" t="str">
        <f t="shared" si="0"/>
        <v>.$DT:AP8.$DM:NAN.$VN:ACI.$SN:10240022.$MN:MB-MPPS-IV.$HW:R105.$ID:ACIAP824AA00022.$</v>
      </c>
      <c r="D23" t="s">
        <v>116</v>
      </c>
    </row>
    <row r="24" spans="1:4" x14ac:dyDescent="0.3">
      <c r="A24" s="9" t="s">
        <v>62</v>
      </c>
      <c r="B24">
        <v>10240023</v>
      </c>
      <c r="C24" t="str">
        <f t="shared" si="0"/>
        <v>.$DT:AP8.$DM:NAN.$VN:ACI.$SN:10240023.$MN:MB-MPPS-IV.$HW:R105.$ID:ACIAP824AA00023.$</v>
      </c>
      <c r="D24" t="s">
        <v>117</v>
      </c>
    </row>
    <row r="25" spans="1:4" x14ac:dyDescent="0.3">
      <c r="A25" s="9" t="s">
        <v>63</v>
      </c>
      <c r="B25">
        <v>10240024</v>
      </c>
      <c r="C25" t="str">
        <f t="shared" si="0"/>
        <v>.$DT:AP8.$DM:NAN.$VN:ACI.$SN:10240024.$MN:MB-MPPS-IV.$HW:R105.$ID:ACIAP824AA00024.$</v>
      </c>
      <c r="D25" t="s">
        <v>118</v>
      </c>
    </row>
    <row r="26" spans="1:4" x14ac:dyDescent="0.3">
      <c r="A26" s="9" t="s">
        <v>64</v>
      </c>
      <c r="B26">
        <v>10240025</v>
      </c>
      <c r="C26" t="str">
        <f t="shared" si="0"/>
        <v>.$DT:AP8.$DM:NAN.$VN:ACI.$SN:10240025.$MN:MB-MPPS-IV.$HW:R105.$ID:ACIAP824AA00025.$</v>
      </c>
      <c r="D26" t="s">
        <v>119</v>
      </c>
    </row>
    <row r="27" spans="1:4" x14ac:dyDescent="0.3">
      <c r="A27" s="9" t="s">
        <v>65</v>
      </c>
      <c r="B27">
        <v>10240026</v>
      </c>
      <c r="C27" t="str">
        <f t="shared" si="0"/>
        <v>.$DT:AP8.$DM:NAN.$VN:ACI.$SN:10240026.$MN:MB-MPPS-IV.$HW:R105.$ID:ACIAP824AA00026.$</v>
      </c>
      <c r="D27" t="s">
        <v>120</v>
      </c>
    </row>
    <row r="28" spans="1:4" x14ac:dyDescent="0.3">
      <c r="A28" s="9" t="s">
        <v>66</v>
      </c>
      <c r="B28">
        <v>10240027</v>
      </c>
      <c r="C28" t="str">
        <f t="shared" si="0"/>
        <v>.$DT:AP8.$DM:NAN.$VN:ACI.$SN:10240027.$MN:MB-MPPS-IV.$HW:R105.$ID:ACIAP824AA00027.$</v>
      </c>
      <c r="D28" t="s">
        <v>121</v>
      </c>
    </row>
    <row r="29" spans="1:4" x14ac:dyDescent="0.3">
      <c r="A29" s="9" t="s">
        <v>67</v>
      </c>
      <c r="B29">
        <v>10240028</v>
      </c>
      <c r="C29" t="str">
        <f t="shared" si="0"/>
        <v>.$DT:AP8.$DM:NAN.$VN:ACI.$SN:10240028.$MN:MB-MPPS-IV.$HW:R105.$ID:ACIAP824AA00028.$</v>
      </c>
      <c r="D29" t="s">
        <v>122</v>
      </c>
    </row>
    <row r="30" spans="1:4" x14ac:dyDescent="0.3">
      <c r="A30" s="9" t="s">
        <v>68</v>
      </c>
      <c r="B30">
        <v>10240029</v>
      </c>
      <c r="C30" t="str">
        <f t="shared" si="0"/>
        <v>.$DT:AP8.$DM:NAN.$VN:ACI.$SN:10240029.$MN:MB-MPPS-IV.$HW:R105.$ID:ACIAP824AA00029.$</v>
      </c>
      <c r="D30" t="s">
        <v>34</v>
      </c>
    </row>
    <row r="31" spans="1:4" x14ac:dyDescent="0.3">
      <c r="A31" s="9" t="s">
        <v>69</v>
      </c>
      <c r="B31">
        <v>10240030</v>
      </c>
      <c r="C31" t="str">
        <f t="shared" si="0"/>
        <v>.$DT:AP8.$DM:NAN.$VN:ACI.$SN:10240030.$MN:MB-MPPS-IV.$HW:R105.$ID:ACIAP824AA00030.$</v>
      </c>
      <c r="D31" t="s">
        <v>35</v>
      </c>
    </row>
    <row r="32" spans="1:4" x14ac:dyDescent="0.3">
      <c r="A32" s="9" t="s">
        <v>70</v>
      </c>
      <c r="B32">
        <v>10240031</v>
      </c>
      <c r="C32" t="str">
        <f t="shared" si="0"/>
        <v>.$DT:AP8.$DM:NAN.$VN:ACI.$SN:10240031.$MN:MB-MPPS-IV.$HW:R105.$ID:ACIAP824AA00031.$</v>
      </c>
      <c r="D32" t="s">
        <v>123</v>
      </c>
    </row>
    <row r="33" spans="1:4" x14ac:dyDescent="0.3">
      <c r="A33" s="9" t="s">
        <v>71</v>
      </c>
      <c r="B33">
        <v>10240032</v>
      </c>
      <c r="C33" t="str">
        <f t="shared" si="0"/>
        <v>.$DT:AP8.$DM:NAN.$VN:ACI.$SN:10240032.$MN:MB-MPPS-IV.$HW:R105.$ID:ACIAP824AA00032.$</v>
      </c>
      <c r="D33" t="s">
        <v>124</v>
      </c>
    </row>
    <row r="34" spans="1:4" x14ac:dyDescent="0.3">
      <c r="A34" s="9" t="s">
        <v>72</v>
      </c>
      <c r="B34">
        <v>10240033</v>
      </c>
      <c r="C34" t="str">
        <f t="shared" si="0"/>
        <v>.$DT:AP8.$DM:NAN.$VN:ACI.$SN:10240033.$MN:MB-MPPS-IV.$HW:R105.$ID:ACIAP824AA00033.$</v>
      </c>
      <c r="D34" t="s">
        <v>125</v>
      </c>
    </row>
    <row r="35" spans="1:4" x14ac:dyDescent="0.3">
      <c r="A35" s="9" t="s">
        <v>73</v>
      </c>
      <c r="B35">
        <v>10240034</v>
      </c>
      <c r="C35" t="str">
        <f t="shared" si="0"/>
        <v>.$DT:AP8.$DM:NAN.$VN:ACI.$SN:10240034.$MN:MB-MPPS-IV.$HW:R105.$ID:ACIAP824AA00034.$</v>
      </c>
      <c r="D35" t="s">
        <v>126</v>
      </c>
    </row>
    <row r="36" spans="1:4" x14ac:dyDescent="0.3">
      <c r="A36" s="9" t="s">
        <v>74</v>
      </c>
      <c r="B36">
        <v>10240035</v>
      </c>
      <c r="C36" t="str">
        <f t="shared" si="0"/>
        <v>.$DT:AP8.$DM:NAN.$VN:ACI.$SN:10240035.$MN:MB-MPPS-IV.$HW:R105.$ID:ACIAP824AA00035.$</v>
      </c>
      <c r="D36" t="s">
        <v>127</v>
      </c>
    </row>
    <row r="37" spans="1:4" x14ac:dyDescent="0.3">
      <c r="A37" s="9" t="s">
        <v>75</v>
      </c>
      <c r="B37">
        <v>10240036</v>
      </c>
      <c r="C37" t="str">
        <f t="shared" si="0"/>
        <v>.$DT:AP8.$DM:NAN.$VN:ACI.$SN:10240036.$MN:MB-MPPS-IV.$HW:R105.$ID:ACIAP824AA00036.$</v>
      </c>
      <c r="D37" t="s">
        <v>128</v>
      </c>
    </row>
    <row r="38" spans="1:4" x14ac:dyDescent="0.3">
      <c r="A38" s="9" t="s">
        <v>76</v>
      </c>
      <c r="B38">
        <v>10240037</v>
      </c>
      <c r="C38" t="str">
        <f t="shared" si="0"/>
        <v>.$DT:AP8.$DM:NAN.$VN:ACI.$SN:10240037.$MN:MB-MPPS-IV.$HW:R105.$ID:ACIAP824AA00037.$</v>
      </c>
      <c r="D38" t="s">
        <v>129</v>
      </c>
    </row>
    <row r="39" spans="1:4" x14ac:dyDescent="0.3">
      <c r="A39" s="9" t="s">
        <v>77</v>
      </c>
      <c r="B39">
        <v>10240038</v>
      </c>
      <c r="C39" t="str">
        <f t="shared" si="0"/>
        <v>.$DT:AP8.$DM:NAN.$VN:ACI.$SN:10240038.$MN:MB-MPPS-IV.$HW:R105.$ID:ACIAP824AA00038.$</v>
      </c>
      <c r="D39" t="s">
        <v>130</v>
      </c>
    </row>
    <row r="40" spans="1:4" x14ac:dyDescent="0.3">
      <c r="A40" s="9" t="s">
        <v>78</v>
      </c>
      <c r="B40">
        <v>10240039</v>
      </c>
      <c r="C40" t="str">
        <f t="shared" si="0"/>
        <v>.$DT:AP8.$DM:NAN.$VN:ACI.$SN:10240039.$MN:MB-MPPS-IV.$HW:R105.$ID:ACIAP824AA00039.$</v>
      </c>
      <c r="D40" t="s">
        <v>131</v>
      </c>
    </row>
    <row r="41" spans="1:4" x14ac:dyDescent="0.3">
      <c r="A41" s="9" t="s">
        <v>79</v>
      </c>
      <c r="B41">
        <v>10240040</v>
      </c>
      <c r="C41" t="str">
        <f t="shared" si="0"/>
        <v>.$DT:AP8.$DM:NAN.$VN:ACI.$SN:10240040.$MN:MB-MPPS-IV.$HW:R105.$ID:ACIAP824AA00040.$</v>
      </c>
      <c r="D41" t="s">
        <v>132</v>
      </c>
    </row>
    <row r="42" spans="1:4" x14ac:dyDescent="0.3">
      <c r="A42" s="9" t="s">
        <v>80</v>
      </c>
      <c r="B42">
        <v>10240041</v>
      </c>
      <c r="C42" t="str">
        <f t="shared" si="0"/>
        <v>.$DT:AP8.$DM:NAN.$VN:ACI.$SN:10240041.$MN:MB-MPPS-IV.$HW:R105.$ID:ACIAP824AA00041.$</v>
      </c>
      <c r="D42" t="s">
        <v>133</v>
      </c>
    </row>
    <row r="43" spans="1:4" x14ac:dyDescent="0.3">
      <c r="A43" s="9" t="s">
        <v>81</v>
      </c>
      <c r="B43">
        <v>10240042</v>
      </c>
      <c r="C43" t="str">
        <f t="shared" si="0"/>
        <v>.$DT:AP8.$DM:NAN.$VN:ACI.$SN:10240042.$MN:MB-MPPS-IV.$HW:R105.$ID:ACIAP824AA00042.$</v>
      </c>
      <c r="D43" t="s">
        <v>134</v>
      </c>
    </row>
    <row r="44" spans="1:4" x14ac:dyDescent="0.3">
      <c r="A44" s="9" t="s">
        <v>82</v>
      </c>
      <c r="B44">
        <v>10240043</v>
      </c>
      <c r="C44" t="str">
        <f t="shared" si="0"/>
        <v>.$DT:AP8.$DM:NAN.$VN:ACI.$SN:10240043.$MN:MB-MPPS-IV.$HW:R105.$ID:ACIAP824AA00043.$</v>
      </c>
      <c r="D44" t="s">
        <v>135</v>
      </c>
    </row>
    <row r="45" spans="1:4" x14ac:dyDescent="0.3">
      <c r="A45" s="9" t="s">
        <v>83</v>
      </c>
      <c r="B45">
        <v>10240044</v>
      </c>
      <c r="C45" t="str">
        <f t="shared" si="0"/>
        <v>.$DT:AP8.$DM:NAN.$VN:ACI.$SN:10240044.$MN:MB-MPPS-IV.$HW:R105.$ID:ACIAP824AA00044.$</v>
      </c>
      <c r="D45" t="s">
        <v>136</v>
      </c>
    </row>
    <row r="46" spans="1:4" x14ac:dyDescent="0.3">
      <c r="A46" s="9" t="s">
        <v>84</v>
      </c>
      <c r="B46">
        <v>10240045</v>
      </c>
      <c r="C46" t="str">
        <f t="shared" si="0"/>
        <v>.$DT:AP8.$DM:NAN.$VN:ACI.$SN:10240045.$MN:MB-MPPS-IV.$HW:R105.$ID:ACIAP824AA00045.$</v>
      </c>
      <c r="D46" t="s">
        <v>137</v>
      </c>
    </row>
    <row r="47" spans="1:4" x14ac:dyDescent="0.3">
      <c r="A47" s="9" t="s">
        <v>85</v>
      </c>
      <c r="B47">
        <v>10240046</v>
      </c>
      <c r="C47" t="str">
        <f t="shared" si="0"/>
        <v>.$DT:AP8.$DM:NAN.$VN:ACI.$SN:10240046.$MN:MB-MPPS-IV.$HW:R105.$ID:ACIAP824AA00046.$</v>
      </c>
      <c r="D47" t="s">
        <v>138</v>
      </c>
    </row>
    <row r="48" spans="1:4" x14ac:dyDescent="0.3">
      <c r="A48" s="9" t="s">
        <v>86</v>
      </c>
      <c r="B48">
        <v>10240047</v>
      </c>
      <c r="C48" t="str">
        <f t="shared" si="0"/>
        <v>.$DT:AP8.$DM:NAN.$VN:ACI.$SN:10240047.$MN:MB-MPPS-IV.$HW:R105.$ID:ACIAP824AA00047.$</v>
      </c>
      <c r="D48" t="s">
        <v>139</v>
      </c>
    </row>
    <row r="49" spans="1:4" x14ac:dyDescent="0.3">
      <c r="A49" s="9" t="s">
        <v>87</v>
      </c>
      <c r="B49">
        <v>10240048</v>
      </c>
      <c r="C49" t="str">
        <f t="shared" si="0"/>
        <v>.$DT:AP8.$DM:NAN.$VN:ACI.$SN:10240048.$MN:MB-MPPS-IV.$HW:R105.$ID:ACIAP824AA00048.$</v>
      </c>
      <c r="D49" t="s">
        <v>140</v>
      </c>
    </row>
    <row r="50" spans="1:4" x14ac:dyDescent="0.3">
      <c r="A50" s="9" t="s">
        <v>88</v>
      </c>
      <c r="B50">
        <v>10240049</v>
      </c>
      <c r="C50" t="str">
        <f t="shared" si="0"/>
        <v>.$DT:AP8.$DM:NAN.$VN:ACI.$SN:10240049.$MN:MB-MPPS-IV.$HW:R105.$ID:ACIAP824AA00049.$</v>
      </c>
      <c r="D50" t="s">
        <v>141</v>
      </c>
    </row>
    <row r="51" spans="1:4" x14ac:dyDescent="0.3">
      <c r="A51" s="9" t="s">
        <v>89</v>
      </c>
      <c r="B51">
        <v>10240050</v>
      </c>
      <c r="C51" t="str">
        <f t="shared" si="0"/>
        <v>.$DT:AP8.$DM:NAN.$VN:ACI.$SN:10240050.$MN:MB-MPPS-IV.$HW:R105.$ID:ACIAP824AA00050.$</v>
      </c>
      <c r="D51" t="s">
        <v>142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1"/>
  <sheetViews>
    <sheetView workbookViewId="0">
      <selection activeCell="F15" sqref="F15"/>
    </sheetView>
  </sheetViews>
  <sheetFormatPr defaultRowHeight="15" outlineLevelCol="1" x14ac:dyDescent="0.3"/>
  <cols>
    <col min="1" max="1" width="6.625" customWidth="1"/>
    <col min="2" max="2" width="9.375" bestFit="1" customWidth="1"/>
    <col min="3" max="3" width="20.5" hidden="1" customWidth="1" outlineLevel="1"/>
    <col min="4" max="4" width="40.125" customWidth="1" collapsed="1"/>
    <col min="5" max="5" width="10.375" customWidth="1"/>
    <col min="6" max="6" width="20.5" hidden="1" customWidth="1" outlineLevel="1"/>
    <col min="7" max="7" width="10" customWidth="1" collapsed="1"/>
    <col min="8" max="8" width="11.75" customWidth="1"/>
  </cols>
  <sheetData>
    <row r="1" spans="1:17" x14ac:dyDescent="0.3">
      <c r="A1" t="s">
        <v>39</v>
      </c>
      <c r="B1" t="s">
        <v>159</v>
      </c>
      <c r="C1" t="s">
        <v>143</v>
      </c>
      <c r="D1" t="s">
        <v>156</v>
      </c>
      <c r="E1" t="s">
        <v>159</v>
      </c>
      <c r="F1" t="s">
        <v>158</v>
      </c>
      <c r="G1" t="s">
        <v>157</v>
      </c>
      <c r="P1" t="s">
        <v>90</v>
      </c>
      <c r="Q1" t="s">
        <v>288</v>
      </c>
    </row>
    <row r="2" spans="1:17" x14ac:dyDescent="0.3">
      <c r="A2" s="9" t="s">
        <v>40</v>
      </c>
      <c r="B2" t="str">
        <f>"122400"&amp;A2</f>
        <v>12240001</v>
      </c>
      <c r="C2" t="str">
        <f>".$DT:AP8.$DM:NAN.$VN:ACI.$SN:"&amp;B2&amp;".$MN:MB-MPPS-IV.$HW:R105.$ID:ACIAP824AC000"&amp;A2&amp;".$"</f>
        <v>.$DT:AP8.$DM:NAN.$VN:ACI.$SN:12240001.$MN:MB-MPPS-IV.$HW:R105.$ID:ACIAP824AC00001.$</v>
      </c>
      <c r="D2" t="s">
        <v>172</v>
      </c>
      <c r="E2" t="str">
        <f>"112400"&amp;A2</f>
        <v>11240001</v>
      </c>
      <c r="F2" t="str">
        <f>".$DT:AHS.$DM:NAN.$VN:ACI.$SN:"&amp;E2&amp;".$MN:HSG01-MB-00.$HW:R102.$ID:ACIAHS24AB000"&amp;A2&amp;".$"</f>
        <v>.$DT:AHS.$DM:NAN.$VN:ACI.$SN:11240001.$MN:HSG01-MB-00.$HW:R102.$ID:ACIAHS24AB00001.$</v>
      </c>
      <c r="G2" t="s">
        <v>284</v>
      </c>
      <c r="P2" t="s">
        <v>92</v>
      </c>
      <c r="Q2" t="s">
        <v>154</v>
      </c>
    </row>
    <row r="3" spans="1:17" x14ac:dyDescent="0.3">
      <c r="A3" s="9" t="s">
        <v>41</v>
      </c>
      <c r="B3" t="str">
        <f t="shared" ref="B3:B11" si="0">"122400"&amp;A3</f>
        <v>12240002</v>
      </c>
      <c r="C3" t="str">
        <f t="shared" ref="C3:C11" si="1">".$DT:AP8.$DM:NAN.$VN:ACI.$SN:"&amp;B3&amp;".$MN:MB-MPPS-IV.$HW:R105.$ID:ACIAP824AC000"&amp;A3&amp;".$"</f>
        <v>.$DT:AP8.$DM:NAN.$VN:ACI.$SN:12240002.$MN:MB-MPPS-IV.$HW:R105.$ID:ACIAP824AC00002.$</v>
      </c>
      <c r="D3" t="s">
        <v>173</v>
      </c>
      <c r="E3" t="str">
        <f t="shared" ref="E3:E11" si="2">"112400"&amp;A3</f>
        <v>11240002</v>
      </c>
      <c r="F3" t="str">
        <f t="shared" ref="F3:F11" si="3">".$DT:AHS.$DM:NAN.$VN:ACI.$SN:"&amp;E3&amp;".$MN:HSG01-MB-00.$HW:R102.$ID:ACIAHS24AB000"&amp;A3&amp;".$"</f>
        <v>.$DT:AHS.$DM:NAN.$VN:ACI.$SN:11240002.$MN:HSG01-MB-00.$HW:R102.$ID:ACIAHS24AB00002.$</v>
      </c>
      <c r="G3" t="s">
        <v>160</v>
      </c>
      <c r="P3" t="s">
        <v>94</v>
      </c>
      <c r="Q3" t="s">
        <v>155</v>
      </c>
    </row>
    <row r="4" spans="1:17" x14ac:dyDescent="0.3">
      <c r="A4" s="9" t="s">
        <v>42</v>
      </c>
      <c r="B4" t="str">
        <f t="shared" si="0"/>
        <v>12240003</v>
      </c>
      <c r="C4" t="str">
        <f t="shared" si="1"/>
        <v>.$DT:AP8.$DM:NAN.$VN:ACI.$SN:12240003.$MN:MB-MPPS-IV.$HW:R105.$ID:ACIAP824AC00003.$</v>
      </c>
      <c r="D4" t="s">
        <v>174</v>
      </c>
      <c r="E4" t="str">
        <f t="shared" si="2"/>
        <v>11240003</v>
      </c>
      <c r="F4" t="str">
        <f t="shared" si="3"/>
        <v>.$DT:AHS.$DM:NAN.$VN:ACI.$SN:11240003.$MN:HSG01-MB-00.$HW:R102.$ID:ACIAHS24AB00003.$</v>
      </c>
      <c r="G4" t="s">
        <v>161</v>
      </c>
      <c r="P4" t="s">
        <v>91</v>
      </c>
    </row>
    <row r="5" spans="1:17" x14ac:dyDescent="0.3">
      <c r="A5" s="9" t="s">
        <v>43</v>
      </c>
      <c r="B5" t="str">
        <f t="shared" si="0"/>
        <v>12240004</v>
      </c>
      <c r="C5" t="str">
        <f t="shared" si="1"/>
        <v>.$DT:AP8.$DM:NAN.$VN:ACI.$SN:12240004.$MN:MB-MPPS-IV.$HW:R105.$ID:ACIAP824AC00004.$</v>
      </c>
      <c r="D5" t="s">
        <v>175</v>
      </c>
      <c r="E5" t="str">
        <f t="shared" si="2"/>
        <v>11240004</v>
      </c>
      <c r="F5" t="str">
        <f t="shared" si="3"/>
        <v>.$DT:AHS.$DM:NAN.$VN:ACI.$SN:11240004.$MN:HSG01-MB-00.$HW:R102.$ID:ACIAHS24AB00004.$</v>
      </c>
      <c r="G5" t="s">
        <v>162</v>
      </c>
      <c r="P5" t="s">
        <v>36</v>
      </c>
    </row>
    <row r="6" spans="1:17" x14ac:dyDescent="0.3">
      <c r="A6" s="9" t="s">
        <v>44</v>
      </c>
      <c r="B6" t="str">
        <f t="shared" si="0"/>
        <v>12240005</v>
      </c>
      <c r="C6" t="str">
        <f t="shared" si="1"/>
        <v>.$DT:AP8.$DM:NAN.$VN:ACI.$SN:12240005.$MN:MB-MPPS-IV.$HW:R105.$ID:ACIAP824AC00005.$</v>
      </c>
      <c r="D6" t="s">
        <v>176</v>
      </c>
      <c r="E6" t="str">
        <f t="shared" si="2"/>
        <v>11240005</v>
      </c>
      <c r="F6" t="str">
        <f t="shared" si="3"/>
        <v>.$DT:AHS.$DM:NAN.$VN:ACI.$SN:11240005.$MN:HSG01-MB-00.$HW:R102.$ID:ACIAHS24AB00005.$</v>
      </c>
      <c r="G6" t="s">
        <v>163</v>
      </c>
    </row>
    <row r="7" spans="1:17" x14ac:dyDescent="0.3">
      <c r="A7" s="9" t="s">
        <v>45</v>
      </c>
      <c r="B7" t="str">
        <f t="shared" si="0"/>
        <v>12240006</v>
      </c>
      <c r="C7" t="str">
        <f t="shared" si="1"/>
        <v>.$DT:AP8.$DM:NAN.$VN:ACI.$SN:12240006.$MN:MB-MPPS-IV.$HW:R105.$ID:ACIAP824AC00006.$</v>
      </c>
      <c r="D7" t="s">
        <v>177</v>
      </c>
      <c r="E7" t="str">
        <f t="shared" si="2"/>
        <v>11240006</v>
      </c>
      <c r="F7" t="str">
        <f t="shared" si="3"/>
        <v>.$DT:AHS.$DM:NAN.$VN:ACI.$SN:11240006.$MN:HSG01-MB-00.$HW:R102.$ID:ACIAHS24AB00006.$</v>
      </c>
      <c r="G7" t="s">
        <v>164</v>
      </c>
    </row>
    <row r="8" spans="1:17" x14ac:dyDescent="0.3">
      <c r="A8" s="9" t="s">
        <v>46</v>
      </c>
      <c r="B8" t="str">
        <f t="shared" si="0"/>
        <v>12240007</v>
      </c>
      <c r="C8" t="str">
        <f t="shared" si="1"/>
        <v>.$DT:AP8.$DM:NAN.$VN:ACI.$SN:12240007.$MN:MB-MPPS-IV.$HW:R105.$ID:ACIAP824AC00007.$</v>
      </c>
      <c r="D8" t="s">
        <v>178</v>
      </c>
      <c r="E8" t="str">
        <f t="shared" si="2"/>
        <v>11240007</v>
      </c>
      <c r="F8" t="str">
        <f t="shared" si="3"/>
        <v>.$DT:AHS.$DM:NAN.$VN:ACI.$SN:11240007.$MN:HSG01-MB-00.$HW:R102.$ID:ACIAHS24AB00007.$</v>
      </c>
      <c r="G8" t="s">
        <v>165</v>
      </c>
      <c r="P8" t="s">
        <v>34</v>
      </c>
    </row>
    <row r="9" spans="1:17" x14ac:dyDescent="0.3">
      <c r="A9" s="9" t="s">
        <v>47</v>
      </c>
      <c r="B9" t="str">
        <f t="shared" si="0"/>
        <v>12240008</v>
      </c>
      <c r="C9" t="str">
        <f t="shared" si="1"/>
        <v>.$DT:AP8.$DM:NAN.$VN:ACI.$SN:12240008.$MN:MB-MPPS-IV.$HW:R105.$ID:ACIAP824AC00008.$</v>
      </c>
      <c r="D9" t="s">
        <v>179</v>
      </c>
      <c r="E9" t="str">
        <f t="shared" si="2"/>
        <v>11240008</v>
      </c>
      <c r="F9" t="str">
        <f t="shared" si="3"/>
        <v>.$DT:AHS.$DM:NAN.$VN:ACI.$SN:11240008.$MN:HSG01-MB-00.$HW:R102.$ID:ACIAHS24AB00008.$</v>
      </c>
      <c r="G9" t="s">
        <v>166</v>
      </c>
      <c r="P9" t="s">
        <v>93</v>
      </c>
      <c r="Q9" t="str">
        <f>IF(P8=P5,"OK","NG")</f>
        <v>OK</v>
      </c>
    </row>
    <row r="10" spans="1:17" x14ac:dyDescent="0.3">
      <c r="A10" s="9" t="s">
        <v>48</v>
      </c>
      <c r="B10" t="str">
        <f t="shared" si="0"/>
        <v>12240009</v>
      </c>
      <c r="C10" t="str">
        <f t="shared" si="1"/>
        <v>.$DT:AP8.$DM:NAN.$VN:ACI.$SN:12240009.$MN:MB-MPPS-IV.$HW:R105.$ID:ACIAP824AC00009.$</v>
      </c>
      <c r="D10" t="s">
        <v>180</v>
      </c>
      <c r="E10" t="str">
        <f t="shared" si="2"/>
        <v>11240009</v>
      </c>
      <c r="F10" t="str">
        <f t="shared" si="3"/>
        <v>.$DT:AHS.$DM:NAN.$VN:ACI.$SN:11240009.$MN:HSG01-MB-00.$HW:R102.$ID:ACIAHS24AB00009.$</v>
      </c>
      <c r="G10" t="s">
        <v>167</v>
      </c>
    </row>
    <row r="11" spans="1:17" x14ac:dyDescent="0.3">
      <c r="A11" s="9" t="s">
        <v>49</v>
      </c>
      <c r="B11" t="str">
        <f t="shared" si="0"/>
        <v>12240010</v>
      </c>
      <c r="C11" t="str">
        <f t="shared" si="1"/>
        <v>.$DT:AP8.$DM:NAN.$VN:ACI.$SN:12240010.$MN:MB-MPPS-IV.$HW:R105.$ID:ACIAP824AC00010.$</v>
      </c>
      <c r="D11" t="s">
        <v>181</v>
      </c>
      <c r="E11" t="str">
        <f t="shared" si="2"/>
        <v>11240010</v>
      </c>
      <c r="F11" t="str">
        <f t="shared" si="3"/>
        <v>.$DT:AHS.$DM:NAN.$VN:ACI.$SN:11240010.$MN:HSG01-MB-00.$HW:R102.$ID:ACIAHS24AB00010.$</v>
      </c>
      <c r="G11" t="s">
        <v>168</v>
      </c>
    </row>
    <row r="12" spans="1:17" x14ac:dyDescent="0.3">
      <c r="A12" s="9"/>
    </row>
    <row r="13" spans="1:17" x14ac:dyDescent="0.3">
      <c r="A13" s="9"/>
    </row>
    <row r="14" spans="1:17" x14ac:dyDescent="0.3">
      <c r="A14" s="9"/>
    </row>
    <row r="15" spans="1:17" x14ac:dyDescent="0.3">
      <c r="A15" s="9"/>
    </row>
    <row r="16" spans="1:17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2"/>
  <sheetViews>
    <sheetView workbookViewId="0">
      <selection activeCell="F15" sqref="F15"/>
    </sheetView>
  </sheetViews>
  <sheetFormatPr defaultRowHeight="15" outlineLevelCol="1" x14ac:dyDescent="0.3"/>
  <cols>
    <col min="1" max="1" width="6.625" customWidth="1"/>
    <col min="2" max="2" width="9.375" bestFit="1" customWidth="1"/>
    <col min="3" max="3" width="20.5" hidden="1" customWidth="1" outlineLevel="1"/>
    <col min="4" max="4" width="25.25" customWidth="1" collapsed="1"/>
    <col min="5" max="5" width="10.75" customWidth="1"/>
    <col min="6" max="6" width="20.5" hidden="1" customWidth="1" outlineLevel="1"/>
    <col min="7" max="7" width="33.25" customWidth="1" collapsed="1"/>
    <col min="8" max="8" width="10.375" customWidth="1"/>
    <col min="9" max="9" width="20.5" hidden="1" customWidth="1" outlineLevel="1"/>
    <col min="10" max="10" width="20.75" customWidth="1" collapsed="1"/>
    <col min="11" max="11" width="11.75" customWidth="1"/>
  </cols>
  <sheetData>
    <row r="1" spans="1:20" x14ac:dyDescent="0.3">
      <c r="A1" t="s">
        <v>39</v>
      </c>
      <c r="B1" t="s">
        <v>183</v>
      </c>
      <c r="C1" t="s">
        <v>185</v>
      </c>
      <c r="D1" t="s">
        <v>184</v>
      </c>
      <c r="E1" t="s">
        <v>186</v>
      </c>
      <c r="F1" t="s">
        <v>187</v>
      </c>
      <c r="G1" t="s">
        <v>156</v>
      </c>
      <c r="H1" t="s">
        <v>188</v>
      </c>
      <c r="I1" t="s">
        <v>158</v>
      </c>
      <c r="J1" t="s">
        <v>157</v>
      </c>
    </row>
    <row r="2" spans="1:20" x14ac:dyDescent="0.3">
      <c r="A2" s="9" t="s">
        <v>285</v>
      </c>
      <c r="B2">
        <v>12240011</v>
      </c>
      <c r="C2" t="str">
        <f>".$DT:"&amp;"AM8"&amp;".$DM:NAN.$VN:ACI.$SN:"&amp;B2&amp;".$MN:AFM8-TR41TC2RN20.$HW:R101.$ID:ACI"&amp;"AM8"&amp;"24"&amp;"B"&amp;"C"&amp;"0"&amp;MID(B2,5,4)&amp;".$"</f>
        <v>.$DT:AM8.$DM:NAN.$VN:ACI.$SN:12240011.$MN:AFM8-TR41TC2RN20.$HW:R101.$ID:ACIAM824BC00011.$</v>
      </c>
      <c r="D2" t="s">
        <v>274</v>
      </c>
      <c r="E2">
        <v>12240021</v>
      </c>
      <c r="F2" t="str">
        <f>".$DT:"&amp;"AP8"&amp;".$DM:NAN.$VN:ACI.$SN:"&amp;E2&amp;".$MN:AFM901E-90VPS"&amp;".$HW:R102.$ID:ACI"&amp;"AP8"&amp;"24"&amp;"B"&amp;"C"&amp;"0"&amp;MID(E2,5,4)&amp;".$"</f>
        <v>.$DT:AP8.$DM:NAN.$VN:ACI.$SN:12240021.$MN:AFM901E-90VPS.$HW:R102.$ID:ACIAP824BC00021.$</v>
      </c>
      <c r="G2" t="s">
        <v>256</v>
      </c>
      <c r="H2">
        <v>12240031</v>
      </c>
      <c r="I2" t="str">
        <f>".$DT:"&amp;"LHS"&amp;".$DM:NAN.$VN:ACI.$SN:"&amp;H2&amp;".$MN:HSG-CCOR-TB-PS"&amp;".$HW:R201.$ID:ACI"&amp;"LHS"&amp;"24"&amp;"B"&amp;"C"&amp;"0"&amp;MID(H2,5,4)&amp;".$"</f>
        <v>.$DT:LHS.$DM:NAN.$VN:ACI.$SN:12240031.$MN:HSG-CCOR-TB-PS.$HW:R201.$ID:ACILHS24BC00031.$</v>
      </c>
      <c r="J2" s="25" t="s">
        <v>255</v>
      </c>
    </row>
    <row r="3" spans="1:20" x14ac:dyDescent="0.3">
      <c r="A3" s="9" t="s">
        <v>286</v>
      </c>
      <c r="B3">
        <v>12240012</v>
      </c>
      <c r="C3" t="str">
        <f t="shared" ref="C3:C11" si="0">".$DT:"&amp;"AM8"&amp;".$DM:NAN.$VN:ACI.$SN:"&amp;B3&amp;".$MN:AFM8-TR41TC2RN20.$HW:R101.$ID:ACI"&amp;"AM8"&amp;"24"&amp;"B"&amp;"C"&amp;"0"&amp;MID(B3,5,4)&amp;".$"</f>
        <v>.$DT:AM8.$DM:NAN.$VN:ACI.$SN:12240012.$MN:AFM8-TR41TC2RN20.$HW:R101.$ID:ACIAM824BC00012.$</v>
      </c>
      <c r="D3" t="s">
        <v>275</v>
      </c>
      <c r="E3">
        <v>12240022</v>
      </c>
      <c r="F3" t="str">
        <f t="shared" ref="F3:F11" si="1">".$DT:"&amp;"AP8"&amp;".$DM:NAN.$VN:ACI.$SN:"&amp;E3&amp;".$MN:AFM901E-90VPS"&amp;".$HW:R102.$ID:ACI"&amp;"AP8"&amp;"24"&amp;"B"&amp;"C"&amp;"0"&amp;MID(E3,5,4)&amp;".$"</f>
        <v>.$DT:AP8.$DM:NAN.$VN:ACI.$SN:12240022.$MN:AFM901E-90VPS.$HW:R102.$ID:ACIAP824BC00022.$</v>
      </c>
      <c r="G3" t="s">
        <v>257</v>
      </c>
      <c r="H3">
        <v>12240032</v>
      </c>
      <c r="I3" t="str">
        <f t="shared" ref="I3:I11" si="2">".$DT:"&amp;"LHS"&amp;".$DM:NAN.$VN:ACI.$SN:"&amp;H3&amp;".$MN:HSG-CCOR-TB-PS"&amp;".$HW:R201.$ID:ACI"&amp;"LHS"&amp;"24"&amp;"B"&amp;"C"&amp;"0"&amp;MID(H3,5,4)&amp;".$"</f>
        <v>.$DT:LHS.$DM:NAN.$VN:ACI.$SN:12240032.$MN:HSG-CCOR-TB-PS.$HW:R201.$ID:ACILHS24BC00032.$</v>
      </c>
      <c r="J3" t="s">
        <v>266</v>
      </c>
    </row>
    <row r="4" spans="1:20" x14ac:dyDescent="0.3">
      <c r="A4" s="9" t="s">
        <v>52</v>
      </c>
      <c r="B4">
        <v>12240013</v>
      </c>
      <c r="C4" t="str">
        <f t="shared" si="0"/>
        <v>.$DT:AM8.$DM:NAN.$VN:ACI.$SN:12240013.$MN:AFM8-TR41TC2RN20.$HW:R101.$ID:ACIAM824BC00013.$</v>
      </c>
      <c r="D4" t="s">
        <v>276</v>
      </c>
      <c r="E4">
        <v>12240023</v>
      </c>
      <c r="F4" t="str">
        <f t="shared" si="1"/>
        <v>.$DT:AP8.$DM:NAN.$VN:ACI.$SN:12240023.$MN:AFM901E-90VPS.$HW:R102.$ID:ACIAP824BC00023.$</v>
      </c>
      <c r="G4" t="s">
        <v>258</v>
      </c>
      <c r="H4">
        <v>12240033</v>
      </c>
      <c r="I4" t="str">
        <f t="shared" si="2"/>
        <v>.$DT:LHS.$DM:NAN.$VN:ACI.$SN:12240033.$MN:HSG-CCOR-TB-PS.$HW:R201.$ID:ACILHS24BC00033.$</v>
      </c>
      <c r="J4" t="s">
        <v>287</v>
      </c>
    </row>
    <row r="5" spans="1:20" x14ac:dyDescent="0.3">
      <c r="A5" s="9" t="s">
        <v>53</v>
      </c>
      <c r="B5">
        <v>12240014</v>
      </c>
      <c r="C5" t="str">
        <f t="shared" si="0"/>
        <v>.$DT:AM8.$DM:NAN.$VN:ACI.$SN:12240014.$MN:AFM8-TR41TC2RN20.$HW:R101.$ID:ACIAM824BC00014.$</v>
      </c>
      <c r="D5" t="s">
        <v>277</v>
      </c>
      <c r="E5">
        <v>12240024</v>
      </c>
      <c r="F5" t="str">
        <f t="shared" si="1"/>
        <v>.$DT:AP8.$DM:NAN.$VN:ACI.$SN:12240024.$MN:AFM901E-90VPS.$HW:R102.$ID:ACIAP824BC00024.$</v>
      </c>
      <c r="G5" t="s">
        <v>259</v>
      </c>
      <c r="H5">
        <v>12240034</v>
      </c>
      <c r="I5" t="str">
        <f t="shared" si="2"/>
        <v>.$DT:LHS.$DM:NAN.$VN:ACI.$SN:12240034.$MN:HSG-CCOR-TB-PS.$HW:R201.$ID:ACILHS24BC00034.$</v>
      </c>
      <c r="J5" t="s">
        <v>267</v>
      </c>
    </row>
    <row r="6" spans="1:20" x14ac:dyDescent="0.3">
      <c r="A6" s="9" t="s">
        <v>54</v>
      </c>
      <c r="B6">
        <v>12240015</v>
      </c>
      <c r="C6" t="str">
        <f t="shared" si="0"/>
        <v>.$DT:AM8.$DM:NAN.$VN:ACI.$SN:12240015.$MN:AFM8-TR41TC2RN20.$HW:R101.$ID:ACIAM824BC00015.$</v>
      </c>
      <c r="D6" t="s">
        <v>278</v>
      </c>
      <c r="E6">
        <v>12240025</v>
      </c>
      <c r="F6" t="str">
        <f t="shared" si="1"/>
        <v>.$DT:AP8.$DM:NAN.$VN:ACI.$SN:12240025.$MN:AFM901E-90VPS.$HW:R102.$ID:ACIAP824BC00025.$</v>
      </c>
      <c r="G6" t="s">
        <v>260</v>
      </c>
      <c r="H6">
        <v>12240035</v>
      </c>
      <c r="I6" t="str">
        <f t="shared" si="2"/>
        <v>.$DT:LHS.$DM:NAN.$VN:ACI.$SN:12240035.$MN:HSG-CCOR-TB-PS.$HW:R201.$ID:ACILHS24BC00035.$</v>
      </c>
      <c r="J6" t="s">
        <v>268</v>
      </c>
    </row>
    <row r="7" spans="1:20" x14ac:dyDescent="0.3">
      <c r="A7" s="9" t="s">
        <v>55</v>
      </c>
      <c r="B7">
        <v>12240016</v>
      </c>
      <c r="C7" t="str">
        <f t="shared" si="0"/>
        <v>.$DT:AM8.$DM:NAN.$VN:ACI.$SN:12240016.$MN:AFM8-TR41TC2RN20.$HW:R101.$ID:ACIAM824BC00016.$</v>
      </c>
      <c r="D7" t="s">
        <v>279</v>
      </c>
      <c r="E7">
        <v>12240026</v>
      </c>
      <c r="F7" t="str">
        <f t="shared" si="1"/>
        <v>.$DT:AP8.$DM:NAN.$VN:ACI.$SN:12240026.$MN:AFM901E-90VPS.$HW:R102.$ID:ACIAP824BC00026.$</v>
      </c>
      <c r="G7" t="s">
        <v>261</v>
      </c>
      <c r="H7">
        <v>12240036</v>
      </c>
      <c r="I7" t="str">
        <f t="shared" si="2"/>
        <v>.$DT:LHS.$DM:NAN.$VN:ACI.$SN:12240036.$MN:HSG-CCOR-TB-PS.$HW:R201.$ID:ACILHS24BC00036.$</v>
      </c>
      <c r="J7" t="s">
        <v>269</v>
      </c>
    </row>
    <row r="8" spans="1:20" x14ac:dyDescent="0.3">
      <c r="A8" s="9" t="s">
        <v>56</v>
      </c>
      <c r="B8">
        <v>12240017</v>
      </c>
      <c r="C8" t="str">
        <f t="shared" si="0"/>
        <v>.$DT:AM8.$DM:NAN.$VN:ACI.$SN:12240017.$MN:AFM8-TR41TC2RN20.$HW:R101.$ID:ACIAM824BC00017.$</v>
      </c>
      <c r="D8" t="s">
        <v>280</v>
      </c>
      <c r="E8">
        <v>12240027</v>
      </c>
      <c r="F8" t="str">
        <f t="shared" si="1"/>
        <v>.$DT:AP8.$DM:NAN.$VN:ACI.$SN:12240027.$MN:AFM901E-90VPS.$HW:R102.$ID:ACIAP824BC00027.$</v>
      </c>
      <c r="G8" t="s">
        <v>262</v>
      </c>
      <c r="H8">
        <v>12240037</v>
      </c>
      <c r="I8" t="str">
        <f t="shared" si="2"/>
        <v>.$DT:LHS.$DM:NAN.$VN:ACI.$SN:12240037.$MN:HSG-CCOR-TB-PS.$HW:R201.$ID:ACILHS24BC00037.$</v>
      </c>
      <c r="J8" t="s">
        <v>270</v>
      </c>
    </row>
    <row r="9" spans="1:20" x14ac:dyDescent="0.3">
      <c r="A9" s="9" t="s">
        <v>57</v>
      </c>
      <c r="B9">
        <v>12240018</v>
      </c>
      <c r="C9" t="str">
        <f t="shared" si="0"/>
        <v>.$DT:AM8.$DM:NAN.$VN:ACI.$SN:12240018.$MN:AFM8-TR41TC2RN20.$HW:R101.$ID:ACIAM824BC00018.$</v>
      </c>
      <c r="D9" t="s">
        <v>281</v>
      </c>
      <c r="E9">
        <v>12240028</v>
      </c>
      <c r="F9" t="str">
        <f t="shared" si="1"/>
        <v>.$DT:AP8.$DM:NAN.$VN:ACI.$SN:12240028.$MN:AFM901E-90VPS.$HW:R102.$ID:ACIAP824BC00028.$</v>
      </c>
      <c r="G9" t="s">
        <v>263</v>
      </c>
      <c r="H9">
        <v>12240038</v>
      </c>
      <c r="I9" t="str">
        <f t="shared" si="2"/>
        <v>.$DT:LHS.$DM:NAN.$VN:ACI.$SN:12240038.$MN:HSG-CCOR-TB-PS.$HW:R201.$ID:ACILHS24BC00038.$</v>
      </c>
      <c r="J9" t="s">
        <v>271</v>
      </c>
      <c r="S9" t="s">
        <v>93</v>
      </c>
      <c r="T9" t="str">
        <f>IF(D21=D18,"OK","NG")</f>
        <v>NG</v>
      </c>
    </row>
    <row r="10" spans="1:20" x14ac:dyDescent="0.3">
      <c r="A10" s="9" t="s">
        <v>58</v>
      </c>
      <c r="B10">
        <v>12240019</v>
      </c>
      <c r="C10" t="str">
        <f t="shared" si="0"/>
        <v>.$DT:AM8.$DM:NAN.$VN:ACI.$SN:12240019.$MN:AFM8-TR41TC2RN20.$HW:R101.$ID:ACIAM824BC00019.$</v>
      </c>
      <c r="D10" t="s">
        <v>282</v>
      </c>
      <c r="E10">
        <v>12240029</v>
      </c>
      <c r="F10" t="str">
        <f t="shared" si="1"/>
        <v>.$DT:AP8.$DM:NAN.$VN:ACI.$SN:12240029.$MN:AFM901E-90VPS.$HW:R102.$ID:ACIAP824BC00029.$</v>
      </c>
      <c r="G10" t="s">
        <v>264</v>
      </c>
      <c r="H10">
        <v>12240039</v>
      </c>
      <c r="I10" t="str">
        <f t="shared" si="2"/>
        <v>.$DT:LHS.$DM:NAN.$VN:ACI.$SN:12240039.$MN:HSG-CCOR-TB-PS.$HW:R201.$ID:ACILHS24BC00039.$</v>
      </c>
      <c r="J10" t="s">
        <v>272</v>
      </c>
    </row>
    <row r="11" spans="1:20" x14ac:dyDescent="0.3">
      <c r="A11" s="9" t="s">
        <v>59</v>
      </c>
      <c r="B11">
        <v>12240020</v>
      </c>
      <c r="C11" t="str">
        <f t="shared" si="0"/>
        <v>.$DT:AM8.$DM:NAN.$VN:ACI.$SN:12240020.$MN:AFM8-TR41TC2RN20.$HW:R101.$ID:ACIAM824BC00020.$</v>
      </c>
      <c r="D11" t="s">
        <v>283</v>
      </c>
      <c r="E11">
        <v>12240030</v>
      </c>
      <c r="F11" t="str">
        <f t="shared" si="1"/>
        <v>.$DT:AP8.$DM:NAN.$VN:ACI.$SN:12240030.$MN:AFM901E-90VPS.$HW:R102.$ID:ACIAP824BC00030.$</v>
      </c>
      <c r="G11" t="s">
        <v>265</v>
      </c>
      <c r="H11">
        <v>12240040</v>
      </c>
      <c r="I11" t="str">
        <f t="shared" si="2"/>
        <v>.$DT:LHS.$DM:NAN.$VN:ACI.$SN:12240040.$MN:HSG-CCOR-TB-PS.$HW:R201.$ID:ACILHS24BC00040.$</v>
      </c>
      <c r="J11" t="s">
        <v>273</v>
      </c>
    </row>
    <row r="12" spans="1:20" x14ac:dyDescent="0.3">
      <c r="A12" s="9"/>
    </row>
    <row r="13" spans="1:20" x14ac:dyDescent="0.3">
      <c r="A13" s="9"/>
    </row>
    <row r="14" spans="1:20" x14ac:dyDescent="0.3">
      <c r="A14" s="9"/>
      <c r="D14" t="s">
        <v>90</v>
      </c>
      <c r="E14" t="s">
        <v>182</v>
      </c>
    </row>
    <row r="15" spans="1:20" x14ac:dyDescent="0.3">
      <c r="A15" s="9"/>
      <c r="D15" t="s">
        <v>92</v>
      </c>
      <c r="G15" t="s">
        <v>94</v>
      </c>
    </row>
    <row r="16" spans="1:20" x14ac:dyDescent="0.3">
      <c r="A16" s="9"/>
      <c r="D16" t="s">
        <v>250</v>
      </c>
      <c r="G16" t="s">
        <v>240</v>
      </c>
    </row>
    <row r="17" spans="1:10" x14ac:dyDescent="0.3">
      <c r="A17" s="9"/>
    </row>
    <row r="18" spans="1:10" ht="15.6" x14ac:dyDescent="0.3">
      <c r="A18" s="9"/>
      <c r="D18" s="20" t="s">
        <v>241</v>
      </c>
      <c r="E18" s="21"/>
      <c r="F18" s="21"/>
      <c r="G18" s="22" t="s">
        <v>242</v>
      </c>
      <c r="H18" s="21"/>
      <c r="I18" s="21"/>
      <c r="J18" s="21"/>
    </row>
    <row r="19" spans="1:10" ht="15.6" x14ac:dyDescent="0.3">
      <c r="A19" s="9"/>
      <c r="D19" s="21"/>
      <c r="E19" s="20"/>
      <c r="F19" s="21"/>
      <c r="G19" s="21"/>
      <c r="H19" s="21"/>
      <c r="I19" s="21"/>
      <c r="J19" s="21"/>
    </row>
    <row r="20" spans="1:10" ht="15.6" x14ac:dyDescent="0.3">
      <c r="A20" s="9"/>
      <c r="D20" s="20" t="s">
        <v>254</v>
      </c>
      <c r="E20" s="21"/>
      <c r="F20" s="21"/>
      <c r="G20" s="22" t="s">
        <v>243</v>
      </c>
      <c r="H20" s="21"/>
      <c r="I20" s="21"/>
      <c r="J20" s="21"/>
    </row>
    <row r="21" spans="1:10" x14ac:dyDescent="0.3">
      <c r="A21" s="9"/>
      <c r="D21" s="21"/>
      <c r="E21" s="21"/>
      <c r="F21" s="21"/>
      <c r="G21" s="21"/>
      <c r="H21" s="21"/>
      <c r="I21" s="21"/>
      <c r="J21" s="21"/>
    </row>
    <row r="22" spans="1:10" ht="15.6" x14ac:dyDescent="0.3">
      <c r="A22" s="9"/>
      <c r="D22" s="20" t="s">
        <v>247</v>
      </c>
      <c r="E22" s="21"/>
      <c r="F22" s="21"/>
      <c r="G22" s="22" t="s">
        <v>249</v>
      </c>
      <c r="H22" s="21"/>
      <c r="I22" s="21"/>
      <c r="J22" s="21"/>
    </row>
    <row r="23" spans="1:10" ht="15.6" x14ac:dyDescent="0.3">
      <c r="A23" s="9"/>
      <c r="D23" s="20"/>
      <c r="E23" s="21"/>
      <c r="F23" s="21"/>
      <c r="G23" s="22"/>
      <c r="H23" s="21"/>
      <c r="I23" s="21"/>
      <c r="J23" s="21"/>
    </row>
    <row r="24" spans="1:10" x14ac:dyDescent="0.3">
      <c r="A24" s="9"/>
      <c r="D24" s="24" t="s">
        <v>253</v>
      </c>
      <c r="E24" s="21"/>
      <c r="F24" s="21"/>
      <c r="G24" s="21"/>
      <c r="H24" s="21"/>
      <c r="I24" s="21"/>
      <c r="J24" s="21"/>
    </row>
    <row r="25" spans="1:10" x14ac:dyDescent="0.3">
      <c r="A25" s="9"/>
      <c r="D25" t="s">
        <v>244</v>
      </c>
      <c r="G25" t="s">
        <v>252</v>
      </c>
    </row>
    <row r="26" spans="1:10" x14ac:dyDescent="0.3">
      <c r="A26" s="9"/>
      <c r="D26" t="s">
        <v>245</v>
      </c>
      <c r="G26" t="s">
        <v>246</v>
      </c>
    </row>
    <row r="27" spans="1:10" x14ac:dyDescent="0.3">
      <c r="A27" s="9"/>
    </row>
    <row r="28" spans="1:10" ht="15.6" x14ac:dyDescent="0.3">
      <c r="A28" s="9"/>
      <c r="D28" s="23" t="s">
        <v>248</v>
      </c>
      <c r="G28" s="19" t="s">
        <v>251</v>
      </c>
    </row>
    <row r="29" spans="1:10" x14ac:dyDescent="0.3">
      <c r="A29" s="9"/>
    </row>
    <row r="30" spans="1:10" x14ac:dyDescent="0.3">
      <c r="A30" s="9"/>
    </row>
    <row r="31" spans="1:10" x14ac:dyDescent="0.3">
      <c r="A31" s="9"/>
    </row>
    <row r="32" spans="1:10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tabSelected="1" workbookViewId="0">
      <selection activeCell="U6" sqref="U6"/>
    </sheetView>
  </sheetViews>
  <sheetFormatPr defaultRowHeight="15" x14ac:dyDescent="0.3"/>
  <sheetData>
    <row r="1" spans="1:1" s="3" customFormat="1" x14ac:dyDescent="0.3">
      <c r="A1" s="3" t="s">
        <v>289</v>
      </c>
    </row>
    <row r="20" spans="1:10" s="3" customFormat="1" x14ac:dyDescent="0.3">
      <c r="A20" s="3" t="s">
        <v>290</v>
      </c>
    </row>
    <row r="22" spans="1:10" x14ac:dyDescent="0.3">
      <c r="J22" s="26" t="s">
        <v>291</v>
      </c>
    </row>
    <row r="37" spans="1:1" s="3" customFormat="1" x14ac:dyDescent="0.3">
      <c r="A37" s="3" t="s">
        <v>292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Q14" sqref="Q14"/>
    </sheetView>
  </sheetViews>
  <sheetFormatPr defaultRowHeight="15" x14ac:dyDescent="0.3"/>
  <cols>
    <col min="17" max="17" width="18.375" customWidth="1"/>
    <col min="18" max="18" width="18.25" customWidth="1"/>
    <col min="19" max="19" width="16.25" customWidth="1"/>
    <col min="20" max="20" width="19.25" customWidth="1"/>
  </cols>
  <sheetData>
    <row r="1" spans="1:20" ht="16.2" x14ac:dyDescent="0.3">
      <c r="A1" t="s">
        <v>38</v>
      </c>
      <c r="C1" s="2" t="s">
        <v>12</v>
      </c>
      <c r="O1" s="1"/>
      <c r="P1" t="str">
        <f>".$DT"</f>
        <v>.$DT</v>
      </c>
    </row>
    <row r="2" spans="1:20" ht="16.2" x14ac:dyDescent="0.3">
      <c r="C2" s="2" t="s">
        <v>11</v>
      </c>
      <c r="M2" s="3" t="s">
        <v>0</v>
      </c>
      <c r="N2" s="3"/>
    </row>
    <row r="3" spans="1:20" x14ac:dyDescent="0.3"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0" x14ac:dyDescent="0.3">
      <c r="M4" s="4" t="s">
        <v>15</v>
      </c>
      <c r="N4" s="4" t="s">
        <v>1</v>
      </c>
      <c r="O4" s="4" t="s">
        <v>2</v>
      </c>
      <c r="P4" s="4" t="s">
        <v>3</v>
      </c>
      <c r="Q4" s="4" t="s">
        <v>4</v>
      </c>
      <c r="R4" s="4" t="s">
        <v>5</v>
      </c>
      <c r="S4" s="4" t="s">
        <v>6</v>
      </c>
      <c r="T4" s="4" t="s">
        <v>7</v>
      </c>
    </row>
    <row r="5" spans="1:20" x14ac:dyDescent="0.3">
      <c r="M5" s="4" t="s">
        <v>16</v>
      </c>
      <c r="N5" s="4" t="s">
        <v>8</v>
      </c>
      <c r="O5" s="4" t="s">
        <v>9</v>
      </c>
      <c r="P5" s="4" t="s">
        <v>10</v>
      </c>
      <c r="Q5" s="4">
        <v>10240001</v>
      </c>
      <c r="R5" s="4" t="s">
        <v>13</v>
      </c>
      <c r="S5" s="4" t="s">
        <v>14</v>
      </c>
      <c r="T5" s="4" t="str">
        <f>$N$11&amp;$O$11&amp;$P$11&amp;$Q$11&amp;$R$11&amp;$S$11</f>
        <v>ACIAP824AA00001</v>
      </c>
    </row>
    <row r="7" spans="1:20" x14ac:dyDescent="0.3">
      <c r="M7" s="6" t="s">
        <v>32</v>
      </c>
      <c r="O7" t="str">
        <f>N3&amp;N5&amp;O3&amp;O5&amp;P3&amp;P5&amp;Q3&amp;Q5&amp;R3&amp;R5&amp;S3&amp;S5&amp;T3&amp;T5&amp;".$"</f>
        <v>.$DT:AP8.$DM:NAN.$VN:ACI.$SN:10240001.$MN:MB-MPPS-IV.$HW:R105.$ID:ACIAP824AA00001.$</v>
      </c>
    </row>
    <row r="8" spans="1:20" x14ac:dyDescent="0.3">
      <c r="O8" s="7" t="s">
        <v>33</v>
      </c>
    </row>
    <row r="9" spans="1:20" x14ac:dyDescent="0.3">
      <c r="M9" s="3" t="s">
        <v>7</v>
      </c>
      <c r="N9" s="3"/>
    </row>
    <row r="10" spans="1:20" x14ac:dyDescent="0.3">
      <c r="M10" s="4" t="s">
        <v>15</v>
      </c>
      <c r="N10" s="4" t="s">
        <v>17</v>
      </c>
      <c r="O10" s="4" t="s">
        <v>1</v>
      </c>
      <c r="P10" s="4" t="s">
        <v>18</v>
      </c>
      <c r="Q10" s="4" t="s">
        <v>19</v>
      </c>
      <c r="R10" s="4" t="s">
        <v>22</v>
      </c>
      <c r="S10" s="4" t="s">
        <v>21</v>
      </c>
    </row>
    <row r="11" spans="1:20" x14ac:dyDescent="0.3">
      <c r="M11" s="4" t="s">
        <v>16</v>
      </c>
      <c r="N11" s="4" t="s">
        <v>10</v>
      </c>
      <c r="O11" s="4" t="str">
        <f>$N$5</f>
        <v>AP8</v>
      </c>
      <c r="P11" s="4">
        <v>24</v>
      </c>
      <c r="Q11" s="8" t="s">
        <v>20</v>
      </c>
      <c r="R11" s="4" t="s">
        <v>20</v>
      </c>
      <c r="S11" s="5" t="s">
        <v>24</v>
      </c>
    </row>
    <row r="25" spans="26:26" x14ac:dyDescent="0.3">
      <c r="Z25" t="s">
        <v>23</v>
      </c>
    </row>
    <row r="36" spans="13:20" x14ac:dyDescent="0.3">
      <c r="M36" s="3" t="s">
        <v>37</v>
      </c>
      <c r="N36" s="3"/>
      <c r="O36" s="3"/>
      <c r="P36" s="3"/>
      <c r="Q36" s="3"/>
      <c r="R36" s="3"/>
      <c r="S36" s="3"/>
      <c r="T36" s="3"/>
    </row>
    <row r="37" spans="13:20" x14ac:dyDescent="0.3">
      <c r="M37" s="3" t="s">
        <v>36</v>
      </c>
      <c r="N37" s="3"/>
      <c r="O37" s="3"/>
      <c r="P37" s="3"/>
      <c r="Q37" s="3"/>
      <c r="R37" s="3"/>
      <c r="S37" s="3"/>
      <c r="T37" s="3"/>
    </row>
    <row r="38" spans="13:20" x14ac:dyDescent="0.3">
      <c r="M38" s="3" t="s">
        <v>35</v>
      </c>
      <c r="N38" s="3"/>
      <c r="O38" s="3"/>
      <c r="P38" s="3"/>
      <c r="Q38" s="3"/>
      <c r="R38" s="3"/>
      <c r="S38" s="3"/>
      <c r="T38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BEDID每月序號 New1</vt:lpstr>
      <vt:lpstr>帳號</vt:lpstr>
      <vt:lpstr>P95593工單條碼</vt:lpstr>
      <vt:lpstr>P95594工單條碼 </vt:lpstr>
      <vt:lpstr>TR _P96666工單條碼 </vt:lpstr>
      <vt:lpstr>0102Bug</vt:lpstr>
      <vt:lpstr>QRCode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2025-01-02T06:40:44Z</dcterms:modified>
</cp:coreProperties>
</file>