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wd\Desktop\"/>
    </mc:Choice>
  </mc:AlternateContent>
  <xr:revisionPtr revIDLastSave="0" documentId="13_ncr:201_{A89A39BF-CF9C-4B52-A340-EDE1E8581B5F}" xr6:coauthVersionLast="45" xr6:coauthVersionMax="45" xr10:uidLastSave="{00000000-0000-0000-0000-000000000000}"/>
  <bookViews>
    <workbookView xWindow="-108" yWindow="-108" windowWidth="23256" windowHeight="12576" xr2:uid="{DD125450-5B19-4CDE-8A05-B4A56452E133}"/>
  </bookViews>
  <sheets>
    <sheet name="Лист 1" sheetId="1" r:id="rId1"/>
    <sheet name="Лист 2" sheetId="2" r:id="rId2"/>
    <sheet name="Лист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2" l="1"/>
  <c r="C5" i="2"/>
  <c r="D5" i="2"/>
  <c r="E5" i="2"/>
  <c r="H5" i="2"/>
  <c r="I5" i="2" s="1"/>
  <c r="J5" i="2" s="1"/>
  <c r="N5" i="2"/>
  <c r="O5" i="2"/>
  <c r="P5" i="2"/>
  <c r="Q5" i="2"/>
  <c r="T5" i="2"/>
  <c r="U5" i="2" s="1"/>
  <c r="V5" i="2" s="1"/>
  <c r="Z5" i="2"/>
  <c r="AA5" i="2"/>
  <c r="AB5" i="2"/>
  <c r="AC5" i="2"/>
  <c r="AF5" i="2"/>
  <c r="AG5" i="2" s="1"/>
  <c r="AH5" i="2" s="1"/>
  <c r="B6" i="2"/>
  <c r="C6" i="2"/>
  <c r="D6" i="2"/>
  <c r="E6" i="2"/>
  <c r="H6" i="2"/>
  <c r="I6" i="2" s="1"/>
  <c r="J6" i="2" s="1"/>
  <c r="N6" i="2"/>
  <c r="O6" i="2"/>
  <c r="P6" i="2"/>
  <c r="Q6" i="2"/>
  <c r="T6" i="2"/>
  <c r="U6" i="2" s="1"/>
  <c r="V6" i="2" s="1"/>
  <c r="Z6" i="2"/>
  <c r="AA6" i="2"/>
  <c r="AB6" i="2"/>
  <c r="AC6" i="2"/>
  <c r="AF6" i="2"/>
  <c r="AG6" i="2" s="1"/>
  <c r="AH6" i="2" s="1"/>
  <c r="B7" i="2"/>
  <c r="C7" i="2"/>
  <c r="D7" i="2"/>
  <c r="E7" i="2"/>
  <c r="H7" i="2"/>
  <c r="I7" i="2" s="1"/>
  <c r="J7" i="2" s="1"/>
  <c r="N7" i="2"/>
  <c r="O7" i="2"/>
  <c r="P7" i="2"/>
  <c r="Q7" i="2"/>
  <c r="T7" i="2"/>
  <c r="U7" i="2" s="1"/>
  <c r="V7" i="2" s="1"/>
  <c r="Z7" i="2"/>
  <c r="AA7" i="2"/>
  <c r="AB7" i="2"/>
  <c r="AC7" i="2"/>
  <c r="AF7" i="2"/>
  <c r="AG7" i="2"/>
  <c r="AH7" i="2" s="1"/>
  <c r="B8" i="2"/>
  <c r="C8" i="2"/>
  <c r="D8" i="2"/>
  <c r="E8" i="2"/>
  <c r="H8" i="2"/>
  <c r="I8" i="2" s="1"/>
  <c r="J8" i="2" s="1"/>
  <c r="N8" i="2"/>
  <c r="O8" i="2"/>
  <c r="P8" i="2"/>
  <c r="Q8" i="2"/>
  <c r="T8" i="2"/>
  <c r="U8" i="2" s="1"/>
  <c r="V8" i="2" s="1"/>
  <c r="Z8" i="2"/>
  <c r="AA8" i="2"/>
  <c r="AB8" i="2"/>
  <c r="AC8" i="2"/>
  <c r="AF8" i="2"/>
  <c r="AG8" i="2" s="1"/>
  <c r="AH8" i="2" s="1"/>
  <c r="B9" i="2"/>
  <c r="C9" i="2"/>
  <c r="D9" i="2"/>
  <c r="E9" i="2"/>
  <c r="H9" i="2"/>
  <c r="I9" i="2" s="1"/>
  <c r="J9" i="2" s="1"/>
  <c r="N9" i="2"/>
  <c r="O9" i="2"/>
  <c r="P9" i="2"/>
  <c r="Q9" i="2"/>
  <c r="T9" i="2"/>
  <c r="U9" i="2" s="1"/>
  <c r="V9" i="2" s="1"/>
  <c r="Z9" i="2"/>
  <c r="AA9" i="2"/>
  <c r="AB9" i="2"/>
  <c r="AC9" i="2"/>
  <c r="AF9" i="2"/>
  <c r="AG9" i="2" s="1"/>
  <c r="AH9" i="2" s="1"/>
  <c r="B10" i="2"/>
  <c r="C10" i="2"/>
  <c r="D10" i="2"/>
  <c r="E10" i="2"/>
  <c r="H10" i="2"/>
  <c r="I10" i="2" s="1"/>
  <c r="J10" i="2" s="1"/>
  <c r="N10" i="2"/>
  <c r="O10" i="2"/>
  <c r="P10" i="2"/>
  <c r="Q10" i="2"/>
  <c r="T10" i="2"/>
  <c r="U10" i="2" s="1"/>
  <c r="V10" i="2" s="1"/>
  <c r="Z10" i="2"/>
  <c r="AA10" i="2"/>
  <c r="AB10" i="2"/>
  <c r="AC10" i="2"/>
  <c r="AF10" i="2"/>
  <c r="AG10" i="2" s="1"/>
  <c r="AH10" i="2" s="1"/>
  <c r="B11" i="2"/>
  <c r="C11" i="2"/>
  <c r="D11" i="2"/>
  <c r="E11" i="2"/>
  <c r="H11" i="2"/>
  <c r="I11" i="2" s="1"/>
  <c r="J11" i="2" s="1"/>
  <c r="N11" i="2"/>
  <c r="O11" i="2"/>
  <c r="P11" i="2"/>
  <c r="Q11" i="2"/>
  <c r="T11" i="2"/>
  <c r="U11" i="2" s="1"/>
  <c r="V11" i="2" s="1"/>
  <c r="Z11" i="2"/>
  <c r="AA11" i="2"/>
  <c r="AB11" i="2"/>
  <c r="AC11" i="2"/>
  <c r="AF11" i="2"/>
  <c r="AG11" i="2"/>
  <c r="AH11" i="2" s="1"/>
  <c r="B12" i="2"/>
  <c r="C12" i="2"/>
  <c r="D12" i="2"/>
  <c r="E12" i="2"/>
  <c r="H12" i="2"/>
  <c r="I12" i="2" s="1"/>
  <c r="J12" i="2" s="1"/>
  <c r="N12" i="2"/>
  <c r="O12" i="2"/>
  <c r="P12" i="2"/>
  <c r="Q12" i="2"/>
  <c r="T12" i="2"/>
  <c r="U12" i="2" s="1"/>
  <c r="V12" i="2" s="1"/>
  <c r="Z12" i="2"/>
  <c r="AA12" i="2"/>
  <c r="AB12" i="2"/>
  <c r="AC12" i="2"/>
  <c r="AF12" i="2"/>
  <c r="AG12" i="2" s="1"/>
  <c r="AH12" i="2" s="1"/>
  <c r="B13" i="2"/>
  <c r="C13" i="2"/>
  <c r="D13" i="2"/>
  <c r="E13" i="2"/>
  <c r="H13" i="2"/>
  <c r="I13" i="2"/>
  <c r="J13" i="2" s="1"/>
  <c r="N13" i="2"/>
  <c r="O13" i="2"/>
  <c r="P13" i="2"/>
  <c r="Q13" i="2"/>
  <c r="T13" i="2"/>
  <c r="U13" i="2" s="1"/>
  <c r="V13" i="2" s="1"/>
  <c r="Z13" i="2"/>
  <c r="AA13" i="2"/>
  <c r="AB13" i="2"/>
  <c r="AC13" i="2"/>
  <c r="AF13" i="2"/>
  <c r="AG13" i="2" s="1"/>
  <c r="AH13" i="2" s="1"/>
  <c r="B14" i="2"/>
  <c r="C14" i="2"/>
  <c r="D14" i="2"/>
  <c r="E14" i="2"/>
  <c r="H14" i="2"/>
  <c r="I14" i="2" s="1"/>
  <c r="J14" i="2" s="1"/>
  <c r="N14" i="2"/>
  <c r="O14" i="2"/>
  <c r="P14" i="2"/>
  <c r="Q14" i="2"/>
  <c r="T14" i="2"/>
  <c r="U14" i="2" s="1"/>
  <c r="V14" i="2" s="1"/>
  <c r="Z14" i="2"/>
  <c r="AA14" i="2"/>
  <c r="AB14" i="2"/>
  <c r="AC14" i="2"/>
  <c r="AF14" i="2"/>
  <c r="AG14" i="2" s="1"/>
  <c r="AH14" i="2" s="1"/>
  <c r="B15" i="2"/>
  <c r="C15" i="2"/>
  <c r="D15" i="2"/>
  <c r="E15" i="2"/>
  <c r="H15" i="2"/>
  <c r="I15" i="2" s="1"/>
  <c r="J15" i="2" s="1"/>
  <c r="N15" i="2"/>
  <c r="O15" i="2"/>
  <c r="P15" i="2"/>
  <c r="Q15" i="2"/>
  <c r="T15" i="2"/>
  <c r="U15" i="2" s="1"/>
  <c r="V15" i="2" s="1"/>
  <c r="Z15" i="2"/>
  <c r="AA15" i="2"/>
  <c r="AB15" i="2"/>
  <c r="AC15" i="2"/>
  <c r="AF15" i="2"/>
  <c r="AG15" i="2" s="1"/>
  <c r="AH15" i="2" s="1"/>
  <c r="B16" i="2"/>
  <c r="C16" i="2"/>
  <c r="D16" i="2"/>
  <c r="E16" i="2"/>
  <c r="H16" i="2"/>
  <c r="I16" i="2" s="1"/>
  <c r="J16" i="2" s="1"/>
  <c r="N16" i="2"/>
  <c r="O16" i="2"/>
  <c r="P16" i="2"/>
  <c r="Q16" i="2"/>
  <c r="T16" i="2"/>
  <c r="U16" i="2" s="1"/>
  <c r="V16" i="2" s="1"/>
  <c r="Z16" i="2"/>
  <c r="AA16" i="2"/>
  <c r="AB16" i="2"/>
  <c r="AC16" i="2"/>
  <c r="AF16" i="2"/>
  <c r="AG16" i="2" s="1"/>
  <c r="AH16" i="2" s="1"/>
  <c r="B17" i="2"/>
  <c r="C17" i="2"/>
  <c r="D17" i="2"/>
  <c r="E17" i="2"/>
  <c r="H17" i="2"/>
  <c r="I17" i="2" s="1"/>
  <c r="J17" i="2" s="1"/>
  <c r="N17" i="2"/>
  <c r="O17" i="2"/>
  <c r="P17" i="2"/>
  <c r="Q17" i="2"/>
  <c r="T17" i="2"/>
  <c r="U17" i="2" s="1"/>
  <c r="V17" i="2" s="1"/>
  <c r="Z17" i="2"/>
  <c r="AA17" i="2"/>
  <c r="AB17" i="2"/>
  <c r="AC17" i="2"/>
  <c r="AF17" i="2"/>
  <c r="AG17" i="2" s="1"/>
  <c r="AH17" i="2" s="1"/>
  <c r="B18" i="2"/>
  <c r="C18" i="2"/>
  <c r="D18" i="2"/>
  <c r="E18" i="2"/>
  <c r="H18" i="2"/>
  <c r="I18" i="2" s="1"/>
  <c r="J18" i="2" s="1"/>
  <c r="N18" i="2"/>
  <c r="O18" i="2"/>
  <c r="P18" i="2"/>
  <c r="Q18" i="2"/>
  <c r="T18" i="2"/>
  <c r="U18" i="2"/>
  <c r="V18" i="2" s="1"/>
  <c r="Z18" i="2"/>
  <c r="AA18" i="2"/>
  <c r="AB18" i="2"/>
  <c r="AC18" i="2"/>
  <c r="AF18" i="2"/>
  <c r="AG18" i="2" s="1"/>
  <c r="AH18" i="2" s="1"/>
  <c r="B19" i="2"/>
  <c r="C19" i="2"/>
  <c r="D19" i="2"/>
  <c r="E19" i="2"/>
  <c r="H19" i="2"/>
  <c r="I19" i="2" s="1"/>
  <c r="J19" i="2" s="1"/>
  <c r="N19" i="2"/>
  <c r="O19" i="2"/>
  <c r="P19" i="2"/>
  <c r="Q19" i="2"/>
  <c r="T19" i="2"/>
  <c r="U19" i="2" s="1"/>
  <c r="V19" i="2" s="1"/>
  <c r="Z19" i="2"/>
  <c r="AA19" i="2"/>
  <c r="AB19" i="2"/>
  <c r="AC19" i="2"/>
  <c r="AF19" i="2"/>
  <c r="AG19" i="2"/>
  <c r="AH19" i="2" s="1"/>
  <c r="B20" i="2"/>
  <c r="C20" i="2"/>
  <c r="D20" i="2"/>
  <c r="E20" i="2"/>
  <c r="H20" i="2"/>
  <c r="I20" i="2" s="1"/>
  <c r="J20" i="2" s="1"/>
  <c r="N20" i="2"/>
  <c r="O20" i="2"/>
  <c r="P20" i="2"/>
  <c r="Q20" i="2"/>
  <c r="T20" i="2"/>
  <c r="U20" i="2" s="1"/>
  <c r="V20" i="2" s="1"/>
  <c r="Z20" i="2"/>
  <c r="AA20" i="2"/>
  <c r="AB20" i="2"/>
  <c r="AC20" i="2"/>
  <c r="AF20" i="2"/>
  <c r="AG20" i="2" s="1"/>
  <c r="AH20" i="2" s="1"/>
  <c r="B21" i="2"/>
  <c r="C21" i="2"/>
  <c r="D21" i="2"/>
  <c r="E21" i="2"/>
  <c r="H21" i="2"/>
  <c r="I21" i="2" s="1"/>
  <c r="J21" i="2" s="1"/>
  <c r="N21" i="2"/>
  <c r="O21" i="2"/>
  <c r="P21" i="2"/>
  <c r="Q21" i="2"/>
  <c r="T21" i="2"/>
  <c r="U21" i="2" s="1"/>
  <c r="V21" i="2" s="1"/>
  <c r="Z21" i="2"/>
  <c r="AA21" i="2"/>
  <c r="AB21" i="2"/>
  <c r="AC21" i="2"/>
  <c r="AF21" i="2"/>
  <c r="AG21" i="2" s="1"/>
  <c r="AH21" i="2" s="1"/>
  <c r="B22" i="2"/>
  <c r="C22" i="2"/>
  <c r="D22" i="2"/>
  <c r="E22" i="2"/>
  <c r="H22" i="2"/>
  <c r="I22" i="2" s="1"/>
  <c r="J22" i="2" s="1"/>
  <c r="N22" i="2"/>
  <c r="O22" i="2"/>
  <c r="P22" i="2"/>
  <c r="Q22" i="2"/>
  <c r="T22" i="2"/>
  <c r="U22" i="2"/>
  <c r="V22" i="2" s="1"/>
  <c r="Z22" i="2"/>
  <c r="AA22" i="2"/>
  <c r="AB22" i="2"/>
  <c r="AC22" i="2"/>
  <c r="AF22" i="2"/>
  <c r="AG22" i="2" s="1"/>
  <c r="AH22" i="2" s="1"/>
  <c r="B23" i="2"/>
  <c r="C23" i="2"/>
  <c r="D23" i="2"/>
  <c r="E23" i="2"/>
  <c r="H23" i="2"/>
  <c r="I23" i="2" s="1"/>
  <c r="J23" i="2" s="1"/>
  <c r="N23" i="2"/>
  <c r="O23" i="2"/>
  <c r="P23" i="2"/>
  <c r="Q23" i="2"/>
  <c r="T23" i="2"/>
  <c r="U23" i="2" s="1"/>
  <c r="V23" i="2" s="1"/>
  <c r="Z23" i="2"/>
  <c r="AA23" i="2"/>
  <c r="AB23" i="2"/>
  <c r="AC23" i="2"/>
  <c r="AF23" i="2"/>
  <c r="AG23" i="2" s="1"/>
  <c r="AH23" i="2" s="1"/>
  <c r="B24" i="2"/>
  <c r="C24" i="2"/>
  <c r="D24" i="2"/>
  <c r="E24" i="2"/>
  <c r="H24" i="2"/>
  <c r="I24" i="2" s="1"/>
  <c r="J24" i="2" s="1"/>
  <c r="N24" i="2"/>
  <c r="O24" i="2"/>
  <c r="P24" i="2"/>
  <c r="Q24" i="2"/>
  <c r="T24" i="2"/>
  <c r="U24" i="2" s="1"/>
  <c r="V24" i="2" s="1"/>
  <c r="Z24" i="2"/>
  <c r="AA24" i="2"/>
  <c r="AB24" i="2"/>
  <c r="AC24" i="2"/>
  <c r="AF24" i="2"/>
  <c r="AG24" i="2" s="1"/>
  <c r="AH24" i="2" s="1"/>
  <c r="B25" i="2"/>
  <c r="C25" i="2"/>
  <c r="D25" i="2"/>
  <c r="E25" i="2"/>
  <c r="H25" i="2"/>
  <c r="I25" i="2" s="1"/>
  <c r="J25" i="2" s="1"/>
  <c r="N25" i="2"/>
  <c r="O25" i="2"/>
  <c r="P25" i="2"/>
  <c r="Q25" i="2"/>
  <c r="T25" i="2"/>
  <c r="U25" i="2" s="1"/>
  <c r="V25" i="2" s="1"/>
  <c r="Z25" i="2"/>
  <c r="AA25" i="2"/>
  <c r="AB25" i="2"/>
  <c r="AC25" i="2"/>
  <c r="AF25" i="2"/>
  <c r="AG25" i="2" s="1"/>
  <c r="AH25" i="2" s="1"/>
  <c r="B26" i="2"/>
  <c r="C26" i="2"/>
  <c r="D26" i="2"/>
  <c r="E26" i="2"/>
  <c r="H26" i="2"/>
  <c r="I26" i="2" s="1"/>
  <c r="J26" i="2" s="1"/>
  <c r="N26" i="2"/>
  <c r="O26" i="2"/>
  <c r="P26" i="2"/>
  <c r="Q26" i="2"/>
  <c r="T26" i="2"/>
  <c r="U26" i="2"/>
  <c r="V26" i="2" s="1"/>
  <c r="Z26" i="2"/>
  <c r="AA26" i="2"/>
  <c r="AB26" i="2"/>
  <c r="AC26" i="2"/>
  <c r="AF26" i="2"/>
  <c r="AG26" i="2" s="1"/>
  <c r="AH26" i="2" s="1"/>
  <c r="B27" i="2"/>
  <c r="C27" i="2"/>
  <c r="D27" i="2"/>
  <c r="E27" i="2"/>
  <c r="H27" i="2"/>
  <c r="I27" i="2" s="1"/>
  <c r="J27" i="2" s="1"/>
  <c r="N27" i="2"/>
  <c r="O27" i="2"/>
  <c r="P27" i="2"/>
  <c r="Q27" i="2"/>
  <c r="T27" i="2"/>
  <c r="U27" i="2"/>
  <c r="V27" i="2" s="1"/>
  <c r="Z27" i="2"/>
  <c r="AA27" i="2"/>
  <c r="AB27" i="2"/>
  <c r="AC27" i="2"/>
  <c r="AF27" i="2"/>
  <c r="AG27" i="2"/>
  <c r="AH27" i="2" s="1"/>
  <c r="B28" i="2"/>
  <c r="C28" i="2"/>
  <c r="D28" i="2"/>
  <c r="E28" i="2"/>
  <c r="H28" i="2"/>
  <c r="I28" i="2" s="1"/>
  <c r="J28" i="2" s="1"/>
  <c r="N28" i="2"/>
  <c r="O28" i="2"/>
  <c r="P28" i="2"/>
  <c r="Q28" i="2"/>
  <c r="T28" i="2"/>
  <c r="U28" i="2" s="1"/>
  <c r="V28" i="2" s="1"/>
  <c r="Z28" i="2"/>
  <c r="AA28" i="2"/>
  <c r="AB28" i="2"/>
  <c r="AC28" i="2"/>
  <c r="AF28" i="2"/>
  <c r="AG28" i="2"/>
  <c r="AH28" i="2" s="1"/>
  <c r="B29" i="2"/>
  <c r="C29" i="2"/>
  <c r="D29" i="2"/>
  <c r="E29" i="2"/>
  <c r="F29" i="2" s="1"/>
  <c r="G29" i="2" s="1"/>
  <c r="H29" i="2"/>
  <c r="I29" i="2" s="1"/>
  <c r="J29" i="2" s="1"/>
  <c r="N29" i="2"/>
  <c r="O29" i="2"/>
  <c r="P29" i="2"/>
  <c r="Q29" i="2"/>
  <c r="T29" i="2"/>
  <c r="U29" i="2" s="1"/>
  <c r="V29" i="2" s="1"/>
  <c r="Z29" i="2"/>
  <c r="AA29" i="2"/>
  <c r="AB29" i="2"/>
  <c r="AC29" i="2"/>
  <c r="AD29" i="2"/>
  <c r="AE29" i="2" s="1"/>
  <c r="AF29" i="2"/>
  <c r="AG29" i="2" s="1"/>
  <c r="AH29" i="2" s="1"/>
  <c r="B30" i="2"/>
  <c r="C30" i="2"/>
  <c r="D30" i="2"/>
  <c r="E30" i="2"/>
  <c r="F30" i="2" s="1"/>
  <c r="G30" i="2" s="1"/>
  <c r="H30" i="2"/>
  <c r="I30" i="2" s="1"/>
  <c r="J30" i="2" s="1"/>
  <c r="N30" i="2"/>
  <c r="O30" i="2"/>
  <c r="P30" i="2"/>
  <c r="Q30" i="2"/>
  <c r="T30" i="2"/>
  <c r="U30" i="2"/>
  <c r="V30" i="2" s="1"/>
  <c r="Z30" i="2"/>
  <c r="AA30" i="2"/>
  <c r="AB30" i="2"/>
  <c r="AC30" i="2"/>
  <c r="AD30" i="2" s="1"/>
  <c r="AE30" i="2" s="1"/>
  <c r="AF30" i="2"/>
  <c r="AG30" i="2" s="1"/>
  <c r="AH30" i="2" s="1"/>
  <c r="B31" i="2"/>
  <c r="C31" i="2"/>
  <c r="D31" i="2"/>
  <c r="E31" i="2"/>
  <c r="H31" i="2"/>
  <c r="I31" i="2" s="1"/>
  <c r="J31" i="2" s="1"/>
  <c r="N31" i="2"/>
  <c r="O31" i="2"/>
  <c r="P31" i="2"/>
  <c r="Q31" i="2"/>
  <c r="R31" i="2" s="1"/>
  <c r="T31" i="2"/>
  <c r="U31" i="2"/>
  <c r="V31" i="2" s="1"/>
  <c r="Z31" i="2"/>
  <c r="AA31" i="2"/>
  <c r="AB31" i="2"/>
  <c r="AC31" i="2"/>
  <c r="AF31" i="2"/>
  <c r="AG31" i="2" s="1"/>
  <c r="AH31" i="2" s="1"/>
  <c r="B32" i="2"/>
  <c r="C32" i="2"/>
  <c r="D32" i="2"/>
  <c r="E32" i="2"/>
  <c r="F32" i="2" s="1"/>
  <c r="G32" i="2" s="1"/>
  <c r="H32" i="2"/>
  <c r="I32" i="2" s="1"/>
  <c r="J32" i="2" s="1"/>
  <c r="N32" i="2"/>
  <c r="O32" i="2"/>
  <c r="P32" i="2"/>
  <c r="Q32" i="2"/>
  <c r="T32" i="2"/>
  <c r="U32" i="2"/>
  <c r="V32" i="2" s="1"/>
  <c r="Z32" i="2"/>
  <c r="AA32" i="2"/>
  <c r="AB32" i="2"/>
  <c r="AC32" i="2"/>
  <c r="AF32" i="2"/>
  <c r="AG32" i="2" s="1"/>
  <c r="AH32" i="2" s="1"/>
  <c r="B33" i="2"/>
  <c r="C33" i="2"/>
  <c r="D33" i="2"/>
  <c r="E33" i="2"/>
  <c r="F33" i="2" s="1"/>
  <c r="H33" i="2"/>
  <c r="I33" i="2" s="1"/>
  <c r="J33" i="2" s="1"/>
  <c r="N33" i="2"/>
  <c r="O33" i="2"/>
  <c r="P33" i="2"/>
  <c r="Q33" i="2"/>
  <c r="R33" i="2"/>
  <c r="S33" i="2" s="1"/>
  <c r="T33" i="2"/>
  <c r="U33" i="2" s="1"/>
  <c r="V33" i="2" s="1"/>
  <c r="Z33" i="2"/>
  <c r="AA33" i="2"/>
  <c r="AB33" i="2"/>
  <c r="AC33" i="2"/>
  <c r="AD33" i="2" s="1"/>
  <c r="AE33" i="2" s="1"/>
  <c r="AF33" i="2"/>
  <c r="AG33" i="2" s="1"/>
  <c r="AF4" i="2"/>
  <c r="AG4" i="2" s="1"/>
  <c r="AH4" i="2" s="1"/>
  <c r="T4" i="2"/>
  <c r="U4" i="2" s="1"/>
  <c r="Q4" i="2"/>
  <c r="D4" i="2"/>
  <c r="H4" i="2"/>
  <c r="E4" i="2"/>
  <c r="AB4" i="2"/>
  <c r="AA4" i="2"/>
  <c r="Z4" i="2"/>
  <c r="P4" i="2"/>
  <c r="O4" i="2"/>
  <c r="N4" i="2"/>
  <c r="C4" i="2"/>
  <c r="B4" i="2"/>
  <c r="AC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4" i="2"/>
  <c r="AA34" i="2" l="1"/>
  <c r="C5" i="3" s="1"/>
  <c r="AI32" i="2"/>
  <c r="AF34" i="2"/>
  <c r="H5" i="3" s="1"/>
  <c r="AC34" i="2"/>
  <c r="E5" i="3" s="1"/>
  <c r="AI19" i="2"/>
  <c r="AB34" i="2"/>
  <c r="D5" i="3" s="1"/>
  <c r="AD4" i="2"/>
  <c r="AI31" i="2"/>
  <c r="Z34" i="2"/>
  <c r="B5" i="3" s="1"/>
  <c r="AI5" i="2"/>
  <c r="AI4" i="2"/>
  <c r="AI7" i="2"/>
  <c r="AI23" i="2"/>
  <c r="AI21" i="2"/>
  <c r="AJ4" i="2"/>
  <c r="AD32" i="2"/>
  <c r="AE32" i="2" s="1"/>
  <c r="AK32" i="2" s="1"/>
  <c r="AG34" i="2"/>
  <c r="I5" i="3" s="1"/>
  <c r="AE4" i="2"/>
  <c r="AJ30" i="2"/>
  <c r="AI13" i="2"/>
  <c r="AI11" i="2"/>
  <c r="AI30" i="2"/>
  <c r="AI15" i="2"/>
  <c r="W4" i="2"/>
  <c r="W30" i="2"/>
  <c r="N34" i="2"/>
  <c r="B4" i="3" s="1"/>
  <c r="W33" i="2"/>
  <c r="U34" i="2"/>
  <c r="I4" i="3" s="1"/>
  <c r="O34" i="2"/>
  <c r="C4" i="3" s="1"/>
  <c r="Q34" i="2"/>
  <c r="E4" i="3" s="1"/>
  <c r="P34" i="2"/>
  <c r="D4" i="3" s="1"/>
  <c r="R4" i="2"/>
  <c r="W6" i="2"/>
  <c r="T34" i="2"/>
  <c r="H4" i="3" s="1"/>
  <c r="W16" i="2"/>
  <c r="W14" i="2"/>
  <c r="W10" i="2"/>
  <c r="W18" i="2"/>
  <c r="W32" i="2"/>
  <c r="W24" i="2"/>
  <c r="W22" i="2"/>
  <c r="W26" i="2"/>
  <c r="C34" i="2"/>
  <c r="C3" i="3" s="1"/>
  <c r="E34" i="2"/>
  <c r="E3" i="3" s="1"/>
  <c r="K25" i="2"/>
  <c r="D34" i="2"/>
  <c r="D3" i="3" s="1"/>
  <c r="K27" i="2"/>
  <c r="B34" i="2"/>
  <c r="B3" i="3" s="1"/>
  <c r="H34" i="2"/>
  <c r="H3" i="3" s="1"/>
  <c r="L33" i="2"/>
  <c r="M32" i="2"/>
  <c r="L29" i="2"/>
  <c r="K7" i="2"/>
  <c r="K5" i="2"/>
  <c r="K21" i="2"/>
  <c r="K19" i="2"/>
  <c r="K11" i="2"/>
  <c r="K13" i="2"/>
  <c r="K4" i="2"/>
  <c r="I4" i="2"/>
  <c r="K29" i="2"/>
  <c r="K17" i="2"/>
  <c r="M29" i="2"/>
  <c r="F4" i="2"/>
  <c r="K33" i="2"/>
  <c r="M30" i="2"/>
  <c r="AH33" i="2"/>
  <c r="AK33" i="2" s="1"/>
  <c r="AJ33" i="2"/>
  <c r="Y33" i="2"/>
  <c r="S31" i="2"/>
  <c r="Y31" i="2" s="1"/>
  <c r="X31" i="2"/>
  <c r="AK30" i="2"/>
  <c r="AK29" i="2"/>
  <c r="R25" i="2"/>
  <c r="W25" i="2"/>
  <c r="AD14" i="2"/>
  <c r="AI14" i="2"/>
  <c r="F12" i="2"/>
  <c r="K12" i="2"/>
  <c r="W31" i="2"/>
  <c r="K31" i="2"/>
  <c r="K32" i="2"/>
  <c r="K30" i="2"/>
  <c r="AD28" i="2"/>
  <c r="AI28" i="2"/>
  <c r="W28" i="2"/>
  <c r="R28" i="2"/>
  <c r="F28" i="2"/>
  <c r="K28" i="2"/>
  <c r="AI27" i="2"/>
  <c r="AD27" i="2"/>
  <c r="R27" i="2"/>
  <c r="W27" i="2"/>
  <c r="X33" i="2"/>
  <c r="G33" i="2"/>
  <c r="M33" i="2" s="1"/>
  <c r="K9" i="2"/>
  <c r="R9" i="2"/>
  <c r="W9" i="2"/>
  <c r="K23" i="2"/>
  <c r="AI17" i="2"/>
  <c r="K15" i="2"/>
  <c r="W12" i="2"/>
  <c r="AI9" i="2"/>
  <c r="R7" i="2"/>
  <c r="W7" i="2"/>
  <c r="F6" i="2"/>
  <c r="K6" i="2"/>
  <c r="AI25" i="2"/>
  <c r="W20" i="2"/>
  <c r="F31" i="2"/>
  <c r="AI29" i="2"/>
  <c r="F26" i="2"/>
  <c r="K26" i="2"/>
  <c r="R23" i="2"/>
  <c r="W23" i="2"/>
  <c r="AD20" i="2"/>
  <c r="AI20" i="2"/>
  <c r="F18" i="2"/>
  <c r="K18" i="2"/>
  <c r="R15" i="2"/>
  <c r="W15" i="2"/>
  <c r="AD12" i="2"/>
  <c r="AI12" i="2"/>
  <c r="F10" i="2"/>
  <c r="K10" i="2"/>
  <c r="AI33" i="2"/>
  <c r="L32" i="2"/>
  <c r="AD31" i="2"/>
  <c r="L30" i="2"/>
  <c r="AD26" i="2"/>
  <c r="AI26" i="2"/>
  <c r="F24" i="2"/>
  <c r="K24" i="2"/>
  <c r="R21" i="2"/>
  <c r="W21" i="2"/>
  <c r="AD18" i="2"/>
  <c r="AI18" i="2"/>
  <c r="F16" i="2"/>
  <c r="K16" i="2"/>
  <c r="R13" i="2"/>
  <c r="W13" i="2"/>
  <c r="AD10" i="2"/>
  <c r="AI10" i="2"/>
  <c r="F8" i="2"/>
  <c r="K8" i="2"/>
  <c r="R17" i="2"/>
  <c r="W17" i="2"/>
  <c r="W8" i="2"/>
  <c r="AD6" i="2"/>
  <c r="AI6" i="2"/>
  <c r="R5" i="2"/>
  <c r="W5" i="2"/>
  <c r="AD22" i="2"/>
  <c r="AI22" i="2"/>
  <c r="F20" i="2"/>
  <c r="K20" i="2"/>
  <c r="R29" i="2"/>
  <c r="W29" i="2"/>
  <c r="AJ32" i="2"/>
  <c r="R32" i="2"/>
  <c r="R30" i="2"/>
  <c r="AJ29" i="2"/>
  <c r="AD24" i="2"/>
  <c r="AI24" i="2"/>
  <c r="F22" i="2"/>
  <c r="K22" i="2"/>
  <c r="R19" i="2"/>
  <c r="W19" i="2"/>
  <c r="AD16" i="2"/>
  <c r="AI16" i="2"/>
  <c r="F14" i="2"/>
  <c r="K14" i="2"/>
  <c r="R11" i="2"/>
  <c r="W11" i="2"/>
  <c r="AD8" i="2"/>
  <c r="AI8" i="2"/>
  <c r="F27" i="2"/>
  <c r="R26" i="2"/>
  <c r="AD25" i="2"/>
  <c r="F25" i="2"/>
  <c r="R24" i="2"/>
  <c r="AD23" i="2"/>
  <c r="F23" i="2"/>
  <c r="R22" i="2"/>
  <c r="AD21" i="2"/>
  <c r="F21" i="2"/>
  <c r="R20" i="2"/>
  <c r="AD19" i="2"/>
  <c r="F19" i="2"/>
  <c r="R18" i="2"/>
  <c r="AD17" i="2"/>
  <c r="F17" i="2"/>
  <c r="R16" i="2"/>
  <c r="AD15" i="2"/>
  <c r="F15" i="2"/>
  <c r="R14" i="2"/>
  <c r="AD13" i="2"/>
  <c r="F13" i="2"/>
  <c r="R12" i="2"/>
  <c r="AD11" i="2"/>
  <c r="F11" i="2"/>
  <c r="R10" i="2"/>
  <c r="AD9" i="2"/>
  <c r="F9" i="2"/>
  <c r="R8" i="2"/>
  <c r="AD7" i="2"/>
  <c r="F7" i="2"/>
  <c r="R6" i="2"/>
  <c r="AD5" i="2"/>
  <c r="F5" i="2"/>
  <c r="V4" i="2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B33" i="1"/>
  <c r="AD34" i="2" l="1"/>
  <c r="F5" i="3" s="1"/>
  <c r="AI34" i="2"/>
  <c r="K5" i="3" s="1"/>
  <c r="AK4" i="2"/>
  <c r="AH34" i="2"/>
  <c r="J5" i="3" s="1"/>
  <c r="W34" i="2"/>
  <c r="K4" i="3" s="1"/>
  <c r="S4" i="2"/>
  <c r="R34" i="2"/>
  <c r="F4" i="3" s="1"/>
  <c r="X4" i="2"/>
  <c r="K34" i="2"/>
  <c r="K3" i="3" s="1"/>
  <c r="J4" i="2"/>
  <c r="J34" i="2" s="1"/>
  <c r="J3" i="3" s="1"/>
  <c r="I34" i="2"/>
  <c r="I3" i="3" s="1"/>
  <c r="F34" i="2"/>
  <c r="F3" i="3" s="1"/>
  <c r="G4" i="2"/>
  <c r="L4" i="2"/>
  <c r="Y4" i="2"/>
  <c r="V34" i="2"/>
  <c r="J4" i="3" s="1"/>
  <c r="G21" i="2"/>
  <c r="M21" i="2" s="1"/>
  <c r="L21" i="2"/>
  <c r="AJ5" i="2"/>
  <c r="AE5" i="2"/>
  <c r="AK5" i="2" s="1"/>
  <c r="AE21" i="2"/>
  <c r="AK21" i="2" s="1"/>
  <c r="AJ21" i="2"/>
  <c r="S9" i="2"/>
  <c r="Y9" i="2" s="1"/>
  <c r="X9" i="2"/>
  <c r="X6" i="2"/>
  <c r="S6" i="2"/>
  <c r="Y6" i="2" s="1"/>
  <c r="AE11" i="2"/>
  <c r="AK11" i="2" s="1"/>
  <c r="AJ11" i="2"/>
  <c r="G17" i="2"/>
  <c r="M17" i="2" s="1"/>
  <c r="L17" i="2"/>
  <c r="S22" i="2"/>
  <c r="Y22" i="2" s="1"/>
  <c r="X22" i="2"/>
  <c r="X32" i="2"/>
  <c r="S32" i="2"/>
  <c r="Y32" i="2" s="1"/>
  <c r="G8" i="2"/>
  <c r="M8" i="2" s="1"/>
  <c r="L8" i="2"/>
  <c r="AE18" i="2"/>
  <c r="AK18" i="2" s="1"/>
  <c r="AJ18" i="2"/>
  <c r="AE31" i="2"/>
  <c r="AK31" i="2" s="1"/>
  <c r="AJ31" i="2"/>
  <c r="S15" i="2"/>
  <c r="Y15" i="2" s="1"/>
  <c r="X15" i="2"/>
  <c r="G26" i="2"/>
  <c r="M26" i="2" s="1"/>
  <c r="L26" i="2"/>
  <c r="S7" i="2"/>
  <c r="Y7" i="2" s="1"/>
  <c r="X7" i="2"/>
  <c r="G28" i="2"/>
  <c r="M28" i="2" s="1"/>
  <c r="L28" i="2"/>
  <c r="G16" i="2"/>
  <c r="M16" i="2" s="1"/>
  <c r="L16" i="2"/>
  <c r="G27" i="2"/>
  <c r="M27" i="2" s="1"/>
  <c r="L27" i="2"/>
  <c r="G23" i="2"/>
  <c r="M23" i="2" s="1"/>
  <c r="L23" i="2"/>
  <c r="AE8" i="2"/>
  <c r="AK8" i="2" s="1"/>
  <c r="AJ8" i="2"/>
  <c r="S19" i="2"/>
  <c r="Y19" i="2" s="1"/>
  <c r="X19" i="2"/>
  <c r="S5" i="2"/>
  <c r="Y5" i="2" s="1"/>
  <c r="X5" i="2"/>
  <c r="S28" i="2"/>
  <c r="Y28" i="2" s="1"/>
  <c r="X28" i="2"/>
  <c r="L5" i="2"/>
  <c r="G5" i="2"/>
  <c r="M5" i="2" s="1"/>
  <c r="AE26" i="2"/>
  <c r="AK26" i="2" s="1"/>
  <c r="AJ26" i="2"/>
  <c r="X30" i="2"/>
  <c r="S30" i="2"/>
  <c r="Y30" i="2" s="1"/>
  <c r="S12" i="2"/>
  <c r="Y12" i="2" s="1"/>
  <c r="X12" i="2"/>
  <c r="S18" i="2"/>
  <c r="Y18" i="2" s="1"/>
  <c r="X18" i="2"/>
  <c r="AE10" i="2"/>
  <c r="AK10" i="2" s="1"/>
  <c r="AJ10" i="2"/>
  <c r="S21" i="2"/>
  <c r="Y21" i="2" s="1"/>
  <c r="X21" i="2"/>
  <c r="G18" i="2"/>
  <c r="M18" i="2" s="1"/>
  <c r="L18" i="2"/>
  <c r="G31" i="2"/>
  <c r="M31" i="2" s="1"/>
  <c r="L31" i="2"/>
  <c r="G12" i="2"/>
  <c r="M12" i="2" s="1"/>
  <c r="L12" i="2"/>
  <c r="S10" i="2"/>
  <c r="Y10" i="2" s="1"/>
  <c r="X10" i="2"/>
  <c r="AE12" i="2"/>
  <c r="AK12" i="2" s="1"/>
  <c r="AJ12" i="2"/>
  <c r="AE22" i="2"/>
  <c r="AK22" i="2" s="1"/>
  <c r="AJ22" i="2"/>
  <c r="AE17" i="2"/>
  <c r="AK17" i="2" s="1"/>
  <c r="AJ17" i="2"/>
  <c r="AE13" i="2"/>
  <c r="AK13" i="2" s="1"/>
  <c r="AJ13" i="2"/>
  <c r="S11" i="2"/>
  <c r="Y11" i="2" s="1"/>
  <c r="X11" i="2"/>
  <c r="G22" i="2"/>
  <c r="M22" i="2" s="1"/>
  <c r="L22" i="2"/>
  <c r="S29" i="2"/>
  <c r="Y29" i="2" s="1"/>
  <c r="X29" i="2"/>
  <c r="AE6" i="2"/>
  <c r="AK6" i="2" s="1"/>
  <c r="AJ6" i="2"/>
  <c r="S26" i="2"/>
  <c r="Y26" i="2" s="1"/>
  <c r="X26" i="2"/>
  <c r="G11" i="2"/>
  <c r="M11" i="2" s="1"/>
  <c r="L11" i="2"/>
  <c r="AE16" i="2"/>
  <c r="AK16" i="2" s="1"/>
  <c r="AJ16" i="2"/>
  <c r="AE7" i="2"/>
  <c r="AK7" i="2" s="1"/>
  <c r="AJ7" i="2"/>
  <c r="AE23" i="2"/>
  <c r="AK23" i="2" s="1"/>
  <c r="AJ23" i="2"/>
  <c r="S24" i="2"/>
  <c r="Y24" i="2" s="1"/>
  <c r="X24" i="2"/>
  <c r="S14" i="2"/>
  <c r="Y14" i="2" s="1"/>
  <c r="X14" i="2"/>
  <c r="G25" i="2"/>
  <c r="M25" i="2" s="1"/>
  <c r="L25" i="2"/>
  <c r="S13" i="2"/>
  <c r="Y13" i="2" s="1"/>
  <c r="X13" i="2"/>
  <c r="G24" i="2"/>
  <c r="M24" i="2" s="1"/>
  <c r="L24" i="2"/>
  <c r="G10" i="2"/>
  <c r="M10" i="2" s="1"/>
  <c r="L10" i="2"/>
  <c r="AE20" i="2"/>
  <c r="AK20" i="2" s="1"/>
  <c r="AJ20" i="2"/>
  <c r="S27" i="2"/>
  <c r="Y27" i="2" s="1"/>
  <c r="X27" i="2"/>
  <c r="AE28" i="2"/>
  <c r="AK28" i="2" s="1"/>
  <c r="AJ28" i="2"/>
  <c r="AE14" i="2"/>
  <c r="AK14" i="2" s="1"/>
  <c r="AJ14" i="2"/>
  <c r="AE15" i="2"/>
  <c r="AK15" i="2" s="1"/>
  <c r="AJ15" i="2"/>
  <c r="S16" i="2"/>
  <c r="Y16" i="2" s="1"/>
  <c r="X16" i="2"/>
  <c r="L7" i="2"/>
  <c r="G7" i="2"/>
  <c r="M7" i="2" s="1"/>
  <c r="G13" i="2"/>
  <c r="M13" i="2" s="1"/>
  <c r="L13" i="2"/>
  <c r="S8" i="2"/>
  <c r="Y8" i="2" s="1"/>
  <c r="X8" i="2"/>
  <c r="G19" i="2"/>
  <c r="M19" i="2" s="1"/>
  <c r="L19" i="2"/>
  <c r="G9" i="2"/>
  <c r="M9" i="2" s="1"/>
  <c r="L9" i="2"/>
  <c r="AE19" i="2"/>
  <c r="AK19" i="2" s="1"/>
  <c r="AJ19" i="2"/>
  <c r="AE9" i="2"/>
  <c r="AK9" i="2" s="1"/>
  <c r="AJ9" i="2"/>
  <c r="G15" i="2"/>
  <c r="M15" i="2" s="1"/>
  <c r="L15" i="2"/>
  <c r="S20" i="2"/>
  <c r="Y20" i="2" s="1"/>
  <c r="X20" i="2"/>
  <c r="AE25" i="2"/>
  <c r="AK25" i="2" s="1"/>
  <c r="AJ25" i="2"/>
  <c r="G14" i="2"/>
  <c r="M14" i="2" s="1"/>
  <c r="L14" i="2"/>
  <c r="AE24" i="2"/>
  <c r="AK24" i="2" s="1"/>
  <c r="AJ24" i="2"/>
  <c r="G20" i="2"/>
  <c r="M20" i="2" s="1"/>
  <c r="L20" i="2"/>
  <c r="AE27" i="2"/>
  <c r="AK27" i="2" s="1"/>
  <c r="AJ27" i="2"/>
  <c r="S17" i="2"/>
  <c r="Y17" i="2" s="1"/>
  <c r="X17" i="2"/>
  <c r="S23" i="2"/>
  <c r="Y23" i="2" s="1"/>
  <c r="X23" i="2"/>
  <c r="G6" i="2"/>
  <c r="M6" i="2" s="1"/>
  <c r="L6" i="2"/>
  <c r="S25" i="2"/>
  <c r="Y25" i="2" s="1"/>
  <c r="X25" i="2"/>
  <c r="AJ34" i="2" l="1"/>
  <c r="L5" i="3" s="1"/>
  <c r="AE34" i="2"/>
  <c r="G5" i="3" s="1"/>
  <c r="AK34" i="2"/>
  <c r="M5" i="3" s="1"/>
  <c r="X34" i="2"/>
  <c r="L4" i="3" s="1"/>
  <c r="S34" i="2"/>
  <c r="G4" i="3" s="1"/>
  <c r="L34" i="2"/>
  <c r="L3" i="3" s="1"/>
  <c r="G34" i="2"/>
  <c r="G3" i="3" s="1"/>
  <c r="M4" i="2"/>
  <c r="M34" i="2" s="1"/>
  <c r="M3" i="3" s="1"/>
  <c r="N3" i="3" s="1"/>
  <c r="Y34" i="2"/>
  <c r="M4" i="3" s="1"/>
  <c r="N5" i="3" l="1"/>
  <c r="N4" i="3"/>
</calcChain>
</file>

<file path=xl/sharedStrings.xml><?xml version="1.0" encoding="utf-8"?>
<sst xmlns="http://schemas.openxmlformats.org/spreadsheetml/2006/main" count="60" uniqueCount="41">
  <si>
    <t>Википедия</t>
  </si>
  <si>
    <t>Поисковая система</t>
  </si>
  <si>
    <t>Среднее значение</t>
  </si>
  <si>
    <t>P</t>
  </si>
  <si>
    <t>DCG</t>
  </si>
  <si>
    <t>NDCG</t>
  </si>
  <si>
    <t>IDCG</t>
  </si>
  <si>
    <t>СРЕДНЕЕ</t>
  </si>
  <si>
    <t>Метод</t>
  </si>
  <si>
    <t>калькулятор онлайн</t>
  </si>
  <si>
    <t>биатлон расписание соревнований</t>
  </si>
  <si>
    <t>мастершеф смотеть 7 сезон</t>
  </si>
  <si>
    <t>что такое фриланс</t>
  </si>
  <si>
    <t>как сделать из бумаги снежинку</t>
  </si>
  <si>
    <t>количество населения москва 2019</t>
  </si>
  <si>
    <t>создать сайт онлайн</t>
  </si>
  <si>
    <t>ржд билеты москва париж</t>
  </si>
  <si>
    <t>мосэнерго линый кабинет</t>
  </si>
  <si>
    <t>афиша кино</t>
  </si>
  <si>
    <t>текст песни</t>
  </si>
  <si>
    <t>прогноз погоды</t>
  </si>
  <si>
    <t>курсовая работа</t>
  </si>
  <si>
    <t>скачать драйвера</t>
  </si>
  <si>
    <t>отдых в</t>
  </si>
  <si>
    <t>двери гармошкой гаражные</t>
  </si>
  <si>
    <t>восстановление жесткого диска</t>
  </si>
  <si>
    <t>как избавиться от металических следов на кирамике</t>
  </si>
  <si>
    <t>лечение сколиоза</t>
  </si>
  <si>
    <t>читай город интернет магазин</t>
  </si>
  <si>
    <t>смотреть онлайн</t>
  </si>
  <si>
    <t>задачи егэ</t>
  </si>
  <si>
    <t>переводчик гугл</t>
  </si>
  <si>
    <t>торент</t>
  </si>
  <si>
    <t>куда уехать на выходные из москвы</t>
  </si>
  <si>
    <t>конно спортивный клуб</t>
  </si>
  <si>
    <t>куда поехать осенью в отпуск</t>
  </si>
  <si>
    <t>отдых в подмосковье</t>
  </si>
  <si>
    <t>словарь синонимов</t>
  </si>
  <si>
    <t>заказать гостиницу</t>
  </si>
  <si>
    <t>Гугл</t>
  </si>
  <si>
    <t>Мейл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</si>
</sst>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27575-96B3-45F7-ABA1-4C31E002F79E}">
  <dimension ref="A1:U33"/>
  <sheetViews>
    <sheetView tabSelected="1" topLeftCell="A15" workbookViewId="0">
      <selection activeCell="J1" sqref="J1"/>
    </sheetView>
  </sheetViews>
  <sheetFormatPr defaultRowHeight="14.4" x14ac:dyDescent="0.3"/>
  <cols>
    <col min="1" max="1" width="40.44140625" bestFit="1" customWidth="1"/>
    <col min="2" max="2" width="11.44140625" customWidth="1"/>
  </cols>
  <sheetData>
    <row r="1" spans="1:21" x14ac:dyDescent="0.3">
      <c r="A1" s="1" t="s">
        <v>1</v>
      </c>
      <c r="B1" s="1" t="s">
        <v>39</v>
      </c>
      <c r="C1" s="1"/>
      <c r="D1" s="1"/>
      <c r="E1" s="1"/>
      <c r="F1" s="1"/>
      <c r="G1" s="1" t="s">
        <v>40</v>
      </c>
      <c r="H1" s="1"/>
      <c r="I1" s="1"/>
      <c r="J1" s="1"/>
      <c r="K1" s="1"/>
      <c r="L1" s="1" t="s">
        <v>0</v>
      </c>
      <c r="M1" s="1"/>
      <c r="N1" s="1"/>
      <c r="O1" s="1"/>
      <c r="P1" s="1"/>
      <c r="Q1" s="1"/>
      <c r="R1" s="1"/>
      <c r="S1" s="1"/>
      <c r="T1" s="1"/>
      <c r="U1" s="1"/>
    </row>
    <row r="2" spans="1:21" x14ac:dyDescent="0.3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1</v>
      </c>
      <c r="H2" s="1">
        <v>2</v>
      </c>
      <c r="I2" s="1">
        <v>3</v>
      </c>
      <c r="J2" s="1">
        <v>4</v>
      </c>
      <c r="K2" s="1">
        <v>5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/>
      <c r="R2" s="1"/>
      <c r="S2" s="1"/>
      <c r="T2" s="1"/>
      <c r="U2" s="1"/>
    </row>
    <row r="3" spans="1:21" x14ac:dyDescent="0.3">
      <c r="A3" s="1" t="s">
        <v>9</v>
      </c>
      <c r="B3" s="1">
        <v>3</v>
      </c>
      <c r="C3" s="1">
        <v>2</v>
      </c>
      <c r="D3" s="1">
        <v>0</v>
      </c>
      <c r="E3" s="1">
        <v>0</v>
      </c>
      <c r="F3" s="1">
        <v>0</v>
      </c>
      <c r="G3" s="1">
        <v>3</v>
      </c>
      <c r="H3" s="1">
        <v>3</v>
      </c>
      <c r="I3" s="1">
        <v>1</v>
      </c>
      <c r="J3" s="1">
        <v>1</v>
      </c>
      <c r="K3" s="1">
        <v>0</v>
      </c>
      <c r="L3" s="1">
        <v>3</v>
      </c>
      <c r="M3" s="1">
        <v>1</v>
      </c>
      <c r="N3" s="1">
        <v>1</v>
      </c>
      <c r="O3" s="1">
        <v>1</v>
      </c>
      <c r="P3" s="1">
        <v>1</v>
      </c>
      <c r="Q3" s="1"/>
      <c r="R3" s="1"/>
      <c r="S3" s="1"/>
      <c r="T3" s="1"/>
      <c r="U3" s="1"/>
    </row>
    <row r="4" spans="1:21" x14ac:dyDescent="0.3">
      <c r="A4" s="1" t="s">
        <v>10</v>
      </c>
      <c r="B4" s="1">
        <v>4</v>
      </c>
      <c r="C4" s="1">
        <v>4</v>
      </c>
      <c r="D4" s="1">
        <v>4</v>
      </c>
      <c r="E4" s="1">
        <v>4</v>
      </c>
      <c r="F4" s="1">
        <v>4</v>
      </c>
      <c r="G4" s="1">
        <v>0</v>
      </c>
      <c r="H4" s="1">
        <v>1</v>
      </c>
      <c r="I4" s="1">
        <v>1</v>
      </c>
      <c r="J4" s="1">
        <v>1</v>
      </c>
      <c r="K4" s="1">
        <v>0</v>
      </c>
      <c r="L4" s="1">
        <v>0</v>
      </c>
      <c r="M4" s="1">
        <v>0</v>
      </c>
      <c r="N4" s="1">
        <v>1</v>
      </c>
      <c r="O4" s="1">
        <v>1</v>
      </c>
      <c r="P4" s="1">
        <v>1</v>
      </c>
      <c r="Q4" s="1"/>
      <c r="R4" s="1"/>
      <c r="S4" s="1"/>
      <c r="T4" s="1"/>
      <c r="U4" s="1"/>
    </row>
    <row r="5" spans="1:21" x14ac:dyDescent="0.3">
      <c r="A5" s="1" t="s">
        <v>11</v>
      </c>
      <c r="B5" s="1">
        <v>3</v>
      </c>
      <c r="C5" s="1">
        <v>1</v>
      </c>
      <c r="D5" s="1">
        <v>0</v>
      </c>
      <c r="E5" s="1">
        <v>0</v>
      </c>
      <c r="F5" s="1">
        <v>0</v>
      </c>
      <c r="G5" s="1">
        <v>3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/>
      <c r="R5" s="1"/>
      <c r="S5" s="1"/>
      <c r="T5" s="1"/>
      <c r="U5" s="1"/>
    </row>
    <row r="6" spans="1:21" x14ac:dyDescent="0.3">
      <c r="A6" s="1" t="s">
        <v>12</v>
      </c>
      <c r="B6" s="1">
        <v>4</v>
      </c>
      <c r="C6" s="1">
        <v>3</v>
      </c>
      <c r="D6" s="1">
        <v>2</v>
      </c>
      <c r="E6" s="1">
        <v>3</v>
      </c>
      <c r="F6" s="1">
        <v>3</v>
      </c>
      <c r="G6" s="1">
        <v>4</v>
      </c>
      <c r="H6" s="1">
        <v>3</v>
      </c>
      <c r="I6" s="1">
        <v>1</v>
      </c>
      <c r="J6" s="1">
        <v>1</v>
      </c>
      <c r="K6" s="1">
        <v>3</v>
      </c>
      <c r="L6" s="1">
        <v>4</v>
      </c>
      <c r="M6" s="1">
        <v>0</v>
      </c>
      <c r="N6" s="1">
        <v>0</v>
      </c>
      <c r="O6" s="1">
        <v>0</v>
      </c>
      <c r="P6" s="1">
        <v>0</v>
      </c>
      <c r="Q6" s="1"/>
      <c r="R6" s="1"/>
      <c r="S6" s="1"/>
      <c r="T6" s="1"/>
      <c r="U6" s="1"/>
    </row>
    <row r="7" spans="1:21" x14ac:dyDescent="0.3">
      <c r="A7" s="1" t="s">
        <v>13</v>
      </c>
      <c r="B7" s="1">
        <v>3</v>
      </c>
      <c r="C7" s="1">
        <v>0</v>
      </c>
      <c r="D7" s="1">
        <v>1</v>
      </c>
      <c r="E7" s="1">
        <v>0</v>
      </c>
      <c r="F7" s="1">
        <v>2</v>
      </c>
      <c r="G7" s="1">
        <v>1</v>
      </c>
      <c r="H7" s="1">
        <v>0</v>
      </c>
      <c r="I7" s="1">
        <v>3</v>
      </c>
      <c r="J7" s="1">
        <v>0</v>
      </c>
      <c r="K7" s="1">
        <v>0</v>
      </c>
      <c r="L7" s="1">
        <v>0</v>
      </c>
      <c r="M7" s="1">
        <v>0</v>
      </c>
      <c r="N7" s="1">
        <v>2</v>
      </c>
      <c r="O7" s="1">
        <v>0</v>
      </c>
      <c r="P7" s="1">
        <v>0</v>
      </c>
      <c r="Q7" s="1"/>
      <c r="R7" s="1"/>
      <c r="S7" s="1"/>
      <c r="T7" s="1"/>
      <c r="U7" s="1"/>
    </row>
    <row r="8" spans="1:21" x14ac:dyDescent="0.3">
      <c r="A8" s="1" t="s">
        <v>14</v>
      </c>
      <c r="B8" s="1">
        <v>4</v>
      </c>
      <c r="C8" s="1">
        <v>3</v>
      </c>
      <c r="D8" s="1">
        <v>2</v>
      </c>
      <c r="E8" s="1">
        <v>3</v>
      </c>
      <c r="F8" s="1">
        <v>2</v>
      </c>
      <c r="G8" s="1">
        <v>4</v>
      </c>
      <c r="H8" s="1">
        <v>3</v>
      </c>
      <c r="I8" s="1">
        <v>3</v>
      </c>
      <c r="J8" s="1">
        <v>1</v>
      </c>
      <c r="K8" s="1">
        <v>3</v>
      </c>
      <c r="L8" s="1">
        <v>4</v>
      </c>
      <c r="M8" s="1">
        <v>4</v>
      </c>
      <c r="N8" s="1">
        <v>3</v>
      </c>
      <c r="O8" s="1">
        <v>2</v>
      </c>
      <c r="P8" s="1">
        <v>4</v>
      </c>
      <c r="Q8" s="1"/>
      <c r="R8" s="1"/>
      <c r="S8" s="1"/>
      <c r="T8" s="1"/>
      <c r="U8" s="1"/>
    </row>
    <row r="9" spans="1:21" x14ac:dyDescent="0.3">
      <c r="A9" s="1" t="s">
        <v>15</v>
      </c>
      <c r="B9" s="1">
        <v>3</v>
      </c>
      <c r="C9" s="1">
        <v>4</v>
      </c>
      <c r="D9" s="1">
        <v>4</v>
      </c>
      <c r="E9" s="1">
        <v>4</v>
      </c>
      <c r="F9" s="1">
        <v>3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/>
      <c r="R9" s="1"/>
      <c r="S9" s="1"/>
      <c r="T9" s="1"/>
      <c r="U9" s="1"/>
    </row>
    <row r="10" spans="1:21" x14ac:dyDescent="0.3">
      <c r="A10" s="1" t="s">
        <v>16</v>
      </c>
      <c r="B10" s="1">
        <v>3</v>
      </c>
      <c r="C10" s="1">
        <v>2</v>
      </c>
      <c r="D10" s="1">
        <v>3</v>
      </c>
      <c r="E10" s="1">
        <v>0</v>
      </c>
      <c r="F10" s="1">
        <v>0</v>
      </c>
      <c r="G10" s="1">
        <v>2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/>
      <c r="R10" s="1"/>
      <c r="S10" s="1"/>
      <c r="T10" s="1"/>
      <c r="U10" s="1"/>
    </row>
    <row r="11" spans="1:21" x14ac:dyDescent="0.3">
      <c r="A11" s="1" t="s">
        <v>17</v>
      </c>
      <c r="B11" s="1">
        <v>3</v>
      </c>
      <c r="C11" s="1">
        <v>0</v>
      </c>
      <c r="D11" s="1">
        <v>0</v>
      </c>
      <c r="E11" s="1">
        <v>1</v>
      </c>
      <c r="F11" s="1">
        <v>0</v>
      </c>
      <c r="G11" s="1">
        <v>3</v>
      </c>
      <c r="H11" s="1">
        <v>3</v>
      </c>
      <c r="I11" s="1">
        <v>2</v>
      </c>
      <c r="J11" s="1">
        <v>2</v>
      </c>
      <c r="K11" s="1">
        <v>3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/>
      <c r="R11" s="1"/>
      <c r="S11" s="1"/>
      <c r="T11" s="1"/>
      <c r="U11" s="1"/>
    </row>
    <row r="12" spans="1:21" x14ac:dyDescent="0.3">
      <c r="A12" s="1" t="s">
        <v>18</v>
      </c>
      <c r="B12" s="1">
        <v>3</v>
      </c>
      <c r="C12" s="1">
        <v>0</v>
      </c>
      <c r="D12" s="1">
        <v>1</v>
      </c>
      <c r="E12" s="1">
        <v>0</v>
      </c>
      <c r="F12" s="1">
        <v>3</v>
      </c>
      <c r="G12" s="1">
        <v>1</v>
      </c>
      <c r="H12" s="1">
        <v>3</v>
      </c>
      <c r="I12" s="1">
        <v>1</v>
      </c>
      <c r="J12" s="1">
        <v>1</v>
      </c>
      <c r="K12" s="1">
        <v>1</v>
      </c>
      <c r="L12" s="1">
        <v>3</v>
      </c>
      <c r="M12" s="1">
        <v>0</v>
      </c>
      <c r="N12" s="1">
        <v>0</v>
      </c>
      <c r="O12" s="1">
        <v>0</v>
      </c>
      <c r="P12" s="1">
        <v>0</v>
      </c>
      <c r="Q12" s="1"/>
      <c r="R12" s="1"/>
      <c r="S12" s="1"/>
      <c r="T12" s="1"/>
      <c r="U12" s="1"/>
    </row>
    <row r="13" spans="1:21" x14ac:dyDescent="0.3">
      <c r="A13" s="1" t="s">
        <v>19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2</v>
      </c>
      <c r="L13" s="1">
        <v>0</v>
      </c>
      <c r="M13" s="1">
        <v>1</v>
      </c>
      <c r="N13" s="1">
        <v>1</v>
      </c>
      <c r="O13" s="1">
        <v>2</v>
      </c>
      <c r="P13" s="1">
        <v>1</v>
      </c>
      <c r="Q13" s="1"/>
      <c r="R13" s="1"/>
      <c r="S13" s="1"/>
      <c r="T13" s="1"/>
      <c r="U13" s="1"/>
    </row>
    <row r="14" spans="1:21" x14ac:dyDescent="0.3">
      <c r="A14" s="1" t="s">
        <v>20</v>
      </c>
      <c r="B14" s="1">
        <v>4</v>
      </c>
      <c r="C14" s="1">
        <v>3</v>
      </c>
      <c r="D14" s="1">
        <v>3</v>
      </c>
      <c r="E14" s="1">
        <v>3</v>
      </c>
      <c r="F14" s="1">
        <v>1</v>
      </c>
      <c r="G14" s="1">
        <v>4</v>
      </c>
      <c r="H14" s="1">
        <v>3</v>
      </c>
      <c r="I14" s="1">
        <v>4</v>
      </c>
      <c r="J14" s="1">
        <v>3</v>
      </c>
      <c r="K14" s="1">
        <v>1</v>
      </c>
      <c r="L14" s="1">
        <v>4</v>
      </c>
      <c r="M14" s="1">
        <v>3</v>
      </c>
      <c r="N14" s="1">
        <v>3</v>
      </c>
      <c r="O14" s="1">
        <v>2</v>
      </c>
      <c r="P14" s="1">
        <v>3</v>
      </c>
      <c r="Q14" s="1"/>
      <c r="R14" s="1"/>
      <c r="S14" s="1"/>
      <c r="T14" s="1"/>
      <c r="U14" s="1"/>
    </row>
    <row r="15" spans="1:21" x14ac:dyDescent="0.3">
      <c r="A15" s="1" t="s">
        <v>21</v>
      </c>
      <c r="B15" s="1">
        <v>4</v>
      </c>
      <c r="C15" s="1">
        <v>2</v>
      </c>
      <c r="D15" s="1">
        <v>0</v>
      </c>
      <c r="E15" s="1">
        <v>0</v>
      </c>
      <c r="F15" s="1">
        <v>0</v>
      </c>
      <c r="G15" s="1">
        <v>4</v>
      </c>
      <c r="H15" s="1">
        <v>3</v>
      </c>
      <c r="I15" s="1">
        <v>3</v>
      </c>
      <c r="J15" s="1">
        <v>2</v>
      </c>
      <c r="K15" s="1">
        <v>1</v>
      </c>
      <c r="L15" s="1">
        <v>4</v>
      </c>
      <c r="M15" s="1">
        <v>3</v>
      </c>
      <c r="N15" s="1">
        <v>1</v>
      </c>
      <c r="O15" s="1">
        <v>0</v>
      </c>
      <c r="P15" s="1">
        <v>0</v>
      </c>
      <c r="Q15" s="1"/>
      <c r="R15" s="1"/>
      <c r="S15" s="1"/>
      <c r="T15" s="1"/>
      <c r="U15" s="1"/>
    </row>
    <row r="16" spans="1:21" x14ac:dyDescent="0.3">
      <c r="A16" s="1" t="s">
        <v>22</v>
      </c>
      <c r="B16" s="1">
        <v>0</v>
      </c>
      <c r="C16" s="1">
        <v>0</v>
      </c>
      <c r="D16" s="1">
        <v>0</v>
      </c>
      <c r="E16" s="1">
        <v>3</v>
      </c>
      <c r="F16" s="1">
        <v>2</v>
      </c>
      <c r="G16" s="1">
        <v>3</v>
      </c>
      <c r="H16" s="1">
        <v>3</v>
      </c>
      <c r="I16" s="1">
        <v>1</v>
      </c>
      <c r="J16" s="1">
        <v>1</v>
      </c>
      <c r="K16" s="1">
        <v>2</v>
      </c>
      <c r="L16" s="1">
        <v>3</v>
      </c>
      <c r="M16" s="1">
        <v>3</v>
      </c>
      <c r="N16" s="1">
        <v>2</v>
      </c>
      <c r="O16" s="1">
        <v>1</v>
      </c>
      <c r="P16" s="1">
        <v>0</v>
      </c>
      <c r="Q16" s="1"/>
      <c r="R16" s="1"/>
      <c r="S16" s="1"/>
      <c r="T16" s="1"/>
      <c r="U16" s="1"/>
    </row>
    <row r="17" spans="1:21" x14ac:dyDescent="0.3">
      <c r="A17" s="1" t="s">
        <v>23</v>
      </c>
      <c r="B17" s="1">
        <v>1</v>
      </c>
      <c r="C17" s="1">
        <v>2</v>
      </c>
      <c r="D17" s="1">
        <v>0</v>
      </c>
      <c r="E17" s="1">
        <v>2</v>
      </c>
      <c r="F17" s="1">
        <v>0</v>
      </c>
      <c r="G17" s="1">
        <v>3</v>
      </c>
      <c r="H17" s="1">
        <v>3</v>
      </c>
      <c r="I17" s="1">
        <v>1</v>
      </c>
      <c r="J17" s="1">
        <v>3</v>
      </c>
      <c r="K17" s="1">
        <v>1</v>
      </c>
      <c r="L17" s="1">
        <v>3</v>
      </c>
      <c r="M17" s="1">
        <v>1</v>
      </c>
      <c r="N17" s="1">
        <v>1</v>
      </c>
      <c r="O17" s="1">
        <v>1</v>
      </c>
      <c r="P17" s="1">
        <v>0</v>
      </c>
      <c r="Q17" s="1"/>
      <c r="R17" s="1"/>
      <c r="S17" s="1"/>
      <c r="T17" s="1"/>
      <c r="U17" s="1"/>
    </row>
    <row r="18" spans="1:21" x14ac:dyDescent="0.3">
      <c r="A18" s="1" t="s">
        <v>24</v>
      </c>
      <c r="B18" s="1">
        <v>0</v>
      </c>
      <c r="C18" s="1">
        <v>1</v>
      </c>
      <c r="D18" s="1">
        <v>1</v>
      </c>
      <c r="E18" s="1">
        <v>1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/>
      <c r="R18" s="1"/>
      <c r="S18" s="1"/>
      <c r="T18" s="1"/>
      <c r="U18" s="1"/>
    </row>
    <row r="19" spans="1:21" x14ac:dyDescent="0.3">
      <c r="A19" s="1" t="s">
        <v>25</v>
      </c>
      <c r="B19" s="1">
        <v>3</v>
      </c>
      <c r="C19" s="1">
        <v>2</v>
      </c>
      <c r="D19" s="1">
        <v>2</v>
      </c>
      <c r="E19" s="1">
        <v>1</v>
      </c>
      <c r="F19" s="1">
        <v>1</v>
      </c>
      <c r="G19" s="1">
        <v>3</v>
      </c>
      <c r="H19" s="1">
        <v>2</v>
      </c>
      <c r="I19" s="1">
        <v>2</v>
      </c>
      <c r="J19" s="1">
        <v>2</v>
      </c>
      <c r="K19" s="1">
        <v>1</v>
      </c>
      <c r="L19" s="1">
        <v>3</v>
      </c>
      <c r="M19" s="1">
        <v>1</v>
      </c>
      <c r="N19" s="1">
        <v>3</v>
      </c>
      <c r="O19" s="1">
        <v>1</v>
      </c>
      <c r="P19" s="1">
        <v>3</v>
      </c>
      <c r="Q19" s="1"/>
      <c r="R19" s="1"/>
      <c r="S19" s="1"/>
      <c r="T19" s="1"/>
      <c r="U19" s="1"/>
    </row>
    <row r="20" spans="1:21" x14ac:dyDescent="0.3">
      <c r="A20" s="1" t="s">
        <v>26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/>
      <c r="R20" s="1"/>
      <c r="S20" s="1"/>
      <c r="T20" s="1"/>
      <c r="U20" s="1"/>
    </row>
    <row r="21" spans="1:21" x14ac:dyDescent="0.3">
      <c r="A21" s="1" t="s">
        <v>27</v>
      </c>
      <c r="B21" s="1">
        <v>4</v>
      </c>
      <c r="C21" s="1">
        <v>1</v>
      </c>
      <c r="D21" s="1">
        <v>3</v>
      </c>
      <c r="E21" s="1">
        <v>3</v>
      </c>
      <c r="F21" s="1">
        <v>2</v>
      </c>
      <c r="G21" s="1">
        <v>4</v>
      </c>
      <c r="H21" s="1">
        <v>3</v>
      </c>
      <c r="I21" s="1">
        <v>2</v>
      </c>
      <c r="J21" s="1">
        <v>0</v>
      </c>
      <c r="K21" s="1">
        <v>0</v>
      </c>
      <c r="L21" s="1">
        <v>4</v>
      </c>
      <c r="M21" s="1">
        <v>3</v>
      </c>
      <c r="N21" s="1">
        <v>3</v>
      </c>
      <c r="O21" s="1">
        <v>2</v>
      </c>
      <c r="P21" s="1">
        <v>1</v>
      </c>
      <c r="Q21" s="1"/>
      <c r="R21" s="1"/>
      <c r="S21" s="1"/>
      <c r="T21" s="1"/>
      <c r="U21" s="1"/>
    </row>
    <row r="22" spans="1:21" x14ac:dyDescent="0.3">
      <c r="A22" s="1" t="s">
        <v>28</v>
      </c>
      <c r="B22" s="1">
        <v>4</v>
      </c>
      <c r="C22" s="1">
        <v>3</v>
      </c>
      <c r="D22" s="1">
        <v>2</v>
      </c>
      <c r="E22" s="1">
        <v>3</v>
      </c>
      <c r="F22" s="1">
        <v>1</v>
      </c>
      <c r="G22" s="1">
        <v>4</v>
      </c>
      <c r="H22" s="1">
        <v>3</v>
      </c>
      <c r="I22" s="1">
        <v>4</v>
      </c>
      <c r="J22" s="1">
        <v>0</v>
      </c>
      <c r="K22" s="1">
        <v>0</v>
      </c>
      <c r="L22" s="1">
        <v>4</v>
      </c>
      <c r="M22" s="1">
        <v>1</v>
      </c>
      <c r="N22" s="1">
        <v>3</v>
      </c>
      <c r="O22" s="1">
        <v>1</v>
      </c>
      <c r="P22" s="1">
        <v>0</v>
      </c>
      <c r="Q22" s="1"/>
      <c r="R22" s="1"/>
      <c r="S22" s="1"/>
      <c r="T22" s="1"/>
      <c r="U22" s="1"/>
    </row>
    <row r="23" spans="1:21" x14ac:dyDescent="0.3">
      <c r="A23" s="1" t="s">
        <v>29</v>
      </c>
      <c r="B23" s="1">
        <v>3</v>
      </c>
      <c r="C23" s="1">
        <v>1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/>
      <c r="R23" s="1"/>
      <c r="S23" s="1"/>
      <c r="T23" s="1"/>
      <c r="U23" s="1"/>
    </row>
    <row r="24" spans="1:21" x14ac:dyDescent="0.3">
      <c r="A24" s="1" t="s">
        <v>30</v>
      </c>
      <c r="B24" s="1">
        <v>3</v>
      </c>
      <c r="C24" s="1">
        <v>2</v>
      </c>
      <c r="D24" s="1">
        <v>0</v>
      </c>
      <c r="E24" s="1">
        <v>1</v>
      </c>
      <c r="F24" s="1">
        <v>1</v>
      </c>
      <c r="G24" s="1">
        <v>3</v>
      </c>
      <c r="H24" s="1">
        <v>3</v>
      </c>
      <c r="I24" s="1">
        <v>1</v>
      </c>
      <c r="J24" s="1">
        <v>1</v>
      </c>
      <c r="K24" s="1">
        <v>2</v>
      </c>
      <c r="L24" s="1">
        <v>3</v>
      </c>
      <c r="M24" s="1">
        <v>0</v>
      </c>
      <c r="N24" s="1">
        <v>2</v>
      </c>
      <c r="O24" s="1">
        <v>3</v>
      </c>
      <c r="P24" s="1">
        <v>2</v>
      </c>
      <c r="Q24" s="1"/>
      <c r="R24" s="1"/>
      <c r="S24" s="1"/>
      <c r="T24" s="1"/>
      <c r="U24" s="1"/>
    </row>
    <row r="25" spans="1:21" x14ac:dyDescent="0.3">
      <c r="A25" s="1" t="s">
        <v>31</v>
      </c>
      <c r="B25" s="1">
        <v>4</v>
      </c>
      <c r="C25" s="1">
        <v>3</v>
      </c>
      <c r="D25" s="1">
        <v>3</v>
      </c>
      <c r="E25" s="1">
        <v>0</v>
      </c>
      <c r="F25" s="1">
        <v>1</v>
      </c>
      <c r="G25" s="1">
        <v>4</v>
      </c>
      <c r="H25" s="1">
        <v>4</v>
      </c>
      <c r="I25" s="1">
        <v>3</v>
      </c>
      <c r="J25" s="1">
        <v>4</v>
      </c>
      <c r="K25" s="1">
        <v>4</v>
      </c>
      <c r="L25" s="1">
        <v>4</v>
      </c>
      <c r="M25" s="1">
        <v>2</v>
      </c>
      <c r="N25" s="1">
        <v>2</v>
      </c>
      <c r="O25" s="1">
        <v>1</v>
      </c>
      <c r="P25" s="1">
        <v>1</v>
      </c>
      <c r="Q25" s="1"/>
      <c r="R25" s="1"/>
      <c r="S25" s="1"/>
      <c r="T25" s="1"/>
      <c r="U25" s="1"/>
    </row>
    <row r="26" spans="1:21" x14ac:dyDescent="0.3">
      <c r="A26" s="1" t="s">
        <v>32</v>
      </c>
      <c r="B26" s="1">
        <v>4</v>
      </c>
      <c r="C26" s="1">
        <v>4</v>
      </c>
      <c r="D26" s="1">
        <v>3</v>
      </c>
      <c r="E26" s="1">
        <v>3</v>
      </c>
      <c r="F26" s="1">
        <v>2</v>
      </c>
      <c r="G26" s="1">
        <v>3</v>
      </c>
      <c r="H26" s="1">
        <v>2</v>
      </c>
      <c r="I26" s="1">
        <v>0</v>
      </c>
      <c r="J26" s="1">
        <v>1</v>
      </c>
      <c r="K26" s="1">
        <v>3</v>
      </c>
      <c r="L26" s="1">
        <v>0</v>
      </c>
      <c r="M26" s="1">
        <v>0</v>
      </c>
      <c r="N26" s="1">
        <v>2</v>
      </c>
      <c r="O26" s="1">
        <v>3</v>
      </c>
      <c r="P26" s="1">
        <v>3</v>
      </c>
      <c r="Q26" s="1"/>
      <c r="R26" s="1"/>
      <c r="S26" s="1"/>
      <c r="T26" s="1"/>
      <c r="U26" s="1"/>
    </row>
    <row r="27" spans="1:21" x14ac:dyDescent="0.3">
      <c r="A27" s="1" t="s">
        <v>33</v>
      </c>
      <c r="B27" s="1">
        <v>2</v>
      </c>
      <c r="C27" s="1">
        <v>2</v>
      </c>
      <c r="D27" s="1">
        <v>2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2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/>
      <c r="R27" s="1"/>
      <c r="S27" s="1"/>
      <c r="T27" s="1"/>
      <c r="U27" s="1"/>
    </row>
    <row r="28" spans="1:21" x14ac:dyDescent="0.3">
      <c r="A28" s="1" t="s">
        <v>34</v>
      </c>
      <c r="B28" s="1">
        <v>2</v>
      </c>
      <c r="C28" s="1">
        <v>4</v>
      </c>
      <c r="D28" s="1">
        <v>3</v>
      </c>
      <c r="E28" s="1">
        <v>4</v>
      </c>
      <c r="F28" s="1">
        <v>3</v>
      </c>
      <c r="G28" s="1">
        <v>2</v>
      </c>
      <c r="H28" s="1">
        <v>4</v>
      </c>
      <c r="I28" s="1">
        <v>4</v>
      </c>
      <c r="J28" s="1">
        <v>3</v>
      </c>
      <c r="K28" s="1">
        <v>0</v>
      </c>
      <c r="L28" s="1">
        <v>4</v>
      </c>
      <c r="M28" s="1">
        <v>3</v>
      </c>
      <c r="N28" s="1">
        <v>0</v>
      </c>
      <c r="O28" s="1">
        <v>1</v>
      </c>
      <c r="P28" s="1">
        <v>0</v>
      </c>
      <c r="Q28" s="1"/>
      <c r="R28" s="1"/>
      <c r="S28" s="1"/>
      <c r="T28" s="1"/>
      <c r="U28" s="1"/>
    </row>
    <row r="29" spans="1:21" x14ac:dyDescent="0.3">
      <c r="A29" s="1" t="s">
        <v>35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/>
      <c r="R29" s="1"/>
      <c r="S29" s="1"/>
      <c r="T29" s="1"/>
      <c r="U29" s="1"/>
    </row>
    <row r="30" spans="1:21" x14ac:dyDescent="0.3">
      <c r="A30" s="1" t="s">
        <v>36</v>
      </c>
      <c r="B30" s="1">
        <v>4</v>
      </c>
      <c r="C30" s="1">
        <v>3</v>
      </c>
      <c r="D30" s="1">
        <v>3</v>
      </c>
      <c r="E30" s="1">
        <v>2</v>
      </c>
      <c r="F30" s="1">
        <v>3</v>
      </c>
      <c r="G30" s="1">
        <v>3</v>
      </c>
      <c r="H30" s="1">
        <v>1</v>
      </c>
      <c r="I30" s="1">
        <v>1</v>
      </c>
      <c r="J30" s="1">
        <v>2</v>
      </c>
      <c r="K30" s="1">
        <v>2</v>
      </c>
      <c r="L30" s="1">
        <v>4</v>
      </c>
      <c r="M30" s="1">
        <v>1</v>
      </c>
      <c r="N30" s="1">
        <v>2</v>
      </c>
      <c r="O30" s="1">
        <v>3</v>
      </c>
      <c r="P30" s="1">
        <v>0</v>
      </c>
      <c r="Q30" s="1"/>
      <c r="R30" s="1"/>
      <c r="S30" s="1"/>
      <c r="T30" s="1"/>
      <c r="U30" s="1"/>
    </row>
    <row r="31" spans="1:21" x14ac:dyDescent="0.3">
      <c r="A31" s="1" t="s">
        <v>37</v>
      </c>
      <c r="B31" s="1">
        <v>3</v>
      </c>
      <c r="C31" s="1">
        <v>2</v>
      </c>
      <c r="D31" s="1">
        <v>2</v>
      </c>
      <c r="E31" s="1">
        <v>3</v>
      </c>
      <c r="F31" s="1">
        <v>2</v>
      </c>
      <c r="G31" s="1">
        <v>3</v>
      </c>
      <c r="H31" s="1">
        <v>0</v>
      </c>
      <c r="I31" s="1">
        <v>3</v>
      </c>
      <c r="J31" s="1">
        <v>0</v>
      </c>
      <c r="K31" s="1">
        <v>0</v>
      </c>
      <c r="L31" s="1">
        <v>3</v>
      </c>
      <c r="M31" s="1">
        <v>1</v>
      </c>
      <c r="N31" s="1">
        <v>0</v>
      </c>
      <c r="O31" s="1">
        <v>0</v>
      </c>
      <c r="P31" s="1">
        <v>0</v>
      </c>
      <c r="Q31" s="1"/>
      <c r="R31" s="1"/>
      <c r="S31" s="1"/>
      <c r="T31" s="1"/>
      <c r="U31" s="1"/>
    </row>
    <row r="32" spans="1:21" x14ac:dyDescent="0.3">
      <c r="A32" s="1" t="s">
        <v>38</v>
      </c>
      <c r="B32" s="1">
        <v>3</v>
      </c>
      <c r="C32" s="1">
        <v>4</v>
      </c>
      <c r="D32" s="1">
        <v>3</v>
      </c>
      <c r="E32" s="1">
        <v>2</v>
      </c>
      <c r="F32" s="1">
        <v>2</v>
      </c>
      <c r="G32" s="1">
        <v>4</v>
      </c>
      <c r="H32" s="1">
        <v>4</v>
      </c>
      <c r="I32" s="1">
        <v>3</v>
      </c>
      <c r="J32" s="1">
        <v>4</v>
      </c>
      <c r="K32" s="1">
        <v>2</v>
      </c>
      <c r="L32" s="1">
        <v>1</v>
      </c>
      <c r="M32" s="1">
        <v>0</v>
      </c>
      <c r="N32" s="1">
        <v>1</v>
      </c>
      <c r="O32" s="1">
        <v>0</v>
      </c>
      <c r="P32" s="1">
        <v>0</v>
      </c>
      <c r="Q32" s="1"/>
      <c r="R32" s="1"/>
      <c r="S32" s="1"/>
      <c r="T32" s="1"/>
      <c r="U32" s="1"/>
    </row>
    <row r="33" spans="1:16" x14ac:dyDescent="0.3">
      <c r="A33" s="2" t="s">
        <v>2</v>
      </c>
      <c r="B33" s="1">
        <f>AVERAGE(B$3:B$32)</f>
        <v>2.7333333333333334</v>
      </c>
      <c r="C33" s="1">
        <f t="shared" ref="C33:P33" si="0">AVERAGE(C$3:C$32)</f>
        <v>1.9666666666666666</v>
      </c>
      <c r="D33" s="1">
        <f t="shared" si="0"/>
        <v>1.6333333333333333</v>
      </c>
      <c r="E33" s="1">
        <f t="shared" si="0"/>
        <v>1.6</v>
      </c>
      <c r="F33" s="1">
        <f t="shared" si="0"/>
        <v>1.3</v>
      </c>
      <c r="G33" s="1">
        <f t="shared" si="0"/>
        <v>2.3333333333333335</v>
      </c>
      <c r="H33" s="1">
        <f t="shared" si="0"/>
        <v>1.8666666666666667</v>
      </c>
      <c r="I33" s="1">
        <f t="shared" si="0"/>
        <v>1.5</v>
      </c>
      <c r="J33" s="1">
        <f t="shared" si="0"/>
        <v>1.2</v>
      </c>
      <c r="K33" s="1">
        <f t="shared" si="0"/>
        <v>1.0666666666666667</v>
      </c>
      <c r="L33" s="1">
        <f t="shared" si="0"/>
        <v>2</v>
      </c>
      <c r="M33" s="1">
        <f t="shared" si="0"/>
        <v>0.93333333333333335</v>
      </c>
      <c r="N33" s="1">
        <f t="shared" si="0"/>
        <v>1.1000000000000001</v>
      </c>
      <c r="O33" s="1">
        <f t="shared" si="0"/>
        <v>0.8666666666666667</v>
      </c>
      <c r="P33" s="1">
        <f t="shared" si="0"/>
        <v>0.66666666666666663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6349-EEBB-404F-B305-8BE4CBC082F5}">
  <dimension ref="A1:AK34"/>
  <sheetViews>
    <sheetView workbookViewId="0">
      <selection activeCell="Z1" sqref="Z1"/>
    </sheetView>
  </sheetViews>
  <sheetFormatPr defaultRowHeight="14.4" x14ac:dyDescent="0.3"/>
  <cols>
    <col min="1" max="1" width="40.44140625" bestFit="1" customWidth="1"/>
    <col min="10" max="10" width="9.88671875" bestFit="1" customWidth="1"/>
  </cols>
  <sheetData>
    <row r="1" spans="1:37" x14ac:dyDescent="0.3">
      <c r="A1" s="1" t="s">
        <v>1</v>
      </c>
      <c r="B1" s="1" t="s">
        <v>39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40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0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"/>
      <c r="B2" s="1" t="s">
        <v>3</v>
      </c>
      <c r="C2" s="1"/>
      <c r="D2" s="1"/>
      <c r="E2" s="1" t="s">
        <v>4</v>
      </c>
      <c r="F2" s="1"/>
      <c r="G2" s="1"/>
      <c r="H2" s="1" t="s">
        <v>6</v>
      </c>
      <c r="I2" s="1"/>
      <c r="J2" s="1"/>
      <c r="K2" s="1" t="s">
        <v>5</v>
      </c>
      <c r="L2" s="1"/>
      <c r="M2" s="1"/>
      <c r="N2" s="1" t="s">
        <v>3</v>
      </c>
      <c r="O2" s="1"/>
      <c r="P2" s="1"/>
      <c r="Q2" s="1" t="s">
        <v>4</v>
      </c>
      <c r="R2" s="1"/>
      <c r="S2" s="1"/>
      <c r="T2" s="1" t="s">
        <v>6</v>
      </c>
      <c r="U2" s="1"/>
      <c r="V2" s="1"/>
      <c r="W2" s="1" t="s">
        <v>5</v>
      </c>
      <c r="X2" s="1"/>
      <c r="Y2" s="1"/>
      <c r="Z2" s="1" t="s">
        <v>3</v>
      </c>
      <c r="AA2" s="1"/>
      <c r="AB2" s="1"/>
      <c r="AC2" s="1" t="s">
        <v>4</v>
      </c>
      <c r="AD2" s="1"/>
      <c r="AE2" s="1"/>
      <c r="AF2" s="1" t="s">
        <v>6</v>
      </c>
      <c r="AG2" s="1"/>
      <c r="AH2" s="1"/>
      <c r="AI2" s="1" t="s">
        <v>5</v>
      </c>
      <c r="AJ2" s="1"/>
      <c r="AK2" s="1"/>
    </row>
    <row r="3" spans="1:37" x14ac:dyDescent="0.3">
      <c r="A3" s="1"/>
      <c r="B3" s="1">
        <v>1</v>
      </c>
      <c r="C3" s="1">
        <v>3</v>
      </c>
      <c r="D3" s="1">
        <v>5</v>
      </c>
      <c r="E3" s="1">
        <v>1</v>
      </c>
      <c r="F3" s="1">
        <v>3</v>
      </c>
      <c r="G3" s="1">
        <v>5</v>
      </c>
      <c r="H3" s="1">
        <v>1</v>
      </c>
      <c r="I3" s="1">
        <v>3</v>
      </c>
      <c r="J3" s="1">
        <v>5</v>
      </c>
      <c r="K3" s="1">
        <v>1</v>
      </c>
      <c r="L3" s="1">
        <v>3</v>
      </c>
      <c r="M3" s="1">
        <v>5</v>
      </c>
      <c r="N3" s="1">
        <v>1</v>
      </c>
      <c r="O3" s="1">
        <v>3</v>
      </c>
      <c r="P3" s="1">
        <v>5</v>
      </c>
      <c r="Q3" s="1">
        <v>1</v>
      </c>
      <c r="R3" s="1">
        <v>3</v>
      </c>
      <c r="S3" s="1">
        <v>5</v>
      </c>
      <c r="T3" s="1">
        <v>1</v>
      </c>
      <c r="U3" s="1">
        <v>3</v>
      </c>
      <c r="V3" s="1">
        <v>5</v>
      </c>
      <c r="W3" s="1">
        <v>1</v>
      </c>
      <c r="X3" s="1">
        <v>3</v>
      </c>
      <c r="Y3" s="1">
        <v>5</v>
      </c>
      <c r="Z3" s="1">
        <v>1</v>
      </c>
      <c r="AA3" s="1">
        <v>3</v>
      </c>
      <c r="AB3" s="1">
        <v>5</v>
      </c>
      <c r="AC3" s="1">
        <v>1</v>
      </c>
      <c r="AD3" s="1">
        <v>3</v>
      </c>
      <c r="AE3" s="1">
        <v>5</v>
      </c>
      <c r="AF3" s="1">
        <v>1</v>
      </c>
      <c r="AG3" s="1">
        <v>3</v>
      </c>
      <c r="AH3" s="1">
        <v>5</v>
      </c>
      <c r="AI3" s="1">
        <v>1</v>
      </c>
      <c r="AJ3" s="1">
        <v>3</v>
      </c>
      <c r="AK3" s="1">
        <v>5</v>
      </c>
    </row>
    <row r="4" spans="1:37" x14ac:dyDescent="0.3">
      <c r="A4" s="1" t="str">
        <f>'Лист 1'!$A3</f>
        <v>калькулятор онлайн</v>
      </c>
      <c r="B4" s="1">
        <f>SUM('Лист 1'!$B3)/1</f>
        <v>3</v>
      </c>
      <c r="C4" s="1">
        <f>SUM('Лист 1'!$B3:$D3)/3</f>
        <v>1.6666666666666667</v>
      </c>
      <c r="D4" s="1">
        <f>SUM('Лист 1'!$B3:$F3)/5</f>
        <v>1</v>
      </c>
      <c r="E4" s="1">
        <f>'Лист 1'!$B3/LOG(2, 2)</f>
        <v>3</v>
      </c>
      <c r="F4" s="1">
        <f>E4+'Лист 1'!$C3/LOG(3, 2)+'Лист 1'!$D3/LOG(4, 2)</f>
        <v>4.2618595071429146</v>
      </c>
      <c r="G4" s="1">
        <f>F4+'Лист 1'!$E3/LOG(5, 2)+'Лист 1'!$F3/LOG(6, 2)</f>
        <v>4.2618595071429146</v>
      </c>
      <c r="H4" s="1">
        <f>INDEX(_xlfn._xlws.SORT('Лист 1'!$B3:$F3, 1, -1, TRUE), 1, 1)/LOG(2, 2)</f>
        <v>3</v>
      </c>
      <c r="I4" s="1">
        <f>H4+INDEX(_xlfn._xlws.SORT('Лист 1'!$B3:$F3, 1, -1, TRUE), 1, 2)/LOG(3, 2)+INDEX(_xlfn._xlws.SORT('Лист 1'!$B3:$F3, 1, -1, TRUE), 1, 3)/LOG(4, 2)</f>
        <v>4.2618595071429146</v>
      </c>
      <c r="J4" s="1">
        <f>I4+INDEX(_xlfn._xlws.SORT('Лист 1'!$B3:$F3, 1, -1, TRUE), 1, 4)/LOG(5, 2)+INDEX(_xlfn._xlws.SORT('Лист 1'!$B3:$F3, 1, -1, TRUE), 1, 5)/LOG(6, 2)</f>
        <v>4.2618595071429146</v>
      </c>
      <c r="K4" s="1">
        <f>E4/MAX(H4, 1)</f>
        <v>1</v>
      </c>
      <c r="L4" s="1">
        <f t="shared" ref="L4:M4" si="0">F4/MAX(I4, 1)</f>
        <v>1</v>
      </c>
      <c r="M4" s="1">
        <f t="shared" si="0"/>
        <v>1</v>
      </c>
      <c r="N4" s="1">
        <f>SUM('Лист 1'!$G3)/1</f>
        <v>3</v>
      </c>
      <c r="O4" s="1">
        <f>SUM('Лист 1'!$G3:$I3)/3</f>
        <v>2.3333333333333335</v>
      </c>
      <c r="P4" s="1">
        <f>SUM('Лист 1'!$G3:$K3)/5</f>
        <v>1.6</v>
      </c>
      <c r="Q4" s="1">
        <f>'Лист 1'!$G3/LOG(2, 2)</f>
        <v>3</v>
      </c>
      <c r="R4" s="1">
        <f>Q4+'Лист 1'!$H3/LOG(3, 2)+'Лист 1'!$I3/LOG(4, 2)</f>
        <v>5.3927892607143724</v>
      </c>
      <c r="S4" s="1">
        <f>R4+'Лист 1'!$J3/LOG(5, 2)+'Лист 1'!$K3/LOG(6, 2)</f>
        <v>5.8234658187877653</v>
      </c>
      <c r="T4" s="1">
        <f>INDEX(_xlfn._xlws.SORT('Лист 1'!$G3:$K3, 1, -1, TRUE), 1, 1)/LOG(2, 2)</f>
        <v>3</v>
      </c>
      <c r="U4" s="1">
        <f>T4+INDEX(_xlfn._xlws.SORT('Лист 1'!$G3:$K3, 1, -1, TRUE), 1, 2)/LOG(3, 2)+INDEX(_xlfn._xlws.SORT('Лист 1'!$G3:$K3, 1, -1, TRUE), 1, 3)/LOG(4, 2)</f>
        <v>5.3927892607143724</v>
      </c>
      <c r="V4" s="1">
        <f>U4+INDEX(_xlfn._xlws.SORT('Лист 1'!$B3:$F3, 1, -1, TRUE), 1, 4)/LOG(5, 2)+INDEX(_xlfn._xlws.SORT('Лист 1'!$B3:$F3, 1, -1, TRUE), 1, 5)/LOG(6, 2)</f>
        <v>5.3927892607143724</v>
      </c>
      <c r="W4" s="1">
        <f>Q4/MAX(T4, 1)</f>
        <v>1</v>
      </c>
      <c r="X4" s="1">
        <f t="shared" ref="X4" si="1">R4/MAX(U4, 1)</f>
        <v>1</v>
      </c>
      <c r="Y4" s="1">
        <f t="shared" ref="Y4" si="2">S4/MAX(V4, 1)</f>
        <v>1.0798615590656961</v>
      </c>
      <c r="Z4" s="1">
        <f>SUM('Лист 1'!$L3)/1</f>
        <v>3</v>
      </c>
      <c r="AA4" s="1">
        <f>SUM('Лист 1'!$L3:$N3)/3</f>
        <v>1.6666666666666667</v>
      </c>
      <c r="AB4" s="1">
        <f>SUM('Лист 1'!$L3:$P3)/5</f>
        <v>1.4</v>
      </c>
      <c r="AC4" s="1">
        <f>'Лист 1'!$L3/LOG(2, 2)</f>
        <v>3</v>
      </c>
      <c r="AD4" s="1">
        <f>AC4+'Лист 1'!$M3/LOG(3, 2)+'Лист 1'!$N3/LOG(4, 2)</f>
        <v>4.1309297535714578</v>
      </c>
      <c r="AE4" s="1">
        <f>AD4+'Лист 1'!$O3/LOG(5, 2)+'Лист 1'!$P3/LOG(6, 2)</f>
        <v>4.9484591188793923</v>
      </c>
      <c r="AF4" s="1">
        <f>INDEX(_xlfn._xlws.SORT('Лист 1'!$L3:$P3, 1, -1, TRUE), 1, 1)/LOG(2, 2)</f>
        <v>3</v>
      </c>
      <c r="AG4" s="1">
        <f>AF4+INDEX(_xlfn._xlws.SORT('Лист 1'!$L3:$P3, 1, -1, TRUE), 1, 2)/LOG(3, 2)+INDEX(_xlfn._xlws.SORT('Лист 1'!$L3:$P3, 1, -1, TRUE), 1, 3)/LOG(4, 2)</f>
        <v>4.1309297535714578</v>
      </c>
      <c r="AH4" s="1">
        <f>AG4+INDEX(_xlfn._xlws.SORT('Лист 1'!$L3:$P3, 1, -1, TRUE), 1, 4)/LOG(5, 2)+INDEX(_xlfn._xlws.SORT('Лист 1'!$L3:$P3, 1, -1, TRUE), 1, 5)/LOG(6, 2)</f>
        <v>4.9484591188793923</v>
      </c>
      <c r="AI4" s="1">
        <f>AC4/MAX(AF4, 1)</f>
        <v>1</v>
      </c>
      <c r="AJ4" s="1">
        <f t="shared" ref="AJ4" si="3">AD4/MAX(AG4, 1)</f>
        <v>1</v>
      </c>
      <c r="AK4" s="1">
        <f t="shared" ref="AK4" si="4">AE4/MAX(AH4, 1)</f>
        <v>1</v>
      </c>
    </row>
    <row r="5" spans="1:37" x14ac:dyDescent="0.3">
      <c r="A5" s="1" t="str">
        <f>'Лист 1'!$A4</f>
        <v>биатлон расписание соревнований</v>
      </c>
      <c r="B5" s="1">
        <f>SUM('Лист 1'!$B4)/1</f>
        <v>4</v>
      </c>
      <c r="C5" s="1">
        <f>SUM('Лист 1'!$B4:$D4)/3</f>
        <v>4</v>
      </c>
      <c r="D5" s="1">
        <f>SUM('Лист 1'!$B4:$F4)/5</f>
        <v>4</v>
      </c>
      <c r="E5" s="1">
        <f>'Лист 1'!$B4/LOG(2, 2)</f>
        <v>4</v>
      </c>
      <c r="F5" s="1">
        <f>E5+'Лист 1'!$C4/LOG(3, 2)+'Лист 1'!$D4/LOG(4, 2)</f>
        <v>8.5237190142858292</v>
      </c>
      <c r="G5" s="1">
        <f>F5+'Лист 1'!$E4/LOG(5, 2)+'Лист 1'!$F4/LOG(6, 2)</f>
        <v>11.793836475517567</v>
      </c>
      <c r="H5" s="1">
        <f>INDEX(_xlfn._xlws.SORT('Лист 1'!$B4:$F4, 1, -1, TRUE), 1, 1)/LOG(2, 2)</f>
        <v>4</v>
      </c>
      <c r="I5" s="1">
        <f>H5+INDEX(_xlfn._xlws.SORT('Лист 1'!$B4:$F4, 1, -1, TRUE), 1, 2)/LOG(3, 2)+INDEX(_xlfn._xlws.SORT('Лист 1'!$B4:$F4, 1, -1, TRUE), 1, 3)/LOG(4, 2)</f>
        <v>8.5237190142858292</v>
      </c>
      <c r="J5" s="1">
        <f>I5+INDEX(_xlfn._xlws.SORT('Лист 1'!$B4:$F4, 1, -1, TRUE), 1, 4)/LOG(5, 2)+INDEX(_xlfn._xlws.SORT('Лист 1'!$B4:$F4, 1, -1, TRUE), 1, 5)/LOG(6, 2)</f>
        <v>11.793836475517567</v>
      </c>
      <c r="K5" s="1">
        <f t="shared" ref="K5:K33" si="5">E5/MAX(H5, 1)</f>
        <v>1</v>
      </c>
      <c r="L5" s="1">
        <f t="shared" ref="L5:L33" si="6">F5/MAX(I5, 1)</f>
        <v>1</v>
      </c>
      <c r="M5" s="1">
        <f t="shared" ref="M5:M33" si="7">G5/MAX(J5, 1)</f>
        <v>1</v>
      </c>
      <c r="N5" s="1">
        <f>SUM('Лист 1'!$G4)/1</f>
        <v>0</v>
      </c>
      <c r="O5" s="1">
        <f>SUM('Лист 1'!$G4:$I4)/3</f>
        <v>0.66666666666666663</v>
      </c>
      <c r="P5" s="1">
        <f>SUM('Лист 1'!$G4:$K4)/5</f>
        <v>0.6</v>
      </c>
      <c r="Q5" s="1">
        <f>'Лист 1'!$G4/LOG(2, 2)</f>
        <v>0</v>
      </c>
      <c r="R5" s="1">
        <f>Q5+'Лист 1'!$H4/LOG(3, 2)+'Лист 1'!$I4/LOG(4, 2)</f>
        <v>1.1309297535714573</v>
      </c>
      <c r="S5" s="1">
        <f>R5+'Лист 1'!$J4/LOG(5, 2)+'Лист 1'!$K4/LOG(6, 2)</f>
        <v>1.5616063116448504</v>
      </c>
      <c r="T5" s="1">
        <f>INDEX(_xlfn._xlws.SORT('Лист 1'!$G4:$K4, 1, -1, TRUE), 1, 1)/LOG(2, 2)</f>
        <v>1</v>
      </c>
      <c r="U5" s="1">
        <f>T5+INDEX(_xlfn._xlws.SORT('Лист 1'!$G4:$K4, 1, -1, TRUE), 1, 2)/LOG(3, 2)+INDEX(_xlfn._xlws.SORT('Лист 1'!$G4:$K4, 1, -1, TRUE), 1, 3)/LOG(4, 2)</f>
        <v>2.1309297535714573</v>
      </c>
      <c r="V5" s="1">
        <f>U5+INDEX(_xlfn._xlws.SORT('Лист 1'!$B4:$F4, 1, -1, TRUE), 1, 4)/LOG(5, 2)+INDEX(_xlfn._xlws.SORT('Лист 1'!$B4:$F4, 1, -1, TRUE), 1, 5)/LOG(6, 2)</f>
        <v>5.4010472148031958</v>
      </c>
      <c r="W5" s="1">
        <f t="shared" ref="W5:W33" si="8">Q5/MAX(T5, 1)</f>
        <v>0</v>
      </c>
      <c r="X5" s="1">
        <f t="shared" ref="X5:X33" si="9">R5/MAX(U5, 1)</f>
        <v>0.53072127397724345</v>
      </c>
      <c r="Y5" s="1">
        <f t="shared" ref="Y5:Y33" si="10">S5/MAX(V5, 1)</f>
        <v>0.28913028335779001</v>
      </c>
      <c r="Z5" s="1">
        <f>SUM('Лист 1'!$L4)/1</f>
        <v>0</v>
      </c>
      <c r="AA5" s="1">
        <f>SUM('Лист 1'!$L4:$N4)/3</f>
        <v>0.33333333333333331</v>
      </c>
      <c r="AB5" s="1">
        <f>SUM('Лист 1'!$L4:$P4)/5</f>
        <v>0.6</v>
      </c>
      <c r="AC5" s="1">
        <f>'Лист 1'!$L4/LOG(2, 2)</f>
        <v>0</v>
      </c>
      <c r="AD5" s="1">
        <f>AC5+'Лист 1'!$M4/LOG(3, 2)+'Лист 1'!$N4/LOG(4, 2)</f>
        <v>0.5</v>
      </c>
      <c r="AE5" s="1">
        <f>AD5+'Лист 1'!$O4/LOG(5, 2)+'Лист 1'!$P4/LOG(6, 2)</f>
        <v>1.3175293653079347</v>
      </c>
      <c r="AF5" s="1">
        <f>INDEX(_xlfn._xlws.SORT('Лист 1'!$L4:$P4, 1, -1, TRUE), 1, 1)/LOG(2, 2)</f>
        <v>1</v>
      </c>
      <c r="AG5" s="1">
        <f>AF5+INDEX(_xlfn._xlws.SORT('Лист 1'!$L4:$P4, 1, -1, TRUE), 1, 2)/LOG(3, 2)+INDEX(_xlfn._xlws.SORT('Лист 1'!$L4:$P4, 1, -1, TRUE), 1, 3)/LOG(4, 2)</f>
        <v>2.1309297535714573</v>
      </c>
      <c r="AH5" s="1">
        <f>AG5+INDEX(_xlfn._xlws.SORT('Лист 1'!$L4:$P4, 1, -1, TRUE), 1, 4)/LOG(5, 2)+INDEX(_xlfn._xlws.SORT('Лист 1'!$L4:$P4, 1, -1, TRUE), 1, 5)/LOG(6, 2)</f>
        <v>2.1309297535714573</v>
      </c>
      <c r="AI5" s="1">
        <f t="shared" ref="AI5:AI33" si="11">AC5/MAX(AF5, 1)</f>
        <v>0</v>
      </c>
      <c r="AJ5" s="1">
        <f t="shared" ref="AJ5:AJ33" si="12">AD5/MAX(AG5, 1)</f>
        <v>0.23463936301137828</v>
      </c>
      <c r="AK5" s="1">
        <f t="shared" ref="AK5:AK33" si="13">AE5/MAX(AH5, 1)</f>
        <v>0.61828850204927865</v>
      </c>
    </row>
    <row r="6" spans="1:37" x14ac:dyDescent="0.3">
      <c r="A6" s="1" t="str">
        <f>'Лист 1'!$A5</f>
        <v>мастершеф смотеть 7 сезон</v>
      </c>
      <c r="B6" s="1">
        <f>SUM('Лист 1'!$B5)/1</f>
        <v>3</v>
      </c>
      <c r="C6" s="1">
        <f>SUM('Лист 1'!$B5:$D5)/3</f>
        <v>1.3333333333333333</v>
      </c>
      <c r="D6" s="1">
        <f>SUM('Лист 1'!$B5:$F5)/5</f>
        <v>0.8</v>
      </c>
      <c r="E6" s="1">
        <f>'Лист 1'!$B5/LOG(2, 2)</f>
        <v>3</v>
      </c>
      <c r="F6" s="1">
        <f>E6+'Лист 1'!$C5/LOG(3, 2)+'Лист 1'!$D5/LOG(4, 2)</f>
        <v>3.6309297535714573</v>
      </c>
      <c r="G6" s="1">
        <f>F6+'Лист 1'!$E5/LOG(5, 2)+'Лист 1'!$F5/LOG(6, 2)</f>
        <v>3.6309297535714573</v>
      </c>
      <c r="H6" s="1">
        <f>INDEX(_xlfn._xlws.SORT('Лист 1'!$B5:$F5, 1, -1, TRUE), 1, 1)/LOG(2, 2)</f>
        <v>3</v>
      </c>
      <c r="I6" s="1">
        <f>H6+INDEX(_xlfn._xlws.SORT('Лист 1'!$B5:$F5, 1, -1, TRUE), 1, 2)/LOG(3, 2)+INDEX(_xlfn._xlws.SORT('Лист 1'!$B5:$F5, 1, -1, TRUE), 1, 3)/LOG(4, 2)</f>
        <v>3.6309297535714573</v>
      </c>
      <c r="J6" s="1">
        <f>I6+INDEX(_xlfn._xlws.SORT('Лист 1'!$B5:$F5, 1, -1, TRUE), 1, 4)/LOG(5, 2)+INDEX(_xlfn._xlws.SORT('Лист 1'!$B5:$F5, 1, -1, TRUE), 1, 5)/LOG(6, 2)</f>
        <v>3.6309297535714573</v>
      </c>
      <c r="K6" s="1">
        <f t="shared" si="5"/>
        <v>1</v>
      </c>
      <c r="L6" s="1">
        <f t="shared" si="6"/>
        <v>1</v>
      </c>
      <c r="M6" s="1">
        <f t="shared" si="7"/>
        <v>1</v>
      </c>
      <c r="N6" s="1">
        <f>SUM('Лист 1'!$G5)/1</f>
        <v>3</v>
      </c>
      <c r="O6" s="1">
        <f>SUM('Лист 1'!$G5:$I5)/3</f>
        <v>1.3333333333333333</v>
      </c>
      <c r="P6" s="1">
        <f>SUM('Лист 1'!$G5:$K5)/5</f>
        <v>0.8</v>
      </c>
      <c r="Q6" s="1">
        <f>'Лист 1'!$G5/LOG(2, 2)</f>
        <v>3</v>
      </c>
      <c r="R6" s="1">
        <f>Q6+'Лист 1'!$H5/LOG(3, 2)+'Лист 1'!$I5/LOG(4, 2)</f>
        <v>3.6309297535714573</v>
      </c>
      <c r="S6" s="1">
        <f>R6+'Лист 1'!$J5/LOG(5, 2)+'Лист 1'!$K5/LOG(6, 2)</f>
        <v>3.6309297535714573</v>
      </c>
      <c r="T6" s="1">
        <f>INDEX(_xlfn._xlws.SORT('Лист 1'!$G5:$K5, 1, -1, TRUE), 1, 1)/LOG(2, 2)</f>
        <v>3</v>
      </c>
      <c r="U6" s="1">
        <f>T6+INDEX(_xlfn._xlws.SORT('Лист 1'!$G5:$K5, 1, -1, TRUE), 1, 2)/LOG(3, 2)+INDEX(_xlfn._xlws.SORT('Лист 1'!$G5:$K5, 1, -1, TRUE), 1, 3)/LOG(4, 2)</f>
        <v>3.6309297535714573</v>
      </c>
      <c r="V6" s="1">
        <f>U6+INDEX(_xlfn._xlws.SORT('Лист 1'!$B5:$F5, 1, -1, TRUE), 1, 4)/LOG(5, 2)+INDEX(_xlfn._xlws.SORT('Лист 1'!$B5:$F5, 1, -1, TRUE), 1, 5)/LOG(6, 2)</f>
        <v>3.6309297535714573</v>
      </c>
      <c r="W6" s="1">
        <f t="shared" si="8"/>
        <v>1</v>
      </c>
      <c r="X6" s="1">
        <f t="shared" si="9"/>
        <v>1</v>
      </c>
      <c r="Y6" s="1">
        <f t="shared" si="10"/>
        <v>1</v>
      </c>
      <c r="Z6" s="1">
        <f>SUM('Лист 1'!$L5)/1</f>
        <v>0</v>
      </c>
      <c r="AA6" s="1">
        <f>SUM('Лист 1'!$L5:$N5)/3</f>
        <v>0</v>
      </c>
      <c r="AB6" s="1">
        <f>SUM('Лист 1'!$L5:$P5)/5</f>
        <v>0</v>
      </c>
      <c r="AC6" s="1">
        <f>'Лист 1'!$L5/LOG(2, 2)</f>
        <v>0</v>
      </c>
      <c r="AD6" s="1">
        <f>AC6+'Лист 1'!$M5/LOG(3, 2)+'Лист 1'!$N5/LOG(4, 2)</f>
        <v>0</v>
      </c>
      <c r="AE6" s="1">
        <f>AD6+'Лист 1'!$O5/LOG(5, 2)+'Лист 1'!$P5/LOG(6, 2)</f>
        <v>0</v>
      </c>
      <c r="AF6" s="1">
        <f>INDEX(_xlfn._xlws.SORT('Лист 1'!$L5:$P5, 1, -1, TRUE), 1, 1)/LOG(2, 2)</f>
        <v>0</v>
      </c>
      <c r="AG6" s="1">
        <f>AF6+INDEX(_xlfn._xlws.SORT('Лист 1'!$L5:$P5, 1, -1, TRUE), 1, 2)/LOG(3, 2)+INDEX(_xlfn._xlws.SORT('Лист 1'!$L5:$P5, 1, -1, TRUE), 1, 3)/LOG(4, 2)</f>
        <v>0</v>
      </c>
      <c r="AH6" s="1">
        <f>AG6+INDEX(_xlfn._xlws.SORT('Лист 1'!$L5:$P5, 1, -1, TRUE), 1, 4)/LOG(5, 2)+INDEX(_xlfn._xlws.SORT('Лист 1'!$L5:$P5, 1, -1, TRUE), 1, 5)/LOG(6, 2)</f>
        <v>0</v>
      </c>
      <c r="AI6" s="1">
        <f t="shared" si="11"/>
        <v>0</v>
      </c>
      <c r="AJ6" s="1">
        <f t="shared" si="12"/>
        <v>0</v>
      </c>
      <c r="AK6" s="1">
        <f t="shared" si="13"/>
        <v>0</v>
      </c>
    </row>
    <row r="7" spans="1:37" x14ac:dyDescent="0.3">
      <c r="A7" s="1" t="str">
        <f>'Лист 1'!$A6</f>
        <v>что такое фриланс</v>
      </c>
      <c r="B7" s="1">
        <f>SUM('Лист 1'!$B6)/1</f>
        <v>4</v>
      </c>
      <c r="C7" s="1">
        <f>SUM('Лист 1'!$B6:$D6)/3</f>
        <v>3</v>
      </c>
      <c r="D7" s="1">
        <f>SUM('Лист 1'!$B6:$F6)/5</f>
        <v>3</v>
      </c>
      <c r="E7" s="1">
        <f>'Лист 1'!$B6/LOG(2, 2)</f>
        <v>4</v>
      </c>
      <c r="F7" s="1">
        <f>E7+'Лист 1'!$C6/LOG(3, 2)+'Лист 1'!$D6/LOG(4, 2)</f>
        <v>6.8927892607143724</v>
      </c>
      <c r="G7" s="1">
        <f>F7+'Лист 1'!$E6/LOG(5, 2)+'Лист 1'!$F6/LOG(6, 2)</f>
        <v>9.3453773566381759</v>
      </c>
      <c r="H7" s="1">
        <f>INDEX(_xlfn._xlws.SORT('Лист 1'!$B6:$F6, 1, -1, TRUE), 1, 1)/LOG(2, 2)</f>
        <v>4</v>
      </c>
      <c r="I7" s="1">
        <f>H7+INDEX(_xlfn._xlws.SORT('Лист 1'!$B6:$F6, 1, -1, TRUE), 1, 2)/LOG(3, 2)+INDEX(_xlfn._xlws.SORT('Лист 1'!$B6:$F6, 1, -1, TRUE), 1, 3)/LOG(4, 2)</f>
        <v>7.3927892607143724</v>
      </c>
      <c r="J7" s="1">
        <f>I7+INDEX(_xlfn._xlws.SORT('Лист 1'!$B6:$F6, 1, -1, TRUE), 1, 4)/LOG(5, 2)+INDEX(_xlfn._xlws.SORT('Лист 1'!$B6:$F6, 1, -1, TRUE), 1, 5)/LOG(6, 2)</f>
        <v>9.4585245494036343</v>
      </c>
      <c r="K7" s="1">
        <f t="shared" si="5"/>
        <v>1</v>
      </c>
      <c r="L7" s="1">
        <f t="shared" si="6"/>
        <v>0.93236652873942671</v>
      </c>
      <c r="M7" s="1">
        <f t="shared" si="7"/>
        <v>0.9880375430465429</v>
      </c>
      <c r="N7" s="1">
        <f>SUM('Лист 1'!$G6)/1</f>
        <v>4</v>
      </c>
      <c r="O7" s="1">
        <f>SUM('Лист 1'!$G6:$I6)/3</f>
        <v>2.6666666666666665</v>
      </c>
      <c r="P7" s="1">
        <f>SUM('Лист 1'!$G6:$K6)/5</f>
        <v>2.4</v>
      </c>
      <c r="Q7" s="1">
        <f>'Лист 1'!$G6/LOG(2, 2)</f>
        <v>4</v>
      </c>
      <c r="R7" s="1">
        <f>Q7+'Лист 1'!$H6/LOG(3, 2)+'Лист 1'!$I6/LOG(4, 2)</f>
        <v>6.3927892607143724</v>
      </c>
      <c r="S7" s="1">
        <f>R7+'Лист 1'!$J6/LOG(5, 2)+'Лист 1'!$K6/LOG(6, 2)</f>
        <v>7.9840242404913901</v>
      </c>
      <c r="T7" s="1">
        <f>INDEX(_xlfn._xlws.SORT('Лист 1'!$G6:$K6, 1, -1, TRUE), 1, 1)/LOG(2, 2)</f>
        <v>4</v>
      </c>
      <c r="U7" s="1">
        <f>T7+INDEX(_xlfn._xlws.SORT('Лист 1'!$G6:$K6, 1, -1, TRUE), 1, 2)/LOG(3, 2)+INDEX(_xlfn._xlws.SORT('Лист 1'!$G6:$K6, 1, -1, TRUE), 1, 3)/LOG(4, 2)</f>
        <v>7.3927892607143724</v>
      </c>
      <c r="V7" s="1">
        <f>U7+INDEX(_xlfn._xlws.SORT('Лист 1'!$B6:$F6, 1, -1, TRUE), 1, 4)/LOG(5, 2)+INDEX(_xlfn._xlws.SORT('Лист 1'!$B6:$F6, 1, -1, TRUE), 1, 5)/LOG(6, 2)</f>
        <v>9.4585245494036343</v>
      </c>
      <c r="W7" s="1">
        <f t="shared" si="8"/>
        <v>1</v>
      </c>
      <c r="X7" s="1">
        <f t="shared" si="9"/>
        <v>0.86473305747885354</v>
      </c>
      <c r="Y7" s="1">
        <f t="shared" si="10"/>
        <v>0.84410884581303836</v>
      </c>
      <c r="Z7" s="1">
        <f>SUM('Лист 1'!$L6)/1</f>
        <v>4</v>
      </c>
      <c r="AA7" s="1">
        <f>SUM('Лист 1'!$L6:$N6)/3</f>
        <v>1.3333333333333333</v>
      </c>
      <c r="AB7" s="1">
        <f>SUM('Лист 1'!$L6:$P6)/5</f>
        <v>0.8</v>
      </c>
      <c r="AC7" s="1">
        <f>'Лист 1'!$L6/LOG(2, 2)</f>
        <v>4</v>
      </c>
      <c r="AD7" s="1">
        <f>AC7+'Лист 1'!$M6/LOG(3, 2)+'Лист 1'!$N6/LOG(4, 2)</f>
        <v>4</v>
      </c>
      <c r="AE7" s="1">
        <f>AD7+'Лист 1'!$O6/LOG(5, 2)+'Лист 1'!$P6/LOG(6, 2)</f>
        <v>4</v>
      </c>
      <c r="AF7" s="1">
        <f>INDEX(_xlfn._xlws.SORT('Лист 1'!$L6:$P6, 1, -1, TRUE), 1, 1)/LOG(2, 2)</f>
        <v>4</v>
      </c>
      <c r="AG7" s="1">
        <f>AF7+INDEX(_xlfn._xlws.SORT('Лист 1'!$L6:$P6, 1, -1, TRUE), 1, 2)/LOG(3, 2)+INDEX(_xlfn._xlws.SORT('Лист 1'!$L6:$P6, 1, -1, TRUE), 1, 3)/LOG(4, 2)</f>
        <v>4</v>
      </c>
      <c r="AH7" s="1">
        <f>AG7+INDEX(_xlfn._xlws.SORT('Лист 1'!$L6:$P6, 1, -1, TRUE), 1, 4)/LOG(5, 2)+INDEX(_xlfn._xlws.SORT('Лист 1'!$L6:$P6, 1, -1, TRUE), 1, 5)/LOG(6, 2)</f>
        <v>4</v>
      </c>
      <c r="AI7" s="1">
        <f t="shared" si="11"/>
        <v>1</v>
      </c>
      <c r="AJ7" s="1">
        <f t="shared" si="12"/>
        <v>1</v>
      </c>
      <c r="AK7" s="1">
        <f t="shared" si="13"/>
        <v>1</v>
      </c>
    </row>
    <row r="8" spans="1:37" x14ac:dyDescent="0.3">
      <c r="A8" s="1" t="str">
        <f>'Лист 1'!$A7</f>
        <v>как сделать из бумаги снежинку</v>
      </c>
      <c r="B8" s="1">
        <f>SUM('Лист 1'!$B7)/1</f>
        <v>3</v>
      </c>
      <c r="C8" s="1">
        <f>SUM('Лист 1'!$B7:$D7)/3</f>
        <v>1.3333333333333333</v>
      </c>
      <c r="D8" s="1">
        <f>SUM('Лист 1'!$B7:$F7)/5</f>
        <v>1.2</v>
      </c>
      <c r="E8" s="1">
        <f>'Лист 1'!$B7/LOG(2, 2)</f>
        <v>3</v>
      </c>
      <c r="F8" s="1">
        <f>E8+'Лист 1'!$C7/LOG(3, 2)+'Лист 1'!$D7/LOG(4, 2)</f>
        <v>3.5</v>
      </c>
      <c r="G8" s="1">
        <f>F8+'Лист 1'!$E7/LOG(5, 2)+'Лист 1'!$F7/LOG(6, 2)</f>
        <v>4.2737056144690833</v>
      </c>
      <c r="H8" s="1">
        <f>INDEX(_xlfn._xlws.SORT('Лист 1'!$B7:$F7, 1, -1, TRUE), 1, 1)/LOG(2, 2)</f>
        <v>3</v>
      </c>
      <c r="I8" s="1">
        <f>H8+INDEX(_xlfn._xlws.SORT('Лист 1'!$B7:$F7, 1, -1, TRUE), 1, 2)/LOG(3, 2)+INDEX(_xlfn._xlws.SORT('Лист 1'!$B7:$F7, 1, -1, TRUE), 1, 3)/LOG(4, 2)</f>
        <v>4.7618595071429146</v>
      </c>
      <c r="J8" s="1">
        <f>I8+INDEX(_xlfn._xlws.SORT('Лист 1'!$B7:$F7, 1, -1, TRUE), 1, 4)/LOG(5, 2)+INDEX(_xlfn._xlws.SORT('Лист 1'!$B7:$F7, 1, -1, TRUE), 1, 5)/LOG(6, 2)</f>
        <v>4.7618595071429146</v>
      </c>
      <c r="K8" s="1">
        <f t="shared" si="5"/>
        <v>1</v>
      </c>
      <c r="L8" s="1">
        <f t="shared" si="6"/>
        <v>0.73500698513887441</v>
      </c>
      <c r="M8" s="1">
        <f t="shared" si="7"/>
        <v>0.89748670830342903</v>
      </c>
      <c r="N8" s="1">
        <f>SUM('Лист 1'!$G7)/1</f>
        <v>1</v>
      </c>
      <c r="O8" s="1">
        <f>SUM('Лист 1'!$G7:$I7)/3</f>
        <v>1.3333333333333333</v>
      </c>
      <c r="P8" s="1">
        <f>SUM('Лист 1'!$G7:$K7)/5</f>
        <v>0.8</v>
      </c>
      <c r="Q8" s="1">
        <f>'Лист 1'!$G7/LOG(2, 2)</f>
        <v>1</v>
      </c>
      <c r="R8" s="1">
        <f>Q8+'Лист 1'!$H7/LOG(3, 2)+'Лист 1'!$I7/LOG(4, 2)</f>
        <v>2.5</v>
      </c>
      <c r="S8" s="1">
        <f>R8+'Лист 1'!$J7/LOG(5, 2)+'Лист 1'!$K7/LOG(6, 2)</f>
        <v>2.5</v>
      </c>
      <c r="T8" s="1">
        <f>INDEX(_xlfn._xlws.SORT('Лист 1'!$G7:$K7, 1, -1, TRUE), 1, 1)/LOG(2, 2)</f>
        <v>3</v>
      </c>
      <c r="U8" s="1">
        <f>T8+INDEX(_xlfn._xlws.SORT('Лист 1'!$G7:$K7, 1, -1, TRUE), 1, 2)/LOG(3, 2)+INDEX(_xlfn._xlws.SORT('Лист 1'!$G7:$K7, 1, -1, TRUE), 1, 3)/LOG(4, 2)</f>
        <v>3.6309297535714573</v>
      </c>
      <c r="V8" s="1">
        <f>U8+INDEX(_xlfn._xlws.SORT('Лист 1'!$B7:$F7, 1, -1, TRUE), 1, 4)/LOG(5, 2)+INDEX(_xlfn._xlws.SORT('Лист 1'!$B7:$F7, 1, -1, TRUE), 1, 5)/LOG(6, 2)</f>
        <v>3.6309297535714573</v>
      </c>
      <c r="W8" s="1">
        <f t="shared" si="8"/>
        <v>0.33333333333333331</v>
      </c>
      <c r="X8" s="1">
        <f t="shared" si="9"/>
        <v>0.68852888094046671</v>
      </c>
      <c r="Y8" s="1">
        <f t="shared" si="10"/>
        <v>0.68852888094046671</v>
      </c>
      <c r="Z8" s="1">
        <f>SUM('Лист 1'!$L7)/1</f>
        <v>0</v>
      </c>
      <c r="AA8" s="1">
        <f>SUM('Лист 1'!$L7:$N7)/3</f>
        <v>0.66666666666666663</v>
      </c>
      <c r="AB8" s="1">
        <f>SUM('Лист 1'!$L7:$P7)/5</f>
        <v>0.4</v>
      </c>
      <c r="AC8" s="1">
        <f>'Лист 1'!$L7/LOG(2, 2)</f>
        <v>0</v>
      </c>
      <c r="AD8" s="1">
        <f>AC8+'Лист 1'!$M7/LOG(3, 2)+'Лист 1'!$N7/LOG(4, 2)</f>
        <v>1</v>
      </c>
      <c r="AE8" s="1">
        <f>AD8+'Лист 1'!$O7/LOG(5, 2)+'Лист 1'!$P7/LOG(6, 2)</f>
        <v>1</v>
      </c>
      <c r="AF8" s="1">
        <f>INDEX(_xlfn._xlws.SORT('Лист 1'!$L7:$P7, 1, -1, TRUE), 1, 1)/LOG(2, 2)</f>
        <v>2</v>
      </c>
      <c r="AG8" s="1">
        <f>AF8+INDEX(_xlfn._xlws.SORT('Лист 1'!$L7:$P7, 1, -1, TRUE), 1, 2)/LOG(3, 2)+INDEX(_xlfn._xlws.SORT('Лист 1'!$L7:$P7, 1, -1, TRUE), 1, 3)/LOG(4, 2)</f>
        <v>2</v>
      </c>
      <c r="AH8" s="1">
        <f>AG8+INDEX(_xlfn._xlws.SORT('Лист 1'!$L7:$P7, 1, -1, TRUE), 1, 4)/LOG(5, 2)+INDEX(_xlfn._xlws.SORT('Лист 1'!$L7:$P7, 1, -1, TRUE), 1, 5)/LOG(6, 2)</f>
        <v>2</v>
      </c>
      <c r="AI8" s="1">
        <f t="shared" si="11"/>
        <v>0</v>
      </c>
      <c r="AJ8" s="1">
        <f t="shared" si="12"/>
        <v>0.5</v>
      </c>
      <c r="AK8" s="1">
        <f t="shared" si="13"/>
        <v>0.5</v>
      </c>
    </row>
    <row r="9" spans="1:37" x14ac:dyDescent="0.3">
      <c r="A9" s="1" t="str">
        <f>'Лист 1'!$A8</f>
        <v>количество населения москва 2019</v>
      </c>
      <c r="B9" s="1">
        <f>SUM('Лист 1'!$B8)/1</f>
        <v>4</v>
      </c>
      <c r="C9" s="1">
        <f>SUM('Лист 1'!$B8:$D8)/3</f>
        <v>3</v>
      </c>
      <c r="D9" s="1">
        <f>SUM('Лист 1'!$B8:$F8)/5</f>
        <v>2.8</v>
      </c>
      <c r="E9" s="1">
        <f>'Лист 1'!$B8/LOG(2, 2)</f>
        <v>4</v>
      </c>
      <c r="F9" s="1">
        <f>E9+'Лист 1'!$C8/LOG(3, 2)+'Лист 1'!$D8/LOG(4, 2)</f>
        <v>6.8927892607143724</v>
      </c>
      <c r="G9" s="1">
        <f>F9+'Лист 1'!$E8/LOG(5, 2)+'Лист 1'!$F8/LOG(6, 2)</f>
        <v>8.9585245494036343</v>
      </c>
      <c r="H9" s="1">
        <f>INDEX(_xlfn._xlws.SORT('Лист 1'!$B8:$F8, 1, -1, TRUE), 1, 1)/LOG(2, 2)</f>
        <v>4</v>
      </c>
      <c r="I9" s="1">
        <f>H9+INDEX(_xlfn._xlws.SORT('Лист 1'!$B8:$F8, 1, -1, TRUE), 1, 2)/LOG(3, 2)+INDEX(_xlfn._xlws.SORT('Лист 1'!$B8:$F8, 1, -1, TRUE), 1, 3)/LOG(4, 2)</f>
        <v>7.3927892607143724</v>
      </c>
      <c r="J9" s="1">
        <f>I9+INDEX(_xlfn._xlws.SORT('Лист 1'!$B8:$F8, 1, -1, TRUE), 1, 4)/LOG(5, 2)+INDEX(_xlfn._xlws.SORT('Лист 1'!$B8:$F8, 1, -1, TRUE), 1, 5)/LOG(6, 2)</f>
        <v>9.0278479913302423</v>
      </c>
      <c r="K9" s="1">
        <f t="shared" si="5"/>
        <v>1</v>
      </c>
      <c r="L9" s="1">
        <f t="shared" si="6"/>
        <v>0.93236652873942671</v>
      </c>
      <c r="M9" s="1">
        <f t="shared" si="7"/>
        <v>0.9923211553857374</v>
      </c>
      <c r="N9" s="1">
        <f>SUM('Лист 1'!$G8)/1</f>
        <v>4</v>
      </c>
      <c r="O9" s="1">
        <f>SUM('Лист 1'!$G8:$I8)/3</f>
        <v>3.3333333333333335</v>
      </c>
      <c r="P9" s="1">
        <f>SUM('Лист 1'!$G8:$K8)/5</f>
        <v>2.8</v>
      </c>
      <c r="Q9" s="1">
        <f>'Лист 1'!$G8/LOG(2, 2)</f>
        <v>4</v>
      </c>
      <c r="R9" s="1">
        <f>Q9+'Лист 1'!$H8/LOG(3, 2)+'Лист 1'!$I8/LOG(4, 2)</f>
        <v>7.3927892607143724</v>
      </c>
      <c r="S9" s="1">
        <f>R9+'Лист 1'!$J8/LOG(5, 2)+'Лист 1'!$K8/LOG(6, 2)</f>
        <v>8.9840242404913901</v>
      </c>
      <c r="T9" s="1">
        <f>INDEX(_xlfn._xlws.SORT('Лист 1'!$G8:$K8, 1, -1, TRUE), 1, 1)/LOG(2, 2)</f>
        <v>4</v>
      </c>
      <c r="U9" s="1">
        <f>T9+INDEX(_xlfn._xlws.SORT('Лист 1'!$G8:$K8, 1, -1, TRUE), 1, 2)/LOG(3, 2)+INDEX(_xlfn._xlws.SORT('Лист 1'!$G8:$K8, 1, -1, TRUE), 1, 3)/LOG(4, 2)</f>
        <v>7.3927892607143724</v>
      </c>
      <c r="V9" s="1">
        <f>U9+INDEX(_xlfn._xlws.SORT('Лист 1'!$B8:$F8, 1, -1, TRUE), 1, 4)/LOG(5, 2)+INDEX(_xlfn._xlws.SORT('Лист 1'!$B8:$F8, 1, -1, TRUE), 1, 5)/LOG(6, 2)</f>
        <v>9.0278479913302423</v>
      </c>
      <c r="W9" s="1">
        <f t="shared" si="8"/>
        <v>1</v>
      </c>
      <c r="X9" s="1">
        <f t="shared" si="9"/>
        <v>1</v>
      </c>
      <c r="Y9" s="1">
        <f t="shared" si="10"/>
        <v>0.99514571458436851</v>
      </c>
      <c r="Z9" s="1">
        <f>SUM('Лист 1'!$L8)/1</f>
        <v>4</v>
      </c>
      <c r="AA9" s="1">
        <f>SUM('Лист 1'!$L8:$N8)/3</f>
        <v>3.6666666666666665</v>
      </c>
      <c r="AB9" s="1">
        <f>SUM('Лист 1'!$L8:$P8)/5</f>
        <v>3.4</v>
      </c>
      <c r="AC9" s="1">
        <f>'Лист 1'!$L8/LOG(2, 2)</f>
        <v>4</v>
      </c>
      <c r="AD9" s="1">
        <f>AC9+'Лист 1'!$M8/LOG(3, 2)+'Лист 1'!$N8/LOG(4, 2)</f>
        <v>8.0237190142858292</v>
      </c>
      <c r="AE9" s="1">
        <f>AD9+'Лист 1'!$O8/LOG(5, 2)+'Лист 1'!$P8/LOG(6, 2)</f>
        <v>10.432483359370782</v>
      </c>
      <c r="AF9" s="1">
        <f>INDEX(_xlfn._xlws.SORT('Лист 1'!$L8:$P8, 1, -1, TRUE), 1, 1)/LOG(2, 2)</f>
        <v>4</v>
      </c>
      <c r="AG9" s="1">
        <f>AF9+INDEX(_xlfn._xlws.SORT('Лист 1'!$L8:$P8, 1, -1, TRUE), 1, 2)/LOG(3, 2)+INDEX(_xlfn._xlws.SORT('Лист 1'!$L8:$P8, 1, -1, TRUE), 1, 3)/LOG(4, 2)</f>
        <v>8.5237190142858292</v>
      </c>
      <c r="AH9" s="1">
        <f>AG9+INDEX(_xlfn._xlws.SORT('Лист 1'!$L8:$P8, 1, -1, TRUE), 1, 4)/LOG(5, 2)+INDEX(_xlfn._xlws.SORT('Лист 1'!$L8:$P8, 1, -1, TRUE), 1, 5)/LOG(6, 2)</f>
        <v>10.589454302975092</v>
      </c>
      <c r="AI9" s="1">
        <f t="shared" si="11"/>
        <v>1</v>
      </c>
      <c r="AJ9" s="1">
        <f t="shared" si="12"/>
        <v>0.94134015924715542</v>
      </c>
      <c r="AK9" s="1">
        <f t="shared" si="13"/>
        <v>0.98517667302646461</v>
      </c>
    </row>
    <row r="10" spans="1:37" x14ac:dyDescent="0.3">
      <c r="A10" s="1" t="str">
        <f>'Лист 1'!$A9</f>
        <v>создать сайт онлайн</v>
      </c>
      <c r="B10" s="1">
        <f>SUM('Лист 1'!$B9)/1</f>
        <v>3</v>
      </c>
      <c r="C10" s="1">
        <f>SUM('Лист 1'!$B9:$D9)/3</f>
        <v>3.6666666666666665</v>
      </c>
      <c r="D10" s="1">
        <f>SUM('Лист 1'!$B9:$F9)/5</f>
        <v>3.6</v>
      </c>
      <c r="E10" s="1">
        <f>'Лист 1'!$B9/LOG(2, 2)</f>
        <v>3</v>
      </c>
      <c r="F10" s="1">
        <f>E10+'Лист 1'!$C9/LOG(3, 2)+'Лист 1'!$D9/LOG(4, 2)</f>
        <v>7.5237190142858292</v>
      </c>
      <c r="G10" s="1">
        <f>F10+'Лист 1'!$E9/LOG(5, 2)+'Лист 1'!$F9/LOG(6, 2)</f>
        <v>10.406983668283026</v>
      </c>
      <c r="H10" s="1">
        <f>INDEX(_xlfn._xlws.SORT('Лист 1'!$B9:$F9, 1, -1, TRUE), 1, 1)/LOG(2, 2)</f>
        <v>4</v>
      </c>
      <c r="I10" s="1">
        <f>H10+INDEX(_xlfn._xlws.SORT('Лист 1'!$B9:$F9, 1, -1, TRUE), 1, 2)/LOG(3, 2)+INDEX(_xlfn._xlws.SORT('Лист 1'!$B9:$F9, 1, -1, TRUE), 1, 3)/LOG(4, 2)</f>
        <v>8.5237190142858292</v>
      </c>
      <c r="J10" s="1">
        <f>I10+INDEX(_xlfn._xlws.SORT('Лист 1'!$B9:$F9, 1, -1, TRUE), 1, 4)/LOG(5, 2)+INDEX(_xlfn._xlws.SORT('Лист 1'!$B9:$F9, 1, -1, TRUE), 1, 5)/LOG(6, 2)</f>
        <v>10.976307110209634</v>
      </c>
      <c r="K10" s="1">
        <f t="shared" si="5"/>
        <v>0.75</v>
      </c>
      <c r="L10" s="1">
        <f t="shared" si="6"/>
        <v>0.88268031849431083</v>
      </c>
      <c r="M10" s="1">
        <f t="shared" si="7"/>
        <v>0.94813160417158415</v>
      </c>
      <c r="N10" s="1">
        <f>SUM('Лист 1'!$G9)/1</f>
        <v>0</v>
      </c>
      <c r="O10" s="1">
        <f>SUM('Лист 1'!$G9:$I9)/3</f>
        <v>0</v>
      </c>
      <c r="P10" s="1">
        <f>SUM('Лист 1'!$G9:$K9)/5</f>
        <v>0</v>
      </c>
      <c r="Q10" s="1">
        <f>'Лист 1'!$G9/LOG(2, 2)</f>
        <v>0</v>
      </c>
      <c r="R10" s="1">
        <f>Q10+'Лист 1'!$H9/LOG(3, 2)+'Лист 1'!$I9/LOG(4, 2)</f>
        <v>0</v>
      </c>
      <c r="S10" s="1">
        <f>R10+'Лист 1'!$J9/LOG(5, 2)+'Лист 1'!$K9/LOG(6, 2)</f>
        <v>0</v>
      </c>
      <c r="T10" s="1">
        <f>INDEX(_xlfn._xlws.SORT('Лист 1'!$G9:$K9, 1, -1, TRUE), 1, 1)/LOG(2, 2)</f>
        <v>0</v>
      </c>
      <c r="U10" s="1">
        <f>T10+INDEX(_xlfn._xlws.SORT('Лист 1'!$G9:$K9, 1, -1, TRUE), 1, 2)/LOG(3, 2)+INDEX(_xlfn._xlws.SORT('Лист 1'!$G9:$K9, 1, -1, TRUE), 1, 3)/LOG(4, 2)</f>
        <v>0</v>
      </c>
      <c r="V10" s="1">
        <f>U10+INDEX(_xlfn._xlws.SORT('Лист 1'!$B9:$F9, 1, -1, TRUE), 1, 4)/LOG(5, 2)+INDEX(_xlfn._xlws.SORT('Лист 1'!$B9:$F9, 1, -1, TRUE), 1, 5)/LOG(6, 2)</f>
        <v>2.4525880959238044</v>
      </c>
      <c r="W10" s="1">
        <f t="shared" si="8"/>
        <v>0</v>
      </c>
      <c r="X10" s="1">
        <f t="shared" si="9"/>
        <v>0</v>
      </c>
      <c r="Y10" s="1">
        <f t="shared" si="10"/>
        <v>0</v>
      </c>
      <c r="Z10" s="1">
        <f>SUM('Лист 1'!$L9)/1</f>
        <v>1</v>
      </c>
      <c r="AA10" s="1">
        <f>SUM('Лист 1'!$L9:$N9)/3</f>
        <v>0.33333333333333331</v>
      </c>
      <c r="AB10" s="1">
        <f>SUM('Лист 1'!$L9:$P9)/5</f>
        <v>0.2</v>
      </c>
      <c r="AC10" s="1">
        <f>'Лист 1'!$L9/LOG(2, 2)</f>
        <v>1</v>
      </c>
      <c r="AD10" s="1">
        <f>AC10+'Лист 1'!$M9/LOG(3, 2)+'Лист 1'!$N9/LOG(4, 2)</f>
        <v>1</v>
      </c>
      <c r="AE10" s="1">
        <f>AD10+'Лист 1'!$O9/LOG(5, 2)+'Лист 1'!$P9/LOG(6, 2)</f>
        <v>1</v>
      </c>
      <c r="AF10" s="1">
        <f>INDEX(_xlfn._xlws.SORT('Лист 1'!$L9:$P9, 1, -1, TRUE), 1, 1)/LOG(2, 2)</f>
        <v>1</v>
      </c>
      <c r="AG10" s="1">
        <f>AF10+INDEX(_xlfn._xlws.SORT('Лист 1'!$L9:$P9, 1, -1, TRUE), 1, 2)/LOG(3, 2)+INDEX(_xlfn._xlws.SORT('Лист 1'!$L9:$P9, 1, -1, TRUE), 1, 3)/LOG(4, 2)</f>
        <v>1</v>
      </c>
      <c r="AH10" s="1">
        <f>AG10+INDEX(_xlfn._xlws.SORT('Лист 1'!$L9:$P9, 1, -1, TRUE), 1, 4)/LOG(5, 2)+INDEX(_xlfn._xlws.SORT('Лист 1'!$L9:$P9, 1, -1, TRUE), 1, 5)/LOG(6, 2)</f>
        <v>1</v>
      </c>
      <c r="AI10" s="1">
        <f t="shared" si="11"/>
        <v>1</v>
      </c>
      <c r="AJ10" s="1">
        <f t="shared" si="12"/>
        <v>1</v>
      </c>
      <c r="AK10" s="1">
        <f t="shared" si="13"/>
        <v>1</v>
      </c>
    </row>
    <row r="11" spans="1:37" x14ac:dyDescent="0.3">
      <c r="A11" s="1" t="str">
        <f>'Лист 1'!$A10</f>
        <v>ржд билеты москва париж</v>
      </c>
      <c r="B11" s="1">
        <f>SUM('Лист 1'!$B10)/1</f>
        <v>3</v>
      </c>
      <c r="C11" s="1">
        <f>SUM('Лист 1'!$B10:$D10)/3</f>
        <v>2.6666666666666665</v>
      </c>
      <c r="D11" s="1">
        <f>SUM('Лист 1'!$B10:$F10)/5</f>
        <v>1.6</v>
      </c>
      <c r="E11" s="1">
        <f>'Лист 1'!$B10/LOG(2, 2)</f>
        <v>3</v>
      </c>
      <c r="F11" s="1">
        <f>E11+'Лист 1'!$C10/LOG(3, 2)+'Лист 1'!$D10/LOG(4, 2)</f>
        <v>5.7618595071429146</v>
      </c>
      <c r="G11" s="1">
        <f>F11+'Лист 1'!$E10/LOG(5, 2)+'Лист 1'!$F10/LOG(6, 2)</f>
        <v>5.7618595071429146</v>
      </c>
      <c r="H11" s="1">
        <f>INDEX(_xlfn._xlws.SORT('Лист 1'!$B10:$F10, 1, -1, TRUE), 1, 1)/LOG(2, 2)</f>
        <v>3</v>
      </c>
      <c r="I11" s="1">
        <f>H11+INDEX(_xlfn._xlws.SORT('Лист 1'!$B10:$F10, 1, -1, TRUE), 1, 2)/LOG(3, 2)+INDEX(_xlfn._xlws.SORT('Лист 1'!$B10:$F10, 1, -1, TRUE), 1, 3)/LOG(4, 2)</f>
        <v>5.8927892607143724</v>
      </c>
      <c r="J11" s="1">
        <f>I11+INDEX(_xlfn._xlws.SORT('Лист 1'!$B10:$F10, 1, -1, TRUE), 1, 4)/LOG(5, 2)+INDEX(_xlfn._xlws.SORT('Лист 1'!$B10:$F10, 1, -1, TRUE), 1, 5)/LOG(6, 2)</f>
        <v>5.8927892607143724</v>
      </c>
      <c r="K11" s="1">
        <f t="shared" si="5"/>
        <v>1</v>
      </c>
      <c r="L11" s="1">
        <f t="shared" si="6"/>
        <v>0.97778136163050478</v>
      </c>
      <c r="M11" s="1">
        <f t="shared" si="7"/>
        <v>0.97778136163050478</v>
      </c>
      <c r="N11" s="1">
        <f>SUM('Лист 1'!$G10)/1</f>
        <v>2</v>
      </c>
      <c r="O11" s="1">
        <f>SUM('Лист 1'!$G10:$I10)/3</f>
        <v>0.66666666666666663</v>
      </c>
      <c r="P11" s="1">
        <f>SUM('Лист 1'!$G10:$K10)/5</f>
        <v>0.6</v>
      </c>
      <c r="Q11" s="1">
        <f>'Лист 1'!$G10/LOG(2, 2)</f>
        <v>2</v>
      </c>
      <c r="R11" s="1">
        <f>Q11+'Лист 1'!$H10/LOG(3, 2)+'Лист 1'!$I10/LOG(4, 2)</f>
        <v>2</v>
      </c>
      <c r="S11" s="1">
        <f>R11+'Лист 1'!$J10/LOG(5, 2)+'Лист 1'!$K10/LOG(6, 2)</f>
        <v>2.3868528072345416</v>
      </c>
      <c r="T11" s="1">
        <f>INDEX(_xlfn._xlws.SORT('Лист 1'!$G10:$K10, 1, -1, TRUE), 1, 1)/LOG(2, 2)</f>
        <v>2</v>
      </c>
      <c r="U11" s="1">
        <f>T11+INDEX(_xlfn._xlws.SORT('Лист 1'!$G10:$K10, 1, -1, TRUE), 1, 2)/LOG(3, 2)+INDEX(_xlfn._xlws.SORT('Лист 1'!$G10:$K10, 1, -1, TRUE), 1, 3)/LOG(4, 2)</f>
        <v>2.6309297535714573</v>
      </c>
      <c r="V11" s="1">
        <f>U11+INDEX(_xlfn._xlws.SORT('Лист 1'!$B10:$F10, 1, -1, TRUE), 1, 4)/LOG(5, 2)+INDEX(_xlfn._xlws.SORT('Лист 1'!$B10:$F10, 1, -1, TRUE), 1, 5)/LOG(6, 2)</f>
        <v>2.6309297535714573</v>
      </c>
      <c r="W11" s="1">
        <f t="shared" si="8"/>
        <v>1</v>
      </c>
      <c r="X11" s="1">
        <f t="shared" si="9"/>
        <v>0.76018753343186862</v>
      </c>
      <c r="Y11" s="1">
        <f t="shared" si="10"/>
        <v>0.90722787409827876</v>
      </c>
      <c r="Z11" s="1">
        <f>SUM('Лист 1'!$L10)/1</f>
        <v>0</v>
      </c>
      <c r="AA11" s="1">
        <f>SUM('Лист 1'!$L10:$N10)/3</f>
        <v>0</v>
      </c>
      <c r="AB11" s="1">
        <f>SUM('Лист 1'!$L10:$P10)/5</f>
        <v>0.2</v>
      </c>
      <c r="AC11" s="1">
        <f>'Лист 1'!$L10/LOG(2, 2)</f>
        <v>0</v>
      </c>
      <c r="AD11" s="1">
        <f>AC11+'Лист 1'!$M10/LOG(3, 2)+'Лист 1'!$N10/LOG(4, 2)</f>
        <v>0</v>
      </c>
      <c r="AE11" s="1">
        <f>AD11+'Лист 1'!$O10/LOG(5, 2)+'Лист 1'!$P10/LOG(6, 2)</f>
        <v>0.43067655807339306</v>
      </c>
      <c r="AF11" s="1">
        <f>INDEX(_xlfn._xlws.SORT('Лист 1'!$L10:$P10, 1, -1, TRUE), 1, 1)/LOG(2, 2)</f>
        <v>1</v>
      </c>
      <c r="AG11" s="1">
        <f>AF11+INDEX(_xlfn._xlws.SORT('Лист 1'!$L10:$P10, 1, -1, TRUE), 1, 2)/LOG(3, 2)+INDEX(_xlfn._xlws.SORT('Лист 1'!$L10:$P10, 1, -1, TRUE), 1, 3)/LOG(4, 2)</f>
        <v>1</v>
      </c>
      <c r="AH11" s="1">
        <f>AG11+INDEX(_xlfn._xlws.SORT('Лист 1'!$L10:$P10, 1, -1, TRUE), 1, 4)/LOG(5, 2)+INDEX(_xlfn._xlws.SORT('Лист 1'!$L10:$P10, 1, -1, TRUE), 1, 5)/LOG(6, 2)</f>
        <v>1</v>
      </c>
      <c r="AI11" s="1">
        <f t="shared" si="11"/>
        <v>0</v>
      </c>
      <c r="AJ11" s="1">
        <f t="shared" si="12"/>
        <v>0</v>
      </c>
      <c r="AK11" s="1">
        <f t="shared" si="13"/>
        <v>0.43067655807339306</v>
      </c>
    </row>
    <row r="12" spans="1:37" x14ac:dyDescent="0.3">
      <c r="A12" s="1" t="str">
        <f>'Лист 1'!$A11</f>
        <v>мосэнерго линый кабинет</v>
      </c>
      <c r="B12" s="1">
        <f>SUM('Лист 1'!$B11)/1</f>
        <v>3</v>
      </c>
      <c r="C12" s="1">
        <f>SUM('Лист 1'!$B11:$D11)/3</f>
        <v>1</v>
      </c>
      <c r="D12" s="1">
        <f>SUM('Лист 1'!$B11:$F11)/5</f>
        <v>0.8</v>
      </c>
      <c r="E12" s="1">
        <f>'Лист 1'!$B11/LOG(2, 2)</f>
        <v>3</v>
      </c>
      <c r="F12" s="1">
        <f>E12+'Лист 1'!$C11/LOG(3, 2)+'Лист 1'!$D11/LOG(4, 2)</f>
        <v>3</v>
      </c>
      <c r="G12" s="1">
        <f>F12+'Лист 1'!$E11/LOG(5, 2)+'Лист 1'!$F11/LOG(6, 2)</f>
        <v>3.4306765580733929</v>
      </c>
      <c r="H12" s="1">
        <f>INDEX(_xlfn._xlws.SORT('Лист 1'!$B11:$F11, 1, -1, TRUE), 1, 1)/LOG(2, 2)</f>
        <v>3</v>
      </c>
      <c r="I12" s="1">
        <f>H12+INDEX(_xlfn._xlws.SORT('Лист 1'!$B11:$F11, 1, -1, TRUE), 1, 2)/LOG(3, 2)+INDEX(_xlfn._xlws.SORT('Лист 1'!$B11:$F11, 1, -1, TRUE), 1, 3)/LOG(4, 2)</f>
        <v>3.6309297535714573</v>
      </c>
      <c r="J12" s="1">
        <f>I12+INDEX(_xlfn._xlws.SORT('Лист 1'!$B11:$F11, 1, -1, TRUE), 1, 4)/LOG(5, 2)+INDEX(_xlfn._xlws.SORT('Лист 1'!$B11:$F11, 1, -1, TRUE), 1, 5)/LOG(6, 2)</f>
        <v>3.6309297535714573</v>
      </c>
      <c r="K12" s="1">
        <f t="shared" si="5"/>
        <v>1</v>
      </c>
      <c r="L12" s="1">
        <f t="shared" si="6"/>
        <v>0.82623465712856003</v>
      </c>
      <c r="M12" s="1">
        <f t="shared" si="7"/>
        <v>0.94484795655958609</v>
      </c>
      <c r="N12" s="1">
        <f>SUM('Лист 1'!$G11)/1</f>
        <v>3</v>
      </c>
      <c r="O12" s="1">
        <f>SUM('Лист 1'!$G11:$I11)/3</f>
        <v>2.6666666666666665</v>
      </c>
      <c r="P12" s="1">
        <f>SUM('Лист 1'!$G11:$K11)/5</f>
        <v>2.6</v>
      </c>
      <c r="Q12" s="1">
        <f>'Лист 1'!$G11/LOG(2, 2)</f>
        <v>3</v>
      </c>
      <c r="R12" s="1">
        <f>Q12+'Лист 1'!$H11/LOG(3, 2)+'Лист 1'!$I11/LOG(4, 2)</f>
        <v>5.8927892607143724</v>
      </c>
      <c r="S12" s="1">
        <f>R12+'Лист 1'!$J11/LOG(5, 2)+'Лист 1'!$K11/LOG(6, 2)</f>
        <v>7.914700798564783</v>
      </c>
      <c r="T12" s="1">
        <f>INDEX(_xlfn._xlws.SORT('Лист 1'!$G11:$K11, 1, -1, TRUE), 1, 1)/LOG(2, 2)</f>
        <v>3</v>
      </c>
      <c r="U12" s="1">
        <f>T12+INDEX(_xlfn._xlws.SORT('Лист 1'!$G11:$K11, 1, -1, TRUE), 1, 2)/LOG(3, 2)+INDEX(_xlfn._xlws.SORT('Лист 1'!$G11:$K11, 1, -1, TRUE), 1, 3)/LOG(4, 2)</f>
        <v>6.3927892607143724</v>
      </c>
      <c r="V12" s="1">
        <f>U12+INDEX(_xlfn._xlws.SORT('Лист 1'!$B11:$F11, 1, -1, TRUE), 1, 4)/LOG(5, 2)+INDEX(_xlfn._xlws.SORT('Лист 1'!$B11:$F11, 1, -1, TRUE), 1, 5)/LOG(6, 2)</f>
        <v>6.3927892607143724</v>
      </c>
      <c r="W12" s="1">
        <f t="shared" si="8"/>
        <v>1</v>
      </c>
      <c r="X12" s="1">
        <f t="shared" si="9"/>
        <v>0.92178687899620726</v>
      </c>
      <c r="Y12" s="1">
        <f t="shared" si="10"/>
        <v>1.238066902533925</v>
      </c>
      <c r="Z12" s="1">
        <f>SUM('Лист 1'!$L11)/1</f>
        <v>0</v>
      </c>
      <c r="AA12" s="1">
        <f>SUM('Лист 1'!$L11:$N11)/3</f>
        <v>0</v>
      </c>
      <c r="AB12" s="1">
        <f>SUM('Лист 1'!$L11:$P11)/5</f>
        <v>0</v>
      </c>
      <c r="AC12" s="1">
        <f>'Лист 1'!$L11/LOG(2, 2)</f>
        <v>0</v>
      </c>
      <c r="AD12" s="1">
        <f>AC12+'Лист 1'!$M11/LOG(3, 2)+'Лист 1'!$N11/LOG(4, 2)</f>
        <v>0</v>
      </c>
      <c r="AE12" s="1">
        <f>AD12+'Лист 1'!$O11/LOG(5, 2)+'Лист 1'!$P11/LOG(6, 2)</f>
        <v>0</v>
      </c>
      <c r="AF12" s="1">
        <f>INDEX(_xlfn._xlws.SORT('Лист 1'!$L11:$P11, 1, -1, TRUE), 1, 1)/LOG(2, 2)</f>
        <v>0</v>
      </c>
      <c r="AG12" s="1">
        <f>AF12+INDEX(_xlfn._xlws.SORT('Лист 1'!$L11:$P11, 1, -1, TRUE), 1, 2)/LOG(3, 2)+INDEX(_xlfn._xlws.SORT('Лист 1'!$L11:$P11, 1, -1, TRUE), 1, 3)/LOG(4, 2)</f>
        <v>0</v>
      </c>
      <c r="AH12" s="1">
        <f>AG12+INDEX(_xlfn._xlws.SORT('Лист 1'!$L11:$P11, 1, -1, TRUE), 1, 4)/LOG(5, 2)+INDEX(_xlfn._xlws.SORT('Лист 1'!$L11:$P11, 1, -1, TRUE), 1, 5)/LOG(6, 2)</f>
        <v>0</v>
      </c>
      <c r="AI12" s="1">
        <f t="shared" si="11"/>
        <v>0</v>
      </c>
      <c r="AJ12" s="1">
        <f t="shared" si="12"/>
        <v>0</v>
      </c>
      <c r="AK12" s="1">
        <f t="shared" si="13"/>
        <v>0</v>
      </c>
    </row>
    <row r="13" spans="1:37" x14ac:dyDescent="0.3">
      <c r="A13" s="1" t="str">
        <f>'Лист 1'!$A12</f>
        <v>афиша кино</v>
      </c>
      <c r="B13" s="1">
        <f>SUM('Лист 1'!$B12)/1</f>
        <v>3</v>
      </c>
      <c r="C13" s="1">
        <f>SUM('Лист 1'!$B12:$D12)/3</f>
        <v>1.3333333333333333</v>
      </c>
      <c r="D13" s="1">
        <f>SUM('Лист 1'!$B12:$F12)/5</f>
        <v>1.4</v>
      </c>
      <c r="E13" s="1">
        <f>'Лист 1'!$B12/LOG(2, 2)</f>
        <v>3</v>
      </c>
      <c r="F13" s="1">
        <f>E13+'Лист 1'!$C12/LOG(3, 2)+'Лист 1'!$D12/LOG(4, 2)</f>
        <v>3.5</v>
      </c>
      <c r="G13" s="1">
        <f>F13+'Лист 1'!$E12/LOG(5, 2)+'Лист 1'!$F12/LOG(6, 2)</f>
        <v>4.6605584217036249</v>
      </c>
      <c r="H13" s="1">
        <f>INDEX(_xlfn._xlws.SORT('Лист 1'!$B12:$F12, 1, -1, TRUE), 1, 1)/LOG(2, 2)</f>
        <v>3</v>
      </c>
      <c r="I13" s="1">
        <f>H13+INDEX(_xlfn._xlws.SORT('Лист 1'!$B12:$F12, 1, -1, TRUE), 1, 2)/LOG(3, 2)+INDEX(_xlfn._xlws.SORT('Лист 1'!$B12:$F12, 1, -1, TRUE), 1, 3)/LOG(4, 2)</f>
        <v>5.3927892607143724</v>
      </c>
      <c r="J13" s="1">
        <f>I13+INDEX(_xlfn._xlws.SORT('Лист 1'!$B12:$F12, 1, -1, TRUE), 1, 4)/LOG(5, 2)+INDEX(_xlfn._xlws.SORT('Лист 1'!$B12:$F12, 1, -1, TRUE), 1, 5)/LOG(6, 2)</f>
        <v>5.3927892607143724</v>
      </c>
      <c r="K13" s="1">
        <f t="shared" si="5"/>
        <v>1</v>
      </c>
      <c r="L13" s="1">
        <f t="shared" si="6"/>
        <v>0.64901479193651301</v>
      </c>
      <c r="M13" s="1">
        <f t="shared" si="7"/>
        <v>0.86422038696284043</v>
      </c>
      <c r="N13" s="1">
        <f>SUM('Лист 1'!$G12)/1</f>
        <v>1</v>
      </c>
      <c r="O13" s="1">
        <f>SUM('Лист 1'!$G12:$I12)/3</f>
        <v>1.6666666666666667</v>
      </c>
      <c r="P13" s="1">
        <f>SUM('Лист 1'!$G12:$K12)/5</f>
        <v>1.4</v>
      </c>
      <c r="Q13" s="1">
        <f>'Лист 1'!$G12/LOG(2, 2)</f>
        <v>1</v>
      </c>
      <c r="R13" s="1">
        <f>Q13+'Лист 1'!$H12/LOG(3, 2)+'Лист 1'!$I12/LOG(4, 2)</f>
        <v>3.3927892607143724</v>
      </c>
      <c r="S13" s="1">
        <f>R13+'Лист 1'!$J12/LOG(5, 2)+'Лист 1'!$K12/LOG(6, 2)</f>
        <v>4.2103186260223069</v>
      </c>
      <c r="T13" s="1">
        <f>INDEX(_xlfn._xlws.SORT('Лист 1'!$G12:$K12, 1, -1, TRUE), 1, 1)/LOG(2, 2)</f>
        <v>3</v>
      </c>
      <c r="U13" s="1">
        <f>T13+INDEX(_xlfn._xlws.SORT('Лист 1'!$G12:$K12, 1, -1, TRUE), 1, 2)/LOG(3, 2)+INDEX(_xlfn._xlws.SORT('Лист 1'!$G12:$K12, 1, -1, TRUE), 1, 3)/LOG(4, 2)</f>
        <v>4.1309297535714578</v>
      </c>
      <c r="V13" s="1">
        <f>U13+INDEX(_xlfn._xlws.SORT('Лист 1'!$B12:$F12, 1, -1, TRUE), 1, 4)/LOG(5, 2)+INDEX(_xlfn._xlws.SORT('Лист 1'!$B12:$F12, 1, -1, TRUE), 1, 5)/LOG(6, 2)</f>
        <v>4.1309297535714578</v>
      </c>
      <c r="W13" s="1">
        <f t="shared" si="8"/>
        <v>0.33333333333333331</v>
      </c>
      <c r="X13" s="1">
        <f t="shared" si="9"/>
        <v>0.82131371461378277</v>
      </c>
      <c r="Y13" s="1">
        <f t="shared" si="10"/>
        <v>1.0192181608467712</v>
      </c>
      <c r="Z13" s="1">
        <f>SUM('Лист 1'!$L12)/1</f>
        <v>3</v>
      </c>
      <c r="AA13" s="1">
        <f>SUM('Лист 1'!$L12:$N12)/3</f>
        <v>1</v>
      </c>
      <c r="AB13" s="1">
        <f>SUM('Лист 1'!$L12:$P12)/5</f>
        <v>0.6</v>
      </c>
      <c r="AC13" s="1">
        <f>'Лист 1'!$L12/LOG(2, 2)</f>
        <v>3</v>
      </c>
      <c r="AD13" s="1">
        <f>AC13+'Лист 1'!$M12/LOG(3, 2)+'Лист 1'!$N12/LOG(4, 2)</f>
        <v>3</v>
      </c>
      <c r="AE13" s="1">
        <f>AD13+'Лист 1'!$O12/LOG(5, 2)+'Лист 1'!$P12/LOG(6, 2)</f>
        <v>3</v>
      </c>
      <c r="AF13" s="1">
        <f>INDEX(_xlfn._xlws.SORT('Лист 1'!$L12:$P12, 1, -1, TRUE), 1, 1)/LOG(2, 2)</f>
        <v>3</v>
      </c>
      <c r="AG13" s="1">
        <f>AF13+INDEX(_xlfn._xlws.SORT('Лист 1'!$L12:$P12, 1, -1, TRUE), 1, 2)/LOG(3, 2)+INDEX(_xlfn._xlws.SORT('Лист 1'!$L12:$P12, 1, -1, TRUE), 1, 3)/LOG(4, 2)</f>
        <v>3</v>
      </c>
      <c r="AH13" s="1">
        <f>AG13+INDEX(_xlfn._xlws.SORT('Лист 1'!$L12:$P12, 1, -1, TRUE), 1, 4)/LOG(5, 2)+INDEX(_xlfn._xlws.SORT('Лист 1'!$L12:$P12, 1, -1, TRUE), 1, 5)/LOG(6, 2)</f>
        <v>3</v>
      </c>
      <c r="AI13" s="1">
        <f t="shared" si="11"/>
        <v>1</v>
      </c>
      <c r="AJ13" s="1">
        <f t="shared" si="12"/>
        <v>1</v>
      </c>
      <c r="AK13" s="1">
        <f t="shared" si="13"/>
        <v>1</v>
      </c>
    </row>
    <row r="14" spans="1:37" x14ac:dyDescent="0.3">
      <c r="A14" s="1" t="str">
        <f>'Лист 1'!$A13</f>
        <v>текст песни</v>
      </c>
      <c r="B14" s="1">
        <f>SUM('Лист 1'!$B13)/1</f>
        <v>1</v>
      </c>
      <c r="C14" s="1">
        <f>SUM('Лист 1'!$B13:$D13)/3</f>
        <v>1</v>
      </c>
      <c r="D14" s="1">
        <f>SUM('Лист 1'!$B13:$F13)/5</f>
        <v>1</v>
      </c>
      <c r="E14" s="1">
        <f>'Лист 1'!$B13/LOG(2, 2)</f>
        <v>1</v>
      </c>
      <c r="F14" s="1">
        <f>E14+'Лист 1'!$C13/LOG(3, 2)+'Лист 1'!$D13/LOG(4, 2)</f>
        <v>2.1309297535714573</v>
      </c>
      <c r="G14" s="1">
        <f>F14+'Лист 1'!$E13/LOG(5, 2)+'Лист 1'!$F13/LOG(6, 2)</f>
        <v>2.9484591188793918</v>
      </c>
      <c r="H14" s="1">
        <f>INDEX(_xlfn._xlws.SORT('Лист 1'!$B13:$F13, 1, -1, TRUE), 1, 1)/LOG(2, 2)</f>
        <v>1</v>
      </c>
      <c r="I14" s="1">
        <f>H14+INDEX(_xlfn._xlws.SORT('Лист 1'!$B13:$F13, 1, -1, TRUE), 1, 2)/LOG(3, 2)+INDEX(_xlfn._xlws.SORT('Лист 1'!$B13:$F13, 1, -1, TRUE), 1, 3)/LOG(4, 2)</f>
        <v>2.1309297535714573</v>
      </c>
      <c r="J14" s="1">
        <f>I14+INDEX(_xlfn._xlws.SORT('Лист 1'!$B13:$F13, 1, -1, TRUE), 1, 4)/LOG(5, 2)+INDEX(_xlfn._xlws.SORT('Лист 1'!$B13:$F13, 1, -1, TRUE), 1, 5)/LOG(6, 2)</f>
        <v>2.9484591188793918</v>
      </c>
      <c r="K14" s="1">
        <f t="shared" si="5"/>
        <v>1</v>
      </c>
      <c r="L14" s="1">
        <f t="shared" si="6"/>
        <v>1</v>
      </c>
      <c r="M14" s="1">
        <f t="shared" si="7"/>
        <v>1</v>
      </c>
      <c r="N14" s="1">
        <f>SUM('Лист 1'!$G13)/1</f>
        <v>1</v>
      </c>
      <c r="O14" s="1">
        <f>SUM('Лист 1'!$G13:$I13)/3</f>
        <v>1</v>
      </c>
      <c r="P14" s="1">
        <f>SUM('Лист 1'!$G13:$K13)/5</f>
        <v>1.2</v>
      </c>
      <c r="Q14" s="1">
        <f>'Лист 1'!$G13/LOG(2, 2)</f>
        <v>1</v>
      </c>
      <c r="R14" s="1">
        <f>Q14+'Лист 1'!$H13/LOG(3, 2)+'Лист 1'!$I13/LOG(4, 2)</f>
        <v>2.1309297535714573</v>
      </c>
      <c r="S14" s="1">
        <f>R14+'Лист 1'!$J13/LOG(5, 2)+'Лист 1'!$K13/LOG(6, 2)</f>
        <v>3.3353119261139335</v>
      </c>
      <c r="T14" s="1">
        <f>INDEX(_xlfn._xlws.SORT('Лист 1'!$G13:$K13, 1, -1, TRUE), 1, 1)/LOG(2, 2)</f>
        <v>2</v>
      </c>
      <c r="U14" s="1">
        <f>T14+INDEX(_xlfn._xlws.SORT('Лист 1'!$G13:$K13, 1, -1, TRUE), 1, 2)/LOG(3, 2)+INDEX(_xlfn._xlws.SORT('Лист 1'!$G13:$K13, 1, -1, TRUE), 1, 3)/LOG(4, 2)</f>
        <v>3.1309297535714573</v>
      </c>
      <c r="V14" s="1">
        <f>U14+INDEX(_xlfn._xlws.SORT('Лист 1'!$B13:$F13, 1, -1, TRUE), 1, 4)/LOG(5, 2)+INDEX(_xlfn._xlws.SORT('Лист 1'!$B13:$F13, 1, -1, TRUE), 1, 5)/LOG(6, 2)</f>
        <v>3.9484591188793918</v>
      </c>
      <c r="W14" s="1">
        <f t="shared" si="8"/>
        <v>0.5</v>
      </c>
      <c r="X14" s="1">
        <f t="shared" si="9"/>
        <v>0.68060605676020092</v>
      </c>
      <c r="Y14" s="1">
        <f t="shared" si="10"/>
        <v>0.84471228539920273</v>
      </c>
      <c r="Z14" s="1">
        <f>SUM('Лист 1'!$L13)/1</f>
        <v>0</v>
      </c>
      <c r="AA14" s="1">
        <f>SUM('Лист 1'!$L13:$N13)/3</f>
        <v>0.66666666666666663</v>
      </c>
      <c r="AB14" s="1">
        <f>SUM('Лист 1'!$L13:$P13)/5</f>
        <v>1</v>
      </c>
      <c r="AC14" s="1">
        <f>'Лист 1'!$L13/LOG(2, 2)</f>
        <v>0</v>
      </c>
      <c r="AD14" s="1">
        <f>AC14+'Лист 1'!$M13/LOG(3, 2)+'Лист 1'!$N13/LOG(4, 2)</f>
        <v>1.1309297535714573</v>
      </c>
      <c r="AE14" s="1">
        <f>AD14+'Лист 1'!$O13/LOG(5, 2)+'Лист 1'!$P13/LOG(6, 2)</f>
        <v>2.3791356769527852</v>
      </c>
      <c r="AF14" s="1">
        <f>INDEX(_xlfn._xlws.SORT('Лист 1'!$L13:$P13, 1, -1, TRUE), 1, 1)/LOG(2, 2)</f>
        <v>2</v>
      </c>
      <c r="AG14" s="1">
        <f>AF14+INDEX(_xlfn._xlws.SORT('Лист 1'!$L13:$P13, 1, -1, TRUE), 1, 2)/LOG(3, 2)+INDEX(_xlfn._xlws.SORT('Лист 1'!$L13:$P13, 1, -1, TRUE), 1, 3)/LOG(4, 2)</f>
        <v>3.1309297535714573</v>
      </c>
      <c r="AH14" s="1">
        <f>AG14+INDEX(_xlfn._xlws.SORT('Лист 1'!$L13:$P13, 1, -1, TRUE), 1, 4)/LOG(5, 2)+INDEX(_xlfn._xlws.SORT('Лист 1'!$L13:$P13, 1, -1, TRUE), 1, 5)/LOG(6, 2)</f>
        <v>3.5616063116448502</v>
      </c>
      <c r="AI14" s="1">
        <f t="shared" si="11"/>
        <v>0</v>
      </c>
      <c r="AJ14" s="1">
        <f t="shared" si="12"/>
        <v>0.36121211352040195</v>
      </c>
      <c r="AK14" s="1">
        <f t="shared" si="13"/>
        <v>0.66799513162756985</v>
      </c>
    </row>
    <row r="15" spans="1:37" x14ac:dyDescent="0.3">
      <c r="A15" s="1" t="str">
        <f>'Лист 1'!$A14</f>
        <v>прогноз погоды</v>
      </c>
      <c r="B15" s="1">
        <f>SUM('Лист 1'!$B14)/1</f>
        <v>4</v>
      </c>
      <c r="C15" s="1">
        <f>SUM('Лист 1'!$B14:$D14)/3</f>
        <v>3.3333333333333335</v>
      </c>
      <c r="D15" s="1">
        <f>SUM('Лист 1'!$B14:$F14)/5</f>
        <v>2.8</v>
      </c>
      <c r="E15" s="1">
        <f>'Лист 1'!$B14/LOG(2, 2)</f>
        <v>4</v>
      </c>
      <c r="F15" s="1">
        <f>E15+'Лист 1'!$C14/LOG(3, 2)+'Лист 1'!$D14/LOG(4, 2)</f>
        <v>7.3927892607143724</v>
      </c>
      <c r="G15" s="1">
        <f>F15+'Лист 1'!$E14/LOG(5, 2)+'Лист 1'!$F14/LOG(6, 2)</f>
        <v>9.0716717421690927</v>
      </c>
      <c r="H15" s="1">
        <f>INDEX(_xlfn._xlws.SORT('Лист 1'!$B14:$F14, 1, -1, TRUE), 1, 1)/LOG(2, 2)</f>
        <v>4</v>
      </c>
      <c r="I15" s="1">
        <f>H15+INDEX(_xlfn._xlws.SORT('Лист 1'!$B14:$F14, 1, -1, TRUE), 1, 2)/LOG(3, 2)+INDEX(_xlfn._xlws.SORT('Лист 1'!$B14:$F14, 1, -1, TRUE), 1, 3)/LOG(4, 2)</f>
        <v>7.3927892607143724</v>
      </c>
      <c r="J15" s="1">
        <f>I15+INDEX(_xlfn._xlws.SORT('Лист 1'!$B14:$F14, 1, -1, TRUE), 1, 4)/LOG(5, 2)+INDEX(_xlfn._xlws.SORT('Лист 1'!$B14:$F14, 1, -1, TRUE), 1, 5)/LOG(6, 2)</f>
        <v>9.0716717421690927</v>
      </c>
      <c r="K15" s="1">
        <f t="shared" si="5"/>
        <v>1</v>
      </c>
      <c r="L15" s="1">
        <f t="shared" si="6"/>
        <v>1</v>
      </c>
      <c r="M15" s="1">
        <f t="shared" si="7"/>
        <v>1</v>
      </c>
      <c r="N15" s="1">
        <f>SUM('Лист 1'!$G14)/1</f>
        <v>4</v>
      </c>
      <c r="O15" s="1">
        <f>SUM('Лист 1'!$G14:$I14)/3</f>
        <v>3.6666666666666665</v>
      </c>
      <c r="P15" s="1">
        <f>SUM('Лист 1'!$G14:$K14)/5</f>
        <v>3</v>
      </c>
      <c r="Q15" s="1">
        <f>'Лист 1'!$G14/LOG(2, 2)</f>
        <v>4</v>
      </c>
      <c r="R15" s="1">
        <f>Q15+'Лист 1'!$H14/LOG(3, 2)+'Лист 1'!$I14/LOG(4, 2)</f>
        <v>7.8927892607143724</v>
      </c>
      <c r="S15" s="1">
        <f>R15+'Лист 1'!$J14/LOG(5, 2)+'Лист 1'!$K14/LOG(6, 2)</f>
        <v>9.5716717421690927</v>
      </c>
      <c r="T15" s="1">
        <f>INDEX(_xlfn._xlws.SORT('Лист 1'!$G14:$K14, 1, -1, TRUE), 1, 1)/LOG(2, 2)</f>
        <v>4</v>
      </c>
      <c r="U15" s="1">
        <f>T15+INDEX(_xlfn._xlws.SORT('Лист 1'!$G14:$K14, 1, -1, TRUE), 1, 2)/LOG(3, 2)+INDEX(_xlfn._xlws.SORT('Лист 1'!$G14:$K14, 1, -1, TRUE), 1, 3)/LOG(4, 2)</f>
        <v>8.0237190142858292</v>
      </c>
      <c r="V15" s="1">
        <f>U15+INDEX(_xlfn._xlws.SORT('Лист 1'!$B14:$F14, 1, -1, TRUE), 1, 4)/LOG(5, 2)+INDEX(_xlfn._xlws.SORT('Лист 1'!$B14:$F14, 1, -1, TRUE), 1, 5)/LOG(6, 2)</f>
        <v>9.7026014957405504</v>
      </c>
      <c r="W15" s="1">
        <f t="shared" si="8"/>
        <v>1</v>
      </c>
      <c r="X15" s="1">
        <f t="shared" si="9"/>
        <v>0.98368216118506357</v>
      </c>
      <c r="Y15" s="1">
        <f t="shared" si="10"/>
        <v>0.9865057063686542</v>
      </c>
      <c r="Z15" s="1">
        <f>SUM('Лист 1'!$L14)/1</f>
        <v>4</v>
      </c>
      <c r="AA15" s="1">
        <f>SUM('Лист 1'!$L14:$N14)/3</f>
        <v>3.3333333333333335</v>
      </c>
      <c r="AB15" s="1">
        <f>SUM('Лист 1'!$L14:$P14)/5</f>
        <v>3</v>
      </c>
      <c r="AC15" s="1">
        <f>'Лист 1'!$L14/LOG(2, 2)</f>
        <v>4</v>
      </c>
      <c r="AD15" s="1">
        <f>AC15+'Лист 1'!$M14/LOG(3, 2)+'Лист 1'!$N14/LOG(4, 2)</f>
        <v>7.3927892607143724</v>
      </c>
      <c r="AE15" s="1">
        <f>AD15+'Лист 1'!$O14/LOG(5, 2)+'Лист 1'!$P14/LOG(6, 2)</f>
        <v>9.4147007985647839</v>
      </c>
      <c r="AF15" s="1">
        <f>INDEX(_xlfn._xlws.SORT('Лист 1'!$L14:$P14, 1, -1, TRUE), 1, 1)/LOG(2, 2)</f>
        <v>4</v>
      </c>
      <c r="AG15" s="1">
        <f>AF15+INDEX(_xlfn._xlws.SORT('Лист 1'!$L14:$P14, 1, -1, TRUE), 1, 2)/LOG(3, 2)+INDEX(_xlfn._xlws.SORT('Лист 1'!$L14:$P14, 1, -1, TRUE), 1, 3)/LOG(4, 2)</f>
        <v>7.3927892607143724</v>
      </c>
      <c r="AH15" s="1">
        <f>AG15+INDEX(_xlfn._xlws.SORT('Лист 1'!$L14:$P14, 1, -1, TRUE), 1, 4)/LOG(5, 2)+INDEX(_xlfn._xlws.SORT('Лист 1'!$L14:$P14, 1, -1, TRUE), 1, 5)/LOG(6, 2)</f>
        <v>9.4585245494036343</v>
      </c>
      <c r="AI15" s="1">
        <f t="shared" si="11"/>
        <v>1</v>
      </c>
      <c r="AJ15" s="1">
        <f t="shared" si="12"/>
        <v>1</v>
      </c>
      <c r="AK15" s="1">
        <f t="shared" si="13"/>
        <v>0.99536674556269844</v>
      </c>
    </row>
    <row r="16" spans="1:37" x14ac:dyDescent="0.3">
      <c r="A16" s="1" t="str">
        <f>'Лист 1'!$A15</f>
        <v>курсовая работа</v>
      </c>
      <c r="B16" s="1">
        <f>SUM('Лист 1'!$B15)/1</f>
        <v>4</v>
      </c>
      <c r="C16" s="1">
        <f>SUM('Лист 1'!$B15:$D15)/3</f>
        <v>2</v>
      </c>
      <c r="D16" s="1">
        <f>SUM('Лист 1'!$B15:$F15)/5</f>
        <v>1.2</v>
      </c>
      <c r="E16" s="1">
        <f>'Лист 1'!$B15/LOG(2, 2)</f>
        <v>4</v>
      </c>
      <c r="F16" s="1">
        <f>E16+'Лист 1'!$C15/LOG(3, 2)+'Лист 1'!$D15/LOG(4, 2)</f>
        <v>5.2618595071429146</v>
      </c>
      <c r="G16" s="1">
        <f>F16+'Лист 1'!$E15/LOG(5, 2)+'Лист 1'!$F15/LOG(6, 2)</f>
        <v>5.2618595071429146</v>
      </c>
      <c r="H16" s="1">
        <f>INDEX(_xlfn._xlws.SORT('Лист 1'!$B15:$F15, 1, -1, TRUE), 1, 1)/LOG(2, 2)</f>
        <v>4</v>
      </c>
      <c r="I16" s="1">
        <f>H16+INDEX(_xlfn._xlws.SORT('Лист 1'!$B15:$F15, 1, -1, TRUE), 1, 2)/LOG(3, 2)+INDEX(_xlfn._xlws.SORT('Лист 1'!$B15:$F15, 1, -1, TRUE), 1, 3)/LOG(4, 2)</f>
        <v>5.2618595071429146</v>
      </c>
      <c r="J16" s="1">
        <f>I16+INDEX(_xlfn._xlws.SORT('Лист 1'!$B15:$F15, 1, -1, TRUE), 1, 4)/LOG(5, 2)+INDEX(_xlfn._xlws.SORT('Лист 1'!$B15:$F15, 1, -1, TRUE), 1, 5)/LOG(6, 2)</f>
        <v>5.2618595071429146</v>
      </c>
      <c r="K16" s="1">
        <f t="shared" si="5"/>
        <v>1</v>
      </c>
      <c r="L16" s="1">
        <f t="shared" si="6"/>
        <v>1</v>
      </c>
      <c r="M16" s="1">
        <f t="shared" si="7"/>
        <v>1</v>
      </c>
      <c r="N16" s="1">
        <f>SUM('Лист 1'!$G15)/1</f>
        <v>4</v>
      </c>
      <c r="O16" s="1">
        <f>SUM('Лист 1'!$G15:$I15)/3</f>
        <v>3.3333333333333335</v>
      </c>
      <c r="P16" s="1">
        <f>SUM('Лист 1'!$G15:$K15)/5</f>
        <v>2.6</v>
      </c>
      <c r="Q16" s="1">
        <f>'Лист 1'!$G15/LOG(2, 2)</f>
        <v>4</v>
      </c>
      <c r="R16" s="1">
        <f>Q16+'Лист 1'!$H15/LOG(3, 2)+'Лист 1'!$I15/LOG(4, 2)</f>
        <v>7.3927892607143724</v>
      </c>
      <c r="S16" s="1">
        <f>R16+'Лист 1'!$J15/LOG(5, 2)+'Лист 1'!$K15/LOG(6, 2)</f>
        <v>8.6409951840957007</v>
      </c>
      <c r="T16" s="1">
        <f>INDEX(_xlfn._xlws.SORT('Лист 1'!$G15:$K15, 1, -1, TRUE), 1, 1)/LOG(2, 2)</f>
        <v>4</v>
      </c>
      <c r="U16" s="1">
        <f>T16+INDEX(_xlfn._xlws.SORT('Лист 1'!$G15:$K15, 1, -1, TRUE), 1, 2)/LOG(3, 2)+INDEX(_xlfn._xlws.SORT('Лист 1'!$G15:$K15, 1, -1, TRUE), 1, 3)/LOG(4, 2)</f>
        <v>7.3927892607143724</v>
      </c>
      <c r="V16" s="1">
        <f>U16+INDEX(_xlfn._xlws.SORT('Лист 1'!$B15:$F15, 1, -1, TRUE), 1, 4)/LOG(5, 2)+INDEX(_xlfn._xlws.SORT('Лист 1'!$B15:$F15, 1, -1, TRUE), 1, 5)/LOG(6, 2)</f>
        <v>7.3927892607143724</v>
      </c>
      <c r="W16" s="1">
        <f t="shared" si="8"/>
        <v>1</v>
      </c>
      <c r="X16" s="1">
        <f t="shared" si="9"/>
        <v>1</v>
      </c>
      <c r="Y16" s="1">
        <f t="shared" si="10"/>
        <v>1.1688409988925768</v>
      </c>
      <c r="Z16" s="1">
        <f>SUM('Лист 1'!$L15)/1</f>
        <v>4</v>
      </c>
      <c r="AA16" s="1">
        <f>SUM('Лист 1'!$L15:$N15)/3</f>
        <v>2.6666666666666665</v>
      </c>
      <c r="AB16" s="1">
        <f>SUM('Лист 1'!$L15:$P15)/5</f>
        <v>1.6</v>
      </c>
      <c r="AC16" s="1">
        <f>'Лист 1'!$L15/LOG(2, 2)</f>
        <v>4</v>
      </c>
      <c r="AD16" s="1">
        <f>AC16+'Лист 1'!$M15/LOG(3, 2)+'Лист 1'!$N15/LOG(4, 2)</f>
        <v>6.3927892607143724</v>
      </c>
      <c r="AE16" s="1">
        <f>AD16+'Лист 1'!$O15/LOG(5, 2)+'Лист 1'!$P15/LOG(6, 2)</f>
        <v>6.3927892607143724</v>
      </c>
      <c r="AF16" s="1">
        <f>INDEX(_xlfn._xlws.SORT('Лист 1'!$L15:$P15, 1, -1, TRUE), 1, 1)/LOG(2, 2)</f>
        <v>4</v>
      </c>
      <c r="AG16" s="1">
        <f>AF16+INDEX(_xlfn._xlws.SORT('Лист 1'!$L15:$P15, 1, -1, TRUE), 1, 2)/LOG(3, 2)+INDEX(_xlfn._xlws.SORT('Лист 1'!$L15:$P15, 1, -1, TRUE), 1, 3)/LOG(4, 2)</f>
        <v>6.3927892607143724</v>
      </c>
      <c r="AH16" s="1">
        <f>AG16+INDEX(_xlfn._xlws.SORT('Лист 1'!$L15:$P15, 1, -1, TRUE), 1, 4)/LOG(5, 2)+INDEX(_xlfn._xlws.SORT('Лист 1'!$L15:$P15, 1, -1, TRUE), 1, 5)/LOG(6, 2)</f>
        <v>6.3927892607143724</v>
      </c>
      <c r="AI16" s="1">
        <f t="shared" si="11"/>
        <v>1</v>
      </c>
      <c r="AJ16" s="1">
        <f t="shared" si="12"/>
        <v>1</v>
      </c>
      <c r="AK16" s="1">
        <f t="shared" si="13"/>
        <v>1</v>
      </c>
    </row>
    <row r="17" spans="1:37" x14ac:dyDescent="0.3">
      <c r="A17" s="1" t="str">
        <f>'Лист 1'!$A16</f>
        <v>скачать драйвера</v>
      </c>
      <c r="B17" s="1">
        <f>SUM('Лист 1'!$B16)/1</f>
        <v>0</v>
      </c>
      <c r="C17" s="1">
        <f>SUM('Лист 1'!$B16:$D16)/3</f>
        <v>0</v>
      </c>
      <c r="D17" s="1">
        <f>SUM('Лист 1'!$B16:$F16)/5</f>
        <v>1</v>
      </c>
      <c r="E17" s="1">
        <f>'Лист 1'!$B16/LOG(2, 2)</f>
        <v>0</v>
      </c>
      <c r="F17" s="1">
        <f>E17+'Лист 1'!$C16/LOG(3, 2)+'Лист 1'!$D16/LOG(4, 2)</f>
        <v>0</v>
      </c>
      <c r="G17" s="1">
        <f>F17+'Лист 1'!$E16/LOG(5, 2)+'Лист 1'!$F16/LOG(6, 2)</f>
        <v>2.0657352886892628</v>
      </c>
      <c r="H17" s="1">
        <f>INDEX(_xlfn._xlws.SORT('Лист 1'!$B16:$F16, 1, -1, TRUE), 1, 1)/LOG(2, 2)</f>
        <v>3</v>
      </c>
      <c r="I17" s="1">
        <f>H17+INDEX(_xlfn._xlws.SORT('Лист 1'!$B16:$F16, 1, -1, TRUE), 1, 2)/LOG(3, 2)+INDEX(_xlfn._xlws.SORT('Лист 1'!$B16:$F16, 1, -1, TRUE), 1, 3)/LOG(4, 2)</f>
        <v>4.2618595071429146</v>
      </c>
      <c r="J17" s="1">
        <f>I17+INDEX(_xlfn._xlws.SORT('Лист 1'!$B16:$F16, 1, -1, TRUE), 1, 4)/LOG(5, 2)+INDEX(_xlfn._xlws.SORT('Лист 1'!$B16:$F16, 1, -1, TRUE), 1, 5)/LOG(6, 2)</f>
        <v>4.2618595071429146</v>
      </c>
      <c r="K17" s="1">
        <f t="shared" si="5"/>
        <v>0</v>
      </c>
      <c r="L17" s="1">
        <f t="shared" si="6"/>
        <v>0</v>
      </c>
      <c r="M17" s="1">
        <f t="shared" si="7"/>
        <v>0.48470281228817419</v>
      </c>
      <c r="N17" s="1">
        <f>SUM('Лист 1'!$G16)/1</f>
        <v>3</v>
      </c>
      <c r="O17" s="1">
        <f>SUM('Лист 1'!$G16:$I16)/3</f>
        <v>2.3333333333333335</v>
      </c>
      <c r="P17" s="1">
        <f>SUM('Лист 1'!$G16:$K16)/5</f>
        <v>2</v>
      </c>
      <c r="Q17" s="1">
        <f>'Лист 1'!$G16/LOG(2, 2)</f>
        <v>3</v>
      </c>
      <c r="R17" s="1">
        <f>Q17+'Лист 1'!$H16/LOG(3, 2)+'Лист 1'!$I16/LOG(4, 2)</f>
        <v>5.3927892607143724</v>
      </c>
      <c r="S17" s="1">
        <f>R17+'Лист 1'!$J16/LOG(5, 2)+'Лист 1'!$K16/LOG(6, 2)</f>
        <v>6.5971714332568485</v>
      </c>
      <c r="T17" s="1">
        <f>INDEX(_xlfn._xlws.SORT('Лист 1'!$G16:$K16, 1, -1, TRUE), 1, 1)/LOG(2, 2)</f>
        <v>3</v>
      </c>
      <c r="U17" s="1">
        <f>T17+INDEX(_xlfn._xlws.SORT('Лист 1'!$G16:$K16, 1, -1, TRUE), 1, 2)/LOG(3, 2)+INDEX(_xlfn._xlws.SORT('Лист 1'!$G16:$K16, 1, -1, TRUE), 1, 3)/LOG(4, 2)</f>
        <v>5.8927892607143724</v>
      </c>
      <c r="V17" s="1">
        <f>U17+INDEX(_xlfn._xlws.SORT('Лист 1'!$B16:$F16, 1, -1, TRUE), 1, 4)/LOG(5, 2)+INDEX(_xlfn._xlws.SORT('Лист 1'!$B16:$F16, 1, -1, TRUE), 1, 5)/LOG(6, 2)</f>
        <v>5.8927892607143724</v>
      </c>
      <c r="W17" s="1">
        <f t="shared" si="8"/>
        <v>1</v>
      </c>
      <c r="X17" s="1">
        <f t="shared" si="9"/>
        <v>0.91515053773713506</v>
      </c>
      <c r="Y17" s="1">
        <f t="shared" si="10"/>
        <v>1.1195328971355554</v>
      </c>
      <c r="Z17" s="1">
        <f>SUM('Лист 1'!$L16)/1</f>
        <v>3</v>
      </c>
      <c r="AA17" s="1">
        <f>SUM('Лист 1'!$L16:$N16)/3</f>
        <v>2.6666666666666665</v>
      </c>
      <c r="AB17" s="1">
        <f>SUM('Лист 1'!$L16:$P16)/5</f>
        <v>1.8</v>
      </c>
      <c r="AC17" s="1">
        <f>'Лист 1'!$L16/LOG(2, 2)</f>
        <v>3</v>
      </c>
      <c r="AD17" s="1">
        <f>AC17+'Лист 1'!$M16/LOG(3, 2)+'Лист 1'!$N16/LOG(4, 2)</f>
        <v>5.8927892607143724</v>
      </c>
      <c r="AE17" s="1">
        <f>AD17+'Лист 1'!$O16/LOG(5, 2)+'Лист 1'!$P16/LOG(6, 2)</f>
        <v>6.3234658187877653</v>
      </c>
      <c r="AF17" s="1">
        <f>INDEX(_xlfn._xlws.SORT('Лист 1'!$L16:$P16, 1, -1, TRUE), 1, 1)/LOG(2, 2)</f>
        <v>3</v>
      </c>
      <c r="AG17" s="1">
        <f>AF17+INDEX(_xlfn._xlws.SORT('Лист 1'!$L16:$P16, 1, -1, TRUE), 1, 2)/LOG(3, 2)+INDEX(_xlfn._xlws.SORT('Лист 1'!$L16:$P16, 1, -1, TRUE), 1, 3)/LOG(4, 2)</f>
        <v>5.8927892607143724</v>
      </c>
      <c r="AH17" s="1">
        <f>AG17+INDEX(_xlfn._xlws.SORT('Лист 1'!$L16:$P16, 1, -1, TRUE), 1, 4)/LOG(5, 2)+INDEX(_xlfn._xlws.SORT('Лист 1'!$L16:$P16, 1, -1, TRUE), 1, 5)/LOG(6, 2)</f>
        <v>6.3234658187877653</v>
      </c>
      <c r="AI17" s="1">
        <f t="shared" si="11"/>
        <v>1</v>
      </c>
      <c r="AJ17" s="1">
        <f t="shared" si="12"/>
        <v>1</v>
      </c>
      <c r="AK17" s="1">
        <f t="shared" si="13"/>
        <v>1</v>
      </c>
    </row>
    <row r="18" spans="1:37" x14ac:dyDescent="0.3">
      <c r="A18" s="1" t="str">
        <f>'Лист 1'!$A17</f>
        <v>отдых в</v>
      </c>
      <c r="B18" s="1">
        <f>SUM('Лист 1'!$B17)/1</f>
        <v>1</v>
      </c>
      <c r="C18" s="1">
        <f>SUM('Лист 1'!$B17:$D17)/3</f>
        <v>1</v>
      </c>
      <c r="D18" s="1">
        <f>SUM('Лист 1'!$B17:$F17)/5</f>
        <v>1</v>
      </c>
      <c r="E18" s="1">
        <f>'Лист 1'!$B17/LOG(2, 2)</f>
        <v>1</v>
      </c>
      <c r="F18" s="1">
        <f>E18+'Лист 1'!$C17/LOG(3, 2)+'Лист 1'!$D17/LOG(4, 2)</f>
        <v>2.2618595071429146</v>
      </c>
      <c r="G18" s="1">
        <f>F18+'Лист 1'!$E17/LOG(5, 2)+'Лист 1'!$F17/LOG(6, 2)</f>
        <v>3.1232126232897008</v>
      </c>
      <c r="H18" s="1">
        <f>INDEX(_xlfn._xlws.SORT('Лист 1'!$B17:$F17, 1, -1, TRUE), 1, 1)/LOG(2, 2)</f>
        <v>2</v>
      </c>
      <c r="I18" s="1">
        <f>H18+INDEX(_xlfn._xlws.SORT('Лист 1'!$B17:$F17, 1, -1, TRUE), 1, 2)/LOG(3, 2)+INDEX(_xlfn._xlws.SORT('Лист 1'!$B17:$F17, 1, -1, TRUE), 1, 3)/LOG(4, 2)</f>
        <v>3.7618595071429146</v>
      </c>
      <c r="J18" s="1">
        <f>I18+INDEX(_xlfn._xlws.SORT('Лист 1'!$B17:$F17, 1, -1, TRUE), 1, 4)/LOG(5, 2)+INDEX(_xlfn._xlws.SORT('Лист 1'!$B17:$F17, 1, -1, TRUE), 1, 5)/LOG(6, 2)</f>
        <v>3.7618595071429146</v>
      </c>
      <c r="K18" s="1">
        <f t="shared" si="5"/>
        <v>0.5</v>
      </c>
      <c r="L18" s="1">
        <f t="shared" si="6"/>
        <v>0.60126102605590626</v>
      </c>
      <c r="M18" s="1">
        <f t="shared" si="7"/>
        <v>0.83023106454651785</v>
      </c>
      <c r="N18" s="1">
        <f>SUM('Лист 1'!$G17)/1</f>
        <v>3</v>
      </c>
      <c r="O18" s="1">
        <f>SUM('Лист 1'!$G17:$I17)/3</f>
        <v>2.3333333333333335</v>
      </c>
      <c r="P18" s="1">
        <f>SUM('Лист 1'!$G17:$K17)/5</f>
        <v>2.2000000000000002</v>
      </c>
      <c r="Q18" s="1">
        <f>'Лист 1'!$G17/LOG(2, 2)</f>
        <v>3</v>
      </c>
      <c r="R18" s="1">
        <f>Q18+'Лист 1'!$H17/LOG(3, 2)+'Лист 1'!$I17/LOG(4, 2)</f>
        <v>5.3927892607143724</v>
      </c>
      <c r="S18" s="1">
        <f>R18+'Лист 1'!$J17/LOG(5, 2)+'Лист 1'!$K17/LOG(6, 2)</f>
        <v>7.0716717421690936</v>
      </c>
      <c r="T18" s="1">
        <f>INDEX(_xlfn._xlws.SORT('Лист 1'!$G17:$K17, 1, -1, TRUE), 1, 1)/LOG(2, 2)</f>
        <v>3</v>
      </c>
      <c r="U18" s="1">
        <f>T18+INDEX(_xlfn._xlws.SORT('Лист 1'!$G17:$K17, 1, -1, TRUE), 1, 2)/LOG(3, 2)+INDEX(_xlfn._xlws.SORT('Лист 1'!$G17:$K17, 1, -1, TRUE), 1, 3)/LOG(4, 2)</f>
        <v>6.3927892607143724</v>
      </c>
      <c r="V18" s="1">
        <f>U18+INDEX(_xlfn._xlws.SORT('Лист 1'!$B17:$F17, 1, -1, TRUE), 1, 4)/LOG(5, 2)+INDEX(_xlfn._xlws.SORT('Лист 1'!$B17:$F17, 1, -1, TRUE), 1, 5)/LOG(6, 2)</f>
        <v>6.3927892607143724</v>
      </c>
      <c r="W18" s="1">
        <f t="shared" si="8"/>
        <v>1</v>
      </c>
      <c r="X18" s="1">
        <f t="shared" si="9"/>
        <v>0.84357375799241452</v>
      </c>
      <c r="Y18" s="1">
        <f t="shared" si="10"/>
        <v>1.1061950353387464</v>
      </c>
      <c r="Z18" s="1">
        <f>SUM('Лист 1'!$L17)/1</f>
        <v>3</v>
      </c>
      <c r="AA18" s="1">
        <f>SUM('Лист 1'!$L17:$N17)/3</f>
        <v>1.6666666666666667</v>
      </c>
      <c r="AB18" s="1">
        <f>SUM('Лист 1'!$L17:$P17)/5</f>
        <v>1.2</v>
      </c>
      <c r="AC18" s="1">
        <f>'Лист 1'!$L17/LOG(2, 2)</f>
        <v>3</v>
      </c>
      <c r="AD18" s="1">
        <f>AC18+'Лист 1'!$M17/LOG(3, 2)+'Лист 1'!$N17/LOG(4, 2)</f>
        <v>4.1309297535714578</v>
      </c>
      <c r="AE18" s="1">
        <f>AD18+'Лист 1'!$O17/LOG(5, 2)+'Лист 1'!$P17/LOG(6, 2)</f>
        <v>4.5616063116448506</v>
      </c>
      <c r="AF18" s="1">
        <f>INDEX(_xlfn._xlws.SORT('Лист 1'!$L17:$P17, 1, -1, TRUE), 1, 1)/LOG(2, 2)</f>
        <v>3</v>
      </c>
      <c r="AG18" s="1">
        <f>AF18+INDEX(_xlfn._xlws.SORT('Лист 1'!$L17:$P17, 1, -1, TRUE), 1, 2)/LOG(3, 2)+INDEX(_xlfn._xlws.SORT('Лист 1'!$L17:$P17, 1, -1, TRUE), 1, 3)/LOG(4, 2)</f>
        <v>4.1309297535714578</v>
      </c>
      <c r="AH18" s="1">
        <f>AG18+INDEX(_xlfn._xlws.SORT('Лист 1'!$L17:$P17, 1, -1, TRUE), 1, 4)/LOG(5, 2)+INDEX(_xlfn._xlws.SORT('Лист 1'!$L17:$P17, 1, -1, TRUE), 1, 5)/LOG(6, 2)</f>
        <v>4.5616063116448506</v>
      </c>
      <c r="AI18" s="1">
        <f t="shared" si="11"/>
        <v>1</v>
      </c>
      <c r="AJ18" s="1">
        <f t="shared" si="12"/>
        <v>1</v>
      </c>
      <c r="AK18" s="1">
        <f t="shared" si="13"/>
        <v>1</v>
      </c>
    </row>
    <row r="19" spans="1:37" x14ac:dyDescent="0.3">
      <c r="A19" s="1" t="str">
        <f>'Лист 1'!$A18</f>
        <v>двери гармошкой гаражные</v>
      </c>
      <c r="B19" s="1">
        <f>SUM('Лист 1'!$B18)/1</f>
        <v>0</v>
      </c>
      <c r="C19" s="1">
        <f>SUM('Лист 1'!$B18:$D18)/3</f>
        <v>0.66666666666666663</v>
      </c>
      <c r="D19" s="1">
        <f>SUM('Лист 1'!$B18:$F18)/5</f>
        <v>0.6</v>
      </c>
      <c r="E19" s="1">
        <f>'Лист 1'!$B18/LOG(2, 2)</f>
        <v>0</v>
      </c>
      <c r="F19" s="1">
        <f>E19+'Лист 1'!$C18/LOG(3, 2)+'Лист 1'!$D18/LOG(4, 2)</f>
        <v>1.1309297535714573</v>
      </c>
      <c r="G19" s="1">
        <f>F19+'Лист 1'!$E18/LOG(5, 2)+'Лист 1'!$F18/LOG(6, 2)</f>
        <v>1.5616063116448504</v>
      </c>
      <c r="H19" s="1">
        <f>INDEX(_xlfn._xlws.SORT('Лист 1'!$B18:$F18, 1, -1, TRUE), 1, 1)/LOG(2, 2)</f>
        <v>1</v>
      </c>
      <c r="I19" s="1">
        <f>H19+INDEX(_xlfn._xlws.SORT('Лист 1'!$B18:$F18, 1, -1, TRUE), 1, 2)/LOG(3, 2)+INDEX(_xlfn._xlws.SORT('Лист 1'!$B18:$F18, 1, -1, TRUE), 1, 3)/LOG(4, 2)</f>
        <v>2.1309297535714573</v>
      </c>
      <c r="J19" s="1">
        <f>I19+INDEX(_xlfn._xlws.SORT('Лист 1'!$B18:$F18, 1, -1, TRUE), 1, 4)/LOG(5, 2)+INDEX(_xlfn._xlws.SORT('Лист 1'!$B18:$F18, 1, -1, TRUE), 1, 5)/LOG(6, 2)</f>
        <v>2.1309297535714573</v>
      </c>
      <c r="K19" s="1">
        <f t="shared" si="5"/>
        <v>0</v>
      </c>
      <c r="L19" s="1">
        <f t="shared" si="6"/>
        <v>0.53072127397724345</v>
      </c>
      <c r="M19" s="1">
        <f t="shared" si="7"/>
        <v>0.73282862047779107</v>
      </c>
      <c r="N19" s="1">
        <f>SUM('Лист 1'!$G18)/1</f>
        <v>1</v>
      </c>
      <c r="O19" s="1">
        <f>SUM('Лист 1'!$G18:$I18)/3</f>
        <v>0.33333333333333331</v>
      </c>
      <c r="P19" s="1">
        <f>SUM('Лист 1'!$G18:$K18)/5</f>
        <v>0.2</v>
      </c>
      <c r="Q19" s="1">
        <f>'Лист 1'!$G18/LOG(2, 2)</f>
        <v>1</v>
      </c>
      <c r="R19" s="1">
        <f>Q19+'Лист 1'!$H18/LOG(3, 2)+'Лист 1'!$I18/LOG(4, 2)</f>
        <v>1</v>
      </c>
      <c r="S19" s="1">
        <f>R19+'Лист 1'!$J18/LOG(5, 2)+'Лист 1'!$K18/LOG(6, 2)</f>
        <v>1</v>
      </c>
      <c r="T19" s="1">
        <f>INDEX(_xlfn._xlws.SORT('Лист 1'!$G18:$K18, 1, -1, TRUE), 1, 1)/LOG(2, 2)</f>
        <v>1</v>
      </c>
      <c r="U19" s="1">
        <f>T19+INDEX(_xlfn._xlws.SORT('Лист 1'!$G18:$K18, 1, -1, TRUE), 1, 2)/LOG(3, 2)+INDEX(_xlfn._xlws.SORT('Лист 1'!$G18:$K18, 1, -1, TRUE), 1, 3)/LOG(4, 2)</f>
        <v>1</v>
      </c>
      <c r="V19" s="1">
        <f>U19+INDEX(_xlfn._xlws.SORT('Лист 1'!$B18:$F18, 1, -1, TRUE), 1, 4)/LOG(5, 2)+INDEX(_xlfn._xlws.SORT('Лист 1'!$B18:$F18, 1, -1, TRUE), 1, 5)/LOG(6, 2)</f>
        <v>1</v>
      </c>
      <c r="W19" s="1">
        <f t="shared" si="8"/>
        <v>1</v>
      </c>
      <c r="X19" s="1">
        <f t="shared" si="9"/>
        <v>1</v>
      </c>
      <c r="Y19" s="1">
        <f t="shared" si="10"/>
        <v>1</v>
      </c>
      <c r="Z19" s="1">
        <f>SUM('Лист 1'!$L18)/1</f>
        <v>0</v>
      </c>
      <c r="AA19" s="1">
        <f>SUM('Лист 1'!$L18:$N18)/3</f>
        <v>0</v>
      </c>
      <c r="AB19" s="1">
        <f>SUM('Лист 1'!$L18:$P18)/5</f>
        <v>0</v>
      </c>
      <c r="AC19" s="1">
        <f>'Лист 1'!$L18/LOG(2, 2)</f>
        <v>0</v>
      </c>
      <c r="AD19" s="1">
        <f>AC19+'Лист 1'!$M18/LOG(3, 2)+'Лист 1'!$N18/LOG(4, 2)</f>
        <v>0</v>
      </c>
      <c r="AE19" s="1">
        <f>AD19+'Лист 1'!$O18/LOG(5, 2)+'Лист 1'!$P18/LOG(6, 2)</f>
        <v>0</v>
      </c>
      <c r="AF19" s="1">
        <f>INDEX(_xlfn._xlws.SORT('Лист 1'!$L18:$P18, 1, -1, TRUE), 1, 1)/LOG(2, 2)</f>
        <v>0</v>
      </c>
      <c r="AG19" s="1">
        <f>AF19+INDEX(_xlfn._xlws.SORT('Лист 1'!$L18:$P18, 1, -1, TRUE), 1, 2)/LOG(3, 2)+INDEX(_xlfn._xlws.SORT('Лист 1'!$L18:$P18, 1, -1, TRUE), 1, 3)/LOG(4, 2)</f>
        <v>0</v>
      </c>
      <c r="AH19" s="1">
        <f>AG19+INDEX(_xlfn._xlws.SORT('Лист 1'!$L18:$P18, 1, -1, TRUE), 1, 4)/LOG(5, 2)+INDEX(_xlfn._xlws.SORT('Лист 1'!$L18:$P18, 1, -1, TRUE), 1, 5)/LOG(6, 2)</f>
        <v>0</v>
      </c>
      <c r="AI19" s="1">
        <f t="shared" si="11"/>
        <v>0</v>
      </c>
      <c r="AJ19" s="1">
        <f t="shared" si="12"/>
        <v>0</v>
      </c>
      <c r="AK19" s="1">
        <f t="shared" si="13"/>
        <v>0</v>
      </c>
    </row>
    <row r="20" spans="1:37" x14ac:dyDescent="0.3">
      <c r="A20" s="1" t="str">
        <f>'Лист 1'!$A19</f>
        <v>восстановление жесткого диска</v>
      </c>
      <c r="B20" s="1">
        <f>SUM('Лист 1'!$B19)/1</f>
        <v>3</v>
      </c>
      <c r="C20" s="1">
        <f>SUM('Лист 1'!$B19:$D19)/3</f>
        <v>2.3333333333333335</v>
      </c>
      <c r="D20" s="1">
        <f>SUM('Лист 1'!$B19:$F19)/5</f>
        <v>1.8</v>
      </c>
      <c r="E20" s="1">
        <f>'Лист 1'!$B19/LOG(2, 2)</f>
        <v>3</v>
      </c>
      <c r="F20" s="1">
        <f>E20+'Лист 1'!$C19/LOG(3, 2)+'Лист 1'!$D19/LOG(4, 2)</f>
        <v>5.2618595071429146</v>
      </c>
      <c r="G20" s="1">
        <f>F20+'Лист 1'!$E19/LOG(5, 2)+'Лист 1'!$F19/LOG(6, 2)</f>
        <v>6.0793888724508491</v>
      </c>
      <c r="H20" s="1">
        <f>INDEX(_xlfn._xlws.SORT('Лист 1'!$B19:$F19, 1, -1, TRUE), 1, 1)/LOG(2, 2)</f>
        <v>3</v>
      </c>
      <c r="I20" s="1">
        <f>H20+INDEX(_xlfn._xlws.SORT('Лист 1'!$B19:$F19, 1, -1, TRUE), 1, 2)/LOG(3, 2)+INDEX(_xlfn._xlws.SORT('Лист 1'!$B19:$F19, 1, -1, TRUE), 1, 3)/LOG(4, 2)</f>
        <v>5.2618595071429146</v>
      </c>
      <c r="J20" s="1">
        <f>I20+INDEX(_xlfn._xlws.SORT('Лист 1'!$B19:$F19, 1, -1, TRUE), 1, 4)/LOG(5, 2)+INDEX(_xlfn._xlws.SORT('Лист 1'!$B19:$F19, 1, -1, TRUE), 1, 5)/LOG(6, 2)</f>
        <v>6.0793888724508491</v>
      </c>
      <c r="K20" s="1">
        <f t="shared" si="5"/>
        <v>1</v>
      </c>
      <c r="L20" s="1">
        <f t="shared" si="6"/>
        <v>1</v>
      </c>
      <c r="M20" s="1">
        <f t="shared" si="7"/>
        <v>1</v>
      </c>
      <c r="N20" s="1">
        <f>SUM('Лист 1'!$G19)/1</f>
        <v>3</v>
      </c>
      <c r="O20" s="1">
        <f>SUM('Лист 1'!$G19:$I19)/3</f>
        <v>2.3333333333333335</v>
      </c>
      <c r="P20" s="1">
        <f>SUM('Лист 1'!$G19:$K19)/5</f>
        <v>2</v>
      </c>
      <c r="Q20" s="1">
        <f>'Лист 1'!$G19/LOG(2, 2)</f>
        <v>3</v>
      </c>
      <c r="R20" s="1">
        <f>Q20+'Лист 1'!$H19/LOG(3, 2)+'Лист 1'!$I19/LOG(4, 2)</f>
        <v>5.2618595071429146</v>
      </c>
      <c r="S20" s="1">
        <f>R20+'Лист 1'!$J19/LOG(5, 2)+'Лист 1'!$K19/LOG(6, 2)</f>
        <v>6.510065430524242</v>
      </c>
      <c r="T20" s="1">
        <f>INDEX(_xlfn._xlws.SORT('Лист 1'!$G19:$K19, 1, -1, TRUE), 1, 1)/LOG(2, 2)</f>
        <v>3</v>
      </c>
      <c r="U20" s="1">
        <f>T20+INDEX(_xlfn._xlws.SORT('Лист 1'!$G19:$K19, 1, -1, TRUE), 1, 2)/LOG(3, 2)+INDEX(_xlfn._xlws.SORT('Лист 1'!$G19:$K19, 1, -1, TRUE), 1, 3)/LOG(4, 2)</f>
        <v>5.2618595071429146</v>
      </c>
      <c r="V20" s="1">
        <f>U20+INDEX(_xlfn._xlws.SORT('Лист 1'!$B19:$F19, 1, -1, TRUE), 1, 4)/LOG(5, 2)+INDEX(_xlfn._xlws.SORT('Лист 1'!$B19:$F19, 1, -1, TRUE), 1, 5)/LOG(6, 2)</f>
        <v>6.0793888724508491</v>
      </c>
      <c r="W20" s="1">
        <f t="shared" si="8"/>
        <v>1</v>
      </c>
      <c r="X20" s="1">
        <f t="shared" si="9"/>
        <v>1</v>
      </c>
      <c r="Y20" s="1">
        <f t="shared" si="10"/>
        <v>1.0708420808586587</v>
      </c>
      <c r="Z20" s="1">
        <f>SUM('Лист 1'!$L19)/1</f>
        <v>3</v>
      </c>
      <c r="AA20" s="1">
        <f>SUM('Лист 1'!$L19:$N19)/3</f>
        <v>2.3333333333333335</v>
      </c>
      <c r="AB20" s="1">
        <f>SUM('Лист 1'!$L19:$P19)/5</f>
        <v>2.2000000000000002</v>
      </c>
      <c r="AC20" s="1">
        <f>'Лист 1'!$L19/LOG(2, 2)</f>
        <v>3</v>
      </c>
      <c r="AD20" s="1">
        <f>AC20+'Лист 1'!$M19/LOG(3, 2)+'Лист 1'!$N19/LOG(4, 2)</f>
        <v>5.1309297535714578</v>
      </c>
      <c r="AE20" s="1">
        <f>AD20+'Лист 1'!$O19/LOG(5, 2)+'Лист 1'!$P19/LOG(6, 2)</f>
        <v>6.7221647333484755</v>
      </c>
      <c r="AF20" s="1">
        <f>INDEX(_xlfn._xlws.SORT('Лист 1'!$L19:$P19, 1, -1, TRUE), 1, 1)/LOG(2, 2)</f>
        <v>3</v>
      </c>
      <c r="AG20" s="1">
        <f>AF20+INDEX(_xlfn._xlws.SORT('Лист 1'!$L19:$P19, 1, -1, TRUE), 1, 2)/LOG(3, 2)+INDEX(_xlfn._xlws.SORT('Лист 1'!$L19:$P19, 1, -1, TRUE), 1, 3)/LOG(4, 2)</f>
        <v>6.3927892607143724</v>
      </c>
      <c r="AH20" s="1">
        <f>AG20+INDEX(_xlfn._xlws.SORT('Лист 1'!$L19:$P19, 1, -1, TRUE), 1, 4)/LOG(5, 2)+INDEX(_xlfn._xlws.SORT('Лист 1'!$L19:$P19, 1, -1, TRUE), 1, 5)/LOG(6, 2)</f>
        <v>7.2103186260223069</v>
      </c>
      <c r="AI20" s="1">
        <f t="shared" si="11"/>
        <v>1</v>
      </c>
      <c r="AJ20" s="1">
        <f t="shared" si="12"/>
        <v>0.80261205935608992</v>
      </c>
      <c r="AK20" s="1">
        <f t="shared" si="13"/>
        <v>0.93229787503258654</v>
      </c>
    </row>
    <row r="21" spans="1:37" x14ac:dyDescent="0.3">
      <c r="A21" s="1" t="str">
        <f>'Лист 1'!$A20</f>
        <v>как избавиться от металических следов на кирамике</v>
      </c>
      <c r="B21" s="1">
        <f>SUM('Лист 1'!$B20)/1</f>
        <v>0</v>
      </c>
      <c r="C21" s="1">
        <f>SUM('Лист 1'!$B20:$D20)/3</f>
        <v>0</v>
      </c>
      <c r="D21" s="1">
        <f>SUM('Лист 1'!$B20:$F20)/5</f>
        <v>0</v>
      </c>
      <c r="E21" s="1">
        <f>'Лист 1'!$B20/LOG(2, 2)</f>
        <v>0</v>
      </c>
      <c r="F21" s="1">
        <f>E21+'Лист 1'!$C20/LOG(3, 2)+'Лист 1'!$D20/LOG(4, 2)</f>
        <v>0</v>
      </c>
      <c r="G21" s="1">
        <f>F21+'Лист 1'!$E20/LOG(5, 2)+'Лист 1'!$F20/LOG(6, 2)</f>
        <v>0</v>
      </c>
      <c r="H21" s="1">
        <f>INDEX(_xlfn._xlws.SORT('Лист 1'!$B20:$F20, 1, -1, TRUE), 1, 1)/LOG(2, 2)</f>
        <v>0</v>
      </c>
      <c r="I21" s="1">
        <f>H21+INDEX(_xlfn._xlws.SORT('Лист 1'!$B20:$F20, 1, -1, TRUE), 1, 2)/LOG(3, 2)+INDEX(_xlfn._xlws.SORT('Лист 1'!$B20:$F20, 1, -1, TRUE), 1, 3)/LOG(4, 2)</f>
        <v>0</v>
      </c>
      <c r="J21" s="1">
        <f>I21+INDEX(_xlfn._xlws.SORT('Лист 1'!$B20:$F20, 1, -1, TRUE), 1, 4)/LOG(5, 2)+INDEX(_xlfn._xlws.SORT('Лист 1'!$B20:$F20, 1, -1, TRUE), 1, 5)/LOG(6, 2)</f>
        <v>0</v>
      </c>
      <c r="K21" s="1">
        <f t="shared" si="5"/>
        <v>0</v>
      </c>
      <c r="L21" s="1">
        <f t="shared" si="6"/>
        <v>0</v>
      </c>
      <c r="M21" s="1">
        <f t="shared" si="7"/>
        <v>0</v>
      </c>
      <c r="N21" s="1">
        <f>SUM('Лист 1'!$G20)/1</f>
        <v>0</v>
      </c>
      <c r="O21" s="1">
        <f>SUM('Лист 1'!$G20:$I20)/3</f>
        <v>0</v>
      </c>
      <c r="P21" s="1">
        <f>SUM('Лист 1'!$G20:$K20)/5</f>
        <v>0</v>
      </c>
      <c r="Q21" s="1">
        <f>'Лист 1'!$G20/LOG(2, 2)</f>
        <v>0</v>
      </c>
      <c r="R21" s="1">
        <f>Q21+'Лист 1'!$H20/LOG(3, 2)+'Лист 1'!$I20/LOG(4, 2)</f>
        <v>0</v>
      </c>
      <c r="S21" s="1">
        <f>R21+'Лист 1'!$J20/LOG(5, 2)+'Лист 1'!$K20/LOG(6, 2)</f>
        <v>0</v>
      </c>
      <c r="T21" s="1">
        <f>INDEX(_xlfn._xlws.SORT('Лист 1'!$G20:$K20, 1, -1, TRUE), 1, 1)/LOG(2, 2)</f>
        <v>0</v>
      </c>
      <c r="U21" s="1">
        <f>T21+INDEX(_xlfn._xlws.SORT('Лист 1'!$G20:$K20, 1, -1, TRUE), 1, 2)/LOG(3, 2)+INDEX(_xlfn._xlws.SORT('Лист 1'!$G20:$K20, 1, -1, TRUE), 1, 3)/LOG(4, 2)</f>
        <v>0</v>
      </c>
      <c r="V21" s="1">
        <f>U21+INDEX(_xlfn._xlws.SORT('Лист 1'!$B20:$F20, 1, -1, TRUE), 1, 4)/LOG(5, 2)+INDEX(_xlfn._xlws.SORT('Лист 1'!$B20:$F20, 1, -1, TRUE), 1, 5)/LOG(6, 2)</f>
        <v>0</v>
      </c>
      <c r="W21" s="1">
        <f t="shared" si="8"/>
        <v>0</v>
      </c>
      <c r="X21" s="1">
        <f t="shared" si="9"/>
        <v>0</v>
      </c>
      <c r="Y21" s="1">
        <f t="shared" si="10"/>
        <v>0</v>
      </c>
      <c r="Z21" s="1">
        <f>SUM('Лист 1'!$L20)/1</f>
        <v>0</v>
      </c>
      <c r="AA21" s="1">
        <f>SUM('Лист 1'!$L20:$N20)/3</f>
        <v>0</v>
      </c>
      <c r="AB21" s="1">
        <f>SUM('Лист 1'!$L20:$P20)/5</f>
        <v>0</v>
      </c>
      <c r="AC21" s="1">
        <f>'Лист 1'!$L20/LOG(2, 2)</f>
        <v>0</v>
      </c>
      <c r="AD21" s="1">
        <f>AC21+'Лист 1'!$M20/LOG(3, 2)+'Лист 1'!$N20/LOG(4, 2)</f>
        <v>0</v>
      </c>
      <c r="AE21" s="1">
        <f>AD21+'Лист 1'!$O20/LOG(5, 2)+'Лист 1'!$P20/LOG(6, 2)</f>
        <v>0</v>
      </c>
      <c r="AF21" s="1">
        <f>INDEX(_xlfn._xlws.SORT('Лист 1'!$L20:$P20, 1, -1, TRUE), 1, 1)/LOG(2, 2)</f>
        <v>0</v>
      </c>
      <c r="AG21" s="1">
        <f>AF21+INDEX(_xlfn._xlws.SORT('Лист 1'!$L20:$P20, 1, -1, TRUE), 1, 2)/LOG(3, 2)+INDEX(_xlfn._xlws.SORT('Лист 1'!$L20:$P20, 1, -1, TRUE), 1, 3)/LOG(4, 2)</f>
        <v>0</v>
      </c>
      <c r="AH21" s="1">
        <f>AG21+INDEX(_xlfn._xlws.SORT('Лист 1'!$L20:$P20, 1, -1, TRUE), 1, 4)/LOG(5, 2)+INDEX(_xlfn._xlws.SORT('Лист 1'!$L20:$P20, 1, -1, TRUE), 1, 5)/LOG(6, 2)</f>
        <v>0</v>
      </c>
      <c r="AI21" s="1">
        <f t="shared" si="11"/>
        <v>0</v>
      </c>
      <c r="AJ21" s="1">
        <f t="shared" si="12"/>
        <v>0</v>
      </c>
      <c r="AK21" s="1">
        <f t="shared" si="13"/>
        <v>0</v>
      </c>
    </row>
    <row r="22" spans="1:37" x14ac:dyDescent="0.3">
      <c r="A22" s="1" t="str">
        <f>'Лист 1'!$A21</f>
        <v>лечение сколиоза</v>
      </c>
      <c r="B22" s="1">
        <f>SUM('Лист 1'!$B21)/1</f>
        <v>4</v>
      </c>
      <c r="C22" s="1">
        <f>SUM('Лист 1'!$B21:$D21)/3</f>
        <v>2.6666666666666665</v>
      </c>
      <c r="D22" s="1">
        <f>SUM('Лист 1'!$B21:$F21)/5</f>
        <v>2.6</v>
      </c>
      <c r="E22" s="1">
        <f>'Лист 1'!$B21/LOG(2, 2)</f>
        <v>4</v>
      </c>
      <c r="F22" s="1">
        <f>E22+'Лист 1'!$C21/LOG(3, 2)+'Лист 1'!$D21/LOG(4, 2)</f>
        <v>6.1309297535714578</v>
      </c>
      <c r="G22" s="1">
        <f>F22+'Лист 1'!$E21/LOG(5, 2)+'Лист 1'!$F21/LOG(6, 2)</f>
        <v>8.1966650422607206</v>
      </c>
      <c r="H22" s="1">
        <f>INDEX(_xlfn._xlws.SORT('Лист 1'!$B21:$F21, 1, -1, TRUE), 1, 1)/LOG(2, 2)</f>
        <v>4</v>
      </c>
      <c r="I22" s="1">
        <f>H22+INDEX(_xlfn._xlws.SORT('Лист 1'!$B21:$F21, 1, -1, TRUE), 1, 2)/LOG(3, 2)+INDEX(_xlfn._xlws.SORT('Лист 1'!$B21:$F21, 1, -1, TRUE), 1, 3)/LOG(4, 2)</f>
        <v>7.3927892607143724</v>
      </c>
      <c r="J22" s="1">
        <f>I22+INDEX(_xlfn._xlws.SORT('Лист 1'!$B21:$F21, 1, -1, TRUE), 1, 4)/LOG(5, 2)+INDEX(_xlfn._xlws.SORT('Лист 1'!$B21:$F21, 1, -1, TRUE), 1, 5)/LOG(6, 2)</f>
        <v>8.6409951840957007</v>
      </c>
      <c r="K22" s="1">
        <f t="shared" si="5"/>
        <v>1</v>
      </c>
      <c r="L22" s="1">
        <f t="shared" si="6"/>
        <v>0.82931212257753717</v>
      </c>
      <c r="M22" s="1">
        <f t="shared" si="7"/>
        <v>0.94857882311370822</v>
      </c>
      <c r="N22" s="1">
        <f>SUM('Лист 1'!$G21)/1</f>
        <v>4</v>
      </c>
      <c r="O22" s="1">
        <f>SUM('Лист 1'!$G21:$I21)/3</f>
        <v>3</v>
      </c>
      <c r="P22" s="1">
        <f>SUM('Лист 1'!$G21:$K21)/5</f>
        <v>1.8</v>
      </c>
      <c r="Q22" s="1">
        <f>'Лист 1'!$G21/LOG(2, 2)</f>
        <v>4</v>
      </c>
      <c r="R22" s="1">
        <f>Q22+'Лист 1'!$H21/LOG(3, 2)+'Лист 1'!$I21/LOG(4, 2)</f>
        <v>6.8927892607143724</v>
      </c>
      <c r="S22" s="1">
        <f>R22+'Лист 1'!$J21/LOG(5, 2)+'Лист 1'!$K21/LOG(6, 2)</f>
        <v>6.8927892607143724</v>
      </c>
      <c r="T22" s="1">
        <f>INDEX(_xlfn._xlws.SORT('Лист 1'!$G21:$K21, 1, -1, TRUE), 1, 1)/LOG(2, 2)</f>
        <v>4</v>
      </c>
      <c r="U22" s="1">
        <f>T22+INDEX(_xlfn._xlws.SORT('Лист 1'!$G21:$K21, 1, -1, TRUE), 1, 2)/LOG(3, 2)+INDEX(_xlfn._xlws.SORT('Лист 1'!$G21:$K21, 1, -1, TRUE), 1, 3)/LOG(4, 2)</f>
        <v>6.8927892607143724</v>
      </c>
      <c r="V22" s="1">
        <f>U22+INDEX(_xlfn._xlws.SORT('Лист 1'!$B21:$F21, 1, -1, TRUE), 1, 4)/LOG(5, 2)+INDEX(_xlfn._xlws.SORT('Лист 1'!$B21:$F21, 1, -1, TRUE), 1, 5)/LOG(6, 2)</f>
        <v>8.1409951840957007</v>
      </c>
      <c r="W22" s="1">
        <f t="shared" si="8"/>
        <v>1</v>
      </c>
      <c r="X22" s="1">
        <f t="shared" si="9"/>
        <v>1</v>
      </c>
      <c r="Y22" s="1">
        <f t="shared" si="10"/>
        <v>0.84667649407042622</v>
      </c>
      <c r="Z22" s="1">
        <f>SUM('Лист 1'!$L21)/1</f>
        <v>4</v>
      </c>
      <c r="AA22" s="1">
        <f>SUM('Лист 1'!$L21:$N21)/3</f>
        <v>3.3333333333333335</v>
      </c>
      <c r="AB22" s="1">
        <f>SUM('Лист 1'!$L21:$P21)/5</f>
        <v>2.6</v>
      </c>
      <c r="AC22" s="1">
        <f>'Лист 1'!$L21/LOG(2, 2)</f>
        <v>4</v>
      </c>
      <c r="AD22" s="1">
        <f>AC22+'Лист 1'!$M21/LOG(3, 2)+'Лист 1'!$N21/LOG(4, 2)</f>
        <v>7.3927892607143724</v>
      </c>
      <c r="AE22" s="1">
        <f>AD22+'Лист 1'!$O21/LOG(5, 2)+'Лист 1'!$P21/LOG(6, 2)</f>
        <v>8.6409951840957007</v>
      </c>
      <c r="AF22" s="1">
        <f>INDEX(_xlfn._xlws.SORT('Лист 1'!$L21:$P21, 1, -1, TRUE), 1, 1)/LOG(2, 2)</f>
        <v>4</v>
      </c>
      <c r="AG22" s="1">
        <f>AF22+INDEX(_xlfn._xlws.SORT('Лист 1'!$L21:$P21, 1, -1, TRUE), 1, 2)/LOG(3, 2)+INDEX(_xlfn._xlws.SORT('Лист 1'!$L21:$P21, 1, -1, TRUE), 1, 3)/LOG(4, 2)</f>
        <v>7.3927892607143724</v>
      </c>
      <c r="AH22" s="1">
        <f>AG22+INDEX(_xlfn._xlws.SORT('Лист 1'!$L21:$P21, 1, -1, TRUE), 1, 4)/LOG(5, 2)+INDEX(_xlfn._xlws.SORT('Лист 1'!$L21:$P21, 1, -1, TRUE), 1, 5)/LOG(6, 2)</f>
        <v>8.6409951840957007</v>
      </c>
      <c r="AI22" s="1">
        <f t="shared" si="11"/>
        <v>1</v>
      </c>
      <c r="AJ22" s="1">
        <f t="shared" si="12"/>
        <v>1</v>
      </c>
      <c r="AK22" s="1">
        <f t="shared" si="13"/>
        <v>1</v>
      </c>
    </row>
    <row r="23" spans="1:37" x14ac:dyDescent="0.3">
      <c r="A23" s="1" t="str">
        <f>'Лист 1'!$A22</f>
        <v>читай город интернет магазин</v>
      </c>
      <c r="B23" s="1">
        <f>SUM('Лист 1'!$B22)/1</f>
        <v>4</v>
      </c>
      <c r="C23" s="1">
        <f>SUM('Лист 1'!$B22:$D22)/3</f>
        <v>3</v>
      </c>
      <c r="D23" s="1">
        <f>SUM('Лист 1'!$B22:$F22)/5</f>
        <v>2.6</v>
      </c>
      <c r="E23" s="1">
        <f>'Лист 1'!$B22/LOG(2, 2)</f>
        <v>4</v>
      </c>
      <c r="F23" s="1">
        <f>E23+'Лист 1'!$C22/LOG(3, 2)+'Лист 1'!$D22/LOG(4, 2)</f>
        <v>6.8927892607143724</v>
      </c>
      <c r="G23" s="1">
        <f>F23+'Лист 1'!$E22/LOG(5, 2)+'Лист 1'!$F22/LOG(6, 2)</f>
        <v>8.5716717421690927</v>
      </c>
      <c r="H23" s="1">
        <f>INDEX(_xlfn._xlws.SORT('Лист 1'!$B22:$F22, 1, -1, TRUE), 1, 1)/LOG(2, 2)</f>
        <v>4</v>
      </c>
      <c r="I23" s="1">
        <f>H23+INDEX(_xlfn._xlws.SORT('Лист 1'!$B22:$F22, 1, -1, TRUE), 1, 2)/LOG(3, 2)+INDEX(_xlfn._xlws.SORT('Лист 1'!$B22:$F22, 1, -1, TRUE), 1, 3)/LOG(4, 2)</f>
        <v>7.3927892607143724</v>
      </c>
      <c r="J23" s="1">
        <f>I23+INDEX(_xlfn._xlws.SORT('Лист 1'!$B22:$F22, 1, -1, TRUE), 1, 4)/LOG(5, 2)+INDEX(_xlfn._xlws.SORT('Лист 1'!$B22:$F22, 1, -1, TRUE), 1, 5)/LOG(6, 2)</f>
        <v>8.6409951840957007</v>
      </c>
      <c r="K23" s="1">
        <f t="shared" si="5"/>
        <v>1</v>
      </c>
      <c r="L23" s="1">
        <f t="shared" si="6"/>
        <v>0.93236652873942671</v>
      </c>
      <c r="M23" s="1">
        <f t="shared" si="7"/>
        <v>0.99197737755320103</v>
      </c>
      <c r="N23" s="1">
        <f>SUM('Лист 1'!$G22)/1</f>
        <v>4</v>
      </c>
      <c r="O23" s="1">
        <f>SUM('Лист 1'!$G22:$I22)/3</f>
        <v>3.6666666666666665</v>
      </c>
      <c r="P23" s="1">
        <f>SUM('Лист 1'!$G22:$K22)/5</f>
        <v>2.2000000000000002</v>
      </c>
      <c r="Q23" s="1">
        <f>'Лист 1'!$G22/LOG(2, 2)</f>
        <v>4</v>
      </c>
      <c r="R23" s="1">
        <f>Q23+'Лист 1'!$H22/LOG(3, 2)+'Лист 1'!$I22/LOG(4, 2)</f>
        <v>7.8927892607143724</v>
      </c>
      <c r="S23" s="1">
        <f>R23+'Лист 1'!$J22/LOG(5, 2)+'Лист 1'!$K22/LOG(6, 2)</f>
        <v>7.8927892607143724</v>
      </c>
      <c r="T23" s="1">
        <f>INDEX(_xlfn._xlws.SORT('Лист 1'!$G22:$K22, 1, -1, TRUE), 1, 1)/LOG(2, 2)</f>
        <v>4</v>
      </c>
      <c r="U23" s="1">
        <f>T23+INDEX(_xlfn._xlws.SORT('Лист 1'!$G22:$K22, 1, -1, TRUE), 1, 2)/LOG(3, 2)+INDEX(_xlfn._xlws.SORT('Лист 1'!$G22:$K22, 1, -1, TRUE), 1, 3)/LOG(4, 2)</f>
        <v>8.0237190142858292</v>
      </c>
      <c r="V23" s="1">
        <f>U23+INDEX(_xlfn._xlws.SORT('Лист 1'!$B22:$F22, 1, -1, TRUE), 1, 4)/LOG(5, 2)+INDEX(_xlfn._xlws.SORT('Лист 1'!$B22:$F22, 1, -1, TRUE), 1, 5)/LOG(6, 2)</f>
        <v>9.2719249376671566</v>
      </c>
      <c r="W23" s="1">
        <f t="shared" si="8"/>
        <v>1</v>
      </c>
      <c r="X23" s="1">
        <f t="shared" si="9"/>
        <v>0.98368216118506357</v>
      </c>
      <c r="Y23" s="1">
        <f t="shared" si="10"/>
        <v>0.85125681169505041</v>
      </c>
      <c r="Z23" s="1">
        <f>SUM('Лист 1'!$L22)/1</f>
        <v>4</v>
      </c>
      <c r="AA23" s="1">
        <f>SUM('Лист 1'!$L22:$N22)/3</f>
        <v>2.6666666666666665</v>
      </c>
      <c r="AB23" s="1">
        <f>SUM('Лист 1'!$L22:$P22)/5</f>
        <v>1.8</v>
      </c>
      <c r="AC23" s="1">
        <f>'Лист 1'!$L22/LOG(2, 2)</f>
        <v>4</v>
      </c>
      <c r="AD23" s="1">
        <f>AC23+'Лист 1'!$M22/LOG(3, 2)+'Лист 1'!$N22/LOG(4, 2)</f>
        <v>6.1309297535714578</v>
      </c>
      <c r="AE23" s="1">
        <f>AD23+'Лист 1'!$O22/LOG(5, 2)+'Лист 1'!$P22/LOG(6, 2)</f>
        <v>6.5616063116448506</v>
      </c>
      <c r="AF23" s="1">
        <f>INDEX(_xlfn._xlws.SORT('Лист 1'!$L22:$P22, 1, -1, TRUE), 1, 1)/LOG(2, 2)</f>
        <v>4</v>
      </c>
      <c r="AG23" s="1">
        <f>AF23+INDEX(_xlfn._xlws.SORT('Лист 1'!$L22:$P22, 1, -1, TRUE), 1, 2)/LOG(3, 2)+INDEX(_xlfn._xlws.SORT('Лист 1'!$L22:$P22, 1, -1, TRUE), 1, 3)/LOG(4, 2)</f>
        <v>6.3927892607143724</v>
      </c>
      <c r="AH23" s="1">
        <f>AG23+INDEX(_xlfn._xlws.SORT('Лист 1'!$L22:$P22, 1, -1, TRUE), 1, 4)/LOG(5, 2)+INDEX(_xlfn._xlws.SORT('Лист 1'!$L22:$P22, 1, -1, TRUE), 1, 5)/LOG(6, 2)</f>
        <v>6.8234658187877653</v>
      </c>
      <c r="AI23" s="1">
        <f t="shared" si="11"/>
        <v>1</v>
      </c>
      <c r="AJ23" s="1">
        <f t="shared" si="12"/>
        <v>0.95903830136367541</v>
      </c>
      <c r="AK23" s="1">
        <f t="shared" si="13"/>
        <v>0.96162368009202748</v>
      </c>
    </row>
    <row r="24" spans="1:37" x14ac:dyDescent="0.3">
      <c r="A24" s="1" t="str">
        <f>'Лист 1'!$A23</f>
        <v>смотреть онлайн</v>
      </c>
      <c r="B24" s="1">
        <f>SUM('Лист 1'!$B23)/1</f>
        <v>3</v>
      </c>
      <c r="C24" s="1">
        <f>SUM('Лист 1'!$B23:$D23)/3</f>
        <v>1.6666666666666667</v>
      </c>
      <c r="D24" s="1">
        <f>SUM('Лист 1'!$B23:$F23)/5</f>
        <v>1</v>
      </c>
      <c r="E24" s="1">
        <f>'Лист 1'!$B23/LOG(2, 2)</f>
        <v>3</v>
      </c>
      <c r="F24" s="1">
        <f>E24+'Лист 1'!$C23/LOG(3, 2)+'Лист 1'!$D23/LOG(4, 2)</f>
        <v>4.1309297535714578</v>
      </c>
      <c r="G24" s="1">
        <f>F24+'Лист 1'!$E23/LOG(5, 2)+'Лист 1'!$F23/LOG(6, 2)</f>
        <v>4.1309297535714578</v>
      </c>
      <c r="H24" s="1">
        <f>INDEX(_xlfn._xlws.SORT('Лист 1'!$B23:$F23, 1, -1, TRUE), 1, 1)/LOG(2, 2)</f>
        <v>3</v>
      </c>
      <c r="I24" s="1">
        <f>H24+INDEX(_xlfn._xlws.SORT('Лист 1'!$B23:$F23, 1, -1, TRUE), 1, 2)/LOG(3, 2)+INDEX(_xlfn._xlws.SORT('Лист 1'!$B23:$F23, 1, -1, TRUE), 1, 3)/LOG(4, 2)</f>
        <v>4.1309297535714578</v>
      </c>
      <c r="J24" s="1">
        <f>I24+INDEX(_xlfn._xlws.SORT('Лист 1'!$B23:$F23, 1, -1, TRUE), 1, 4)/LOG(5, 2)+INDEX(_xlfn._xlws.SORT('Лист 1'!$B23:$F23, 1, -1, TRUE), 1, 5)/LOG(6, 2)</f>
        <v>4.1309297535714578</v>
      </c>
      <c r="K24" s="1">
        <f t="shared" si="5"/>
        <v>1</v>
      </c>
      <c r="L24" s="1">
        <f t="shared" si="6"/>
        <v>1</v>
      </c>
      <c r="M24" s="1">
        <f t="shared" si="7"/>
        <v>1</v>
      </c>
      <c r="N24" s="1">
        <f>SUM('Лист 1'!$G23)/1</f>
        <v>0</v>
      </c>
      <c r="O24" s="1">
        <f>SUM('Лист 1'!$G23:$I23)/3</f>
        <v>0</v>
      </c>
      <c r="P24" s="1">
        <f>SUM('Лист 1'!$G23:$K23)/5</f>
        <v>0</v>
      </c>
      <c r="Q24" s="1">
        <f>'Лист 1'!$G23/LOG(2, 2)</f>
        <v>0</v>
      </c>
      <c r="R24" s="1">
        <f>Q24+'Лист 1'!$H23/LOG(3, 2)+'Лист 1'!$I23/LOG(4, 2)</f>
        <v>0</v>
      </c>
      <c r="S24" s="1">
        <f>R24+'Лист 1'!$J23/LOG(5, 2)+'Лист 1'!$K23/LOG(6, 2)</f>
        <v>0</v>
      </c>
      <c r="T24" s="1">
        <f>INDEX(_xlfn._xlws.SORT('Лист 1'!$G23:$K23, 1, -1, TRUE), 1, 1)/LOG(2, 2)</f>
        <v>0</v>
      </c>
      <c r="U24" s="1">
        <f>T24+INDEX(_xlfn._xlws.SORT('Лист 1'!$G23:$K23, 1, -1, TRUE), 1, 2)/LOG(3, 2)+INDEX(_xlfn._xlws.SORT('Лист 1'!$G23:$K23, 1, -1, TRUE), 1, 3)/LOG(4, 2)</f>
        <v>0</v>
      </c>
      <c r="V24" s="1">
        <f>U24+INDEX(_xlfn._xlws.SORT('Лист 1'!$B23:$F23, 1, -1, TRUE), 1, 4)/LOG(5, 2)+INDEX(_xlfn._xlws.SORT('Лист 1'!$B23:$F23, 1, -1, TRUE), 1, 5)/LOG(6, 2)</f>
        <v>0</v>
      </c>
      <c r="W24" s="1">
        <f t="shared" si="8"/>
        <v>0</v>
      </c>
      <c r="X24" s="1">
        <f t="shared" si="9"/>
        <v>0</v>
      </c>
      <c r="Y24" s="1">
        <f t="shared" si="10"/>
        <v>0</v>
      </c>
      <c r="Z24" s="1">
        <f>SUM('Лист 1'!$L23)/1</f>
        <v>1</v>
      </c>
      <c r="AA24" s="1">
        <f>SUM('Лист 1'!$L23:$N23)/3</f>
        <v>0.33333333333333331</v>
      </c>
      <c r="AB24" s="1">
        <f>SUM('Лист 1'!$L23:$P23)/5</f>
        <v>0.2</v>
      </c>
      <c r="AC24" s="1">
        <f>'Лист 1'!$L23/LOG(2, 2)</f>
        <v>1</v>
      </c>
      <c r="AD24" s="1">
        <f>AC24+'Лист 1'!$M23/LOG(3, 2)+'Лист 1'!$N23/LOG(4, 2)</f>
        <v>1</v>
      </c>
      <c r="AE24" s="1">
        <f>AD24+'Лист 1'!$O23/LOG(5, 2)+'Лист 1'!$P23/LOG(6, 2)</f>
        <v>1</v>
      </c>
      <c r="AF24" s="1">
        <f>INDEX(_xlfn._xlws.SORT('Лист 1'!$L23:$P23, 1, -1, TRUE), 1, 1)/LOG(2, 2)</f>
        <v>1</v>
      </c>
      <c r="AG24" s="1">
        <f>AF24+INDEX(_xlfn._xlws.SORT('Лист 1'!$L23:$P23, 1, -1, TRUE), 1, 2)/LOG(3, 2)+INDEX(_xlfn._xlws.SORT('Лист 1'!$L23:$P23, 1, -1, TRUE), 1, 3)/LOG(4, 2)</f>
        <v>1</v>
      </c>
      <c r="AH24" s="1">
        <f>AG24+INDEX(_xlfn._xlws.SORT('Лист 1'!$L23:$P23, 1, -1, TRUE), 1, 4)/LOG(5, 2)+INDEX(_xlfn._xlws.SORT('Лист 1'!$L23:$P23, 1, -1, TRUE), 1, 5)/LOG(6, 2)</f>
        <v>1</v>
      </c>
      <c r="AI24" s="1">
        <f t="shared" si="11"/>
        <v>1</v>
      </c>
      <c r="AJ24" s="1">
        <f t="shared" si="12"/>
        <v>1</v>
      </c>
      <c r="AK24" s="1">
        <f t="shared" si="13"/>
        <v>1</v>
      </c>
    </row>
    <row r="25" spans="1:37" x14ac:dyDescent="0.3">
      <c r="A25" s="1" t="str">
        <f>'Лист 1'!$A24</f>
        <v>задачи егэ</v>
      </c>
      <c r="B25" s="1">
        <f>SUM('Лист 1'!$B24)/1</f>
        <v>3</v>
      </c>
      <c r="C25" s="1">
        <f>SUM('Лист 1'!$B24:$D24)/3</f>
        <v>1.6666666666666667</v>
      </c>
      <c r="D25" s="1">
        <f>SUM('Лист 1'!$B24:$F24)/5</f>
        <v>1.4</v>
      </c>
      <c r="E25" s="1">
        <f>'Лист 1'!$B24/LOG(2, 2)</f>
        <v>3</v>
      </c>
      <c r="F25" s="1">
        <f>E25+'Лист 1'!$C24/LOG(3, 2)+'Лист 1'!$D24/LOG(4, 2)</f>
        <v>4.2618595071429146</v>
      </c>
      <c r="G25" s="1">
        <f>F25+'Лист 1'!$E24/LOG(5, 2)+'Лист 1'!$F24/LOG(6, 2)</f>
        <v>5.0793888724508491</v>
      </c>
      <c r="H25" s="1">
        <f>INDEX(_xlfn._xlws.SORT('Лист 1'!$B24:$F24, 1, -1, TRUE), 1, 1)/LOG(2, 2)</f>
        <v>3</v>
      </c>
      <c r="I25" s="1">
        <f>H25+INDEX(_xlfn._xlws.SORT('Лист 1'!$B24:$F24, 1, -1, TRUE), 1, 2)/LOG(3, 2)+INDEX(_xlfn._xlws.SORT('Лист 1'!$B24:$F24, 1, -1, TRUE), 1, 3)/LOG(4, 2)</f>
        <v>4.7618595071429146</v>
      </c>
      <c r="J25" s="1">
        <f>I25+INDEX(_xlfn._xlws.SORT('Лист 1'!$B24:$F24, 1, -1, TRUE), 1, 4)/LOG(5, 2)+INDEX(_xlfn._xlws.SORT('Лист 1'!$B24:$F24, 1, -1, TRUE), 1, 5)/LOG(6, 2)</f>
        <v>5.1925360652163075</v>
      </c>
      <c r="K25" s="1">
        <f t="shared" si="5"/>
        <v>1</v>
      </c>
      <c r="L25" s="1">
        <f t="shared" si="6"/>
        <v>0.89499900212301797</v>
      </c>
      <c r="M25" s="1">
        <f t="shared" si="7"/>
        <v>0.97820964720430015</v>
      </c>
      <c r="N25" s="1">
        <f>SUM('Лист 1'!$G24)/1</f>
        <v>3</v>
      </c>
      <c r="O25" s="1">
        <f>SUM('Лист 1'!$G24:$I24)/3</f>
        <v>2.3333333333333335</v>
      </c>
      <c r="P25" s="1">
        <f>SUM('Лист 1'!$G24:$K24)/5</f>
        <v>2</v>
      </c>
      <c r="Q25" s="1">
        <f>'Лист 1'!$G24/LOG(2, 2)</f>
        <v>3</v>
      </c>
      <c r="R25" s="1">
        <f>Q25+'Лист 1'!$H24/LOG(3, 2)+'Лист 1'!$I24/LOG(4, 2)</f>
        <v>5.3927892607143724</v>
      </c>
      <c r="S25" s="1">
        <f>R25+'Лист 1'!$J24/LOG(5, 2)+'Лист 1'!$K24/LOG(6, 2)</f>
        <v>6.5971714332568485</v>
      </c>
      <c r="T25" s="1">
        <f>INDEX(_xlfn._xlws.SORT('Лист 1'!$G24:$K24, 1, -1, TRUE), 1, 1)/LOG(2, 2)</f>
        <v>3</v>
      </c>
      <c r="U25" s="1">
        <f>T25+INDEX(_xlfn._xlws.SORT('Лист 1'!$G24:$K24, 1, -1, TRUE), 1, 2)/LOG(3, 2)+INDEX(_xlfn._xlws.SORT('Лист 1'!$G24:$K24, 1, -1, TRUE), 1, 3)/LOG(4, 2)</f>
        <v>5.8927892607143724</v>
      </c>
      <c r="V25" s="1">
        <f>U25+INDEX(_xlfn._xlws.SORT('Лист 1'!$B24:$F24, 1, -1, TRUE), 1, 4)/LOG(5, 2)+INDEX(_xlfn._xlws.SORT('Лист 1'!$B24:$F24, 1, -1, TRUE), 1, 5)/LOG(6, 2)</f>
        <v>6.3234658187877653</v>
      </c>
      <c r="W25" s="1">
        <f t="shared" si="8"/>
        <v>1</v>
      </c>
      <c r="X25" s="1">
        <f t="shared" si="9"/>
        <v>0.91515053773713506</v>
      </c>
      <c r="Y25" s="1">
        <f t="shared" si="10"/>
        <v>1.0432841138566562</v>
      </c>
      <c r="Z25" s="1">
        <f>SUM('Лист 1'!$L24)/1</f>
        <v>3</v>
      </c>
      <c r="AA25" s="1">
        <f>SUM('Лист 1'!$L24:$N24)/3</f>
        <v>1.6666666666666667</v>
      </c>
      <c r="AB25" s="1">
        <f>SUM('Лист 1'!$L24:$P24)/5</f>
        <v>2</v>
      </c>
      <c r="AC25" s="1">
        <f>'Лист 1'!$L24/LOG(2, 2)</f>
        <v>3</v>
      </c>
      <c r="AD25" s="1">
        <f>AC25+'Лист 1'!$M24/LOG(3, 2)+'Лист 1'!$N24/LOG(4, 2)</f>
        <v>4</v>
      </c>
      <c r="AE25" s="1">
        <f>AD25+'Лист 1'!$O24/LOG(5, 2)+'Лист 1'!$P24/LOG(6, 2)</f>
        <v>6.0657352886892628</v>
      </c>
      <c r="AF25" s="1">
        <f>INDEX(_xlfn._xlws.SORT('Лист 1'!$L24:$P24, 1, -1, TRUE), 1, 1)/LOG(2, 2)</f>
        <v>3</v>
      </c>
      <c r="AG25" s="1">
        <f>AF25+INDEX(_xlfn._xlws.SORT('Лист 1'!$L24:$P24, 1, -1, TRUE), 1, 2)/LOG(3, 2)+INDEX(_xlfn._xlws.SORT('Лист 1'!$L24:$P24, 1, -1, TRUE), 1, 3)/LOG(4, 2)</f>
        <v>5.8927892607143724</v>
      </c>
      <c r="AH25" s="1">
        <f>AG25+INDEX(_xlfn._xlws.SORT('Лист 1'!$L24:$P24, 1, -1, TRUE), 1, 4)/LOG(5, 2)+INDEX(_xlfn._xlws.SORT('Лист 1'!$L24:$P24, 1, -1, TRUE), 1, 5)/LOG(6, 2)</f>
        <v>6.7541423768611581</v>
      </c>
      <c r="AI25" s="1">
        <f t="shared" si="11"/>
        <v>1</v>
      </c>
      <c r="AJ25" s="1">
        <f t="shared" si="12"/>
        <v>0.67879569810291962</v>
      </c>
      <c r="AK25" s="1">
        <f t="shared" si="13"/>
        <v>0.8980763137996185</v>
      </c>
    </row>
    <row r="26" spans="1:37" x14ac:dyDescent="0.3">
      <c r="A26" s="1" t="str">
        <f>'Лист 1'!$A25</f>
        <v>переводчик гугл</v>
      </c>
      <c r="B26" s="1">
        <f>SUM('Лист 1'!$B25)/1</f>
        <v>4</v>
      </c>
      <c r="C26" s="1">
        <f>SUM('Лист 1'!$B25:$D25)/3</f>
        <v>3.3333333333333335</v>
      </c>
      <c r="D26" s="1">
        <f>SUM('Лист 1'!$B25:$F25)/5</f>
        <v>2.2000000000000002</v>
      </c>
      <c r="E26" s="1">
        <f>'Лист 1'!$B25/LOG(2, 2)</f>
        <v>4</v>
      </c>
      <c r="F26" s="1">
        <f>E26+'Лист 1'!$C25/LOG(3, 2)+'Лист 1'!$D25/LOG(4, 2)</f>
        <v>7.3927892607143724</v>
      </c>
      <c r="G26" s="1">
        <f>F26+'Лист 1'!$E25/LOG(5, 2)+'Лист 1'!$F25/LOG(6, 2)</f>
        <v>7.779642067948914</v>
      </c>
      <c r="H26" s="1">
        <f>INDEX(_xlfn._xlws.SORT('Лист 1'!$B25:$F25, 1, -1, TRUE), 1, 1)/LOG(2, 2)</f>
        <v>4</v>
      </c>
      <c r="I26" s="1">
        <f>H26+INDEX(_xlfn._xlws.SORT('Лист 1'!$B25:$F25, 1, -1, TRUE), 1, 2)/LOG(3, 2)+INDEX(_xlfn._xlws.SORT('Лист 1'!$B25:$F25, 1, -1, TRUE), 1, 3)/LOG(4, 2)</f>
        <v>7.3927892607143724</v>
      </c>
      <c r="J26" s="1">
        <f>I26+INDEX(_xlfn._xlws.SORT('Лист 1'!$B25:$F25, 1, -1, TRUE), 1, 4)/LOG(5, 2)+INDEX(_xlfn._xlws.SORT('Лист 1'!$B25:$F25, 1, -1, TRUE), 1, 5)/LOG(6, 2)</f>
        <v>7.8234658187877653</v>
      </c>
      <c r="K26" s="1">
        <f t="shared" si="5"/>
        <v>1</v>
      </c>
      <c r="L26" s="1">
        <f t="shared" si="6"/>
        <v>1</v>
      </c>
      <c r="M26" s="1">
        <f t="shared" si="7"/>
        <v>0.99439842240588439</v>
      </c>
      <c r="N26" s="1">
        <f>SUM('Лист 1'!$G25)/1</f>
        <v>4</v>
      </c>
      <c r="O26" s="1">
        <f>SUM('Лист 1'!$G25:$I25)/3</f>
        <v>3.6666666666666665</v>
      </c>
      <c r="P26" s="1">
        <f>SUM('Лист 1'!$G25:$K25)/5</f>
        <v>3.8</v>
      </c>
      <c r="Q26" s="1">
        <f>'Лист 1'!$G25/LOG(2, 2)</f>
        <v>4</v>
      </c>
      <c r="R26" s="1">
        <f>Q26+'Лист 1'!$H25/LOG(3, 2)+'Лист 1'!$I25/LOG(4, 2)</f>
        <v>8.0237190142858292</v>
      </c>
      <c r="S26" s="1">
        <f>R26+'Лист 1'!$J25/LOG(5, 2)+'Лист 1'!$K25/LOG(6, 2)</f>
        <v>11.293836475517567</v>
      </c>
      <c r="T26" s="1">
        <f>INDEX(_xlfn._xlws.SORT('Лист 1'!$G25:$K25, 1, -1, TRUE), 1, 1)/LOG(2, 2)</f>
        <v>4</v>
      </c>
      <c r="U26" s="1">
        <f>T26+INDEX(_xlfn._xlws.SORT('Лист 1'!$G25:$K25, 1, -1, TRUE), 1, 2)/LOG(3, 2)+INDEX(_xlfn._xlws.SORT('Лист 1'!$G25:$K25, 1, -1, TRUE), 1, 3)/LOG(4, 2)</f>
        <v>8.5237190142858292</v>
      </c>
      <c r="V26" s="1">
        <f>U26+INDEX(_xlfn._xlws.SORT('Лист 1'!$B25:$F25, 1, -1, TRUE), 1, 4)/LOG(5, 2)+INDEX(_xlfn._xlws.SORT('Лист 1'!$B25:$F25, 1, -1, TRUE), 1, 5)/LOG(6, 2)</f>
        <v>8.954395572359223</v>
      </c>
      <c r="W26" s="1">
        <f t="shared" si="8"/>
        <v>1</v>
      </c>
      <c r="X26" s="1">
        <f t="shared" si="9"/>
        <v>0.94134015924715542</v>
      </c>
      <c r="Y26" s="1">
        <f t="shared" si="10"/>
        <v>1.2612617327717597</v>
      </c>
      <c r="Z26" s="1">
        <f>SUM('Лист 1'!$L25)/1</f>
        <v>4</v>
      </c>
      <c r="AA26" s="1">
        <f>SUM('Лист 1'!$L25:$N25)/3</f>
        <v>2.6666666666666665</v>
      </c>
      <c r="AB26" s="1">
        <f>SUM('Лист 1'!$L25:$P25)/5</f>
        <v>2</v>
      </c>
      <c r="AC26" s="1">
        <f>'Лист 1'!$L25/LOG(2, 2)</f>
        <v>4</v>
      </c>
      <c r="AD26" s="1">
        <f>AC26+'Лист 1'!$M25/LOG(3, 2)+'Лист 1'!$N25/LOG(4, 2)</f>
        <v>6.2618595071429146</v>
      </c>
      <c r="AE26" s="1">
        <f>AD26+'Лист 1'!$O25/LOG(5, 2)+'Лист 1'!$P25/LOG(6, 2)</f>
        <v>7.0793888724508491</v>
      </c>
      <c r="AF26" s="1">
        <f>INDEX(_xlfn._xlws.SORT('Лист 1'!$L25:$P25, 1, -1, TRUE), 1, 1)/LOG(2, 2)</f>
        <v>4</v>
      </c>
      <c r="AG26" s="1">
        <f>AF26+INDEX(_xlfn._xlws.SORT('Лист 1'!$L25:$P25, 1, -1, TRUE), 1, 2)/LOG(3, 2)+INDEX(_xlfn._xlws.SORT('Лист 1'!$L25:$P25, 1, -1, TRUE), 1, 3)/LOG(4, 2)</f>
        <v>6.2618595071429146</v>
      </c>
      <c r="AH26" s="1">
        <f>AG26+INDEX(_xlfn._xlws.SORT('Лист 1'!$L25:$P25, 1, -1, TRUE), 1, 4)/LOG(5, 2)+INDEX(_xlfn._xlws.SORT('Лист 1'!$L25:$P25, 1, -1, TRUE), 1, 5)/LOG(6, 2)</f>
        <v>7.0793888724508491</v>
      </c>
      <c r="AI26" s="1">
        <f t="shared" si="11"/>
        <v>1</v>
      </c>
      <c r="AJ26" s="1">
        <f t="shared" si="12"/>
        <v>1</v>
      </c>
      <c r="AK26" s="1">
        <f t="shared" si="13"/>
        <v>1</v>
      </c>
    </row>
    <row r="27" spans="1:37" x14ac:dyDescent="0.3">
      <c r="A27" s="1" t="str">
        <f>'Лист 1'!$A26</f>
        <v>торент</v>
      </c>
      <c r="B27" s="1">
        <f>SUM('Лист 1'!$B26)/1</f>
        <v>4</v>
      </c>
      <c r="C27" s="1">
        <f>SUM('Лист 1'!$B26:$D26)/3</f>
        <v>3.6666666666666665</v>
      </c>
      <c r="D27" s="1">
        <f>SUM('Лист 1'!$B26:$F26)/5</f>
        <v>3.2</v>
      </c>
      <c r="E27" s="1">
        <f>'Лист 1'!$B26/LOG(2, 2)</f>
        <v>4</v>
      </c>
      <c r="F27" s="1">
        <f>E27+'Лист 1'!$C26/LOG(3, 2)+'Лист 1'!$D26/LOG(4, 2)</f>
        <v>8.0237190142858292</v>
      </c>
      <c r="G27" s="1">
        <f>F27+'Лист 1'!$E26/LOG(5, 2)+'Лист 1'!$F26/LOG(6, 2)</f>
        <v>10.089454302975092</v>
      </c>
      <c r="H27" s="1">
        <f>INDEX(_xlfn._xlws.SORT('Лист 1'!$B26:$F26, 1, -1, TRUE), 1, 1)/LOG(2, 2)</f>
        <v>4</v>
      </c>
      <c r="I27" s="1">
        <f>H27+INDEX(_xlfn._xlws.SORT('Лист 1'!$B26:$F26, 1, -1, TRUE), 1, 2)/LOG(3, 2)+INDEX(_xlfn._xlws.SORT('Лист 1'!$B26:$F26, 1, -1, TRUE), 1, 3)/LOG(4, 2)</f>
        <v>8.0237190142858292</v>
      </c>
      <c r="J27" s="1">
        <f>I27+INDEX(_xlfn._xlws.SORT('Лист 1'!$B26:$F26, 1, -1, TRUE), 1, 4)/LOG(5, 2)+INDEX(_xlfn._xlws.SORT('Лист 1'!$B26:$F26, 1, -1, TRUE), 1, 5)/LOG(6, 2)</f>
        <v>10.089454302975092</v>
      </c>
      <c r="K27" s="1">
        <f t="shared" si="5"/>
        <v>1</v>
      </c>
      <c r="L27" s="1">
        <f t="shared" si="6"/>
        <v>1</v>
      </c>
      <c r="M27" s="1">
        <f t="shared" si="7"/>
        <v>1</v>
      </c>
      <c r="N27" s="1">
        <f>SUM('Лист 1'!$G26)/1</f>
        <v>3</v>
      </c>
      <c r="O27" s="1">
        <f>SUM('Лист 1'!$G26:$I26)/3</f>
        <v>1.6666666666666667</v>
      </c>
      <c r="P27" s="1">
        <f>SUM('Лист 1'!$G26:$K26)/5</f>
        <v>1.8</v>
      </c>
      <c r="Q27" s="1">
        <f>'Лист 1'!$G26/LOG(2, 2)</f>
        <v>3</v>
      </c>
      <c r="R27" s="1">
        <f>Q27+'Лист 1'!$H26/LOG(3, 2)+'Лист 1'!$I26/LOG(4, 2)</f>
        <v>4.2618595071429146</v>
      </c>
      <c r="S27" s="1">
        <f>R27+'Лист 1'!$J26/LOG(5, 2)+'Лист 1'!$K26/LOG(6, 2)</f>
        <v>5.8530944869199324</v>
      </c>
      <c r="T27" s="1">
        <f>INDEX(_xlfn._xlws.SORT('Лист 1'!$G26:$K26, 1, -1, TRUE), 1, 1)/LOG(2, 2)</f>
        <v>3</v>
      </c>
      <c r="U27" s="1">
        <f>T27+INDEX(_xlfn._xlws.SORT('Лист 1'!$G26:$K26, 1, -1, TRUE), 1, 2)/LOG(3, 2)+INDEX(_xlfn._xlws.SORT('Лист 1'!$G26:$K26, 1, -1, TRUE), 1, 3)/LOG(4, 2)</f>
        <v>5.8927892607143724</v>
      </c>
      <c r="V27" s="1">
        <f>U27+INDEX(_xlfn._xlws.SORT('Лист 1'!$B26:$F26, 1, -1, TRUE), 1, 4)/LOG(5, 2)+INDEX(_xlfn._xlws.SORT('Лист 1'!$B26:$F26, 1, -1, TRUE), 1, 5)/LOG(6, 2)</f>
        <v>7.9585245494036352</v>
      </c>
      <c r="W27" s="1">
        <f t="shared" si="8"/>
        <v>1</v>
      </c>
      <c r="X27" s="1">
        <f t="shared" si="9"/>
        <v>0.72323297484190996</v>
      </c>
      <c r="Y27" s="1">
        <f t="shared" si="10"/>
        <v>0.73544969932379345</v>
      </c>
      <c r="Z27" s="1">
        <f>SUM('Лист 1'!$L26)/1</f>
        <v>0</v>
      </c>
      <c r="AA27" s="1">
        <f>SUM('Лист 1'!$L26:$N26)/3</f>
        <v>0.66666666666666663</v>
      </c>
      <c r="AB27" s="1">
        <f>SUM('Лист 1'!$L26:$P26)/5</f>
        <v>1.6</v>
      </c>
      <c r="AC27" s="1">
        <f>'Лист 1'!$L26/LOG(2, 2)</f>
        <v>0</v>
      </c>
      <c r="AD27" s="1">
        <f>AC27+'Лист 1'!$M26/LOG(3, 2)+'Лист 1'!$N26/LOG(4, 2)</f>
        <v>1</v>
      </c>
      <c r="AE27" s="1">
        <f>AD27+'Лист 1'!$O26/LOG(5, 2)+'Лист 1'!$P26/LOG(6, 2)</f>
        <v>3.4525880959238044</v>
      </c>
      <c r="AF27" s="1">
        <f>INDEX(_xlfn._xlws.SORT('Лист 1'!$L26:$P26, 1, -1, TRUE), 1, 1)/LOG(2, 2)</f>
        <v>3</v>
      </c>
      <c r="AG27" s="1">
        <f>AF27+INDEX(_xlfn._xlws.SORT('Лист 1'!$L26:$P26, 1, -1, TRUE), 1, 2)/LOG(3, 2)+INDEX(_xlfn._xlws.SORT('Лист 1'!$L26:$P26, 1, -1, TRUE), 1, 3)/LOG(4, 2)</f>
        <v>5.8927892607143724</v>
      </c>
      <c r="AH27" s="1">
        <f>AG27+INDEX(_xlfn._xlws.SORT('Лист 1'!$L26:$P26, 1, -1, TRUE), 1, 4)/LOG(5, 2)+INDEX(_xlfn._xlws.SORT('Лист 1'!$L26:$P26, 1, -1, TRUE), 1, 5)/LOG(6, 2)</f>
        <v>5.8927892607143724</v>
      </c>
      <c r="AI27" s="1">
        <f t="shared" si="11"/>
        <v>0</v>
      </c>
      <c r="AJ27" s="1">
        <f t="shared" si="12"/>
        <v>0.16969892452572991</v>
      </c>
      <c r="AK27" s="1">
        <f t="shared" si="13"/>
        <v>0.58590048670860717</v>
      </c>
    </row>
    <row r="28" spans="1:37" x14ac:dyDescent="0.3">
      <c r="A28" s="1" t="str">
        <f>'Лист 1'!$A27</f>
        <v>куда уехать на выходные из москвы</v>
      </c>
      <c r="B28" s="1">
        <f>SUM('Лист 1'!$B27)/1</f>
        <v>2</v>
      </c>
      <c r="C28" s="1">
        <f>SUM('Лист 1'!$B27:$D27)/3</f>
        <v>2</v>
      </c>
      <c r="D28" s="1">
        <f>SUM('Лист 1'!$B27:$F27)/5</f>
        <v>1.4</v>
      </c>
      <c r="E28" s="1">
        <f>'Лист 1'!$B27/LOG(2, 2)</f>
        <v>2</v>
      </c>
      <c r="F28" s="1">
        <f>E28+'Лист 1'!$C27/LOG(3, 2)+'Лист 1'!$D27/LOG(4, 2)</f>
        <v>4.2618595071429146</v>
      </c>
      <c r="G28" s="1">
        <f>F28+'Лист 1'!$E27/LOG(5, 2)+'Лист 1'!$F27/LOG(6, 2)</f>
        <v>4.6925360652163075</v>
      </c>
      <c r="H28" s="1">
        <f>INDEX(_xlfn._xlws.SORT('Лист 1'!$B27:$F27, 1, -1, TRUE), 1, 1)/LOG(2, 2)</f>
        <v>2</v>
      </c>
      <c r="I28" s="1">
        <f>H28+INDEX(_xlfn._xlws.SORT('Лист 1'!$B27:$F27, 1, -1, TRUE), 1, 2)/LOG(3, 2)+INDEX(_xlfn._xlws.SORT('Лист 1'!$B27:$F27, 1, -1, TRUE), 1, 3)/LOG(4, 2)</f>
        <v>4.2618595071429146</v>
      </c>
      <c r="J28" s="1">
        <f>I28+INDEX(_xlfn._xlws.SORT('Лист 1'!$B27:$F27, 1, -1, TRUE), 1, 4)/LOG(5, 2)+INDEX(_xlfn._xlws.SORT('Лист 1'!$B27:$F27, 1, -1, TRUE), 1, 5)/LOG(6, 2)</f>
        <v>4.6925360652163075</v>
      </c>
      <c r="K28" s="1">
        <f t="shared" si="5"/>
        <v>1</v>
      </c>
      <c r="L28" s="1">
        <f t="shared" si="6"/>
        <v>1</v>
      </c>
      <c r="M28" s="1">
        <f t="shared" si="7"/>
        <v>1</v>
      </c>
      <c r="N28" s="1">
        <f>SUM('Лист 1'!$G27)/1</f>
        <v>0</v>
      </c>
      <c r="O28" s="1">
        <f>SUM('Лист 1'!$G27:$I27)/3</f>
        <v>0</v>
      </c>
      <c r="P28" s="1">
        <f>SUM('Лист 1'!$G27:$K27)/5</f>
        <v>0.4</v>
      </c>
      <c r="Q28" s="1">
        <f>'Лист 1'!$G27/LOG(2, 2)</f>
        <v>0</v>
      </c>
      <c r="R28" s="1">
        <f>Q28+'Лист 1'!$H27/LOG(3, 2)+'Лист 1'!$I27/LOG(4, 2)</f>
        <v>0</v>
      </c>
      <c r="S28" s="1">
        <f>R28+'Лист 1'!$J27/LOG(5, 2)+'Лист 1'!$K27/LOG(6, 2)</f>
        <v>0.86135311614678611</v>
      </c>
      <c r="T28" s="1">
        <f>INDEX(_xlfn._xlws.SORT('Лист 1'!$G27:$K27, 1, -1, TRUE), 1, 1)/LOG(2, 2)</f>
        <v>2</v>
      </c>
      <c r="U28" s="1">
        <f>T28+INDEX(_xlfn._xlws.SORT('Лист 1'!$G27:$K27, 1, -1, TRUE), 1, 2)/LOG(3, 2)+INDEX(_xlfn._xlws.SORT('Лист 1'!$G27:$K27, 1, -1, TRUE), 1, 3)/LOG(4, 2)</f>
        <v>2</v>
      </c>
      <c r="V28" s="1">
        <f>U28+INDEX(_xlfn._xlws.SORT('Лист 1'!$B27:$F27, 1, -1, TRUE), 1, 4)/LOG(5, 2)+INDEX(_xlfn._xlws.SORT('Лист 1'!$B27:$F27, 1, -1, TRUE), 1, 5)/LOG(6, 2)</f>
        <v>2.4306765580733929</v>
      </c>
      <c r="W28" s="1">
        <f t="shared" si="8"/>
        <v>0</v>
      </c>
      <c r="X28" s="1">
        <f t="shared" si="9"/>
        <v>0</v>
      </c>
      <c r="Y28" s="1">
        <f t="shared" si="10"/>
        <v>0.35436764027111584</v>
      </c>
      <c r="Z28" s="1">
        <f>SUM('Лист 1'!$L27)/1</f>
        <v>0</v>
      </c>
      <c r="AA28" s="1">
        <f>SUM('Лист 1'!$L27:$N27)/3</f>
        <v>0</v>
      </c>
      <c r="AB28" s="1">
        <f>SUM('Лист 1'!$L27:$P27)/5</f>
        <v>0</v>
      </c>
      <c r="AC28" s="1">
        <f>'Лист 1'!$L27/LOG(2, 2)</f>
        <v>0</v>
      </c>
      <c r="AD28" s="1">
        <f>AC28+'Лист 1'!$M27/LOG(3, 2)+'Лист 1'!$N27/LOG(4, 2)</f>
        <v>0</v>
      </c>
      <c r="AE28" s="1">
        <f>AD28+'Лист 1'!$O27/LOG(5, 2)+'Лист 1'!$P27/LOG(6, 2)</f>
        <v>0</v>
      </c>
      <c r="AF28" s="1">
        <f>INDEX(_xlfn._xlws.SORT('Лист 1'!$L27:$P27, 1, -1, TRUE), 1, 1)/LOG(2, 2)</f>
        <v>0</v>
      </c>
      <c r="AG28" s="1">
        <f>AF28+INDEX(_xlfn._xlws.SORT('Лист 1'!$L27:$P27, 1, -1, TRUE), 1, 2)/LOG(3, 2)+INDEX(_xlfn._xlws.SORT('Лист 1'!$L27:$P27, 1, -1, TRUE), 1, 3)/LOG(4, 2)</f>
        <v>0</v>
      </c>
      <c r="AH28" s="1">
        <f>AG28+INDEX(_xlfn._xlws.SORT('Лист 1'!$L27:$P27, 1, -1, TRUE), 1, 4)/LOG(5, 2)+INDEX(_xlfn._xlws.SORT('Лист 1'!$L27:$P27, 1, -1, TRUE), 1, 5)/LOG(6, 2)</f>
        <v>0</v>
      </c>
      <c r="AI28" s="1">
        <f t="shared" si="11"/>
        <v>0</v>
      </c>
      <c r="AJ28" s="1">
        <f t="shared" si="12"/>
        <v>0</v>
      </c>
      <c r="AK28" s="1">
        <f t="shared" si="13"/>
        <v>0</v>
      </c>
    </row>
    <row r="29" spans="1:37" x14ac:dyDescent="0.3">
      <c r="A29" s="1" t="str">
        <f>'Лист 1'!$A28</f>
        <v>конно спортивный клуб</v>
      </c>
      <c r="B29" s="1">
        <f>SUM('Лист 1'!$B28)/1</f>
        <v>2</v>
      </c>
      <c r="C29" s="1">
        <f>SUM('Лист 1'!$B28:$D28)/3</f>
        <v>3</v>
      </c>
      <c r="D29" s="1">
        <f>SUM('Лист 1'!$B28:$F28)/5</f>
        <v>3.2</v>
      </c>
      <c r="E29" s="1">
        <f>'Лист 1'!$B28/LOG(2, 2)</f>
        <v>2</v>
      </c>
      <c r="F29" s="1">
        <f>E29+'Лист 1'!$C28/LOG(3, 2)+'Лист 1'!$D28/LOG(4, 2)</f>
        <v>6.0237190142858292</v>
      </c>
      <c r="G29" s="1">
        <f>F29+'Лист 1'!$E28/LOG(5, 2)+'Лист 1'!$F28/LOG(6, 2)</f>
        <v>8.9069836682830257</v>
      </c>
      <c r="H29" s="1">
        <f>INDEX(_xlfn._xlws.SORT('Лист 1'!$B28:$F28, 1, -1, TRUE), 1, 1)/LOG(2, 2)</f>
        <v>4</v>
      </c>
      <c r="I29" s="1">
        <f>H29+INDEX(_xlfn._xlws.SORT('Лист 1'!$B28:$F28, 1, -1, TRUE), 1, 2)/LOG(3, 2)+INDEX(_xlfn._xlws.SORT('Лист 1'!$B28:$F28, 1, -1, TRUE), 1, 3)/LOG(4, 2)</f>
        <v>8.0237190142858292</v>
      </c>
      <c r="J29" s="1">
        <f>I29+INDEX(_xlfn._xlws.SORT('Лист 1'!$B28:$F28, 1, -1, TRUE), 1, 4)/LOG(5, 2)+INDEX(_xlfn._xlws.SORT('Лист 1'!$B28:$F28, 1, -1, TRUE), 1, 5)/LOG(6, 2)</f>
        <v>10.089454302975092</v>
      </c>
      <c r="K29" s="1">
        <f t="shared" si="5"/>
        <v>0.5</v>
      </c>
      <c r="L29" s="1">
        <f t="shared" si="6"/>
        <v>0.75073902806926562</v>
      </c>
      <c r="M29" s="1">
        <f t="shared" si="7"/>
        <v>0.88280132907253572</v>
      </c>
      <c r="N29" s="1">
        <f>SUM('Лист 1'!$G28)/1</f>
        <v>2</v>
      </c>
      <c r="O29" s="1">
        <f>SUM('Лист 1'!$G28:$I28)/3</f>
        <v>3.3333333333333335</v>
      </c>
      <c r="P29" s="1">
        <f>SUM('Лист 1'!$G28:$K28)/5</f>
        <v>2.6</v>
      </c>
      <c r="Q29" s="1">
        <f>'Лист 1'!$G28/LOG(2, 2)</f>
        <v>2</v>
      </c>
      <c r="R29" s="1">
        <f>Q29+'Лист 1'!$H28/LOG(3, 2)+'Лист 1'!$I28/LOG(4, 2)</f>
        <v>6.5237190142858292</v>
      </c>
      <c r="S29" s="1">
        <f>R29+'Лист 1'!$J28/LOG(5, 2)+'Лист 1'!$K28/LOG(6, 2)</f>
        <v>7.8157486885060088</v>
      </c>
      <c r="T29" s="1">
        <f>INDEX(_xlfn._xlws.SORT('Лист 1'!$G28:$K28, 1, -1, TRUE), 1, 1)/LOG(2, 2)</f>
        <v>4</v>
      </c>
      <c r="U29" s="1">
        <f>T29+INDEX(_xlfn._xlws.SORT('Лист 1'!$G28:$K28, 1, -1, TRUE), 1, 2)/LOG(3, 2)+INDEX(_xlfn._xlws.SORT('Лист 1'!$G28:$K28, 1, -1, TRUE), 1, 3)/LOG(4, 2)</f>
        <v>8.0237190142858292</v>
      </c>
      <c r="V29" s="1">
        <f>U29+INDEX(_xlfn._xlws.SORT('Лист 1'!$B28:$F28, 1, -1, TRUE), 1, 4)/LOG(5, 2)+INDEX(_xlfn._xlws.SORT('Лист 1'!$B28:$F28, 1, -1, TRUE), 1, 5)/LOG(6, 2)</f>
        <v>10.089454302975092</v>
      </c>
      <c r="W29" s="1">
        <f t="shared" si="8"/>
        <v>0.5</v>
      </c>
      <c r="X29" s="1">
        <f t="shared" si="9"/>
        <v>0.81305427105194916</v>
      </c>
      <c r="Y29" s="1">
        <f t="shared" si="10"/>
        <v>0.77464533301879046</v>
      </c>
      <c r="Z29" s="1">
        <f>SUM('Лист 1'!$L28)/1</f>
        <v>4</v>
      </c>
      <c r="AA29" s="1">
        <f>SUM('Лист 1'!$L28:$N28)/3</f>
        <v>2.3333333333333335</v>
      </c>
      <c r="AB29" s="1">
        <f>SUM('Лист 1'!$L28:$P28)/5</f>
        <v>1.6</v>
      </c>
      <c r="AC29" s="1">
        <f>'Лист 1'!$L28/LOG(2, 2)</f>
        <v>4</v>
      </c>
      <c r="AD29" s="1">
        <f>AC29+'Лист 1'!$M28/LOG(3, 2)+'Лист 1'!$N28/LOG(4, 2)</f>
        <v>5.8927892607143724</v>
      </c>
      <c r="AE29" s="1">
        <f>AD29+'Лист 1'!$O28/LOG(5, 2)+'Лист 1'!$P28/LOG(6, 2)</f>
        <v>6.3234658187877653</v>
      </c>
      <c r="AF29" s="1">
        <f>INDEX(_xlfn._xlws.SORT('Лист 1'!$L28:$P28, 1, -1, TRUE), 1, 1)/LOG(2, 2)</f>
        <v>4</v>
      </c>
      <c r="AG29" s="1">
        <f>AF29+INDEX(_xlfn._xlws.SORT('Лист 1'!$L28:$P28, 1, -1, TRUE), 1, 2)/LOG(3, 2)+INDEX(_xlfn._xlws.SORT('Лист 1'!$L28:$P28, 1, -1, TRUE), 1, 3)/LOG(4, 2)</f>
        <v>6.3927892607143724</v>
      </c>
      <c r="AH29" s="1">
        <f>AG29+INDEX(_xlfn._xlws.SORT('Лист 1'!$L28:$P28, 1, -1, TRUE), 1, 4)/LOG(5, 2)+INDEX(_xlfn._xlws.SORT('Лист 1'!$L28:$P28, 1, -1, TRUE), 1, 5)/LOG(6, 2)</f>
        <v>6.3927892607143724</v>
      </c>
      <c r="AI29" s="1">
        <f t="shared" si="11"/>
        <v>1</v>
      </c>
      <c r="AJ29" s="1">
        <f t="shared" si="12"/>
        <v>0.92178687899620726</v>
      </c>
      <c r="AK29" s="1">
        <f t="shared" si="13"/>
        <v>0.9891559944963898</v>
      </c>
    </row>
    <row r="30" spans="1:37" x14ac:dyDescent="0.3">
      <c r="A30" s="1" t="str">
        <f>'Лист 1'!$A29</f>
        <v>куда поехать осенью в отпуск</v>
      </c>
      <c r="B30" s="1">
        <f>SUM('Лист 1'!$B29)/1</f>
        <v>0</v>
      </c>
      <c r="C30" s="1">
        <f>SUM('Лист 1'!$B29:$D29)/3</f>
        <v>0</v>
      </c>
      <c r="D30" s="1">
        <f>SUM('Лист 1'!$B29:$F29)/5</f>
        <v>0</v>
      </c>
      <c r="E30" s="1">
        <f>'Лист 1'!$B29/LOG(2, 2)</f>
        <v>0</v>
      </c>
      <c r="F30" s="1">
        <f>E30+'Лист 1'!$C29/LOG(3, 2)+'Лист 1'!$D29/LOG(4, 2)</f>
        <v>0</v>
      </c>
      <c r="G30" s="1">
        <f>F30+'Лист 1'!$E29/LOG(5, 2)+'Лист 1'!$F29/LOG(6, 2)</f>
        <v>0</v>
      </c>
      <c r="H30" s="1">
        <f>INDEX(_xlfn._xlws.SORT('Лист 1'!$B29:$F29, 1, -1, TRUE), 1, 1)/LOG(2, 2)</f>
        <v>0</v>
      </c>
      <c r="I30" s="1">
        <f>H30+INDEX(_xlfn._xlws.SORT('Лист 1'!$B29:$F29, 1, -1, TRUE), 1, 2)/LOG(3, 2)+INDEX(_xlfn._xlws.SORT('Лист 1'!$B29:$F29, 1, -1, TRUE), 1, 3)/LOG(4, 2)</f>
        <v>0</v>
      </c>
      <c r="J30" s="1">
        <f>I30+INDEX(_xlfn._xlws.SORT('Лист 1'!$B29:$F29, 1, -1, TRUE), 1, 4)/LOG(5, 2)+INDEX(_xlfn._xlws.SORT('Лист 1'!$B29:$F29, 1, -1, TRUE), 1, 5)/LOG(6, 2)</f>
        <v>0</v>
      </c>
      <c r="K30" s="1">
        <f t="shared" si="5"/>
        <v>0</v>
      </c>
      <c r="L30" s="1">
        <f t="shared" si="6"/>
        <v>0</v>
      </c>
      <c r="M30" s="1">
        <f t="shared" si="7"/>
        <v>0</v>
      </c>
      <c r="N30" s="1">
        <f>SUM('Лист 1'!$G29)/1</f>
        <v>0</v>
      </c>
      <c r="O30" s="1">
        <f>SUM('Лист 1'!$G29:$I29)/3</f>
        <v>0</v>
      </c>
      <c r="P30" s="1">
        <f>SUM('Лист 1'!$G29:$K29)/5</f>
        <v>0</v>
      </c>
      <c r="Q30" s="1">
        <f>'Лист 1'!$G29/LOG(2, 2)</f>
        <v>0</v>
      </c>
      <c r="R30" s="1">
        <f>Q30+'Лист 1'!$H29/LOG(3, 2)+'Лист 1'!$I29/LOG(4, 2)</f>
        <v>0</v>
      </c>
      <c r="S30" s="1">
        <f>R30+'Лист 1'!$J29/LOG(5, 2)+'Лист 1'!$K29/LOG(6, 2)</f>
        <v>0</v>
      </c>
      <c r="T30" s="1">
        <f>INDEX(_xlfn._xlws.SORT('Лист 1'!$G29:$K29, 1, -1, TRUE), 1, 1)/LOG(2, 2)</f>
        <v>0</v>
      </c>
      <c r="U30" s="1">
        <f>T30+INDEX(_xlfn._xlws.SORT('Лист 1'!$G29:$K29, 1, -1, TRUE), 1, 2)/LOG(3, 2)+INDEX(_xlfn._xlws.SORT('Лист 1'!$G29:$K29, 1, -1, TRUE), 1, 3)/LOG(4, 2)</f>
        <v>0</v>
      </c>
      <c r="V30" s="1">
        <f>U30+INDEX(_xlfn._xlws.SORT('Лист 1'!$B29:$F29, 1, -1, TRUE), 1, 4)/LOG(5, 2)+INDEX(_xlfn._xlws.SORT('Лист 1'!$B29:$F29, 1, -1, TRUE), 1, 5)/LOG(6, 2)</f>
        <v>0</v>
      </c>
      <c r="W30" s="1">
        <f t="shared" si="8"/>
        <v>0</v>
      </c>
      <c r="X30" s="1">
        <f t="shared" si="9"/>
        <v>0</v>
      </c>
      <c r="Y30" s="1">
        <f t="shared" si="10"/>
        <v>0</v>
      </c>
      <c r="Z30" s="1">
        <f>SUM('Лист 1'!$L29)/1</f>
        <v>0</v>
      </c>
      <c r="AA30" s="1">
        <f>SUM('Лист 1'!$L29:$N29)/3</f>
        <v>0</v>
      </c>
      <c r="AB30" s="1">
        <f>SUM('Лист 1'!$L29:$P29)/5</f>
        <v>0</v>
      </c>
      <c r="AC30" s="1">
        <f>'Лист 1'!$L29/LOG(2, 2)</f>
        <v>0</v>
      </c>
      <c r="AD30" s="1">
        <f>AC30+'Лист 1'!$M29/LOG(3, 2)+'Лист 1'!$N29/LOG(4, 2)</f>
        <v>0</v>
      </c>
      <c r="AE30" s="1">
        <f>AD30+'Лист 1'!$O29/LOG(5, 2)+'Лист 1'!$P29/LOG(6, 2)</f>
        <v>0</v>
      </c>
      <c r="AF30" s="1">
        <f>INDEX(_xlfn._xlws.SORT('Лист 1'!$L29:$P29, 1, -1, TRUE), 1, 1)/LOG(2, 2)</f>
        <v>0</v>
      </c>
      <c r="AG30" s="1">
        <f>AF30+INDEX(_xlfn._xlws.SORT('Лист 1'!$L29:$P29, 1, -1, TRUE), 1, 2)/LOG(3, 2)+INDEX(_xlfn._xlws.SORT('Лист 1'!$L29:$P29, 1, -1, TRUE), 1, 3)/LOG(4, 2)</f>
        <v>0</v>
      </c>
      <c r="AH30" s="1">
        <f>AG30+INDEX(_xlfn._xlws.SORT('Лист 1'!$L29:$P29, 1, -1, TRUE), 1, 4)/LOG(5, 2)+INDEX(_xlfn._xlws.SORT('Лист 1'!$L29:$P29, 1, -1, TRUE), 1, 5)/LOG(6, 2)</f>
        <v>0</v>
      </c>
      <c r="AI30" s="1">
        <f t="shared" si="11"/>
        <v>0</v>
      </c>
      <c r="AJ30" s="1">
        <f t="shared" si="12"/>
        <v>0</v>
      </c>
      <c r="AK30" s="1">
        <f t="shared" si="13"/>
        <v>0</v>
      </c>
    </row>
    <row r="31" spans="1:37" x14ac:dyDescent="0.3">
      <c r="A31" s="1" t="str">
        <f>'Лист 1'!$A30</f>
        <v>отдых в подмосковье</v>
      </c>
      <c r="B31" s="1">
        <f>SUM('Лист 1'!$B30)/1</f>
        <v>4</v>
      </c>
      <c r="C31" s="1">
        <f>SUM('Лист 1'!$B30:$D30)/3</f>
        <v>3.3333333333333335</v>
      </c>
      <c r="D31" s="1">
        <f>SUM('Лист 1'!$B30:$F30)/5</f>
        <v>3</v>
      </c>
      <c r="E31" s="1">
        <f>'Лист 1'!$B30/LOG(2, 2)</f>
        <v>4</v>
      </c>
      <c r="F31" s="1">
        <f>E31+'Лист 1'!$C30/LOG(3, 2)+'Лист 1'!$D30/LOG(4, 2)</f>
        <v>7.3927892607143724</v>
      </c>
      <c r="G31" s="1">
        <f>F31+'Лист 1'!$E30/LOG(5, 2)+'Лист 1'!$F30/LOG(6, 2)</f>
        <v>9.4147007985647839</v>
      </c>
      <c r="H31" s="1">
        <f>INDEX(_xlfn._xlws.SORT('Лист 1'!$B30:$F30, 1, -1, TRUE), 1, 1)/LOG(2, 2)</f>
        <v>4</v>
      </c>
      <c r="I31" s="1">
        <f>H31+INDEX(_xlfn._xlws.SORT('Лист 1'!$B30:$F30, 1, -1, TRUE), 1, 2)/LOG(3, 2)+INDEX(_xlfn._xlws.SORT('Лист 1'!$B30:$F30, 1, -1, TRUE), 1, 3)/LOG(4, 2)</f>
        <v>7.3927892607143724</v>
      </c>
      <c r="J31" s="1">
        <f>I31+INDEX(_xlfn._xlws.SORT('Лист 1'!$B30:$F30, 1, -1, TRUE), 1, 4)/LOG(5, 2)+INDEX(_xlfn._xlws.SORT('Лист 1'!$B30:$F30, 1, -1, TRUE), 1, 5)/LOG(6, 2)</f>
        <v>9.4585245494036343</v>
      </c>
      <c r="K31" s="1">
        <f t="shared" si="5"/>
        <v>1</v>
      </c>
      <c r="L31" s="1">
        <f t="shared" si="6"/>
        <v>1</v>
      </c>
      <c r="M31" s="1">
        <f t="shared" si="7"/>
        <v>0.99536674556269844</v>
      </c>
      <c r="N31" s="1">
        <f>SUM('Лист 1'!$G30)/1</f>
        <v>3</v>
      </c>
      <c r="O31" s="1">
        <f>SUM('Лист 1'!$G30:$I30)/3</f>
        <v>1.6666666666666667</v>
      </c>
      <c r="P31" s="1">
        <f>SUM('Лист 1'!$G30:$K30)/5</f>
        <v>1.8</v>
      </c>
      <c r="Q31" s="1">
        <f>'Лист 1'!$G30/LOG(2, 2)</f>
        <v>3</v>
      </c>
      <c r="R31" s="1">
        <f>Q31+'Лист 1'!$H30/LOG(3, 2)+'Лист 1'!$I30/LOG(4, 2)</f>
        <v>4.1309297535714578</v>
      </c>
      <c r="S31" s="1">
        <f>R31+'Лист 1'!$J30/LOG(5, 2)+'Лист 1'!$K30/LOG(6, 2)</f>
        <v>5.7659884841873268</v>
      </c>
      <c r="T31" s="1">
        <f>INDEX(_xlfn._xlws.SORT('Лист 1'!$G30:$K30, 1, -1, TRUE), 1, 1)/LOG(2, 2)</f>
        <v>3</v>
      </c>
      <c r="U31" s="1">
        <f>T31+INDEX(_xlfn._xlws.SORT('Лист 1'!$G30:$K30, 1, -1, TRUE), 1, 2)/LOG(3, 2)+INDEX(_xlfn._xlws.SORT('Лист 1'!$G30:$K30, 1, -1, TRUE), 1, 3)/LOG(4, 2)</f>
        <v>5.2618595071429146</v>
      </c>
      <c r="V31" s="1">
        <f>U31+INDEX(_xlfn._xlws.SORT('Лист 1'!$B30:$F30, 1, -1, TRUE), 1, 4)/LOG(5, 2)+INDEX(_xlfn._xlws.SORT('Лист 1'!$B30:$F30, 1, -1, TRUE), 1, 5)/LOG(6, 2)</f>
        <v>7.3275947958321774</v>
      </c>
      <c r="W31" s="1">
        <f t="shared" si="8"/>
        <v>1</v>
      </c>
      <c r="X31" s="1">
        <f t="shared" si="9"/>
        <v>0.78507032503695084</v>
      </c>
      <c r="Y31" s="1">
        <f t="shared" si="10"/>
        <v>0.7868869178556287</v>
      </c>
      <c r="Z31" s="1">
        <f>SUM('Лист 1'!$L30)/1</f>
        <v>4</v>
      </c>
      <c r="AA31" s="1">
        <f>SUM('Лист 1'!$L30:$N30)/3</f>
        <v>2.3333333333333335</v>
      </c>
      <c r="AB31" s="1">
        <f>SUM('Лист 1'!$L30:$P30)/5</f>
        <v>2</v>
      </c>
      <c r="AC31" s="1">
        <f>'Лист 1'!$L30/LOG(2, 2)</f>
        <v>4</v>
      </c>
      <c r="AD31" s="1">
        <f>AC31+'Лист 1'!$M30/LOG(3, 2)+'Лист 1'!$N30/LOG(4, 2)</f>
        <v>5.6309297535714578</v>
      </c>
      <c r="AE31" s="1">
        <f>AD31+'Лист 1'!$O30/LOG(5, 2)+'Лист 1'!$P30/LOG(6, 2)</f>
        <v>6.9229594277916373</v>
      </c>
      <c r="AF31" s="1">
        <f>INDEX(_xlfn._xlws.SORT('Лист 1'!$L30:$P30, 1, -1, TRUE), 1, 1)/LOG(2, 2)</f>
        <v>4</v>
      </c>
      <c r="AG31" s="1">
        <f>AF31+INDEX(_xlfn._xlws.SORT('Лист 1'!$L30:$P30, 1, -1, TRUE), 1, 2)/LOG(3, 2)+INDEX(_xlfn._xlws.SORT('Лист 1'!$L30:$P30, 1, -1, TRUE), 1, 3)/LOG(4, 2)</f>
        <v>6.8927892607143724</v>
      </c>
      <c r="AH31" s="1">
        <f>AG31+INDEX(_xlfn._xlws.SORT('Лист 1'!$L30:$P30, 1, -1, TRUE), 1, 4)/LOG(5, 2)+INDEX(_xlfn._xlws.SORT('Лист 1'!$L30:$P30, 1, -1, TRUE), 1, 5)/LOG(6, 2)</f>
        <v>7.3234658187877653</v>
      </c>
      <c r="AI31" s="1">
        <f t="shared" si="11"/>
        <v>1</v>
      </c>
      <c r="AJ31" s="1">
        <f t="shared" si="12"/>
        <v>0.81693049657924188</v>
      </c>
      <c r="AK31" s="1">
        <f t="shared" si="13"/>
        <v>0.94531190546849264</v>
      </c>
    </row>
    <row r="32" spans="1:37" x14ac:dyDescent="0.3">
      <c r="A32" s="1" t="str">
        <f>'Лист 1'!$A31</f>
        <v>словарь синонимов</v>
      </c>
      <c r="B32" s="1">
        <f>SUM('Лист 1'!$B31)/1</f>
        <v>3</v>
      </c>
      <c r="C32" s="1">
        <f>SUM('Лист 1'!$B31:$D31)/3</f>
        <v>2.3333333333333335</v>
      </c>
      <c r="D32" s="1">
        <f>SUM('Лист 1'!$B31:$F31)/5</f>
        <v>2.4</v>
      </c>
      <c r="E32" s="1">
        <f>'Лист 1'!$B31/LOG(2, 2)</f>
        <v>3</v>
      </c>
      <c r="F32" s="1">
        <f>E32+'Лист 1'!$C31/LOG(3, 2)+'Лист 1'!$D31/LOG(4, 2)</f>
        <v>5.2618595071429146</v>
      </c>
      <c r="G32" s="1">
        <f>F32+'Лист 1'!$E31/LOG(5, 2)+'Лист 1'!$F31/LOG(6, 2)</f>
        <v>7.3275947958321774</v>
      </c>
      <c r="H32" s="1">
        <f>INDEX(_xlfn._xlws.SORT('Лист 1'!$B31:$F31, 1, -1, TRUE), 1, 1)/LOG(2, 2)</f>
        <v>3</v>
      </c>
      <c r="I32" s="1">
        <f>H32+INDEX(_xlfn._xlws.SORT('Лист 1'!$B31:$F31, 1, -1, TRUE), 1, 2)/LOG(3, 2)+INDEX(_xlfn._xlws.SORT('Лист 1'!$B31:$F31, 1, -1, TRUE), 1, 3)/LOG(4, 2)</f>
        <v>5.8927892607143724</v>
      </c>
      <c r="J32" s="1">
        <f>I32+INDEX(_xlfn._xlws.SORT('Лист 1'!$B31:$F31, 1, -1, TRUE), 1, 4)/LOG(5, 2)+INDEX(_xlfn._xlws.SORT('Лист 1'!$B31:$F31, 1, -1, TRUE), 1, 5)/LOG(6, 2)</f>
        <v>7.5278479913302414</v>
      </c>
      <c r="K32" s="1">
        <f t="shared" si="5"/>
        <v>1</v>
      </c>
      <c r="L32" s="1">
        <f t="shared" si="6"/>
        <v>0.89293189936763984</v>
      </c>
      <c r="M32" s="1">
        <f t="shared" si="7"/>
        <v>0.97339834761160238</v>
      </c>
      <c r="N32" s="1">
        <f>SUM('Лист 1'!$G31)/1</f>
        <v>3</v>
      </c>
      <c r="O32" s="1">
        <f>SUM('Лист 1'!$G31:$I31)/3</f>
        <v>2</v>
      </c>
      <c r="P32" s="1">
        <f>SUM('Лист 1'!$G31:$K31)/5</f>
        <v>1.2</v>
      </c>
      <c r="Q32" s="1">
        <f>'Лист 1'!$G31/LOG(2, 2)</f>
        <v>3</v>
      </c>
      <c r="R32" s="1">
        <f>Q32+'Лист 1'!$H31/LOG(3, 2)+'Лист 1'!$I31/LOG(4, 2)</f>
        <v>4.5</v>
      </c>
      <c r="S32" s="1">
        <f>R32+'Лист 1'!$J31/LOG(5, 2)+'Лист 1'!$K31/LOG(6, 2)</f>
        <v>4.5</v>
      </c>
      <c r="T32" s="1">
        <f>INDEX(_xlfn._xlws.SORT('Лист 1'!$G31:$K31, 1, -1, TRUE), 1, 1)/LOG(2, 2)</f>
        <v>3</v>
      </c>
      <c r="U32" s="1">
        <f>T32+INDEX(_xlfn._xlws.SORT('Лист 1'!$G31:$K31, 1, -1, TRUE), 1, 2)/LOG(3, 2)+INDEX(_xlfn._xlws.SORT('Лист 1'!$G31:$K31, 1, -1, TRUE), 1, 3)/LOG(4, 2)</f>
        <v>4.8927892607143724</v>
      </c>
      <c r="V32" s="1">
        <f>U32+INDEX(_xlfn._xlws.SORT('Лист 1'!$B31:$F31, 1, -1, TRUE), 1, 4)/LOG(5, 2)+INDEX(_xlfn._xlws.SORT('Лист 1'!$B31:$F31, 1, -1, TRUE), 1, 5)/LOG(6, 2)</f>
        <v>6.5278479913302414</v>
      </c>
      <c r="W32" s="1">
        <f t="shared" si="8"/>
        <v>1</v>
      </c>
      <c r="X32" s="1">
        <f t="shared" si="9"/>
        <v>0.91972078914818756</v>
      </c>
      <c r="Y32" s="1">
        <f t="shared" si="10"/>
        <v>0.68935428735113546</v>
      </c>
      <c r="Z32" s="1">
        <f>SUM('Лист 1'!$L31)/1</f>
        <v>3</v>
      </c>
      <c r="AA32" s="1">
        <f>SUM('Лист 1'!$L31:$N31)/3</f>
        <v>1.3333333333333333</v>
      </c>
      <c r="AB32" s="1">
        <f>SUM('Лист 1'!$L31:$P31)/5</f>
        <v>0.8</v>
      </c>
      <c r="AC32" s="1">
        <f>'Лист 1'!$L31/LOG(2, 2)</f>
        <v>3</v>
      </c>
      <c r="AD32" s="1">
        <f>AC32+'Лист 1'!$M31/LOG(3, 2)+'Лист 1'!$N31/LOG(4, 2)</f>
        <v>3.6309297535714573</v>
      </c>
      <c r="AE32" s="1">
        <f>AD32+'Лист 1'!$O31/LOG(5, 2)+'Лист 1'!$P31/LOG(6, 2)</f>
        <v>3.6309297535714573</v>
      </c>
      <c r="AF32" s="1">
        <f>INDEX(_xlfn._xlws.SORT('Лист 1'!$L31:$P31, 1, -1, TRUE), 1, 1)/LOG(2, 2)</f>
        <v>3</v>
      </c>
      <c r="AG32" s="1">
        <f>AF32+INDEX(_xlfn._xlws.SORT('Лист 1'!$L31:$P31, 1, -1, TRUE), 1, 2)/LOG(3, 2)+INDEX(_xlfn._xlws.SORT('Лист 1'!$L31:$P31, 1, -1, TRUE), 1, 3)/LOG(4, 2)</f>
        <v>3.6309297535714573</v>
      </c>
      <c r="AH32" s="1">
        <f>AG32+INDEX(_xlfn._xlws.SORT('Лист 1'!$L31:$P31, 1, -1, TRUE), 1, 4)/LOG(5, 2)+INDEX(_xlfn._xlws.SORT('Лист 1'!$L31:$P31, 1, -1, TRUE), 1, 5)/LOG(6, 2)</f>
        <v>3.6309297535714573</v>
      </c>
      <c r="AI32" s="1">
        <f t="shared" si="11"/>
        <v>1</v>
      </c>
      <c r="AJ32" s="1">
        <f t="shared" si="12"/>
        <v>1</v>
      </c>
      <c r="AK32" s="1">
        <f t="shared" si="13"/>
        <v>1</v>
      </c>
    </row>
    <row r="33" spans="1:37" x14ac:dyDescent="0.3">
      <c r="A33" s="1" t="str">
        <f>'Лист 1'!$A32</f>
        <v>заказать гостиницу</v>
      </c>
      <c r="B33" s="1">
        <f>SUM('Лист 1'!$B32)/1</f>
        <v>3</v>
      </c>
      <c r="C33" s="1">
        <f>SUM('Лист 1'!$B32:$D32)/3</f>
        <v>3.3333333333333335</v>
      </c>
      <c r="D33" s="1">
        <f>SUM('Лист 1'!$B32:$F32)/5</f>
        <v>2.8</v>
      </c>
      <c r="E33" s="1">
        <f>'Лист 1'!$B32/LOG(2, 2)</f>
        <v>3</v>
      </c>
      <c r="F33" s="1">
        <f>E33+'Лист 1'!$C32/LOG(3, 2)+'Лист 1'!$D32/LOG(4, 2)</f>
        <v>7.0237190142858292</v>
      </c>
      <c r="G33" s="1">
        <f>F33+'Лист 1'!$E32/LOG(5, 2)+'Лист 1'!$F32/LOG(6, 2)</f>
        <v>8.6587777449016983</v>
      </c>
      <c r="H33" s="1">
        <f>INDEX(_xlfn._xlws.SORT('Лист 1'!$B32:$F32, 1, -1, TRUE), 1, 1)/LOG(2, 2)</f>
        <v>4</v>
      </c>
      <c r="I33" s="1">
        <f>H33+INDEX(_xlfn._xlws.SORT('Лист 1'!$B32:$F32, 1, -1, TRUE), 1, 2)/LOG(3, 2)+INDEX(_xlfn._xlws.SORT('Лист 1'!$B32:$F32, 1, -1, TRUE), 1, 3)/LOG(4, 2)</f>
        <v>7.3927892607143724</v>
      </c>
      <c r="J33" s="1">
        <f>I33+INDEX(_xlfn._xlws.SORT('Лист 1'!$B32:$F32, 1, -1, TRUE), 1, 4)/LOG(5, 2)+INDEX(_xlfn._xlws.SORT('Лист 1'!$B32:$F32, 1, -1, TRUE), 1, 5)/LOG(6, 2)</f>
        <v>9.0278479913302423</v>
      </c>
      <c r="K33" s="1">
        <f t="shared" si="5"/>
        <v>0.75</v>
      </c>
      <c r="L33" s="1">
        <f t="shared" si="6"/>
        <v>0.9500769961900849</v>
      </c>
      <c r="M33" s="1">
        <f t="shared" si="7"/>
        <v>0.95911869065773203</v>
      </c>
      <c r="N33" s="1">
        <f>SUM('Лист 1'!$G32)/1</f>
        <v>4</v>
      </c>
      <c r="O33" s="1">
        <f>SUM('Лист 1'!$G32:$I32)/3</f>
        <v>3.6666666666666665</v>
      </c>
      <c r="P33" s="1">
        <f>SUM('Лист 1'!$G32:$K32)/5</f>
        <v>3.4</v>
      </c>
      <c r="Q33" s="1">
        <f>'Лист 1'!$G32/LOG(2, 2)</f>
        <v>4</v>
      </c>
      <c r="R33" s="1">
        <f>Q33+'Лист 1'!$H32/LOG(3, 2)+'Лист 1'!$I32/LOG(4, 2)</f>
        <v>8.0237190142858292</v>
      </c>
      <c r="S33" s="1">
        <f>R33+'Лист 1'!$J32/LOG(5, 2)+'Лист 1'!$K32/LOG(6, 2)</f>
        <v>10.520130861048484</v>
      </c>
      <c r="T33" s="1">
        <f>INDEX(_xlfn._xlws.SORT('Лист 1'!$G32:$K32, 1, -1, TRUE), 1, 1)/LOG(2, 2)</f>
        <v>4</v>
      </c>
      <c r="U33" s="1">
        <f>T33+INDEX(_xlfn._xlws.SORT('Лист 1'!$G32:$K32, 1, -1, TRUE), 1, 2)/LOG(3, 2)+INDEX(_xlfn._xlws.SORT('Лист 1'!$G32:$K32, 1, -1, TRUE), 1, 3)/LOG(4, 2)</f>
        <v>8.5237190142858292</v>
      </c>
      <c r="V33" s="1">
        <f>U33+INDEX(_xlfn._xlws.SORT('Лист 1'!$B32:$F32, 1, -1, TRUE), 1, 4)/LOG(5, 2)+INDEX(_xlfn._xlws.SORT('Лист 1'!$B32:$F32, 1, -1, TRUE), 1, 5)/LOG(6, 2)</f>
        <v>10.158777744901698</v>
      </c>
      <c r="W33" s="1">
        <f t="shared" si="8"/>
        <v>1</v>
      </c>
      <c r="X33" s="1">
        <f t="shared" si="9"/>
        <v>0.94134015924715542</v>
      </c>
      <c r="Y33" s="1">
        <f t="shared" si="10"/>
        <v>1.0355705307489511</v>
      </c>
      <c r="Z33" s="1">
        <f>SUM('Лист 1'!$L32)/1</f>
        <v>1</v>
      </c>
      <c r="AA33" s="1">
        <f>SUM('Лист 1'!$L32:$N32)/3</f>
        <v>0.66666666666666663</v>
      </c>
      <c r="AB33" s="1">
        <f>SUM('Лист 1'!$L32:$P32)/5</f>
        <v>0.4</v>
      </c>
      <c r="AC33" s="1">
        <f>'Лист 1'!$L32/LOG(2, 2)</f>
        <v>1</v>
      </c>
      <c r="AD33" s="1">
        <f>AC33+'Лист 1'!$M32/LOG(3, 2)+'Лист 1'!$N32/LOG(4, 2)</f>
        <v>1.5</v>
      </c>
      <c r="AE33" s="1">
        <f>AD33+'Лист 1'!$O32/LOG(5, 2)+'Лист 1'!$P32/LOG(6, 2)</f>
        <v>1.5</v>
      </c>
      <c r="AF33" s="1">
        <f>INDEX(_xlfn._xlws.SORT('Лист 1'!$L32:$P32, 1, -1, TRUE), 1, 1)/LOG(2, 2)</f>
        <v>1</v>
      </c>
      <c r="AG33" s="1">
        <f>AF33+INDEX(_xlfn._xlws.SORT('Лист 1'!$L32:$P32, 1, -1, TRUE), 1, 2)/LOG(3, 2)+INDEX(_xlfn._xlws.SORT('Лист 1'!$L32:$P32, 1, -1, TRUE), 1, 3)/LOG(4, 2)</f>
        <v>1.6309297535714573</v>
      </c>
      <c r="AH33" s="1">
        <f>AG33+INDEX(_xlfn._xlws.SORT('Лист 1'!$L32:$P32, 1, -1, TRUE), 1, 4)/LOG(5, 2)+INDEX(_xlfn._xlws.SORT('Лист 1'!$L32:$P32, 1, -1, TRUE), 1, 5)/LOG(6, 2)</f>
        <v>1.6309297535714573</v>
      </c>
      <c r="AI33" s="1">
        <f t="shared" si="11"/>
        <v>1</v>
      </c>
      <c r="AJ33" s="1">
        <f t="shared" si="12"/>
        <v>0.91972078914818767</v>
      </c>
      <c r="AK33" s="1">
        <f t="shared" si="13"/>
        <v>0.91972078914818767</v>
      </c>
    </row>
    <row r="34" spans="1:37" x14ac:dyDescent="0.3">
      <c r="A34" s="1" t="str">
        <f>'Лист 1'!$A33</f>
        <v>Среднее значение</v>
      </c>
      <c r="B34" s="1">
        <f>AVERAGE(B4:B33)</f>
        <v>2.7333333333333334</v>
      </c>
      <c r="C34" s="1">
        <f t="shared" ref="C34:AK34" si="14">AVERAGE(C4:C33)</f>
        <v>2.1111111111111112</v>
      </c>
      <c r="D34" s="1">
        <f t="shared" si="14"/>
        <v>1.8466666666666669</v>
      </c>
      <c r="E34" s="1">
        <f t="shared" si="14"/>
        <v>2.7333333333333334</v>
      </c>
      <c r="F34" s="1">
        <f t="shared" si="14"/>
        <v>4.790828515357199</v>
      </c>
      <c r="G34" s="1">
        <f t="shared" si="14"/>
        <v>5.9828196576795323</v>
      </c>
      <c r="H34" s="1">
        <f t="shared" si="14"/>
        <v>3.0333333333333332</v>
      </c>
      <c r="I34" s="1">
        <f t="shared" si="14"/>
        <v>5.3888360916667333</v>
      </c>
      <c r="J34" s="1">
        <f t="shared" si="14"/>
        <v>6.2552762795605208</v>
      </c>
      <c r="K34" s="1">
        <f t="shared" si="14"/>
        <v>0.81666666666666665</v>
      </c>
      <c r="L34" s="1">
        <f t="shared" si="14"/>
        <v>0.81059530163025806</v>
      </c>
      <c r="M34" s="1">
        <f t="shared" si="14"/>
        <v>0.87948128655181224</v>
      </c>
      <c r="N34" s="1">
        <f t="shared" si="14"/>
        <v>2.3333333333333335</v>
      </c>
      <c r="O34" s="1">
        <f t="shared" si="14"/>
        <v>1.8999999999999997</v>
      </c>
      <c r="P34" s="1">
        <f t="shared" si="14"/>
        <v>1.593333333333333</v>
      </c>
      <c r="Q34" s="1">
        <f t="shared" si="14"/>
        <v>2.3333333333333335</v>
      </c>
      <c r="R34" s="1">
        <f t="shared" si="14"/>
        <v>4.2610688733333868</v>
      </c>
      <c r="S34" s="1">
        <f t="shared" si="14"/>
        <v>5.1905237374049689</v>
      </c>
      <c r="T34" s="1">
        <f t="shared" si="14"/>
        <v>2.6666666666666665</v>
      </c>
      <c r="U34" s="1">
        <f t="shared" si="14"/>
        <v>4.7916191491667259</v>
      </c>
      <c r="V34" s="1">
        <f t="shared" si="14"/>
        <v>5.6580593370605152</v>
      </c>
      <c r="W34" s="1">
        <f t="shared" si="14"/>
        <v>0.72222222222222221</v>
      </c>
      <c r="X34" s="1">
        <f t="shared" si="14"/>
        <v>0.73442917435362476</v>
      </c>
      <c r="Y34" s="1">
        <f t="shared" si="14"/>
        <v>0.79122235953990128</v>
      </c>
      <c r="Z34" s="1">
        <f t="shared" si="14"/>
        <v>2</v>
      </c>
      <c r="AA34" s="1">
        <f t="shared" si="14"/>
        <v>1.3444444444444446</v>
      </c>
      <c r="AB34" s="1">
        <f t="shared" si="14"/>
        <v>1.1133333333333333</v>
      </c>
      <c r="AC34" s="1">
        <f t="shared" si="14"/>
        <v>2</v>
      </c>
      <c r="AD34" s="1">
        <f t="shared" si="14"/>
        <v>3.1388677700000263</v>
      </c>
      <c r="AE34" s="1">
        <f t="shared" si="14"/>
        <v>3.7700226584866625</v>
      </c>
      <c r="AF34" s="1">
        <f t="shared" si="14"/>
        <v>2.2999999999999998</v>
      </c>
      <c r="AG34" s="1">
        <f t="shared" si="14"/>
        <v>3.6833016550000388</v>
      </c>
      <c r="AH34" s="1">
        <f t="shared" si="14"/>
        <v>4.0448683384399535</v>
      </c>
      <c r="AI34" s="1">
        <f t="shared" si="14"/>
        <v>0.6333333333333333</v>
      </c>
      <c r="AJ34" s="1">
        <f t="shared" si="14"/>
        <v>0.64352582612836617</v>
      </c>
      <c r="AK34" s="1">
        <f t="shared" si="14"/>
        <v>0.71431968850284377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A7017-00A7-43B4-94F2-7CD5C99B699B}">
  <dimension ref="A1:N5"/>
  <sheetViews>
    <sheetView workbookViewId="0">
      <selection activeCell="B8" sqref="B8"/>
    </sheetView>
  </sheetViews>
  <sheetFormatPr defaultRowHeight="14.4" x14ac:dyDescent="0.3"/>
  <cols>
    <col min="1" max="1" width="10.44140625" bestFit="1" customWidth="1"/>
  </cols>
  <sheetData>
    <row r="1" spans="1:14" x14ac:dyDescent="0.3">
      <c r="A1" s="1" t="s">
        <v>8</v>
      </c>
      <c r="B1" s="1" t="s">
        <v>3</v>
      </c>
      <c r="C1" s="1"/>
      <c r="D1" s="1"/>
      <c r="E1" s="1" t="s">
        <v>4</v>
      </c>
      <c r="F1" s="1"/>
      <c r="G1" s="1"/>
      <c r="H1" s="1" t="s">
        <v>6</v>
      </c>
      <c r="I1" s="1"/>
      <c r="J1" s="1"/>
      <c r="K1" s="1" t="s">
        <v>5</v>
      </c>
      <c r="L1" s="1"/>
      <c r="M1" s="1"/>
      <c r="N1" s="1" t="s">
        <v>7</v>
      </c>
    </row>
    <row r="2" spans="1:14" x14ac:dyDescent="0.3">
      <c r="A2" s="1"/>
      <c r="B2" s="1">
        <v>1</v>
      </c>
      <c r="C2" s="1">
        <v>3</v>
      </c>
      <c r="D2" s="1">
        <v>5</v>
      </c>
      <c r="E2" s="1">
        <v>1</v>
      </c>
      <c r="F2" s="1">
        <v>3</v>
      </c>
      <c r="G2" s="1">
        <v>5</v>
      </c>
      <c r="H2" s="1">
        <v>1</v>
      </c>
      <c r="I2" s="1">
        <v>3</v>
      </c>
      <c r="J2" s="1">
        <v>5</v>
      </c>
      <c r="K2" s="1">
        <v>1</v>
      </c>
      <c r="L2" s="1">
        <v>3</v>
      </c>
      <c r="M2" s="1">
        <v>5</v>
      </c>
      <c r="N2" s="1"/>
    </row>
    <row r="3" spans="1:14" x14ac:dyDescent="0.3">
      <c r="A3" s="1" t="s">
        <v>39</v>
      </c>
      <c r="B3" s="1">
        <f>'Лист 2'!B34</f>
        <v>2.7333333333333334</v>
      </c>
      <c r="C3" s="1">
        <f>'Лист 2'!C34</f>
        <v>2.1111111111111112</v>
      </c>
      <c r="D3" s="1">
        <f>'Лист 2'!D34</f>
        <v>1.8466666666666669</v>
      </c>
      <c r="E3" s="1">
        <f>'Лист 2'!E34</f>
        <v>2.7333333333333334</v>
      </c>
      <c r="F3" s="1">
        <f>'Лист 2'!F34</f>
        <v>4.790828515357199</v>
      </c>
      <c r="G3" s="1">
        <f>'Лист 2'!G34</f>
        <v>5.9828196576795323</v>
      </c>
      <c r="H3" s="1">
        <f>'Лист 2'!H34</f>
        <v>3.0333333333333332</v>
      </c>
      <c r="I3" s="1">
        <f>'Лист 2'!I34</f>
        <v>5.3888360916667333</v>
      </c>
      <c r="J3" s="1">
        <f>'Лист 2'!J34</f>
        <v>6.2552762795605208</v>
      </c>
      <c r="K3" s="1">
        <f>'Лист 2'!K34</f>
        <v>0.81666666666666665</v>
      </c>
      <c r="L3" s="1">
        <f>'Лист 2'!L34</f>
        <v>0.81059530163025806</v>
      </c>
      <c r="M3" s="1">
        <f>'Лист 2'!M34</f>
        <v>0.87948128655181224</v>
      </c>
      <c r="N3" s="1">
        <f>AVERAGE(B3:M3)</f>
        <v>3.1151901314075423</v>
      </c>
    </row>
    <row r="4" spans="1:14" x14ac:dyDescent="0.3">
      <c r="A4" s="1" t="s">
        <v>40</v>
      </c>
      <c r="B4" s="1">
        <f>'Лист 2'!N34</f>
        <v>2.3333333333333335</v>
      </c>
      <c r="C4" s="1">
        <f>'Лист 2'!O34</f>
        <v>1.8999999999999997</v>
      </c>
      <c r="D4" s="1">
        <f>'Лист 2'!P34</f>
        <v>1.593333333333333</v>
      </c>
      <c r="E4" s="1">
        <f>'Лист 2'!Q34</f>
        <v>2.3333333333333335</v>
      </c>
      <c r="F4" s="1">
        <f>'Лист 2'!R34</f>
        <v>4.2610688733333868</v>
      </c>
      <c r="G4" s="1">
        <f>'Лист 2'!S34</f>
        <v>5.1905237374049689</v>
      </c>
      <c r="H4" s="1">
        <f>'Лист 2'!T34</f>
        <v>2.6666666666666665</v>
      </c>
      <c r="I4" s="1">
        <f>'Лист 2'!U34</f>
        <v>4.7916191491667259</v>
      </c>
      <c r="J4" s="1">
        <f>'Лист 2'!V34</f>
        <v>5.6580593370605152</v>
      </c>
      <c r="K4" s="1">
        <f>'Лист 2'!W34</f>
        <v>0.72222222222222221</v>
      </c>
      <c r="L4" s="1">
        <f>'Лист 2'!X34</f>
        <v>0.73442917435362476</v>
      </c>
      <c r="M4" s="1">
        <f>'Лист 2'!Y34</f>
        <v>0.79122235953990128</v>
      </c>
      <c r="N4" s="1">
        <f t="shared" ref="N4:N5" si="0">AVERAGE(B4:M4)</f>
        <v>2.7479842933123337</v>
      </c>
    </row>
    <row r="5" spans="1:14" x14ac:dyDescent="0.3">
      <c r="A5" s="1" t="s">
        <v>0</v>
      </c>
      <c r="B5" s="1">
        <f>'Лист 2'!Z34</f>
        <v>2</v>
      </c>
      <c r="C5" s="1">
        <f>'Лист 2'!AA34</f>
        <v>1.3444444444444446</v>
      </c>
      <c r="D5" s="1">
        <f>'Лист 2'!AB34</f>
        <v>1.1133333333333333</v>
      </c>
      <c r="E5" s="1">
        <f>'Лист 2'!AC34</f>
        <v>2</v>
      </c>
      <c r="F5" s="1">
        <f>'Лист 2'!AD34</f>
        <v>3.1388677700000263</v>
      </c>
      <c r="G5" s="1">
        <f>'Лист 2'!AE34</f>
        <v>3.7700226584866625</v>
      </c>
      <c r="H5" s="1">
        <f>'Лист 2'!AF34</f>
        <v>2.2999999999999998</v>
      </c>
      <c r="I5" s="1">
        <f>'Лист 2'!AG34</f>
        <v>3.6833016550000388</v>
      </c>
      <c r="J5" s="1">
        <f>'Лист 2'!AH34</f>
        <v>4.0448683384399535</v>
      </c>
      <c r="K5" s="1">
        <f>'Лист 2'!AI34</f>
        <v>0.6333333333333333</v>
      </c>
      <c r="L5" s="1">
        <f>'Лист 2'!AJ34</f>
        <v>0.64352582612836617</v>
      </c>
      <c r="M5" s="1">
        <f>'Лист 2'!AK34</f>
        <v>0.71431968850284377</v>
      </c>
      <c r="N5" s="1">
        <f t="shared" si="0"/>
        <v>2.1155014206390841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 1</vt:lpstr>
      <vt:lpstr>Лист 2</vt:lpstr>
      <vt:lpstr>Лист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Sushko</dc:creator>
  <cp:lastModifiedBy>Pavel Sushko</cp:lastModifiedBy>
  <dcterms:created xsi:type="dcterms:W3CDTF">2020-03-09T10:49:00Z</dcterms:created>
  <dcterms:modified xsi:type="dcterms:W3CDTF">2020-03-26T23:09:42Z</dcterms:modified>
</cp:coreProperties>
</file>