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CSE\Data Analysis\Business Analytics with Excel\"/>
    </mc:Choice>
  </mc:AlternateContent>
  <xr:revisionPtr revIDLastSave="0" documentId="13_ncr:1_{C92B8B0D-0C3A-4BD4-A699-E1138F5998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1" l="1"/>
  <c r="AD30" i="1"/>
  <c r="AD29" i="1"/>
  <c r="AD28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4" i="1"/>
  <c r="C31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H28" i="1"/>
  <c r="E28" i="1"/>
  <c r="F28" i="1"/>
  <c r="G28" i="1"/>
  <c r="E29" i="1"/>
  <c r="F29" i="1"/>
  <c r="G29" i="1"/>
  <c r="H29" i="1"/>
  <c r="E30" i="1"/>
  <c r="F30" i="1"/>
  <c r="G30" i="1"/>
  <c r="H30" i="1"/>
  <c r="E31" i="1"/>
  <c r="F31" i="1"/>
  <c r="G31" i="1"/>
  <c r="H31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Z3" i="1"/>
  <c r="AA3" i="1" s="1"/>
  <c r="AB3" i="1" s="1"/>
  <c r="Y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U3" i="1"/>
  <c r="V3" i="1"/>
  <c r="W3" i="1" s="1"/>
  <c r="T3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O3" i="1"/>
  <c r="P3" i="1" s="1"/>
  <c r="Q3" i="1" s="1"/>
  <c r="R3" i="1" s="1"/>
  <c r="K4" i="1"/>
  <c r="L4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V13" i="1" s="1"/>
  <c r="L12" i="1"/>
  <c r="L11" i="1"/>
  <c r="L10" i="1"/>
  <c r="L9" i="1"/>
  <c r="L8" i="1"/>
  <c r="L7" i="1"/>
  <c r="L6" i="1"/>
  <c r="L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D31" i="1"/>
  <c r="D28" i="1"/>
  <c r="D30" i="1"/>
  <c r="D29" i="1"/>
  <c r="C30" i="1"/>
  <c r="C29" i="1"/>
  <c r="C28" i="1"/>
  <c r="X10" i="1"/>
  <c r="X14" i="1"/>
  <c r="X18" i="1"/>
  <c r="X22" i="1"/>
  <c r="X26" i="1"/>
  <c r="X23" i="1" l="1"/>
  <c r="X19" i="1"/>
  <c r="X15" i="1"/>
  <c r="X11" i="1"/>
  <c r="X7" i="1"/>
  <c r="X24" i="1"/>
  <c r="X20" i="1"/>
  <c r="X16" i="1"/>
  <c r="X12" i="1"/>
  <c r="X8" i="1"/>
  <c r="X6" i="1"/>
  <c r="X25" i="1"/>
  <c r="X21" i="1"/>
  <c r="X17" i="1"/>
  <c r="X13" i="1"/>
  <c r="X9" i="1"/>
  <c r="X5" i="1"/>
  <c r="S28" i="1"/>
  <c r="S30" i="1"/>
  <c r="S31" i="1"/>
  <c r="S29" i="1"/>
  <c r="N28" i="1"/>
  <c r="X4" i="1"/>
  <c r="N30" i="1"/>
  <c r="N31" i="1"/>
  <c r="N29" i="1"/>
  <c r="X30" i="1" l="1"/>
  <c r="X31" i="1"/>
  <c r="X28" i="1"/>
  <c r="X29" i="1"/>
</calcChain>
</file>

<file path=xl/sharedStrings.xml><?xml version="1.0" encoding="utf-8"?>
<sst xmlns="http://schemas.openxmlformats.org/spreadsheetml/2006/main" count="62" uniqueCount="60">
  <si>
    <t>Employee Payroll</t>
  </si>
  <si>
    <t>Last Name</t>
  </si>
  <si>
    <t>First Name</t>
  </si>
  <si>
    <t>Hourly Wage</t>
  </si>
  <si>
    <t>House Worked</t>
  </si>
  <si>
    <t>Pay</t>
  </si>
  <si>
    <t xml:space="preserve">James </t>
  </si>
  <si>
    <t>Hansen</t>
  </si>
  <si>
    <t xml:space="preserve">David </t>
  </si>
  <si>
    <t>Ritter</t>
  </si>
  <si>
    <t xml:space="preserve">Tom Alter </t>
  </si>
  <si>
    <t>Reiter</t>
  </si>
  <si>
    <t>Murray</t>
  </si>
  <si>
    <t xml:space="preserve">Armando </t>
  </si>
  <si>
    <t xml:space="preserve">AUBREY </t>
  </si>
  <si>
    <t>Mitchum</t>
  </si>
  <si>
    <t xml:space="preserve">BASIL </t>
  </si>
  <si>
    <t>Swindell</t>
  </si>
  <si>
    <t xml:space="preserve">AUSTIN </t>
  </si>
  <si>
    <t>Brown</t>
  </si>
  <si>
    <t xml:space="preserve">BERNARD </t>
  </si>
  <si>
    <t>Waco</t>
  </si>
  <si>
    <t xml:space="preserve">BLAKE </t>
  </si>
  <si>
    <t>Holt</t>
  </si>
  <si>
    <t xml:space="preserve">SMITH </t>
  </si>
  <si>
    <t>Maxwell</t>
  </si>
  <si>
    <t xml:space="preserve">JOHNSON </t>
  </si>
  <si>
    <t>Jacobs</t>
  </si>
  <si>
    <t xml:space="preserve">WILLIAMS </t>
  </si>
  <si>
    <t>Morse</t>
  </si>
  <si>
    <t xml:space="preserve">BROWN </t>
  </si>
  <si>
    <t>Freymann</t>
  </si>
  <si>
    <t xml:space="preserve">MILLER </t>
  </si>
  <si>
    <t>Peterman</t>
  </si>
  <si>
    <t xml:space="preserve">JONES </t>
  </si>
  <si>
    <t>Fuller</t>
  </si>
  <si>
    <t xml:space="preserve">DAVIS </t>
  </si>
  <si>
    <t>Boland</t>
  </si>
  <si>
    <t xml:space="preserve">GARCIA </t>
  </si>
  <si>
    <t>Jones</t>
  </si>
  <si>
    <t xml:space="preserve">RODRIGUEZ </t>
  </si>
  <si>
    <t>Sink</t>
  </si>
  <si>
    <t xml:space="preserve">WILSON </t>
  </si>
  <si>
    <t>Hightower</t>
  </si>
  <si>
    <t xml:space="preserve">MARTINEZ </t>
  </si>
  <si>
    <t>Blume</t>
  </si>
  <si>
    <t xml:space="preserve">ANDERSON </t>
  </si>
  <si>
    <t>Ann</t>
  </si>
  <si>
    <t xml:space="preserve">TAYLOR </t>
  </si>
  <si>
    <t>Klamczynski</t>
  </si>
  <si>
    <t>Max</t>
  </si>
  <si>
    <t>Min</t>
  </si>
  <si>
    <t>Average</t>
  </si>
  <si>
    <t>Total</t>
  </si>
  <si>
    <t>Over time Hours</t>
  </si>
  <si>
    <t>Overtime Bonus</t>
  </si>
  <si>
    <t>Total Pay</t>
  </si>
  <si>
    <t xml:space="preserve">  Employee payroll</t>
  </si>
  <si>
    <t xml:space="preserve"> 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</si>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</sst>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2" fillId="2" borderId="1" xfId="2" applyBorder="1"/>
    <xf numFmtId="0" fontId="3" fillId="3" borderId="0" xfId="0" applyFont="1" applyFill="1"/>
    <xf numFmtId="0" fontId="0" fillId="3" borderId="0" xfId="0" applyFill="1"/>
    <xf numFmtId="44" fontId="0" fillId="3" borderId="0" xfId="0" applyNumberFormat="1" applyFill="1"/>
    <xf numFmtId="164" fontId="0" fillId="3" borderId="0" xfId="0" applyNumberFormat="1" applyFill="1"/>
    <xf numFmtId="44" fontId="0" fillId="3" borderId="0" xfId="1" applyFont="1" applyFill="1"/>
    <xf numFmtId="0" fontId="3" fillId="4" borderId="0" xfId="0" applyFont="1" applyFill="1"/>
    <xf numFmtId="0" fontId="0" fillId="4" borderId="0" xfId="0" applyFill="1"/>
    <xf numFmtId="44" fontId="0" fillId="4" borderId="0" xfId="0" applyNumberFormat="1" applyFill="1"/>
    <xf numFmtId="164" fontId="0" fillId="4" borderId="0" xfId="0" applyNumberFormat="1" applyFill="1"/>
    <xf numFmtId="44" fontId="0" fillId="4" borderId="0" xfId="1" applyFont="1" applyFill="1"/>
    <xf numFmtId="0" fontId="3" fillId="5" borderId="0" xfId="0" applyFont="1" applyFill="1"/>
    <xf numFmtId="0" fontId="0" fillId="5" borderId="0" xfId="0" applyFill="1"/>
    <xf numFmtId="44" fontId="0" fillId="5" borderId="0" xfId="0" applyNumberFormat="1" applyFill="1"/>
    <xf numFmtId="164" fontId="0" fillId="5" borderId="0" xfId="0" applyNumberFormat="1" applyFill="1"/>
    <xf numFmtId="44" fontId="0" fillId="5" borderId="0" xfId="1" applyFont="1" applyFill="1"/>
    <xf numFmtId="0" fontId="3" fillId="6" borderId="0" xfId="0" applyFont="1" applyFill="1"/>
    <xf numFmtId="0" fontId="0" fillId="6" borderId="0" xfId="0" applyFill="1"/>
    <xf numFmtId="0" fontId="4" fillId="8" borderId="0" xfId="0" applyFont="1" applyFill="1"/>
    <xf numFmtId="0" fontId="0" fillId="7" borderId="0" xfId="0" applyFont="1" applyFill="1"/>
    <xf numFmtId="0" fontId="0" fillId="0" borderId="0" xfId="0" applyFont="1"/>
    <xf numFmtId="16" fontId="0" fillId="9" borderId="0" xfId="0" applyNumberFormat="1" applyFont="1" applyFill="1"/>
    <xf numFmtId="0" fontId="0" fillId="9" borderId="0" xfId="0" applyFill="1"/>
    <xf numFmtId="16" fontId="0" fillId="10" borderId="0" xfId="0" applyNumberFormat="1" applyFont="1" applyFill="1"/>
    <xf numFmtId="0" fontId="0" fillId="10" borderId="0" xfId="0" applyFill="1"/>
    <xf numFmtId="16" fontId="0" fillId="5" borderId="0" xfId="0" applyNumberFormat="1" applyFont="1" applyFill="1"/>
    <xf numFmtId="16" fontId="0" fillId="11" borderId="0" xfId="0" applyNumberFormat="1" applyFont="1" applyFill="1"/>
    <xf numFmtId="44" fontId="0" fillId="11" borderId="0" xfId="0" applyNumberFormat="1" applyFill="1"/>
    <xf numFmtId="16" fontId="0" fillId="12" borderId="0" xfId="0" applyNumberFormat="1" applyFont="1" applyFill="1"/>
    <xf numFmtId="44" fontId="0" fillId="12" borderId="0" xfId="0" applyNumberFormat="1" applyFill="1"/>
    <xf numFmtId="44" fontId="0" fillId="6" borderId="0" xfId="0" applyNumberFormat="1" applyFill="1"/>
    <xf numFmtId="0" fontId="0" fillId="13" borderId="0" xfId="0" applyFont="1" applyFill="1"/>
    <xf numFmtId="44" fontId="0" fillId="13" borderId="0" xfId="1" applyFont="1" applyFill="1"/>
    <xf numFmtId="0" fontId="0" fillId="14" borderId="0" xfId="0" applyFill="1"/>
    <xf numFmtId="44" fontId="0" fillId="14" borderId="0" xfId="0" applyNumberFormat="1" applyFill="1"/>
    <xf numFmtId="44" fontId="0" fillId="6" borderId="0" xfId="1" applyFont="1" applyFill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tabSelected="1" zoomScaleNormal="100" workbookViewId="0">
      <selection activeCell="S32" sqref="S32"/>
    </sheetView>
  </sheetViews>
  <sheetFormatPr defaultRowHeight="15" x14ac:dyDescent="0.25"/>
  <cols>
    <col min="1" max="1" width="20.28515625" customWidth="1"/>
    <col min="2" max="2" width="13" customWidth="1"/>
    <col min="3" max="3" width="13.140625" customWidth="1"/>
    <col min="4" max="8" width="13.85546875" customWidth="1"/>
    <col min="9" max="13" width="16.140625" customWidth="1"/>
    <col min="14" max="18" width="13.140625" customWidth="1"/>
    <col min="19" max="23" width="15" customWidth="1"/>
    <col min="24" max="24" width="11.28515625" customWidth="1"/>
    <col min="25" max="28" width="11.5703125" bestFit="1" customWidth="1"/>
    <col min="30" max="30" width="11.5703125" bestFit="1" customWidth="1"/>
  </cols>
  <sheetData>
    <row r="1" spans="1:33" x14ac:dyDescent="0.25">
      <c r="A1" s="1" t="s">
        <v>0</v>
      </c>
      <c r="B1" t="s">
        <v>57</v>
      </c>
    </row>
    <row r="2" spans="1:33" x14ac:dyDescent="0.25">
      <c r="B2" t="s">
        <v>58</v>
      </c>
      <c r="D2" s="19" t="s">
        <v>4</v>
      </c>
      <c r="E2" s="19"/>
      <c r="F2" s="19"/>
      <c r="G2" s="19"/>
      <c r="H2" s="19"/>
      <c r="I2" s="19" t="s">
        <v>54</v>
      </c>
      <c r="J2" s="19"/>
      <c r="K2" s="19"/>
      <c r="L2" s="19"/>
      <c r="M2" s="19"/>
      <c r="N2" s="19" t="s">
        <v>5</v>
      </c>
      <c r="O2" s="19"/>
      <c r="P2" s="19"/>
      <c r="Q2" s="19"/>
      <c r="R2" s="19"/>
      <c r="S2" s="19" t="s">
        <v>55</v>
      </c>
      <c r="T2" s="19"/>
      <c r="U2" s="19"/>
      <c r="V2" s="19"/>
      <c r="W2" s="19"/>
      <c r="X2" s="19" t="s">
        <v>56</v>
      </c>
    </row>
    <row r="3" spans="1:33" x14ac:dyDescent="0.25">
      <c r="A3" s="20" t="s">
        <v>1</v>
      </c>
      <c r="B3" s="20" t="s">
        <v>2</v>
      </c>
      <c r="C3" s="32" t="s">
        <v>3</v>
      </c>
      <c r="D3" s="22">
        <v>44197</v>
      </c>
      <c r="E3" s="22">
        <f>D3+7</f>
        <v>44204</v>
      </c>
      <c r="F3" s="22">
        <f t="shared" ref="F3" si="0">E3+7</f>
        <v>44211</v>
      </c>
      <c r="G3" s="22">
        <f>F3+7</f>
        <v>44218</v>
      </c>
      <c r="H3" s="22">
        <f>G3+7</f>
        <v>44225</v>
      </c>
      <c r="I3" s="24">
        <v>44197</v>
      </c>
      <c r="J3" s="24">
        <f>I3+7</f>
        <v>44204</v>
      </c>
      <c r="K3" s="24">
        <f t="shared" ref="K3:M3" si="1">J3+7</f>
        <v>44211</v>
      </c>
      <c r="L3" s="24">
        <f t="shared" si="1"/>
        <v>44218</v>
      </c>
      <c r="M3" s="24">
        <f t="shared" si="1"/>
        <v>44225</v>
      </c>
      <c r="N3" s="26">
        <v>44197</v>
      </c>
      <c r="O3" s="26">
        <f>N3+7</f>
        <v>44204</v>
      </c>
      <c r="P3" s="26">
        <f t="shared" ref="P3:R3" si="2">O3+7</f>
        <v>44211</v>
      </c>
      <c r="Q3" s="26">
        <f t="shared" si="2"/>
        <v>44218</v>
      </c>
      <c r="R3" s="26">
        <f t="shared" si="2"/>
        <v>44225</v>
      </c>
      <c r="S3" s="27">
        <v>44197</v>
      </c>
      <c r="T3" s="27">
        <f>S3+7</f>
        <v>44204</v>
      </c>
      <c r="U3" s="27">
        <f t="shared" ref="U3:W3" si="3">T3+7</f>
        <v>44211</v>
      </c>
      <c r="V3" s="27">
        <f t="shared" si="3"/>
        <v>44218</v>
      </c>
      <c r="W3" s="27">
        <f t="shared" si="3"/>
        <v>44225</v>
      </c>
      <c r="X3" s="29">
        <v>44197</v>
      </c>
      <c r="Y3" s="29">
        <f>X3+7</f>
        <v>44204</v>
      </c>
      <c r="Z3" s="29">
        <f t="shared" ref="Z3:AB3" si="4">Y3+7</f>
        <v>44211</v>
      </c>
      <c r="AA3" s="29">
        <f t="shared" si="4"/>
        <v>44218</v>
      </c>
      <c r="AB3" s="29">
        <f t="shared" si="4"/>
        <v>44225</v>
      </c>
      <c r="AC3" s="21"/>
      <c r="AD3" s="34" t="s">
        <v>59</v>
      </c>
      <c r="AE3" s="21"/>
      <c r="AF3" s="21"/>
      <c r="AG3" s="21"/>
    </row>
    <row r="4" spans="1:33" x14ac:dyDescent="0.25">
      <c r="A4" t="s">
        <v>6</v>
      </c>
      <c r="B4" t="s">
        <v>7</v>
      </c>
      <c r="C4" s="33">
        <v>15.9</v>
      </c>
      <c r="D4" s="23">
        <v>40</v>
      </c>
      <c r="E4" s="23">
        <v>40</v>
      </c>
      <c r="F4" s="23">
        <v>40</v>
      </c>
      <c r="G4" s="23">
        <v>40</v>
      </c>
      <c r="H4" s="23">
        <v>40</v>
      </c>
      <c r="I4" s="25">
        <f>IF(D4&gt;40,D4-40,0)</f>
        <v>0</v>
      </c>
      <c r="J4" s="25">
        <f>IF(E4&gt;40,E4-40,0)</f>
        <v>0</v>
      </c>
      <c r="K4" s="25">
        <f>IF(F4&gt;40,F4-40,0)</f>
        <v>0</v>
      </c>
      <c r="L4" s="25">
        <f>IF(G4&gt;40,G4-40,0)</f>
        <v>0</v>
      </c>
      <c r="M4" s="25">
        <f>IF(H4&gt;40,H4-40,0)</f>
        <v>0</v>
      </c>
      <c r="N4" s="14">
        <f>$C4*D4</f>
        <v>636</v>
      </c>
      <c r="O4" s="14">
        <f>$C4*E4</f>
        <v>636</v>
      </c>
      <c r="P4" s="14">
        <f>$C4*F4</f>
        <v>636</v>
      </c>
      <c r="Q4" s="14">
        <f>$C4*G4</f>
        <v>636</v>
      </c>
      <c r="R4" s="14">
        <f>$C4*H4</f>
        <v>636</v>
      </c>
      <c r="S4" s="28">
        <f>0.5*$C4*I4</f>
        <v>0</v>
      </c>
      <c r="T4" s="28">
        <f>0.5*$C4*J4</f>
        <v>0</v>
      </c>
      <c r="U4" s="28">
        <f t="shared" ref="U4:W19" si="5">0.5*$C4*K4</f>
        <v>0</v>
      </c>
      <c r="V4" s="28">
        <f t="shared" si="5"/>
        <v>0</v>
      </c>
      <c r="W4" s="28">
        <f t="shared" si="5"/>
        <v>0</v>
      </c>
      <c r="X4" s="30">
        <f>N4+S4</f>
        <v>636</v>
      </c>
      <c r="Y4" s="30">
        <f t="shared" ref="Y4:AB19" si="6">O4+T4</f>
        <v>636</v>
      </c>
      <c r="Z4" s="30">
        <f t="shared" si="6"/>
        <v>636</v>
      </c>
      <c r="AA4" s="30">
        <f t="shared" si="6"/>
        <v>636</v>
      </c>
      <c r="AB4" s="30">
        <f t="shared" si="6"/>
        <v>636</v>
      </c>
      <c r="AD4" s="35">
        <f>SUM(X4:AB4)</f>
        <v>3180</v>
      </c>
    </row>
    <row r="5" spans="1:33" x14ac:dyDescent="0.25">
      <c r="A5" t="s">
        <v>8</v>
      </c>
      <c r="B5" t="s">
        <v>9</v>
      </c>
      <c r="C5" s="33">
        <v>10</v>
      </c>
      <c r="D5" s="23">
        <v>42</v>
      </c>
      <c r="E5" s="23">
        <v>36</v>
      </c>
      <c r="F5" s="23">
        <v>36</v>
      </c>
      <c r="G5" s="23">
        <v>36</v>
      </c>
      <c r="H5" s="23">
        <v>36</v>
      </c>
      <c r="I5" s="25">
        <f>IF(D5&gt;40,D5-40,0)</f>
        <v>2</v>
      </c>
      <c r="J5" s="25">
        <f>IF(E5&gt;40,E5-40,0)</f>
        <v>0</v>
      </c>
      <c r="K5" s="25">
        <f>IF(F5&gt;40,F5-40,0)</f>
        <v>0</v>
      </c>
      <c r="L5" s="25">
        <f>IF(G5&gt;40,G5-40,0)</f>
        <v>0</v>
      </c>
      <c r="M5" s="25">
        <f>IF(H5&gt;40,H5-40,0)</f>
        <v>0</v>
      </c>
      <c r="N5" s="14">
        <f t="shared" ref="N5:R26" si="7">$C5*D5</f>
        <v>420</v>
      </c>
      <c r="O5" s="14">
        <f t="shared" si="7"/>
        <v>360</v>
      </c>
      <c r="P5" s="14">
        <f t="shared" si="7"/>
        <v>360</v>
      </c>
      <c r="Q5" s="14">
        <f t="shared" si="7"/>
        <v>360</v>
      </c>
      <c r="R5" s="14">
        <f t="shared" si="7"/>
        <v>360</v>
      </c>
      <c r="S5" s="28">
        <f t="shared" ref="S5:T26" si="8">0.5*$C5*I5</f>
        <v>10</v>
      </c>
      <c r="T5" s="28">
        <f t="shared" si="8"/>
        <v>0</v>
      </c>
      <c r="U5" s="28">
        <f t="shared" si="5"/>
        <v>0</v>
      </c>
      <c r="V5" s="28">
        <f t="shared" si="5"/>
        <v>0</v>
      </c>
      <c r="W5" s="28">
        <f t="shared" si="5"/>
        <v>0</v>
      </c>
      <c r="X5" s="30">
        <f t="shared" ref="X5:X26" si="9">N5+S5</f>
        <v>430</v>
      </c>
      <c r="Y5" s="30">
        <f t="shared" si="6"/>
        <v>360</v>
      </c>
      <c r="Z5" s="30">
        <f t="shared" si="6"/>
        <v>360</v>
      </c>
      <c r="AA5" s="30">
        <f t="shared" si="6"/>
        <v>360</v>
      </c>
      <c r="AB5" s="30">
        <f t="shared" si="6"/>
        <v>360</v>
      </c>
      <c r="AD5" s="35">
        <f t="shared" ref="AD5:AD26" si="10">SUM(X5:AB5)</f>
        <v>1870</v>
      </c>
    </row>
    <row r="6" spans="1:33" x14ac:dyDescent="0.25">
      <c r="A6" t="s">
        <v>10</v>
      </c>
      <c r="B6" t="s">
        <v>11</v>
      </c>
      <c r="C6" s="33">
        <v>22.1</v>
      </c>
      <c r="D6" s="23">
        <v>41</v>
      </c>
      <c r="E6" s="23">
        <v>38</v>
      </c>
      <c r="F6" s="23">
        <v>38</v>
      </c>
      <c r="G6" s="23">
        <v>38</v>
      </c>
      <c r="H6" s="23">
        <v>38</v>
      </c>
      <c r="I6" s="25">
        <f>IF(D6&gt;40,D6-40,0)</f>
        <v>1</v>
      </c>
      <c r="J6" s="25">
        <f>IF(E6&gt;40,E6-40,0)</f>
        <v>0</v>
      </c>
      <c r="K6" s="25">
        <f>IF(F6&gt;40,F6-40,0)</f>
        <v>0</v>
      </c>
      <c r="L6" s="25">
        <f>IF(G6&gt;40,G6-40,0)</f>
        <v>0</v>
      </c>
      <c r="M6" s="25">
        <f>IF(H6&gt;40,H6-40,0)</f>
        <v>0</v>
      </c>
      <c r="N6" s="14">
        <f t="shared" si="7"/>
        <v>906.1</v>
      </c>
      <c r="O6" s="14">
        <f t="shared" si="7"/>
        <v>839.80000000000007</v>
      </c>
      <c r="P6" s="14">
        <f t="shared" si="7"/>
        <v>839.80000000000007</v>
      </c>
      <c r="Q6" s="14">
        <f t="shared" si="7"/>
        <v>839.80000000000007</v>
      </c>
      <c r="R6" s="14">
        <f t="shared" si="7"/>
        <v>839.80000000000007</v>
      </c>
      <c r="S6" s="28">
        <f t="shared" si="8"/>
        <v>11.05</v>
      </c>
      <c r="T6" s="28">
        <f t="shared" si="8"/>
        <v>0</v>
      </c>
      <c r="U6" s="28">
        <f t="shared" si="5"/>
        <v>0</v>
      </c>
      <c r="V6" s="28">
        <f t="shared" si="5"/>
        <v>0</v>
      </c>
      <c r="W6" s="28">
        <f t="shared" si="5"/>
        <v>0</v>
      </c>
      <c r="X6" s="30">
        <f t="shared" si="9"/>
        <v>917.15</v>
      </c>
      <c r="Y6" s="30">
        <f t="shared" si="6"/>
        <v>839.80000000000007</v>
      </c>
      <c r="Z6" s="30">
        <f t="shared" si="6"/>
        <v>839.80000000000007</v>
      </c>
      <c r="AA6" s="30">
        <f t="shared" si="6"/>
        <v>839.80000000000007</v>
      </c>
      <c r="AB6" s="30">
        <f t="shared" si="6"/>
        <v>839.80000000000007</v>
      </c>
      <c r="AD6" s="35">
        <f t="shared" si="10"/>
        <v>4276.3500000000004</v>
      </c>
    </row>
    <row r="7" spans="1:33" x14ac:dyDescent="0.25">
      <c r="A7" t="s">
        <v>6</v>
      </c>
      <c r="B7" t="s">
        <v>12</v>
      </c>
      <c r="C7" s="33">
        <v>19.2</v>
      </c>
      <c r="D7" s="23">
        <v>39</v>
      </c>
      <c r="E7" s="23">
        <v>42</v>
      </c>
      <c r="F7" s="23">
        <v>42</v>
      </c>
      <c r="G7" s="23">
        <v>42</v>
      </c>
      <c r="H7" s="23">
        <v>42</v>
      </c>
      <c r="I7" s="25">
        <f>IF(D7&gt;40,D7-40,0)</f>
        <v>0</v>
      </c>
      <c r="J7" s="25">
        <f>IF(E7&gt;40,E7-40,0)</f>
        <v>2</v>
      </c>
      <c r="K7" s="25">
        <f>IF(F7&gt;40,F7-40,0)</f>
        <v>2</v>
      </c>
      <c r="L7" s="25">
        <f>IF(G7&gt;40,G7-40,0)</f>
        <v>2</v>
      </c>
      <c r="M7" s="25">
        <f>IF(H7&gt;40,H7-40,0)</f>
        <v>2</v>
      </c>
      <c r="N7" s="14">
        <f t="shared" si="7"/>
        <v>748.8</v>
      </c>
      <c r="O7" s="14">
        <f t="shared" si="7"/>
        <v>806.4</v>
      </c>
      <c r="P7" s="14">
        <f t="shared" si="7"/>
        <v>806.4</v>
      </c>
      <c r="Q7" s="14">
        <f t="shared" si="7"/>
        <v>806.4</v>
      </c>
      <c r="R7" s="14">
        <f t="shared" si="7"/>
        <v>806.4</v>
      </c>
      <c r="S7" s="28">
        <f t="shared" si="8"/>
        <v>0</v>
      </c>
      <c r="T7" s="28">
        <f t="shared" si="8"/>
        <v>19.2</v>
      </c>
      <c r="U7" s="28">
        <f t="shared" si="5"/>
        <v>19.2</v>
      </c>
      <c r="V7" s="28">
        <f t="shared" si="5"/>
        <v>19.2</v>
      </c>
      <c r="W7" s="28">
        <f t="shared" si="5"/>
        <v>19.2</v>
      </c>
      <c r="X7" s="30">
        <f t="shared" si="9"/>
        <v>748.8</v>
      </c>
      <c r="Y7" s="30">
        <f t="shared" si="6"/>
        <v>825.6</v>
      </c>
      <c r="Z7" s="30">
        <f t="shared" si="6"/>
        <v>825.6</v>
      </c>
      <c r="AA7" s="30">
        <f t="shared" si="6"/>
        <v>825.6</v>
      </c>
      <c r="AB7" s="30">
        <f t="shared" si="6"/>
        <v>825.6</v>
      </c>
      <c r="AD7" s="35">
        <f t="shared" si="10"/>
        <v>4051.2</v>
      </c>
    </row>
    <row r="8" spans="1:33" x14ac:dyDescent="0.25">
      <c r="A8" t="s">
        <v>13</v>
      </c>
      <c r="B8" t="s">
        <v>7</v>
      </c>
      <c r="C8" s="33">
        <v>15</v>
      </c>
      <c r="D8" s="23">
        <v>41</v>
      </c>
      <c r="E8" s="23">
        <v>41</v>
      </c>
      <c r="F8" s="23">
        <v>41</v>
      </c>
      <c r="G8" s="23">
        <v>41</v>
      </c>
      <c r="H8" s="23">
        <v>41</v>
      </c>
      <c r="I8" s="25">
        <f>IF(D8&gt;40,D8-40,0)</f>
        <v>1</v>
      </c>
      <c r="J8" s="25">
        <f>IF(E8&gt;40,E8-40,0)</f>
        <v>1</v>
      </c>
      <c r="K8" s="25">
        <f>IF(F8&gt;40,F8-40,0)</f>
        <v>1</v>
      </c>
      <c r="L8" s="25">
        <f>IF(G8&gt;40,G8-40,0)</f>
        <v>1</v>
      </c>
      <c r="M8" s="25">
        <f>IF(H8&gt;40,H8-40,0)</f>
        <v>1</v>
      </c>
      <c r="N8" s="14">
        <f t="shared" si="7"/>
        <v>615</v>
      </c>
      <c r="O8" s="14">
        <f t="shared" si="7"/>
        <v>615</v>
      </c>
      <c r="P8" s="14">
        <f t="shared" si="7"/>
        <v>615</v>
      </c>
      <c r="Q8" s="14">
        <f t="shared" si="7"/>
        <v>615</v>
      </c>
      <c r="R8" s="14">
        <f t="shared" si="7"/>
        <v>615</v>
      </c>
      <c r="S8" s="28">
        <f t="shared" si="8"/>
        <v>7.5</v>
      </c>
      <c r="T8" s="28">
        <f t="shared" si="8"/>
        <v>7.5</v>
      </c>
      <c r="U8" s="28">
        <f t="shared" si="5"/>
        <v>7.5</v>
      </c>
      <c r="V8" s="28">
        <f t="shared" si="5"/>
        <v>7.5</v>
      </c>
      <c r="W8" s="28">
        <f t="shared" si="5"/>
        <v>7.5</v>
      </c>
      <c r="X8" s="30">
        <f t="shared" si="9"/>
        <v>622.5</v>
      </c>
      <c r="Y8" s="30">
        <f t="shared" si="6"/>
        <v>622.5</v>
      </c>
      <c r="Z8" s="30">
        <f t="shared" si="6"/>
        <v>622.5</v>
      </c>
      <c r="AA8" s="30">
        <f t="shared" si="6"/>
        <v>622.5</v>
      </c>
      <c r="AB8" s="30">
        <f t="shared" si="6"/>
        <v>622.5</v>
      </c>
      <c r="AD8" s="35">
        <f t="shared" si="10"/>
        <v>3112.5</v>
      </c>
    </row>
    <row r="9" spans="1:33" x14ac:dyDescent="0.25">
      <c r="A9" t="s">
        <v>14</v>
      </c>
      <c r="B9" t="s">
        <v>15</v>
      </c>
      <c r="C9" s="33">
        <v>12.3</v>
      </c>
      <c r="D9" s="23">
        <v>44</v>
      </c>
      <c r="E9" s="23">
        <v>39</v>
      </c>
      <c r="F9" s="23">
        <v>39</v>
      </c>
      <c r="G9" s="23">
        <v>42</v>
      </c>
      <c r="H9" s="23">
        <v>39</v>
      </c>
      <c r="I9" s="25">
        <f>IF(D9&gt;40,D9-40,0)</f>
        <v>4</v>
      </c>
      <c r="J9" s="25">
        <f>IF(E9&gt;40,E9-40,0)</f>
        <v>0</v>
      </c>
      <c r="K9" s="25">
        <f>IF(F9&gt;40,F9-40,0)</f>
        <v>0</v>
      </c>
      <c r="L9" s="25">
        <f>IF(G9&gt;40,G9-40,0)</f>
        <v>2</v>
      </c>
      <c r="M9" s="25">
        <f>IF(H9&gt;40,H9-40,0)</f>
        <v>0</v>
      </c>
      <c r="N9" s="14">
        <f t="shared" si="7"/>
        <v>541.20000000000005</v>
      </c>
      <c r="O9" s="14">
        <f t="shared" si="7"/>
        <v>479.70000000000005</v>
      </c>
      <c r="P9" s="14">
        <f t="shared" si="7"/>
        <v>479.70000000000005</v>
      </c>
      <c r="Q9" s="14">
        <f t="shared" si="7"/>
        <v>516.6</v>
      </c>
      <c r="R9" s="14">
        <f t="shared" si="7"/>
        <v>479.70000000000005</v>
      </c>
      <c r="S9" s="28">
        <f t="shared" si="8"/>
        <v>24.6</v>
      </c>
      <c r="T9" s="28">
        <f t="shared" si="8"/>
        <v>0</v>
      </c>
      <c r="U9" s="28">
        <f t="shared" si="5"/>
        <v>0</v>
      </c>
      <c r="V9" s="28">
        <f t="shared" si="5"/>
        <v>12.3</v>
      </c>
      <c r="W9" s="28">
        <f t="shared" si="5"/>
        <v>0</v>
      </c>
      <c r="X9" s="30">
        <f t="shared" si="9"/>
        <v>565.80000000000007</v>
      </c>
      <c r="Y9" s="30">
        <f t="shared" si="6"/>
        <v>479.70000000000005</v>
      </c>
      <c r="Z9" s="30">
        <f t="shared" si="6"/>
        <v>479.70000000000005</v>
      </c>
      <c r="AA9" s="30">
        <f t="shared" si="6"/>
        <v>528.9</v>
      </c>
      <c r="AB9" s="30">
        <f t="shared" si="6"/>
        <v>479.70000000000005</v>
      </c>
      <c r="AD9" s="35">
        <f t="shared" si="10"/>
        <v>2533.8000000000002</v>
      </c>
    </row>
    <row r="10" spans="1:33" x14ac:dyDescent="0.25">
      <c r="A10" t="s">
        <v>16</v>
      </c>
      <c r="B10" t="s">
        <v>17</v>
      </c>
      <c r="C10" s="33">
        <v>16.100000000000001</v>
      </c>
      <c r="D10" s="23">
        <v>55</v>
      </c>
      <c r="E10" s="23">
        <v>43</v>
      </c>
      <c r="F10" s="23">
        <v>43</v>
      </c>
      <c r="G10" s="23">
        <v>42</v>
      </c>
      <c r="H10" s="23">
        <v>43</v>
      </c>
      <c r="I10" s="25">
        <f>IF(D10&gt;40,D10-40,0)</f>
        <v>15</v>
      </c>
      <c r="J10" s="25">
        <f>IF(E10&gt;40,E10-40,0)</f>
        <v>3</v>
      </c>
      <c r="K10" s="25">
        <f>IF(F10&gt;40,F10-40,0)</f>
        <v>3</v>
      </c>
      <c r="L10" s="25">
        <f>IF(G10&gt;40,G10-40,0)</f>
        <v>2</v>
      </c>
      <c r="M10" s="25">
        <f>IF(H10&gt;40,H10-40,0)</f>
        <v>3</v>
      </c>
      <c r="N10" s="14">
        <f t="shared" si="7"/>
        <v>885.50000000000011</v>
      </c>
      <c r="O10" s="14">
        <f t="shared" si="7"/>
        <v>692.30000000000007</v>
      </c>
      <c r="P10" s="14">
        <f t="shared" si="7"/>
        <v>692.30000000000007</v>
      </c>
      <c r="Q10" s="14">
        <f t="shared" si="7"/>
        <v>676.2</v>
      </c>
      <c r="R10" s="14">
        <f t="shared" si="7"/>
        <v>692.30000000000007</v>
      </c>
      <c r="S10" s="28">
        <f t="shared" si="8"/>
        <v>120.75000000000001</v>
      </c>
      <c r="T10" s="28">
        <f t="shared" si="8"/>
        <v>24.150000000000002</v>
      </c>
      <c r="U10" s="28">
        <f t="shared" si="5"/>
        <v>24.150000000000002</v>
      </c>
      <c r="V10" s="28">
        <f t="shared" si="5"/>
        <v>16.100000000000001</v>
      </c>
      <c r="W10" s="28">
        <f t="shared" si="5"/>
        <v>24.150000000000002</v>
      </c>
      <c r="X10" s="30">
        <f t="shared" si="9"/>
        <v>1006.2500000000001</v>
      </c>
      <c r="Y10" s="30">
        <f t="shared" si="6"/>
        <v>716.45</v>
      </c>
      <c r="Z10" s="30">
        <f t="shared" si="6"/>
        <v>716.45</v>
      </c>
      <c r="AA10" s="30">
        <f t="shared" si="6"/>
        <v>692.30000000000007</v>
      </c>
      <c r="AB10" s="30">
        <f t="shared" si="6"/>
        <v>716.45</v>
      </c>
      <c r="AD10" s="35">
        <f t="shared" si="10"/>
        <v>3847.9000000000005</v>
      </c>
    </row>
    <row r="11" spans="1:33" x14ac:dyDescent="0.25">
      <c r="A11" t="s">
        <v>18</v>
      </c>
      <c r="B11" t="s">
        <v>19</v>
      </c>
      <c r="C11" s="33">
        <v>22.2</v>
      </c>
      <c r="D11" s="23">
        <v>45</v>
      </c>
      <c r="E11" s="23">
        <v>45</v>
      </c>
      <c r="F11" s="23">
        <v>45</v>
      </c>
      <c r="G11" s="23">
        <v>32</v>
      </c>
      <c r="H11" s="23">
        <v>45</v>
      </c>
      <c r="I11" s="25">
        <f>IF(D11&gt;40,D11-40,0)</f>
        <v>5</v>
      </c>
      <c r="J11" s="25">
        <f>IF(E11&gt;40,E11-40,0)</f>
        <v>5</v>
      </c>
      <c r="K11" s="25">
        <f>IF(F11&gt;40,F11-40,0)</f>
        <v>5</v>
      </c>
      <c r="L11" s="25">
        <f>IF(G11&gt;40,G11-40,0)</f>
        <v>0</v>
      </c>
      <c r="M11" s="25">
        <f>IF(H11&gt;40,H11-40,0)</f>
        <v>5</v>
      </c>
      <c r="N11" s="14">
        <f t="shared" si="7"/>
        <v>999</v>
      </c>
      <c r="O11" s="14">
        <f t="shared" si="7"/>
        <v>999</v>
      </c>
      <c r="P11" s="14">
        <f t="shared" si="7"/>
        <v>999</v>
      </c>
      <c r="Q11" s="14">
        <f t="shared" si="7"/>
        <v>710.4</v>
      </c>
      <c r="R11" s="14">
        <f t="shared" si="7"/>
        <v>999</v>
      </c>
      <c r="S11" s="28">
        <f t="shared" si="8"/>
        <v>55.5</v>
      </c>
      <c r="T11" s="28">
        <f t="shared" si="8"/>
        <v>55.5</v>
      </c>
      <c r="U11" s="28">
        <f t="shared" si="5"/>
        <v>55.5</v>
      </c>
      <c r="V11" s="28">
        <f t="shared" si="5"/>
        <v>0</v>
      </c>
      <c r="W11" s="28">
        <f t="shared" si="5"/>
        <v>55.5</v>
      </c>
      <c r="X11" s="30">
        <f t="shared" si="9"/>
        <v>1054.5</v>
      </c>
      <c r="Y11" s="30">
        <f t="shared" si="6"/>
        <v>1054.5</v>
      </c>
      <c r="Z11" s="30">
        <f t="shared" si="6"/>
        <v>1054.5</v>
      </c>
      <c r="AA11" s="30">
        <f t="shared" si="6"/>
        <v>710.4</v>
      </c>
      <c r="AB11" s="30">
        <f t="shared" si="6"/>
        <v>1054.5</v>
      </c>
      <c r="AD11" s="35">
        <f t="shared" si="10"/>
        <v>4928.3999999999996</v>
      </c>
    </row>
    <row r="12" spans="1:33" x14ac:dyDescent="0.25">
      <c r="A12" t="s">
        <v>20</v>
      </c>
      <c r="B12" t="s">
        <v>21</v>
      </c>
      <c r="C12" s="33">
        <v>17.3</v>
      </c>
      <c r="D12" s="23">
        <v>46</v>
      </c>
      <c r="E12" s="23">
        <v>41</v>
      </c>
      <c r="F12" s="23">
        <v>41</v>
      </c>
      <c r="G12" s="23">
        <v>41</v>
      </c>
      <c r="H12" s="23">
        <v>40</v>
      </c>
      <c r="I12" s="25">
        <f>IF(D12&gt;40,D12-40,0)</f>
        <v>6</v>
      </c>
      <c r="J12" s="25">
        <f>IF(E12&gt;40,E12-40,0)</f>
        <v>1</v>
      </c>
      <c r="K12" s="25">
        <f>IF(F12&gt;40,F12-40,0)</f>
        <v>1</v>
      </c>
      <c r="L12" s="25">
        <f>IF(G12&gt;40,G12-40,0)</f>
        <v>1</v>
      </c>
      <c r="M12" s="25">
        <f>IF(H12&gt;40,H12-40,0)</f>
        <v>0</v>
      </c>
      <c r="N12" s="14">
        <f t="shared" si="7"/>
        <v>795.80000000000007</v>
      </c>
      <c r="O12" s="14">
        <f t="shared" si="7"/>
        <v>709.30000000000007</v>
      </c>
      <c r="P12" s="14">
        <f t="shared" si="7"/>
        <v>709.30000000000007</v>
      </c>
      <c r="Q12" s="14">
        <f t="shared" si="7"/>
        <v>709.30000000000007</v>
      </c>
      <c r="R12" s="14">
        <f t="shared" si="7"/>
        <v>692</v>
      </c>
      <c r="S12" s="28">
        <f t="shared" si="8"/>
        <v>51.900000000000006</v>
      </c>
      <c r="T12" s="28">
        <f t="shared" si="8"/>
        <v>8.65</v>
      </c>
      <c r="U12" s="28">
        <f t="shared" si="5"/>
        <v>8.65</v>
      </c>
      <c r="V12" s="28">
        <f t="shared" si="5"/>
        <v>8.65</v>
      </c>
      <c r="W12" s="28">
        <f t="shared" si="5"/>
        <v>0</v>
      </c>
      <c r="X12" s="30">
        <f t="shared" si="9"/>
        <v>847.7</v>
      </c>
      <c r="Y12" s="30">
        <f t="shared" si="6"/>
        <v>717.95</v>
      </c>
      <c r="Z12" s="30">
        <f t="shared" si="6"/>
        <v>717.95</v>
      </c>
      <c r="AA12" s="30">
        <f t="shared" si="6"/>
        <v>717.95</v>
      </c>
      <c r="AB12" s="30">
        <f t="shared" si="6"/>
        <v>692</v>
      </c>
      <c r="AD12" s="35">
        <f t="shared" si="10"/>
        <v>3693.55</v>
      </c>
    </row>
    <row r="13" spans="1:33" x14ac:dyDescent="0.25">
      <c r="A13" t="s">
        <v>22</v>
      </c>
      <c r="B13" t="s">
        <v>23</v>
      </c>
      <c r="C13" s="33">
        <v>18.600000000000001</v>
      </c>
      <c r="D13" s="23">
        <v>42</v>
      </c>
      <c r="E13" s="23">
        <v>40</v>
      </c>
      <c r="F13" s="23">
        <v>40</v>
      </c>
      <c r="G13" s="23">
        <v>41</v>
      </c>
      <c r="H13" s="23">
        <v>40</v>
      </c>
      <c r="I13" s="25">
        <f>IF(D13&gt;40,D13-40,0)</f>
        <v>2</v>
      </c>
      <c r="J13" s="25">
        <f>IF(E13&gt;40,E13-40,0)</f>
        <v>0</v>
      </c>
      <c r="K13" s="25">
        <f>IF(F13&gt;40,F13-40,0)</f>
        <v>0</v>
      </c>
      <c r="L13" s="25">
        <f>IF(G13&gt;40,G13-40,0)</f>
        <v>1</v>
      </c>
      <c r="M13" s="25">
        <f>IF(H13&gt;40,H13-40,0)</f>
        <v>0</v>
      </c>
      <c r="N13" s="14">
        <f t="shared" si="7"/>
        <v>781.2</v>
      </c>
      <c r="O13" s="14">
        <f t="shared" si="7"/>
        <v>744</v>
      </c>
      <c r="P13" s="14">
        <f t="shared" si="7"/>
        <v>744</v>
      </c>
      <c r="Q13" s="14">
        <f t="shared" si="7"/>
        <v>762.6</v>
      </c>
      <c r="R13" s="14">
        <f t="shared" si="7"/>
        <v>744</v>
      </c>
      <c r="S13" s="28">
        <f t="shared" si="8"/>
        <v>18.600000000000001</v>
      </c>
      <c r="T13" s="28">
        <f t="shared" si="8"/>
        <v>0</v>
      </c>
      <c r="U13" s="28">
        <f t="shared" si="5"/>
        <v>0</v>
      </c>
      <c r="V13" s="28">
        <f t="shared" si="5"/>
        <v>9.3000000000000007</v>
      </c>
      <c r="W13" s="28">
        <f t="shared" si="5"/>
        <v>0</v>
      </c>
      <c r="X13" s="30">
        <f t="shared" si="9"/>
        <v>799.80000000000007</v>
      </c>
      <c r="Y13" s="30">
        <f t="shared" si="6"/>
        <v>744</v>
      </c>
      <c r="Z13" s="30">
        <f t="shared" si="6"/>
        <v>744</v>
      </c>
      <c r="AA13" s="30">
        <f t="shared" si="6"/>
        <v>771.9</v>
      </c>
      <c r="AB13" s="30">
        <f t="shared" si="6"/>
        <v>744</v>
      </c>
      <c r="AD13" s="35">
        <f t="shared" si="10"/>
        <v>3803.7000000000003</v>
      </c>
    </row>
    <row r="14" spans="1:33" x14ac:dyDescent="0.25">
      <c r="A14" t="s">
        <v>24</v>
      </c>
      <c r="B14" t="s">
        <v>25</v>
      </c>
      <c r="C14" s="33">
        <v>19.600000000000001</v>
      </c>
      <c r="D14" s="23">
        <v>43</v>
      </c>
      <c r="E14" s="23">
        <v>38</v>
      </c>
      <c r="F14" s="23">
        <v>41</v>
      </c>
      <c r="G14" s="23">
        <v>38</v>
      </c>
      <c r="H14" s="23">
        <v>38</v>
      </c>
      <c r="I14" s="25">
        <f>IF(D14&gt;40,D14-40,0)</f>
        <v>3</v>
      </c>
      <c r="J14" s="25">
        <f>IF(E14&gt;40,E14-40,0)</f>
        <v>0</v>
      </c>
      <c r="K14" s="25">
        <f>IF(F14&gt;40,F14-40,0)</f>
        <v>1</v>
      </c>
      <c r="L14" s="25">
        <f>IF(G14&gt;40,G14-40,0)</f>
        <v>0</v>
      </c>
      <c r="M14" s="25">
        <f>IF(H14&gt;40,H14-40,0)</f>
        <v>0</v>
      </c>
      <c r="N14" s="14">
        <f t="shared" si="7"/>
        <v>842.80000000000007</v>
      </c>
      <c r="O14" s="14">
        <f t="shared" si="7"/>
        <v>744.80000000000007</v>
      </c>
      <c r="P14" s="14">
        <f t="shared" si="7"/>
        <v>803.6</v>
      </c>
      <c r="Q14" s="14">
        <f t="shared" si="7"/>
        <v>744.80000000000007</v>
      </c>
      <c r="R14" s="14">
        <f t="shared" si="7"/>
        <v>744.80000000000007</v>
      </c>
      <c r="S14" s="28">
        <f t="shared" si="8"/>
        <v>29.400000000000002</v>
      </c>
      <c r="T14" s="28">
        <f t="shared" si="8"/>
        <v>0</v>
      </c>
      <c r="U14" s="28">
        <f t="shared" si="5"/>
        <v>9.8000000000000007</v>
      </c>
      <c r="V14" s="28">
        <f t="shared" si="5"/>
        <v>0</v>
      </c>
      <c r="W14" s="28">
        <f t="shared" si="5"/>
        <v>0</v>
      </c>
      <c r="X14" s="30">
        <f t="shared" si="9"/>
        <v>872.2</v>
      </c>
      <c r="Y14" s="30">
        <f t="shared" si="6"/>
        <v>744.80000000000007</v>
      </c>
      <c r="Z14" s="30">
        <f t="shared" si="6"/>
        <v>813.4</v>
      </c>
      <c r="AA14" s="30">
        <f t="shared" si="6"/>
        <v>744.80000000000007</v>
      </c>
      <c r="AB14" s="30">
        <f t="shared" si="6"/>
        <v>744.80000000000007</v>
      </c>
      <c r="AD14" s="35">
        <f t="shared" si="10"/>
        <v>3920.0000000000005</v>
      </c>
    </row>
    <row r="15" spans="1:33" x14ac:dyDescent="0.25">
      <c r="A15" t="s">
        <v>26</v>
      </c>
      <c r="B15" t="s">
        <v>27</v>
      </c>
      <c r="C15" s="33">
        <v>23</v>
      </c>
      <c r="D15" s="23">
        <v>33</v>
      </c>
      <c r="E15" s="23">
        <v>39</v>
      </c>
      <c r="F15" s="23">
        <v>39</v>
      </c>
      <c r="G15" s="23">
        <v>42</v>
      </c>
      <c r="H15" s="23">
        <v>39</v>
      </c>
      <c r="I15" s="25">
        <f>IF(D15&gt;40,D15-40,0)</f>
        <v>0</v>
      </c>
      <c r="J15" s="25">
        <f>IF(E15&gt;40,E15-40,0)</f>
        <v>0</v>
      </c>
      <c r="K15" s="25">
        <f>IF(F15&gt;40,F15-40,0)</f>
        <v>0</v>
      </c>
      <c r="L15" s="25">
        <f>IF(G15&gt;40,G15-40,0)</f>
        <v>2</v>
      </c>
      <c r="M15" s="25">
        <f>IF(H15&gt;40,H15-40,0)</f>
        <v>0</v>
      </c>
      <c r="N15" s="14">
        <f t="shared" si="7"/>
        <v>759</v>
      </c>
      <c r="O15" s="14">
        <f t="shared" si="7"/>
        <v>897</v>
      </c>
      <c r="P15" s="14">
        <f t="shared" si="7"/>
        <v>897</v>
      </c>
      <c r="Q15" s="14">
        <f t="shared" si="7"/>
        <v>966</v>
      </c>
      <c r="R15" s="14">
        <f t="shared" si="7"/>
        <v>897</v>
      </c>
      <c r="S15" s="28">
        <f t="shared" si="8"/>
        <v>0</v>
      </c>
      <c r="T15" s="28">
        <f t="shared" si="8"/>
        <v>0</v>
      </c>
      <c r="U15" s="28">
        <f t="shared" si="5"/>
        <v>0</v>
      </c>
      <c r="V15" s="28">
        <f t="shared" si="5"/>
        <v>23</v>
      </c>
      <c r="W15" s="28">
        <f t="shared" si="5"/>
        <v>0</v>
      </c>
      <c r="X15" s="30">
        <f t="shared" si="9"/>
        <v>759</v>
      </c>
      <c r="Y15" s="30">
        <f t="shared" si="6"/>
        <v>897</v>
      </c>
      <c r="Z15" s="30">
        <f t="shared" si="6"/>
        <v>897</v>
      </c>
      <c r="AA15" s="30">
        <f t="shared" si="6"/>
        <v>989</v>
      </c>
      <c r="AB15" s="30">
        <f t="shared" si="6"/>
        <v>897</v>
      </c>
      <c r="AD15" s="35">
        <f t="shared" si="10"/>
        <v>4439</v>
      </c>
    </row>
    <row r="16" spans="1:33" x14ac:dyDescent="0.25">
      <c r="A16" t="s">
        <v>28</v>
      </c>
      <c r="B16" t="s">
        <v>29</v>
      </c>
      <c r="C16" s="33">
        <v>24.5</v>
      </c>
      <c r="D16" s="23">
        <v>36</v>
      </c>
      <c r="E16" s="23">
        <v>45</v>
      </c>
      <c r="F16" s="23">
        <v>45</v>
      </c>
      <c r="G16" s="23">
        <v>39</v>
      </c>
      <c r="H16" s="23">
        <v>45</v>
      </c>
      <c r="I16" s="25">
        <f>IF(D16&gt;40,D16-40,0)</f>
        <v>0</v>
      </c>
      <c r="J16" s="25">
        <f>IF(E16&gt;40,E16-40,0)</f>
        <v>5</v>
      </c>
      <c r="K16" s="25">
        <f>IF(F16&gt;40,F16-40,0)</f>
        <v>5</v>
      </c>
      <c r="L16" s="25">
        <f>IF(G16&gt;40,G16-40,0)</f>
        <v>0</v>
      </c>
      <c r="M16" s="25">
        <f>IF(H16&gt;40,H16-40,0)</f>
        <v>5</v>
      </c>
      <c r="N16" s="14">
        <f t="shared" si="7"/>
        <v>882</v>
      </c>
      <c r="O16" s="14">
        <f t="shared" si="7"/>
        <v>1102.5</v>
      </c>
      <c r="P16" s="14">
        <f t="shared" si="7"/>
        <v>1102.5</v>
      </c>
      <c r="Q16" s="14">
        <f t="shared" si="7"/>
        <v>955.5</v>
      </c>
      <c r="R16" s="14">
        <f t="shared" si="7"/>
        <v>1102.5</v>
      </c>
      <c r="S16" s="28">
        <f t="shared" si="8"/>
        <v>0</v>
      </c>
      <c r="T16" s="28">
        <f t="shared" si="8"/>
        <v>61.25</v>
      </c>
      <c r="U16" s="28">
        <f t="shared" si="5"/>
        <v>61.25</v>
      </c>
      <c r="V16" s="28">
        <f t="shared" si="5"/>
        <v>0</v>
      </c>
      <c r="W16" s="28">
        <f t="shared" si="5"/>
        <v>61.25</v>
      </c>
      <c r="X16" s="30">
        <f t="shared" si="9"/>
        <v>882</v>
      </c>
      <c r="Y16" s="30">
        <f t="shared" si="6"/>
        <v>1163.75</v>
      </c>
      <c r="Z16" s="30">
        <f t="shared" si="6"/>
        <v>1163.75</v>
      </c>
      <c r="AA16" s="30">
        <f t="shared" si="6"/>
        <v>955.5</v>
      </c>
      <c r="AB16" s="30">
        <f t="shared" si="6"/>
        <v>1163.75</v>
      </c>
      <c r="AD16" s="35">
        <f t="shared" si="10"/>
        <v>5328.75</v>
      </c>
    </row>
    <row r="17" spans="1:30" x14ac:dyDescent="0.25">
      <c r="A17" t="s">
        <v>30</v>
      </c>
      <c r="B17" t="s">
        <v>31</v>
      </c>
      <c r="C17" s="33">
        <v>33.200000000000003</v>
      </c>
      <c r="D17" s="23">
        <v>41</v>
      </c>
      <c r="E17" s="23">
        <v>39</v>
      </c>
      <c r="F17" s="23">
        <v>39</v>
      </c>
      <c r="G17" s="23">
        <v>39</v>
      </c>
      <c r="H17" s="23">
        <v>39</v>
      </c>
      <c r="I17" s="25">
        <f>IF(D17&gt;40,D17-40,0)</f>
        <v>1</v>
      </c>
      <c r="J17" s="25">
        <f>IF(E17&gt;40,E17-40,0)</f>
        <v>0</v>
      </c>
      <c r="K17" s="25">
        <f>IF(F17&gt;40,F17-40,0)</f>
        <v>0</v>
      </c>
      <c r="L17" s="25">
        <f>IF(G17&gt;40,G17-40,0)</f>
        <v>0</v>
      </c>
      <c r="M17" s="25">
        <f>IF(H17&gt;40,H17-40,0)</f>
        <v>0</v>
      </c>
      <c r="N17" s="14">
        <f t="shared" si="7"/>
        <v>1361.2</v>
      </c>
      <c r="O17" s="14">
        <f t="shared" si="7"/>
        <v>1294.8000000000002</v>
      </c>
      <c r="P17" s="14">
        <f t="shared" si="7"/>
        <v>1294.8000000000002</v>
      </c>
      <c r="Q17" s="14">
        <f t="shared" si="7"/>
        <v>1294.8000000000002</v>
      </c>
      <c r="R17" s="14">
        <f t="shared" si="7"/>
        <v>1294.8000000000002</v>
      </c>
      <c r="S17" s="28">
        <f t="shared" si="8"/>
        <v>16.600000000000001</v>
      </c>
      <c r="T17" s="28">
        <f t="shared" si="8"/>
        <v>0</v>
      </c>
      <c r="U17" s="28">
        <f t="shared" si="5"/>
        <v>0</v>
      </c>
      <c r="V17" s="28">
        <f t="shared" si="5"/>
        <v>0</v>
      </c>
      <c r="W17" s="28">
        <f t="shared" si="5"/>
        <v>0</v>
      </c>
      <c r="X17" s="30">
        <f t="shared" si="9"/>
        <v>1377.8</v>
      </c>
      <c r="Y17" s="30">
        <f t="shared" si="6"/>
        <v>1294.8000000000002</v>
      </c>
      <c r="Z17" s="30">
        <f t="shared" si="6"/>
        <v>1294.8000000000002</v>
      </c>
      <c r="AA17" s="30">
        <f t="shared" si="6"/>
        <v>1294.8000000000002</v>
      </c>
      <c r="AB17" s="30">
        <f t="shared" si="6"/>
        <v>1294.8000000000002</v>
      </c>
      <c r="AD17" s="35">
        <f t="shared" si="10"/>
        <v>6557.0000000000009</v>
      </c>
    </row>
    <row r="18" spans="1:30" x14ac:dyDescent="0.25">
      <c r="A18" t="s">
        <v>34</v>
      </c>
      <c r="B18" t="s">
        <v>35</v>
      </c>
      <c r="C18" s="33">
        <v>19.5</v>
      </c>
      <c r="D18" s="23">
        <v>48</v>
      </c>
      <c r="E18" s="23">
        <v>35</v>
      </c>
      <c r="F18" s="23">
        <v>35</v>
      </c>
      <c r="G18" s="23">
        <v>35</v>
      </c>
      <c r="H18" s="23">
        <v>35</v>
      </c>
      <c r="I18" s="25">
        <f>IF(D18&gt;40,D18-40,0)</f>
        <v>8</v>
      </c>
      <c r="J18" s="25">
        <f>IF(E18&gt;40,E18-40,0)</f>
        <v>0</v>
      </c>
      <c r="K18" s="25">
        <f>IF(F18&gt;40,F18-40,0)</f>
        <v>0</v>
      </c>
      <c r="L18" s="25">
        <f>IF(G18&gt;40,G18-40,0)</f>
        <v>0</v>
      </c>
      <c r="M18" s="25">
        <f>IF(H18&gt;40,H18-40,0)</f>
        <v>0</v>
      </c>
      <c r="N18" s="14">
        <f t="shared" si="7"/>
        <v>936</v>
      </c>
      <c r="O18" s="14">
        <f t="shared" si="7"/>
        <v>682.5</v>
      </c>
      <c r="P18" s="14">
        <f t="shared" si="7"/>
        <v>682.5</v>
      </c>
      <c r="Q18" s="14">
        <f t="shared" si="7"/>
        <v>682.5</v>
      </c>
      <c r="R18" s="14">
        <f t="shared" si="7"/>
        <v>682.5</v>
      </c>
      <c r="S18" s="28">
        <f t="shared" si="8"/>
        <v>78</v>
      </c>
      <c r="T18" s="28">
        <f t="shared" si="8"/>
        <v>0</v>
      </c>
      <c r="U18" s="28">
        <f t="shared" si="5"/>
        <v>0</v>
      </c>
      <c r="V18" s="28">
        <f t="shared" si="5"/>
        <v>0</v>
      </c>
      <c r="W18" s="28">
        <f t="shared" si="5"/>
        <v>0</v>
      </c>
      <c r="X18" s="30">
        <f t="shared" si="9"/>
        <v>1014</v>
      </c>
      <c r="Y18" s="30">
        <f t="shared" si="6"/>
        <v>682.5</v>
      </c>
      <c r="Z18" s="30">
        <f t="shared" si="6"/>
        <v>682.5</v>
      </c>
      <c r="AA18" s="30">
        <f t="shared" si="6"/>
        <v>682.5</v>
      </c>
      <c r="AB18" s="30">
        <f t="shared" si="6"/>
        <v>682.5</v>
      </c>
      <c r="AD18" s="35">
        <f t="shared" si="10"/>
        <v>3744</v>
      </c>
    </row>
    <row r="19" spans="1:30" x14ac:dyDescent="0.25">
      <c r="A19" t="s">
        <v>32</v>
      </c>
      <c r="B19" t="s">
        <v>33</v>
      </c>
      <c r="C19" s="33">
        <v>30</v>
      </c>
      <c r="D19" s="23">
        <v>46</v>
      </c>
      <c r="E19" s="23">
        <v>33</v>
      </c>
      <c r="F19" s="23">
        <v>36</v>
      </c>
      <c r="G19" s="23">
        <v>33</v>
      </c>
      <c r="H19" s="23">
        <v>46</v>
      </c>
      <c r="I19" s="25">
        <f>IF(D19&gt;40,D19-40,0)</f>
        <v>6</v>
      </c>
      <c r="J19" s="25">
        <f>IF(E19&gt;40,E19-40,0)</f>
        <v>0</v>
      </c>
      <c r="K19" s="25">
        <f>IF(F19&gt;40,F19-40,0)</f>
        <v>0</v>
      </c>
      <c r="L19" s="25">
        <f>IF(G19&gt;40,G19-40,0)</f>
        <v>0</v>
      </c>
      <c r="M19" s="25">
        <f>IF(H19&gt;40,H19-40,0)</f>
        <v>6</v>
      </c>
      <c r="N19" s="14">
        <f t="shared" si="7"/>
        <v>1380</v>
      </c>
      <c r="O19" s="14">
        <f t="shared" si="7"/>
        <v>990</v>
      </c>
      <c r="P19" s="14">
        <f t="shared" si="7"/>
        <v>1080</v>
      </c>
      <c r="Q19" s="14">
        <f t="shared" si="7"/>
        <v>990</v>
      </c>
      <c r="R19" s="14">
        <f t="shared" si="7"/>
        <v>1380</v>
      </c>
      <c r="S19" s="28">
        <f t="shared" si="8"/>
        <v>90</v>
      </c>
      <c r="T19" s="28">
        <f t="shared" si="8"/>
        <v>0</v>
      </c>
      <c r="U19" s="28">
        <f t="shared" si="5"/>
        <v>0</v>
      </c>
      <c r="V19" s="28">
        <f t="shared" si="5"/>
        <v>0</v>
      </c>
      <c r="W19" s="28">
        <f t="shared" si="5"/>
        <v>90</v>
      </c>
      <c r="X19" s="30">
        <f t="shared" si="9"/>
        <v>1470</v>
      </c>
      <c r="Y19" s="30">
        <f t="shared" si="6"/>
        <v>990</v>
      </c>
      <c r="Z19" s="30">
        <f t="shared" si="6"/>
        <v>1080</v>
      </c>
      <c r="AA19" s="30">
        <f t="shared" si="6"/>
        <v>990</v>
      </c>
      <c r="AB19" s="30">
        <f t="shared" si="6"/>
        <v>1470</v>
      </c>
      <c r="AD19" s="35">
        <f t="shared" si="10"/>
        <v>6000</v>
      </c>
    </row>
    <row r="20" spans="1:30" x14ac:dyDescent="0.25">
      <c r="A20" t="s">
        <v>36</v>
      </c>
      <c r="B20" t="s">
        <v>37</v>
      </c>
      <c r="C20" s="33">
        <v>31.2</v>
      </c>
      <c r="D20" s="23">
        <v>41</v>
      </c>
      <c r="E20" s="23">
        <v>43</v>
      </c>
      <c r="F20" s="23">
        <v>41</v>
      </c>
      <c r="G20" s="23">
        <v>39</v>
      </c>
      <c r="H20" s="23">
        <v>42</v>
      </c>
      <c r="I20" s="25">
        <f>IF(D20&gt;40,D20-40,0)</f>
        <v>1</v>
      </c>
      <c r="J20" s="25">
        <f>IF(E20&gt;40,E20-40,0)</f>
        <v>3</v>
      </c>
      <c r="K20" s="25">
        <f>IF(F20&gt;40,F20-40,0)</f>
        <v>1</v>
      </c>
      <c r="L20" s="25">
        <f>IF(G20&gt;40,G20-40,0)</f>
        <v>0</v>
      </c>
      <c r="M20" s="25">
        <f>IF(H20&gt;40,H20-40,0)</f>
        <v>2</v>
      </c>
      <c r="N20" s="14">
        <f t="shared" si="7"/>
        <v>1279.2</v>
      </c>
      <c r="O20" s="14">
        <f t="shared" si="7"/>
        <v>1341.6</v>
      </c>
      <c r="P20" s="14">
        <f t="shared" si="7"/>
        <v>1279.2</v>
      </c>
      <c r="Q20" s="14">
        <f t="shared" si="7"/>
        <v>1216.8</v>
      </c>
      <c r="R20" s="14">
        <f t="shared" si="7"/>
        <v>1310.3999999999999</v>
      </c>
      <c r="S20" s="28">
        <f t="shared" si="8"/>
        <v>15.6</v>
      </c>
      <c r="T20" s="28">
        <f t="shared" si="8"/>
        <v>46.8</v>
      </c>
      <c r="U20" s="28">
        <f t="shared" ref="U20:U26" si="11">0.5*$C20*K20</f>
        <v>15.6</v>
      </c>
      <c r="V20" s="28">
        <f t="shared" ref="V20:V26" si="12">0.5*$C20*L20</f>
        <v>0</v>
      </c>
      <c r="W20" s="28">
        <f t="shared" ref="W20:W26" si="13">0.5*$C20*M20</f>
        <v>31.2</v>
      </c>
      <c r="X20" s="30">
        <f t="shared" si="9"/>
        <v>1294.8</v>
      </c>
      <c r="Y20" s="30">
        <f t="shared" ref="Y20:Y26" si="14">O20+T20</f>
        <v>1388.3999999999999</v>
      </c>
      <c r="Z20" s="30">
        <f t="shared" ref="Z20:Z26" si="15">P20+U20</f>
        <v>1294.8</v>
      </c>
      <c r="AA20" s="30">
        <f t="shared" ref="AA20:AA26" si="16">Q20+V20</f>
        <v>1216.8</v>
      </c>
      <c r="AB20" s="30">
        <f t="shared" ref="AB20:AB26" si="17">R20+W20</f>
        <v>1341.6</v>
      </c>
      <c r="AD20" s="35">
        <f t="shared" si="10"/>
        <v>6536.4</v>
      </c>
    </row>
    <row r="21" spans="1:30" x14ac:dyDescent="0.25">
      <c r="A21" t="s">
        <v>38</v>
      </c>
      <c r="B21" t="s">
        <v>39</v>
      </c>
      <c r="C21" s="33">
        <v>18</v>
      </c>
      <c r="D21" s="23">
        <v>42</v>
      </c>
      <c r="E21" s="23">
        <v>39</v>
      </c>
      <c r="F21" s="23">
        <v>39</v>
      </c>
      <c r="G21" s="23">
        <v>39</v>
      </c>
      <c r="H21" s="23">
        <v>39</v>
      </c>
      <c r="I21" s="25">
        <f>IF(D21&gt;40,D21-40,0)</f>
        <v>2</v>
      </c>
      <c r="J21" s="25">
        <f>IF(E21&gt;40,E21-40,0)</f>
        <v>0</v>
      </c>
      <c r="K21" s="25">
        <f>IF(F21&gt;40,F21-40,0)</f>
        <v>0</v>
      </c>
      <c r="L21" s="25">
        <f>IF(G21&gt;40,G21-40,0)</f>
        <v>0</v>
      </c>
      <c r="M21" s="25">
        <f>IF(H21&gt;40,H21-40,0)</f>
        <v>0</v>
      </c>
      <c r="N21" s="14">
        <f t="shared" si="7"/>
        <v>756</v>
      </c>
      <c r="O21" s="14">
        <f t="shared" si="7"/>
        <v>702</v>
      </c>
      <c r="P21" s="14">
        <f t="shared" si="7"/>
        <v>702</v>
      </c>
      <c r="Q21" s="14">
        <f t="shared" si="7"/>
        <v>702</v>
      </c>
      <c r="R21" s="14">
        <f t="shared" si="7"/>
        <v>702</v>
      </c>
      <c r="S21" s="28">
        <f t="shared" si="8"/>
        <v>18</v>
      </c>
      <c r="T21" s="28">
        <f t="shared" si="8"/>
        <v>0</v>
      </c>
      <c r="U21" s="28">
        <f t="shared" si="11"/>
        <v>0</v>
      </c>
      <c r="V21" s="28">
        <f t="shared" si="12"/>
        <v>0</v>
      </c>
      <c r="W21" s="28">
        <f t="shared" si="13"/>
        <v>0</v>
      </c>
      <c r="X21" s="30">
        <f t="shared" si="9"/>
        <v>774</v>
      </c>
      <c r="Y21" s="30">
        <f t="shared" si="14"/>
        <v>702</v>
      </c>
      <c r="Z21" s="30">
        <f t="shared" si="15"/>
        <v>702</v>
      </c>
      <c r="AA21" s="30">
        <f t="shared" si="16"/>
        <v>702</v>
      </c>
      <c r="AB21" s="30">
        <f t="shared" si="17"/>
        <v>702</v>
      </c>
      <c r="AD21" s="35">
        <f t="shared" si="10"/>
        <v>3582</v>
      </c>
    </row>
    <row r="22" spans="1:30" x14ac:dyDescent="0.25">
      <c r="A22" t="s">
        <v>40</v>
      </c>
      <c r="B22" t="s">
        <v>41</v>
      </c>
      <c r="C22" s="33">
        <v>19.5</v>
      </c>
      <c r="D22" s="23">
        <v>45</v>
      </c>
      <c r="E22" s="23">
        <v>36</v>
      </c>
      <c r="F22" s="23">
        <v>36</v>
      </c>
      <c r="G22" s="23">
        <v>36</v>
      </c>
      <c r="H22" s="23">
        <v>36</v>
      </c>
      <c r="I22" s="25">
        <f>IF(D22&gt;40,D22-40,0)</f>
        <v>5</v>
      </c>
      <c r="J22" s="25">
        <f>IF(E22&gt;40,E22-40,0)</f>
        <v>0</v>
      </c>
      <c r="K22" s="25">
        <f>IF(F22&gt;40,F22-40,0)</f>
        <v>0</v>
      </c>
      <c r="L22" s="25">
        <f>IF(G22&gt;40,G22-40,0)</f>
        <v>0</v>
      </c>
      <c r="M22" s="25">
        <f>IF(H22&gt;40,H22-40,0)</f>
        <v>0</v>
      </c>
      <c r="N22" s="14">
        <f t="shared" si="7"/>
        <v>877.5</v>
      </c>
      <c r="O22" s="14">
        <f t="shared" si="7"/>
        <v>702</v>
      </c>
      <c r="P22" s="14">
        <f t="shared" si="7"/>
        <v>702</v>
      </c>
      <c r="Q22" s="14">
        <f t="shared" si="7"/>
        <v>702</v>
      </c>
      <c r="R22" s="14">
        <f t="shared" si="7"/>
        <v>702</v>
      </c>
      <c r="S22" s="28">
        <f t="shared" si="8"/>
        <v>48.75</v>
      </c>
      <c r="T22" s="28">
        <f t="shared" si="8"/>
        <v>0</v>
      </c>
      <c r="U22" s="28">
        <f t="shared" si="11"/>
        <v>0</v>
      </c>
      <c r="V22" s="28">
        <f t="shared" si="12"/>
        <v>0</v>
      </c>
      <c r="W22" s="28">
        <f t="shared" si="13"/>
        <v>0</v>
      </c>
      <c r="X22" s="30">
        <f t="shared" si="9"/>
        <v>926.25</v>
      </c>
      <c r="Y22" s="30">
        <f t="shared" si="14"/>
        <v>702</v>
      </c>
      <c r="Z22" s="30">
        <f t="shared" si="15"/>
        <v>702</v>
      </c>
      <c r="AA22" s="30">
        <f t="shared" si="16"/>
        <v>702</v>
      </c>
      <c r="AB22" s="30">
        <f t="shared" si="17"/>
        <v>702</v>
      </c>
      <c r="AD22" s="35">
        <f t="shared" si="10"/>
        <v>3734.25</v>
      </c>
    </row>
    <row r="23" spans="1:30" x14ac:dyDescent="0.25">
      <c r="A23" t="s">
        <v>42</v>
      </c>
      <c r="B23" t="s">
        <v>43</v>
      </c>
      <c r="C23" s="33">
        <v>17.399999999999999</v>
      </c>
      <c r="D23" s="23">
        <v>46</v>
      </c>
      <c r="E23" s="23">
        <v>41</v>
      </c>
      <c r="F23" s="23">
        <v>41</v>
      </c>
      <c r="G23" s="23">
        <v>41</v>
      </c>
      <c r="H23" s="23">
        <v>41</v>
      </c>
      <c r="I23" s="25">
        <f>IF(D23&gt;40,D23-40,0)</f>
        <v>6</v>
      </c>
      <c r="J23" s="25">
        <f>IF(E23&gt;40,E23-40,0)</f>
        <v>1</v>
      </c>
      <c r="K23" s="25">
        <f>IF(F23&gt;40,F23-40,0)</f>
        <v>1</v>
      </c>
      <c r="L23" s="25">
        <f>IF(G23&gt;40,G23-40,0)</f>
        <v>1</v>
      </c>
      <c r="M23" s="25">
        <f>IF(H23&gt;40,H23-40,0)</f>
        <v>1</v>
      </c>
      <c r="N23" s="14">
        <f t="shared" si="7"/>
        <v>800.4</v>
      </c>
      <c r="O23" s="14">
        <f t="shared" si="7"/>
        <v>713.4</v>
      </c>
      <c r="P23" s="14">
        <f t="shared" si="7"/>
        <v>713.4</v>
      </c>
      <c r="Q23" s="14">
        <f t="shared" si="7"/>
        <v>713.4</v>
      </c>
      <c r="R23" s="14">
        <f t="shared" si="7"/>
        <v>713.4</v>
      </c>
      <c r="S23" s="28">
        <f t="shared" si="8"/>
        <v>52.199999999999996</v>
      </c>
      <c r="T23" s="28">
        <f t="shared" si="8"/>
        <v>8.6999999999999993</v>
      </c>
      <c r="U23" s="28">
        <f t="shared" si="11"/>
        <v>8.6999999999999993</v>
      </c>
      <c r="V23" s="28">
        <f t="shared" si="12"/>
        <v>8.6999999999999993</v>
      </c>
      <c r="W23" s="28">
        <f t="shared" si="13"/>
        <v>8.6999999999999993</v>
      </c>
      <c r="X23" s="30">
        <f t="shared" si="9"/>
        <v>852.6</v>
      </c>
      <c r="Y23" s="30">
        <f t="shared" si="14"/>
        <v>722.1</v>
      </c>
      <c r="Z23" s="30">
        <f t="shared" si="15"/>
        <v>722.1</v>
      </c>
      <c r="AA23" s="30">
        <f t="shared" si="16"/>
        <v>722.1</v>
      </c>
      <c r="AB23" s="30">
        <f t="shared" si="17"/>
        <v>722.1</v>
      </c>
      <c r="AD23" s="35">
        <f t="shared" si="10"/>
        <v>3741</v>
      </c>
    </row>
    <row r="24" spans="1:30" x14ac:dyDescent="0.25">
      <c r="A24" t="s">
        <v>44</v>
      </c>
      <c r="B24" t="s">
        <v>45</v>
      </c>
      <c r="C24" s="33">
        <v>18.5</v>
      </c>
      <c r="D24" s="23">
        <v>36</v>
      </c>
      <c r="E24" s="23">
        <v>41</v>
      </c>
      <c r="F24" s="23">
        <v>45</v>
      </c>
      <c r="G24" s="23">
        <v>39</v>
      </c>
      <c r="H24" s="23">
        <v>38</v>
      </c>
      <c r="I24" s="25">
        <f>IF(D24&gt;40,D24-40,0)</f>
        <v>0</v>
      </c>
      <c r="J24" s="25">
        <f>IF(E24&gt;40,E24-40,0)</f>
        <v>1</v>
      </c>
      <c r="K24" s="25">
        <f>IF(F24&gt;40,F24-40,0)</f>
        <v>5</v>
      </c>
      <c r="L24" s="25">
        <f>IF(G24&gt;40,G24-40,0)</f>
        <v>0</v>
      </c>
      <c r="M24" s="25">
        <f>IF(H24&gt;40,H24-40,0)</f>
        <v>0</v>
      </c>
      <c r="N24" s="14">
        <f t="shared" si="7"/>
        <v>666</v>
      </c>
      <c r="O24" s="14">
        <f t="shared" si="7"/>
        <v>758.5</v>
      </c>
      <c r="P24" s="14">
        <f t="shared" si="7"/>
        <v>832.5</v>
      </c>
      <c r="Q24" s="14">
        <f t="shared" si="7"/>
        <v>721.5</v>
      </c>
      <c r="R24" s="14">
        <f t="shared" si="7"/>
        <v>703</v>
      </c>
      <c r="S24" s="28">
        <f t="shared" si="8"/>
        <v>0</v>
      </c>
      <c r="T24" s="28">
        <f t="shared" si="8"/>
        <v>9.25</v>
      </c>
      <c r="U24" s="28">
        <f t="shared" si="11"/>
        <v>46.25</v>
      </c>
      <c r="V24" s="28">
        <f t="shared" si="12"/>
        <v>0</v>
      </c>
      <c r="W24" s="28">
        <f t="shared" si="13"/>
        <v>0</v>
      </c>
      <c r="X24" s="30">
        <f t="shared" si="9"/>
        <v>666</v>
      </c>
      <c r="Y24" s="30">
        <f t="shared" si="14"/>
        <v>767.75</v>
      </c>
      <c r="Z24" s="30">
        <f t="shared" si="15"/>
        <v>878.75</v>
      </c>
      <c r="AA24" s="30">
        <f t="shared" si="16"/>
        <v>721.5</v>
      </c>
      <c r="AB24" s="30">
        <f t="shared" si="17"/>
        <v>703</v>
      </c>
      <c r="AD24" s="35">
        <f t="shared" si="10"/>
        <v>3737</v>
      </c>
    </row>
    <row r="25" spans="1:30" x14ac:dyDescent="0.25">
      <c r="A25" t="s">
        <v>46</v>
      </c>
      <c r="B25" t="s">
        <v>47</v>
      </c>
      <c r="C25" s="33">
        <v>19.600000000000001</v>
      </c>
      <c r="D25" s="23">
        <v>34</v>
      </c>
      <c r="E25" s="23">
        <v>41</v>
      </c>
      <c r="F25" s="23">
        <v>41</v>
      </c>
      <c r="G25" s="23">
        <v>41</v>
      </c>
      <c r="H25" s="23">
        <v>41</v>
      </c>
      <c r="I25" s="25">
        <f>IF(D25&gt;40,D25-40,0)</f>
        <v>0</v>
      </c>
      <c r="J25" s="25">
        <f>IF(E25&gt;40,E25-40,0)</f>
        <v>1</v>
      </c>
      <c r="K25" s="25">
        <f>IF(F25&gt;40,F25-40,0)</f>
        <v>1</v>
      </c>
      <c r="L25" s="25">
        <f>IF(G25&gt;40,G25-40,0)</f>
        <v>1</v>
      </c>
      <c r="M25" s="25">
        <f>IF(H25&gt;40,H25-40,0)</f>
        <v>1</v>
      </c>
      <c r="N25" s="14">
        <f t="shared" si="7"/>
        <v>666.40000000000009</v>
      </c>
      <c r="O25" s="14">
        <f t="shared" si="7"/>
        <v>803.6</v>
      </c>
      <c r="P25" s="14">
        <f t="shared" si="7"/>
        <v>803.6</v>
      </c>
      <c r="Q25" s="14">
        <f t="shared" si="7"/>
        <v>803.6</v>
      </c>
      <c r="R25" s="14">
        <f t="shared" si="7"/>
        <v>803.6</v>
      </c>
      <c r="S25" s="28">
        <f t="shared" si="8"/>
        <v>0</v>
      </c>
      <c r="T25" s="28">
        <f t="shared" si="8"/>
        <v>9.8000000000000007</v>
      </c>
      <c r="U25" s="28">
        <f t="shared" si="11"/>
        <v>9.8000000000000007</v>
      </c>
      <c r="V25" s="28">
        <f t="shared" si="12"/>
        <v>9.8000000000000007</v>
      </c>
      <c r="W25" s="28">
        <f t="shared" si="13"/>
        <v>9.8000000000000007</v>
      </c>
      <c r="X25" s="30">
        <f t="shared" si="9"/>
        <v>666.40000000000009</v>
      </c>
      <c r="Y25" s="30">
        <f t="shared" si="14"/>
        <v>813.4</v>
      </c>
      <c r="Z25" s="30">
        <f t="shared" si="15"/>
        <v>813.4</v>
      </c>
      <c r="AA25" s="30">
        <f t="shared" si="16"/>
        <v>813.4</v>
      </c>
      <c r="AB25" s="30">
        <f t="shared" si="17"/>
        <v>813.4</v>
      </c>
      <c r="AD25" s="35">
        <f t="shared" si="10"/>
        <v>3920.0000000000005</v>
      </c>
    </row>
    <row r="26" spans="1:30" x14ac:dyDescent="0.25">
      <c r="A26" t="s">
        <v>48</v>
      </c>
      <c r="B26" t="s">
        <v>49</v>
      </c>
      <c r="C26" s="33">
        <v>16.5</v>
      </c>
      <c r="D26" s="23">
        <v>54</v>
      </c>
      <c r="E26" s="23">
        <v>35</v>
      </c>
      <c r="F26" s="23">
        <v>35</v>
      </c>
      <c r="G26" s="23">
        <v>35</v>
      </c>
      <c r="H26" s="23">
        <v>35</v>
      </c>
      <c r="I26" s="25">
        <f>IF(D26&gt;40,D26-40,0)</f>
        <v>14</v>
      </c>
      <c r="J26" s="25">
        <f>IF(E26&gt;40,E26-40,0)</f>
        <v>0</v>
      </c>
      <c r="K26" s="25">
        <f>IF(F26&gt;40,F26-40,0)</f>
        <v>0</v>
      </c>
      <c r="L26" s="25">
        <f>IF(G26&gt;40,G26-40,0)</f>
        <v>0</v>
      </c>
      <c r="M26" s="25">
        <f>IF(H26&gt;40,H26-40,0)</f>
        <v>0</v>
      </c>
      <c r="N26" s="14">
        <f t="shared" si="7"/>
        <v>891</v>
      </c>
      <c r="O26" s="14">
        <f t="shared" si="7"/>
        <v>577.5</v>
      </c>
      <c r="P26" s="14">
        <f t="shared" si="7"/>
        <v>577.5</v>
      </c>
      <c r="Q26" s="14">
        <f t="shared" si="7"/>
        <v>577.5</v>
      </c>
      <c r="R26" s="14">
        <f t="shared" si="7"/>
        <v>577.5</v>
      </c>
      <c r="S26" s="28">
        <f t="shared" si="8"/>
        <v>115.5</v>
      </c>
      <c r="T26" s="28">
        <f t="shared" si="8"/>
        <v>0</v>
      </c>
      <c r="U26" s="28">
        <f t="shared" si="11"/>
        <v>0</v>
      </c>
      <c r="V26" s="28">
        <f t="shared" si="12"/>
        <v>0</v>
      </c>
      <c r="W26" s="28">
        <f t="shared" si="13"/>
        <v>0</v>
      </c>
      <c r="X26" s="30">
        <f t="shared" si="9"/>
        <v>1006.5</v>
      </c>
      <c r="Y26" s="30">
        <f t="shared" si="14"/>
        <v>577.5</v>
      </c>
      <c r="Z26" s="30">
        <f t="shared" si="15"/>
        <v>577.5</v>
      </c>
      <c r="AA26" s="30">
        <f t="shared" si="16"/>
        <v>577.5</v>
      </c>
      <c r="AB26" s="30">
        <f t="shared" si="17"/>
        <v>577.5</v>
      </c>
      <c r="AD26" s="35">
        <f t="shared" si="10"/>
        <v>3316.5</v>
      </c>
    </row>
    <row r="28" spans="1:30" x14ac:dyDescent="0.25">
      <c r="A28" s="2" t="s">
        <v>50</v>
      </c>
      <c r="B28" s="3"/>
      <c r="C28" s="4">
        <f>MAX(C4:C26)</f>
        <v>33.200000000000003</v>
      </c>
      <c r="D28" s="5">
        <f>MAX(D4:D26)</f>
        <v>55</v>
      </c>
      <c r="E28" s="5">
        <f t="shared" ref="E28:H28" si="18">MAX(E4:E26)</f>
        <v>45</v>
      </c>
      <c r="F28" s="5">
        <f t="shared" si="18"/>
        <v>45</v>
      </c>
      <c r="G28" s="5">
        <f t="shared" si="18"/>
        <v>42</v>
      </c>
      <c r="H28" s="5">
        <f>MAX(H4:H26)</f>
        <v>46</v>
      </c>
      <c r="I28" s="5">
        <f t="shared" ref="I28:M28" si="19">MAX(I4:I26)</f>
        <v>15</v>
      </c>
      <c r="J28" s="5">
        <f t="shared" si="19"/>
        <v>5</v>
      </c>
      <c r="K28" s="5">
        <f t="shared" si="19"/>
        <v>5</v>
      </c>
      <c r="L28" s="5">
        <f t="shared" si="19"/>
        <v>2</v>
      </c>
      <c r="M28" s="5">
        <f t="shared" si="19"/>
        <v>6</v>
      </c>
      <c r="N28" s="6">
        <f>MAX(N4:N26)</f>
        <v>1380</v>
      </c>
      <c r="O28" s="6">
        <f t="shared" ref="O28:R28" si="20">MAX(O4:O26)</f>
        <v>1341.6</v>
      </c>
      <c r="P28" s="6">
        <f t="shared" si="20"/>
        <v>1294.8000000000002</v>
      </c>
      <c r="Q28" s="6">
        <f t="shared" si="20"/>
        <v>1294.8000000000002</v>
      </c>
      <c r="R28" s="6">
        <f t="shared" si="20"/>
        <v>1380</v>
      </c>
      <c r="S28" s="6">
        <f t="shared" ref="S28:X28" si="21">MAX(S4:S26)</f>
        <v>120.75000000000001</v>
      </c>
      <c r="T28" s="6">
        <f t="shared" ref="T28:W28" si="22">MAX(T4:T26)</f>
        <v>61.25</v>
      </c>
      <c r="U28" s="6">
        <f t="shared" si="22"/>
        <v>61.25</v>
      </c>
      <c r="V28" s="6">
        <f t="shared" si="22"/>
        <v>23</v>
      </c>
      <c r="W28" s="6">
        <f t="shared" si="22"/>
        <v>90</v>
      </c>
      <c r="X28" s="6">
        <f t="shared" si="21"/>
        <v>1470</v>
      </c>
      <c r="Y28" s="6">
        <f t="shared" ref="Y28:AB28" si="23">MAX(Y4:Y26)</f>
        <v>1388.3999999999999</v>
      </c>
      <c r="Z28" s="6">
        <f t="shared" si="23"/>
        <v>1294.8000000000002</v>
      </c>
      <c r="AA28" s="6">
        <f t="shared" si="23"/>
        <v>1294.8000000000002</v>
      </c>
      <c r="AB28" s="6">
        <f t="shared" si="23"/>
        <v>1470</v>
      </c>
      <c r="AD28" s="6">
        <f t="shared" ref="AD28" si="24">MAX(AD4:AD26)</f>
        <v>6557.0000000000009</v>
      </c>
    </row>
    <row r="29" spans="1:30" x14ac:dyDescent="0.25">
      <c r="A29" s="7" t="s">
        <v>51</v>
      </c>
      <c r="B29" s="8"/>
      <c r="C29" s="9">
        <f>MIN(C4:C26)</f>
        <v>10</v>
      </c>
      <c r="D29" s="10">
        <f>MIN(D4:D26)</f>
        <v>33</v>
      </c>
      <c r="E29" s="10">
        <f t="shared" ref="E29:H29" si="25">MIN(E4:E26)</f>
        <v>33</v>
      </c>
      <c r="F29" s="10">
        <f t="shared" si="25"/>
        <v>35</v>
      </c>
      <c r="G29" s="10">
        <f t="shared" si="25"/>
        <v>32</v>
      </c>
      <c r="H29" s="10">
        <f t="shared" si="25"/>
        <v>35</v>
      </c>
      <c r="I29" s="10">
        <f t="shared" ref="I29:M29" si="26">MIN(I4:I26)</f>
        <v>0</v>
      </c>
      <c r="J29" s="10">
        <f t="shared" si="26"/>
        <v>0</v>
      </c>
      <c r="K29" s="10">
        <f t="shared" si="26"/>
        <v>0</v>
      </c>
      <c r="L29" s="10">
        <f t="shared" si="26"/>
        <v>0</v>
      </c>
      <c r="M29" s="10">
        <f t="shared" si="26"/>
        <v>0</v>
      </c>
      <c r="N29" s="11">
        <f>MIN(N4:N26)</f>
        <v>420</v>
      </c>
      <c r="O29" s="11">
        <f t="shared" ref="O29:R29" si="27">MIN(O4:O26)</f>
        <v>360</v>
      </c>
      <c r="P29" s="11">
        <f t="shared" si="27"/>
        <v>360</v>
      </c>
      <c r="Q29" s="11">
        <f t="shared" si="27"/>
        <v>360</v>
      </c>
      <c r="R29" s="11">
        <f t="shared" si="27"/>
        <v>360</v>
      </c>
      <c r="S29" s="11">
        <f t="shared" ref="S29:X29" si="28">MIN(S4:S26)</f>
        <v>0</v>
      </c>
      <c r="T29" s="11">
        <f t="shared" ref="T29:W29" si="29">MIN(T4:T26)</f>
        <v>0</v>
      </c>
      <c r="U29" s="11">
        <f t="shared" si="29"/>
        <v>0</v>
      </c>
      <c r="V29" s="11">
        <f t="shared" si="29"/>
        <v>0</v>
      </c>
      <c r="W29" s="11">
        <f t="shared" si="29"/>
        <v>0</v>
      </c>
      <c r="X29" s="11">
        <f t="shared" si="28"/>
        <v>430</v>
      </c>
      <c r="Y29" s="11">
        <f t="shared" ref="Y29:AB29" si="30">MIN(Y4:Y26)</f>
        <v>360</v>
      </c>
      <c r="Z29" s="11">
        <f t="shared" si="30"/>
        <v>360</v>
      </c>
      <c r="AA29" s="11">
        <f t="shared" si="30"/>
        <v>360</v>
      </c>
      <c r="AB29" s="11">
        <f t="shared" si="30"/>
        <v>360</v>
      </c>
      <c r="AD29" s="11">
        <f t="shared" ref="AD29" si="31">MIN(AD4:AD26)</f>
        <v>1870</v>
      </c>
    </row>
    <row r="30" spans="1:30" x14ac:dyDescent="0.25">
      <c r="A30" s="12" t="s">
        <v>52</v>
      </c>
      <c r="B30" s="13"/>
      <c r="C30" s="14">
        <f>AVERAGE(C4:C26)</f>
        <v>19.965217391304346</v>
      </c>
      <c r="D30" s="15">
        <f>AVERAGE(D4:D26)</f>
        <v>42.608695652173914</v>
      </c>
      <c r="E30" s="15">
        <f t="shared" ref="E30:H30" si="32">AVERAGE(E4:E26)</f>
        <v>39.565217391304351</v>
      </c>
      <c r="F30" s="15">
        <f t="shared" si="32"/>
        <v>39.913043478260867</v>
      </c>
      <c r="G30" s="15">
        <f t="shared" si="32"/>
        <v>38.739130434782609</v>
      </c>
      <c r="H30" s="15">
        <f t="shared" si="32"/>
        <v>39.913043478260867</v>
      </c>
      <c r="I30" s="15">
        <f t="shared" ref="I30:M30" si="33">AVERAGE(I4:I26)</f>
        <v>3.5652173913043477</v>
      </c>
      <c r="J30" s="15">
        <f t="shared" si="33"/>
        <v>1</v>
      </c>
      <c r="K30" s="15">
        <f t="shared" si="33"/>
        <v>1.1304347826086956</v>
      </c>
      <c r="L30" s="15">
        <f t="shared" si="33"/>
        <v>0.56521739130434778</v>
      </c>
      <c r="M30" s="15">
        <f t="shared" si="33"/>
        <v>1.1304347826086956</v>
      </c>
      <c r="N30" s="16">
        <f>AVERAGE(N4:N26)</f>
        <v>844.61304347826115</v>
      </c>
      <c r="O30" s="16">
        <f t="shared" ref="O30:R30" si="34">AVERAGE(O4:O26)</f>
        <v>790.9434782608696</v>
      </c>
      <c r="P30" s="16">
        <f t="shared" si="34"/>
        <v>797.9173913043478</v>
      </c>
      <c r="Q30" s="16">
        <f t="shared" si="34"/>
        <v>769.68260869565222</v>
      </c>
      <c r="R30" s="16">
        <f t="shared" si="34"/>
        <v>803.37826086956511</v>
      </c>
      <c r="S30" s="16">
        <f t="shared" ref="S30:X30" si="35">AVERAGE(S4:S26)</f>
        <v>33.215217391304357</v>
      </c>
      <c r="T30" s="16">
        <f t="shared" ref="T30:W30" si="36">AVERAGE(T4:T26)</f>
        <v>10.904347826086957</v>
      </c>
      <c r="U30" s="16">
        <f t="shared" si="36"/>
        <v>11.582608695652175</v>
      </c>
      <c r="V30" s="16">
        <f t="shared" si="36"/>
        <v>4.9804347826086959</v>
      </c>
      <c r="W30" s="16">
        <f t="shared" si="36"/>
        <v>13.360869565217392</v>
      </c>
      <c r="X30" s="16">
        <f t="shared" si="35"/>
        <v>877.82826086956516</v>
      </c>
      <c r="Y30" s="16">
        <f t="shared" ref="Y30:AB30" si="37">AVERAGE(Y4:Y26)</f>
        <v>801.8478260869565</v>
      </c>
      <c r="Z30" s="16">
        <f t="shared" si="37"/>
        <v>809.5</v>
      </c>
      <c r="AA30" s="16">
        <f t="shared" si="37"/>
        <v>774.66304347826087</v>
      </c>
      <c r="AB30" s="16">
        <f t="shared" si="37"/>
        <v>816.73913043478274</v>
      </c>
      <c r="AD30" s="16">
        <f t="shared" ref="AD30" si="38">AVERAGE(AD4:AD26)</f>
        <v>4080.5782608695654</v>
      </c>
    </row>
    <row r="31" spans="1:30" x14ac:dyDescent="0.25">
      <c r="A31" s="17" t="s">
        <v>53</v>
      </c>
      <c r="B31" s="18"/>
      <c r="C31" s="31">
        <f>SUM(C4:C27)</f>
        <v>459.2</v>
      </c>
      <c r="D31" s="18">
        <f>SUM(D4:D26)</f>
        <v>980</v>
      </c>
      <c r="E31" s="18">
        <f t="shared" ref="E31:H31" si="39">SUM(E4:E26)</f>
        <v>910</v>
      </c>
      <c r="F31" s="18">
        <f t="shared" si="39"/>
        <v>918</v>
      </c>
      <c r="G31" s="18">
        <f t="shared" si="39"/>
        <v>891</v>
      </c>
      <c r="H31" s="18">
        <f t="shared" si="39"/>
        <v>918</v>
      </c>
      <c r="I31" s="18">
        <f t="shared" ref="I31:M31" si="40">SUM(I4:I26)</f>
        <v>82</v>
      </c>
      <c r="J31" s="18">
        <f t="shared" si="40"/>
        <v>23</v>
      </c>
      <c r="K31" s="18">
        <f t="shared" si="40"/>
        <v>26</v>
      </c>
      <c r="L31" s="18">
        <f t="shared" si="40"/>
        <v>13</v>
      </c>
      <c r="M31" s="18">
        <f t="shared" si="40"/>
        <v>26</v>
      </c>
      <c r="N31" s="36">
        <f>SUM(N4:N26)</f>
        <v>19426.100000000006</v>
      </c>
      <c r="O31" s="36">
        <f t="shared" ref="O31:R31" si="41">SUM(O4:O26)</f>
        <v>18191.7</v>
      </c>
      <c r="P31" s="36">
        <f t="shared" si="41"/>
        <v>18352.099999999999</v>
      </c>
      <c r="Q31" s="36">
        <f t="shared" si="41"/>
        <v>17702.7</v>
      </c>
      <c r="R31" s="36">
        <f t="shared" si="41"/>
        <v>18477.699999999997</v>
      </c>
      <c r="S31" s="36">
        <f t="shared" ref="S31:X31" si="42">SUM(S4:S26)</f>
        <v>763.95000000000016</v>
      </c>
      <c r="T31" s="36">
        <f t="shared" ref="T31:W31" si="43">SUM(T4:T26)</f>
        <v>250.8</v>
      </c>
      <c r="U31" s="36">
        <f t="shared" si="43"/>
        <v>266.40000000000003</v>
      </c>
      <c r="V31" s="36">
        <f t="shared" si="43"/>
        <v>114.55</v>
      </c>
      <c r="W31" s="36">
        <f t="shared" si="43"/>
        <v>307.3</v>
      </c>
      <c r="X31" s="36">
        <f t="shared" si="42"/>
        <v>20190.05</v>
      </c>
      <c r="Y31" s="36">
        <f t="shared" ref="Y31:AB31" si="44">SUM(Y4:Y26)</f>
        <v>18442.5</v>
      </c>
      <c r="Z31" s="36">
        <f t="shared" si="44"/>
        <v>18618.5</v>
      </c>
      <c r="AA31" s="36">
        <f t="shared" si="44"/>
        <v>17817.25</v>
      </c>
      <c r="AB31" s="36">
        <f t="shared" si="44"/>
        <v>18785.000000000004</v>
      </c>
      <c r="AD31" s="36">
        <f t="shared" ref="AD31" si="45">SUM(AD4:AD26)</f>
        <v>93853.3</v>
      </c>
    </row>
  </sheetData>
  <pageMargins left="0.7" right="0.7" top="0.75" bottom="0.75" header="0.3" footer="0.3"/>
  <ignoredErrors>
    <ignoredError sqref="D28:D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Asadur Rahman</dc:creator>
  <cp:lastModifiedBy>Asadur Rahman</cp:lastModifiedBy>
  <dcterms:created xsi:type="dcterms:W3CDTF">2015-06-05T18:17:20Z</dcterms:created>
  <dcterms:modified xsi:type="dcterms:W3CDTF">2021-08-02T04:44:54Z</dcterms:modified>
</cp:coreProperties>
</file>