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42741652\Desktop\"/>
    </mc:Choice>
  </mc:AlternateContent>
  <xr:revisionPtr revIDLastSave="0" documentId="8_{75F4AE71-F9F0-422F-B778-FBCB2CE2802E}" xr6:coauthVersionLast="45" xr6:coauthVersionMax="45" xr10:uidLastSave="{00000000-0000-0000-0000-000000000000}"/>
  <bookViews>
    <workbookView xWindow="-110" yWindow="310" windowWidth="19420" windowHeight="10000" xr2:uid="{00000000-000D-0000-FFFF-FFFF00000000}"/>
  </bookViews>
  <sheets>
    <sheet name="UST Bill 05-Nov-2019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<sst xmlns="http://schemas.openxmlformats.org/spreadsheetml/2006/main" count="128" uniqueCount="94">
  <si>
    <t/>
  </si>
  <si>
    <t>UST Bill 05-Nov-2019</t>
  </si>
  <si>
    <t>08-Oct-2019 04:48</t>
  </si>
  <si>
    <t>UST Bill 05-Nov-2019 UNITED STATES TREASURY</t>
  </si>
  <si>
    <t>US/USD</t>
  </si>
  <si>
    <t>Gov., Bmk, Fixed: Discount, Trace Eligible</t>
  </si>
  <si>
    <t>CUSIP:912796WC9</t>
  </si>
  <si>
    <t>Valuations</t>
  </si>
  <si>
    <t>Price Information</t>
  </si>
  <si>
    <t>Historical Valuation (Change Information)</t>
  </si>
  <si>
    <t>Bid / Ask Price</t>
  </si>
  <si>
    <t>*99*27⅝ / 99*27⅝</t>
  </si>
  <si>
    <t>Change Information</t>
  </si>
  <si>
    <t>Previous Day</t>
  </si>
  <si>
    <t>End of Month</t>
  </si>
  <si>
    <t>Bid / Ask Spread</t>
  </si>
  <si>
    <t>0.1</t>
  </si>
  <si>
    <t>Price</t>
  </si>
  <si>
    <t>99*27¼</t>
  </si>
  <si>
    <t>99*26⅜</t>
  </si>
  <si>
    <t>Priced Using</t>
  </si>
  <si>
    <t>yield priced at 1.730698% (MAT Nov-2019)</t>
  </si>
  <si>
    <t>Price Change</t>
  </si>
  <si>
    <t>0.0119450</t>
  </si>
  <si>
    <t>0.0375700</t>
  </si>
  <si>
    <t>Pricing Source</t>
  </si>
  <si>
    <t>Thomson Reuters End of Day Pricing (EJV)</t>
  </si>
  <si>
    <t>OAS</t>
  </si>
  <si>
    <t>-0.3</t>
  </si>
  <si>
    <t>-0.4</t>
  </si>
  <si>
    <t>Valuation Date</t>
  </si>
  <si>
    <t>04-Oct-2019</t>
  </si>
  <si>
    <t>OAS Change</t>
  </si>
  <si>
    <t>3.35</t>
  </si>
  <si>
    <t>3.53</t>
  </si>
  <si>
    <t>Valuation Settle Date</t>
  </si>
  <si>
    <t>07-Oct-2019</t>
  </si>
  <si>
    <t>YTW</t>
  </si>
  <si>
    <t>1.7316120</t>
  </si>
  <si>
    <t>1.8510260</t>
  </si>
  <si>
    <t>Accrued Interest (Days)</t>
  </si>
  <si>
    <t>0.000 (0 Day)</t>
  </si>
  <si>
    <t>YTW Change</t>
  </si>
  <si>
    <t>0.0315110</t>
  </si>
  <si>
    <t>-0.0879030</t>
  </si>
  <si>
    <t>* Bid Price affects P/Y Values and Options Adjusted Values calculations</t>
  </si>
  <si>
    <t>Historical Valuation (Return Information)</t>
  </si>
  <si>
    <t>Price Yield Values (Maturity)</t>
  </si>
  <si>
    <t>Return Information</t>
  </si>
  <si>
    <t>Yield</t>
  </si>
  <si>
    <t>1.7306980</t>
  </si>
  <si>
    <t>Price Return</t>
  </si>
  <si>
    <t>0.012</t>
  </si>
  <si>
    <t>0.038</t>
  </si>
  <si>
    <t>DV01/PVBP</t>
  </si>
  <si>
    <t>0.0008</t>
  </si>
  <si>
    <t>Coupon Return</t>
  </si>
  <si>
    <t>0.000</t>
  </si>
  <si>
    <t>Interpolated Spread</t>
  </si>
  <si>
    <t>3.2</t>
  </si>
  <si>
    <t>Reinvestment Return</t>
  </si>
  <si>
    <t>OTR Spread</t>
  </si>
  <si>
    <t>3.2 (TSY1M)</t>
  </si>
  <si>
    <t>Principal Return</t>
  </si>
  <si>
    <t>Modified Duration</t>
  </si>
  <si>
    <t>0.078</t>
  </si>
  <si>
    <t>Total Return</t>
  </si>
  <si>
    <t>Mac. Duration</t>
  </si>
  <si>
    <t>Convexity</t>
  </si>
  <si>
    <t>0.0001</t>
  </si>
  <si>
    <t>Disc Margin</t>
  </si>
  <si>
    <t>--</t>
  </si>
  <si>
    <t>Average Life</t>
  </si>
  <si>
    <t>0.08</t>
  </si>
  <si>
    <t>Price Yield Values (Worst)</t>
  </si>
  <si>
    <t>0.08 (MAT on 05-Nov-2019 @ 100*00)</t>
  </si>
  <si>
    <t>Option Adjusted Values</t>
  </si>
  <si>
    <t>Spread</t>
  </si>
  <si>
    <t>3.1</t>
  </si>
  <si>
    <t>Effective Duration</t>
  </si>
  <si>
    <t>0.079</t>
  </si>
  <si>
    <t>Effective Convexity</t>
  </si>
  <si>
    <t>0.0005</t>
  </si>
  <si>
    <t>Price ( +25bp )</t>
  </si>
  <si>
    <t>99*27</t>
  </si>
  <si>
    <t>Price ( -25bp )</t>
  </si>
  <si>
    <t>99*28¼</t>
  </si>
  <si>
    <t>Option Cost</t>
  </si>
  <si>
    <t>0.0000</t>
  </si>
  <si>
    <t>Option Value</t>
  </si>
  <si>
    <t>DV01</t>
  </si>
  <si>
    <t>Zero Volatility</t>
  </si>
  <si>
    <t>Spread Duration</t>
  </si>
  <si>
    <t>Spread Convexity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</si>
</sst>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\-mmm\-yyyy"/>
    <numFmt numFmtId="177" formatCode="dd\-mmm\-yyyy\ hh:mm"/>
    <numFmt numFmtId="178" formatCode="hh:mm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quotePrefix="1"/>
    <xf numFmtId="177" fontId="4" fillId="0" borderId="0" xfId="0" applyNumberFormat="1" applyFont="1"/>
    <xf numFmtId="0" fontId="5" fillId="0" borderId="0" xfId="0" applyFont="1"/>
    <xf numFmtId="176" fontId="0" fillId="0" borderId="0" xfId="0" applyNumberFormat="1"/>
    <xf numFmtId="178" fontId="0" fillId="0" borderId="0" xfId="0" applyNumberFormat="1"/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/>
  </sheetViews>
  <sheetFormatPr defaultColWidth="17.81640625" defaultRowHeight="14" x14ac:dyDescent="0.25"/>
  <cols>
    <col min="1" max="1" width="25" customWidth="1"/>
    <col min="2" max="2" width="38.7265625" customWidth="1"/>
  </cols>
  <sheetData>
    <row r="1" spans="1:18" s="8" customFormat="1" ht="12" x14ac:dyDescent="0.25">
      <c r="A1" s="7" t="s">
        <v>1</v>
      </c>
      <c r="D1" s="8" t="s">
        <v>2</v>
      </c>
    </row>
    <row r="3" spans="1:18" ht="23.25" customHeight="1" x14ac:dyDescent="0.4">
      <c r="A3" s="4" t="s">
        <v>3</v>
      </c>
      <c r="E3" t="s">
        <v>4</v>
      </c>
    </row>
    <row r="4" spans="1:18" ht="17.5" x14ac:dyDescent="0.3">
      <c r="A4" s="5" t="s">
        <v>5</v>
      </c>
      <c r="D4" s="2" t="s">
        <v>6</v>
      </c>
    </row>
    <row r="5" spans="1:18" x14ac:dyDescent="0.25">
      <c r="A5" t="e">
        <f ca="1">"B/A" &amp; ":" &amp;IF(AND(TRIM(TR("912796WC9=","PRIMACT_1")) &lt;&gt; "", TRIM(TR("912796WC9=","PRIMACT_1")) &lt;&gt; "#N/A"), TR("912796WC9=","PRIMACT_1"), IF(AND(TRIM(TR("912796WC9=","CF_BID")) &lt;&gt; "", TRIM(TR("912796WC9=","CF_BID")) &lt;&gt; "#N/A"), TR("912796WC9=","CF_BID"), "--"))&amp;"/"&amp;IF(AND(TRIM(TR("912796WC9=","SEC_ACT_1")) &lt;&gt; "",TRIM(TR("912796WC9=","SEC_ACT_1")) &lt;&gt; "#N/A"), TR("912796WC9=","SEC_ACT_1"), IF(AND(TRIM(TR("912796WC9=","CF_ASK")) &lt;&gt; "", TRIM(TR("912796WC9=","CF_ASK")) &lt;&gt; "#N/A"), TR("912796WC9=","CF_ASK"), "--"))&amp;IF(AND(IF(AND(TRIM(TR("912796WC9=","PRIMACT_1")) &lt;&gt; "", TRIM(TR("912796WC9=","PRIMACT_1")) &lt;&gt; "#N/A"), TR("912796WC9=","PRIMACT_1"), IF(AND(TRIM(TR("912796WC9=","CF_BID")) &lt;&gt; "", TRIM(TR("912796WC9=","CF_BID")) &lt;&gt; "#N/A"), TR("912796WC9=","CF_BID"), "--")) &lt;&gt; "--", IF(AND(TRIM(TR("912796WC9=","SEC_ACT_1")) &lt;&gt; "",TRIM(TR("912796WC9=","SEC_ACT_1")) &lt;&gt; "#N/A"), TR("912796WC9=","SEC_ACT_1"), IF(AND(TRIM(TR("912796WC9=","CF_ASK")) &lt;&gt; "", TRIM(TR("912796WC9=","CF_ASK")) &lt;&gt; "#N/A"), TR("912796WC9=","CF_ASK"), "--")) &lt;&gt; "--"), IF(AND(TRIM(TR("912796WC9=","NETCHNG_1")) &lt;&gt; "", TRIM(TR("912796WC9=","NETCHNG_1")) &lt;&gt; "#N/A"),"("&amp;TR("912796WC9=","NETCHNG_1")&amp;")", ""), "")</f>
        <v>#NAME?</v>
      </c>
      <c r="B5" t="e">
        <f ca="1">"BYld/AYld" &amp; ":" &amp;IF(AND(TRIM(TR("912796WC9=","RT_YIELD_1")) &lt;&gt; "", TRIM(TR("912796WC9=","RT_YIELD_1")) &lt;&gt; "#N/A"), TR("912796WC9=","RT_YIELD_1"), "--")&amp;"/"&amp;IF(AND(TRIM(TR("912796WC9=","SEC_YLD_1")) &lt;&gt; "", TRIM(TR("912796WC9=","SEC_YLD_1")) &lt;&gt; "#N/A"), TR("912796WC9=","SEC_YLD_1"), "--")&amp;IF(AND(IF(AND(TRIM(TR("912796WC9=","SEC_YLD_1")) &lt;&gt; "", TRIM(TR("912796WC9=","SEC_YLD_1")) &lt;&gt; "#N/A"), TR("912796WC9=","SEC_YLD_1"), "--") &lt;&gt; "--", IF(AND(TRIM(TR("912796WC9=","RT_YIELD_1")) &lt;&gt; "", TRIM(TR("912796WC9=","RT_YIELD_1")) &lt;&gt; "#N/A"), TR("912796WC9=","RT_YIELD_1"), "--") &lt;&gt; "--"), IF(AND(TRIM(TR("912796WC9=","YLD_NETCHG")) &lt;&gt; "", TRIM(TR("912796WC9=","YLD_NETCHG")) &lt;&gt; "#N/A"),"("&amp;TR("912796WC9=","YLD_NETCHG")&amp;")", ""), "")</f>
        <v>#NAME?</v>
      </c>
      <c r="C5" t="e">
        <f ca="1">"ASwap Sp:" &amp;IF(AND(TRIM(TR("912796WC9=","AST_SWPSPD")) &lt;&gt; "", TRIM(TR("912796WC9=","AST_SWPSPD")) &lt;&gt; "#N/A"), TR("912796WC9=","AST_SWPSPD"), "--" )</f>
        <v>#NAME?</v>
      </c>
      <c r="D5" t="e">
        <f ca="1">"Swap Sp:" &amp;IF(AND(TRIM(TR("912796WC9=","SWAP_SPRD")) &lt;&gt; "", TRIM(TR("912796WC9=","SWAP_SPRD")) &lt;&gt; "#N/A"), TR("912796WC9=","SWAP_SPRD"), "--" )</f>
        <v>#NAME?</v>
      </c>
      <c r="E5" t="e">
        <f ca="1">"G Sp:" &amp;IF(AND(TRIM(TR("912796WC9=","MONTH_LOW")) &lt;&gt; "", TRIM(TR("912796WC9=","MONTH_LOW")) &lt;&gt; "#N/A"), TR("912796WC9=","MONTH_LOW"), "--" )</f>
        <v>#NAME?</v>
      </c>
      <c r="F5" s="9" t="e">
        <f ca="1">IF(AND(TRIM(TR("912796WC9=","VALUE_DT1")) &lt;&gt; "", TRIM(TR("912796WC9=","VALUE_DT1")) &lt;&gt; "#N/A"), TR("912796WC9=","VALUE_DT1"), IF(AND(TRIM(TR("912796WC9=","CF_DATE")) &lt;&gt; "", TRIM(TR("912796WC9=","CF_DATE")) &lt;&gt; "#N/A"), TR("912796WC9=","CF_DATE"), "--"))</f>
        <v>#NAME?</v>
      </c>
      <c r="G5" s="10" t="e">
        <f ca="1">IF(AND(TRIM(TR("912796WC9=","VALUE_TS1")) &lt;&gt; "", TRIM(TR("912796WC9=","VALUE_TS1")) &lt;&gt; "#N/A"), TR("912796WC9=","VALUE_TS1"), IF(AND(TRIM(TR("912796WC9=","CF_TIME")) &lt;&gt; "", TRIM(TR("912796WC9=","CF_TIME")) &lt;&gt; "#N/A"), TR("912796WC9=","CF_TIME"), ""))</f>
        <v>#NAME?</v>
      </c>
      <c r="H5" t="e">
        <f ca="1">IF(AND(TRIM(TR("912796WC9=","CTBTR_1")) &lt;&gt; "", TRIM(TR("912796WC9=","CTBTR_1")) &lt;&gt; "#N/A"), TRIM(TR("912796WC9=","CTBTR_1")), IF(AND(TRIM(TR("912796WC9=","RDN_EXCHD2")) &lt;&gt; "", TRIM(TR("912796WC9=","RDN_EXCHD2")) &lt;&gt; "#N/A"), TRIM(TR("912796WC9=","RDN_EXCHD2")), "--"))</f>
        <v>#NAME?</v>
      </c>
    </row>
    <row r="6" spans="1:18" x14ac:dyDescent="0.25">
      <c r="A6" s="11"/>
      <c r="B6" s="11"/>
    </row>
    <row r="7" spans="1:18" x14ac:dyDescent="0.25">
      <c r="A7" s="3" t="s">
        <v>7</v>
      </c>
    </row>
    <row r="8" spans="1:18" x14ac:dyDescent="0.25">
      <c r="A8" s="12" t="s">
        <v>8</v>
      </c>
      <c r="B8" s="12"/>
      <c r="D8" s="12" t="s">
        <v>9</v>
      </c>
      <c r="E8" s="12"/>
      <c r="F8" s="12"/>
    </row>
    <row r="9" spans="1:18" x14ac:dyDescent="0.25">
      <c r="A9" s="1" t="s">
        <v>10</v>
      </c>
      <c r="B9" s="1" t="s">
        <v>11</v>
      </c>
      <c r="D9" s="1" t="s">
        <v>12</v>
      </c>
      <c r="E9" s="1" t="s">
        <v>13</v>
      </c>
      <c r="F9" s="1" t="s">
        <v>14</v>
      </c>
    </row>
    <row r="10" spans="1:18" x14ac:dyDescent="0.25">
      <c r="A10" s="1" t="s">
        <v>15</v>
      </c>
      <c r="B10" s="1" t="s">
        <v>16</v>
      </c>
      <c r="D10" s="1" t="s">
        <v>17</v>
      </c>
      <c r="E10" s="1" t="s">
        <v>18</v>
      </c>
      <c r="F10" s="1" t="s">
        <v>19</v>
      </c>
    </row>
    <row r="11" spans="1:18" x14ac:dyDescent="0.25">
      <c r="A11" s="1" t="s">
        <v>20</v>
      </c>
      <c r="B11" s="1" t="s">
        <v>21</v>
      </c>
      <c r="D11" s="1" t="s">
        <v>22</v>
      </c>
      <c r="E11" s="1" t="s">
        <v>23</v>
      </c>
      <c r="F11" s="1" t="s">
        <v>24</v>
      </c>
    </row>
    <row r="12" spans="1:18" x14ac:dyDescent="0.25">
      <c r="A12" s="1" t="s">
        <v>25</v>
      </c>
      <c r="B12" s="1" t="s">
        <v>26</v>
      </c>
      <c r="D12" s="1" t="s">
        <v>27</v>
      </c>
      <c r="E12" s="1" t="s">
        <v>28</v>
      </c>
      <c r="F12" s="1" t="s">
        <v>29</v>
      </c>
      <c r="R12" s="6" t="s">
        <v>0</v>
      </c>
    </row>
    <row r="13" spans="1:18" x14ac:dyDescent="0.25">
      <c r="A13" s="1" t="s">
        <v>30</v>
      </c>
      <c r="B13" s="1" t="s">
        <v>31</v>
      </c>
      <c r="D13" s="1" t="s">
        <v>32</v>
      </c>
      <c r="E13" s="1" t="s">
        <v>33</v>
      </c>
      <c r="F13" s="1" t="s">
        <v>34</v>
      </c>
    </row>
    <row r="14" spans="1:18" x14ac:dyDescent="0.25">
      <c r="A14" s="1" t="s">
        <v>35</v>
      </c>
      <c r="B14" s="1" t="s">
        <v>36</v>
      </c>
      <c r="D14" s="1" t="s">
        <v>37</v>
      </c>
      <c r="E14" s="1" t="s">
        <v>38</v>
      </c>
      <c r="F14" s="1" t="s">
        <v>39</v>
      </c>
    </row>
    <row r="15" spans="1:18" x14ac:dyDescent="0.25">
      <c r="A15" s="1" t="s">
        <v>40</v>
      </c>
      <c r="B15" s="1" t="s">
        <v>41</v>
      </c>
      <c r="D15" s="1" t="s">
        <v>42</v>
      </c>
      <c r="E15" s="1" t="s">
        <v>43</v>
      </c>
      <c r="F15" s="1" t="s">
        <v>44</v>
      </c>
    </row>
    <row r="16" spans="1:18" x14ac:dyDescent="0.25">
      <c r="A16" s="13" t="s">
        <v>45</v>
      </c>
      <c r="B16" s="13"/>
    </row>
    <row r="17" spans="1:6" x14ac:dyDescent="0.25">
      <c r="D17" s="12" t="s">
        <v>46</v>
      </c>
      <c r="E17" s="12"/>
      <c r="F17" s="12"/>
    </row>
    <row r="18" spans="1:6" x14ac:dyDescent="0.25">
      <c r="A18" s="12" t="s">
        <v>47</v>
      </c>
      <c r="B18" s="12"/>
      <c r="D18" s="1" t="s">
        <v>48</v>
      </c>
      <c r="E18" s="1" t="s">
        <v>13</v>
      </c>
      <c r="F18" s="1" t="s">
        <v>14</v>
      </c>
    </row>
    <row r="19" spans="1:6" x14ac:dyDescent="0.25">
      <c r="A19" s="1" t="s">
        <v>49</v>
      </c>
      <c r="B19" s="1" t="s">
        <v>50</v>
      </c>
      <c r="D19" s="1" t="s">
        <v>51</v>
      </c>
      <c r="E19" s="1" t="s">
        <v>52</v>
      </c>
      <c r="F19" s="1" t="s">
        <v>53</v>
      </c>
    </row>
    <row r="20" spans="1:6" x14ac:dyDescent="0.25">
      <c r="A20" s="1" t="s">
        <v>54</v>
      </c>
      <c r="B20" s="1" t="s">
        <v>55</v>
      </c>
      <c r="D20" s="1" t="s">
        <v>56</v>
      </c>
      <c r="E20" s="1" t="s">
        <v>57</v>
      </c>
      <c r="F20" s="1" t="s">
        <v>57</v>
      </c>
    </row>
    <row r="21" spans="1:6" x14ac:dyDescent="0.25">
      <c r="A21" s="1" t="s">
        <v>58</v>
      </c>
      <c r="B21" s="1" t="s">
        <v>59</v>
      </c>
      <c r="D21" s="1" t="s">
        <v>60</v>
      </c>
      <c r="E21" s="1" t="s">
        <v>57</v>
      </c>
      <c r="F21" s="1" t="s">
        <v>57</v>
      </c>
    </row>
    <row r="22" spans="1:6" x14ac:dyDescent="0.25">
      <c r="A22" s="1" t="s">
        <v>61</v>
      </c>
      <c r="B22" s="1" t="s">
        <v>62</v>
      </c>
      <c r="D22" s="1" t="s">
        <v>63</v>
      </c>
      <c r="E22" s="1" t="s">
        <v>57</v>
      </c>
      <c r="F22" s="1" t="s">
        <v>57</v>
      </c>
    </row>
    <row r="23" spans="1:6" x14ac:dyDescent="0.25">
      <c r="A23" s="1" t="s">
        <v>64</v>
      </c>
      <c r="B23" s="1" t="s">
        <v>65</v>
      </c>
      <c r="D23" s="1" t="s">
        <v>66</v>
      </c>
      <c r="E23" s="1" t="s">
        <v>52</v>
      </c>
      <c r="F23" s="1" t="s">
        <v>53</v>
      </c>
    </row>
    <row r="24" spans="1:6" x14ac:dyDescent="0.25">
      <c r="A24" s="1" t="s">
        <v>67</v>
      </c>
      <c r="B24" s="1" t="s">
        <v>65</v>
      </c>
    </row>
    <row r="25" spans="1:6" x14ac:dyDescent="0.25">
      <c r="A25" s="1" t="s">
        <v>68</v>
      </c>
      <c r="B25" s="1" t="s">
        <v>69</v>
      </c>
    </row>
    <row r="26" spans="1:6" x14ac:dyDescent="0.25">
      <c r="A26" s="1" t="s">
        <v>70</v>
      </c>
      <c r="B26" s="1" t="s">
        <v>71</v>
      </c>
    </row>
    <row r="27" spans="1:6" x14ac:dyDescent="0.25">
      <c r="A27" s="1" t="s">
        <v>72</v>
      </c>
      <c r="B27" s="1" t="s">
        <v>73</v>
      </c>
    </row>
    <row r="29" spans="1:6" x14ac:dyDescent="0.25">
      <c r="A29" s="12" t="s">
        <v>74</v>
      </c>
      <c r="B29" s="12"/>
    </row>
    <row r="30" spans="1:6" x14ac:dyDescent="0.25">
      <c r="A30" s="1" t="s">
        <v>49</v>
      </c>
      <c r="B30" s="1" t="s">
        <v>50</v>
      </c>
    </row>
    <row r="31" spans="1:6" x14ac:dyDescent="0.25">
      <c r="A31" s="1" t="s">
        <v>54</v>
      </c>
      <c r="B31" s="1" t="s">
        <v>55</v>
      </c>
    </row>
    <row r="32" spans="1:6" x14ac:dyDescent="0.25">
      <c r="A32" s="1" t="s">
        <v>58</v>
      </c>
      <c r="B32" s="1" t="s">
        <v>59</v>
      </c>
    </row>
    <row r="33" spans="1:2" x14ac:dyDescent="0.25">
      <c r="A33" s="1" t="s">
        <v>61</v>
      </c>
      <c r="B33" s="1" t="s">
        <v>62</v>
      </c>
    </row>
    <row r="34" spans="1:2" x14ac:dyDescent="0.25">
      <c r="A34" s="1" t="s">
        <v>64</v>
      </c>
      <c r="B34" s="1" t="s">
        <v>65</v>
      </c>
    </row>
    <row r="35" spans="1:2" x14ac:dyDescent="0.25">
      <c r="A35" s="1" t="s">
        <v>67</v>
      </c>
      <c r="B35" s="1" t="s">
        <v>65</v>
      </c>
    </row>
    <row r="36" spans="1:2" x14ac:dyDescent="0.25">
      <c r="A36" s="1" t="s">
        <v>68</v>
      </c>
      <c r="B36" s="1" t="s">
        <v>69</v>
      </c>
    </row>
    <row r="37" spans="1:2" x14ac:dyDescent="0.25">
      <c r="A37" s="1" t="s">
        <v>70</v>
      </c>
      <c r="B37" s="1" t="s">
        <v>71</v>
      </c>
    </row>
    <row r="38" spans="1:2" x14ac:dyDescent="0.25">
      <c r="A38" s="1" t="s">
        <v>72</v>
      </c>
      <c r="B38" s="1" t="s">
        <v>75</v>
      </c>
    </row>
    <row r="40" spans="1:2" x14ac:dyDescent="0.25">
      <c r="A40" s="12" t="s">
        <v>76</v>
      </c>
      <c r="B40" s="12"/>
    </row>
    <row r="41" spans="1:2" x14ac:dyDescent="0.25">
      <c r="A41" s="1" t="s">
        <v>49</v>
      </c>
      <c r="B41" s="1" t="s">
        <v>50</v>
      </c>
    </row>
    <row r="42" spans="1:2" x14ac:dyDescent="0.25">
      <c r="A42" s="1" t="s">
        <v>77</v>
      </c>
      <c r="B42" s="1" t="s">
        <v>78</v>
      </c>
    </row>
    <row r="43" spans="1:2" x14ac:dyDescent="0.25">
      <c r="A43" s="1" t="s">
        <v>79</v>
      </c>
      <c r="B43" s="1" t="s">
        <v>80</v>
      </c>
    </row>
    <row r="44" spans="1:2" x14ac:dyDescent="0.25">
      <c r="A44" s="1" t="s">
        <v>81</v>
      </c>
      <c r="B44" s="1" t="s">
        <v>82</v>
      </c>
    </row>
    <row r="45" spans="1:2" x14ac:dyDescent="0.25">
      <c r="A45" s="1" t="s">
        <v>83</v>
      </c>
      <c r="B45" s="1" t="s">
        <v>84</v>
      </c>
    </row>
    <row r="46" spans="1:2" x14ac:dyDescent="0.25">
      <c r="A46" s="1" t="s">
        <v>85</v>
      </c>
      <c r="B46" s="1" t="s">
        <v>86</v>
      </c>
    </row>
    <row r="47" spans="1:2" x14ac:dyDescent="0.25">
      <c r="A47" s="1" t="s">
        <v>87</v>
      </c>
      <c r="B47" s="1" t="s">
        <v>88</v>
      </c>
    </row>
    <row r="48" spans="1:2" x14ac:dyDescent="0.25">
      <c r="A48" s="1" t="s">
        <v>89</v>
      </c>
      <c r="B48" s="1" t="s">
        <v>88</v>
      </c>
    </row>
    <row r="49" spans="1:2" x14ac:dyDescent="0.25">
      <c r="A49" s="1" t="s">
        <v>90</v>
      </c>
      <c r="B49" s="1" t="s">
        <v>55</v>
      </c>
    </row>
    <row r="50" spans="1:2" x14ac:dyDescent="0.25">
      <c r="A50" s="1" t="s">
        <v>91</v>
      </c>
      <c r="B50" s="1" t="s">
        <v>78</v>
      </c>
    </row>
    <row r="51" spans="1:2" x14ac:dyDescent="0.25">
      <c r="A51" s="1" t="s">
        <v>92</v>
      </c>
      <c r="B51" s="1" t="s">
        <v>80</v>
      </c>
    </row>
    <row r="52" spans="1:2" x14ac:dyDescent="0.25">
      <c r="A52" s="1" t="s">
        <v>93</v>
      </c>
      <c r="B52" s="1" t="s">
        <v>82</v>
      </c>
    </row>
  </sheetData>
  <mergeCells count="8">
    <mergeCell ref="A18:B18"/>
    <mergeCell ref="A29:B29"/>
    <mergeCell ref="A40:B40"/>
    <mergeCell ref="A6:B6"/>
    <mergeCell ref="A8:B8"/>
    <mergeCell ref="A16:B16"/>
    <mergeCell ref="D8:F8"/>
    <mergeCell ref="D17:F1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UST Bill 05-Nov-2019</vt:lpstr>
    </vt:vector>
  </TitlesOfParts>
  <Company>Thomson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U8006872</dc:creator>
  <cp:lastModifiedBy>742741652</cp:lastModifiedBy>
  <dcterms:created xsi:type="dcterms:W3CDTF">2015-05-20T08:37:46Z</dcterms:created>
  <dcterms:modified xsi:type="dcterms:W3CDTF">2019-10-07T20:51:01Z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0b759c-a4fa-4906-9af9-c1e5f6aa5e0f_Enabled">
    <vt:lpwstr>True</vt:lpwstr>
  </property>
  <property fmtid="{D5CDD505-2E9C-101B-9397-08002B2CF9AE}" pid="3" name="MSIP_Label_440b759c-a4fa-4906-9af9-c1e5f6aa5e0f_SiteId">
    <vt:lpwstr>62ccb864-6a1a-4b5d-8e1c-397dec1a8258</vt:lpwstr>
  </property>
  <property fmtid="{D5CDD505-2E9C-101B-9397-08002B2CF9AE}" pid="4" name="MSIP_Label_440b759c-a4fa-4906-9af9-c1e5f6aa5e0f_Owner">
    <vt:lpwstr>Vongsatorn.Jongcharoenratanakul@thomsonreuters.com</vt:lpwstr>
  </property>
  <property fmtid="{D5CDD505-2E9C-101B-9397-08002B2CF9AE}" pid="5" name="MSIP_Label_440b759c-a4fa-4906-9af9-c1e5f6aa5e0f_SetDate">
    <vt:lpwstr>2019-08-14T05:04:00.8866490Z</vt:lpwstr>
  </property>
  <property fmtid="{D5CDD505-2E9C-101B-9397-08002B2CF9AE}" pid="6" name="MSIP_Label_440b759c-a4fa-4906-9af9-c1e5f6aa5e0f_Name">
    <vt:lpwstr>Public</vt:lpwstr>
  </property>
  <property fmtid="{D5CDD505-2E9C-101B-9397-08002B2CF9AE}" pid="7" name="MSIP_Label_440b759c-a4fa-4906-9af9-c1e5f6aa5e0f_Application">
    <vt:lpwstr>Microsoft Azure Information Protection</vt:lpwstr>
  </property>
  <property fmtid="{D5CDD505-2E9C-101B-9397-08002B2CF9AE}" pid="8" name="MSIP_Label_440b759c-a4fa-4906-9af9-c1e5f6aa5e0f_ActionId">
    <vt:lpwstr>eb97f16b-cbfe-449a-96a1-bbdb9099208d</vt:lpwstr>
  </property>
  <property fmtid="{D5CDD505-2E9C-101B-9397-08002B2CF9AE}" pid="9" name="MSIP_Label_440b759c-a4fa-4906-9af9-c1e5f6aa5e0f_Extended_MSFT_Method">
    <vt:lpwstr>Manual</vt:lpwstr>
  </property>
  <property fmtid="{D5CDD505-2E9C-101B-9397-08002B2CF9AE}" pid="10" name="Sensitivity">
    <vt:lpwstr>Public</vt:lpwstr>
  </property>
</Properties>
</file>