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2205" windowWidth="11400" windowHeight="3195"/>
  </bookViews>
  <sheets>
    <sheet name="UST Bill 02-Apr-2020" sheetId="1" r:id="rId1"/>
  </sheets>
  <calcPr calcId="125725"/>
  <fileRecoveryPr autoRecover="0"/>
</workbook>
</file>

<file path=xl/sharedStrings.xml><?xml version="1.0" encoding="utf-8"?>
<sst xmlns="http://schemas.openxmlformats.org/spreadsheetml/2006/main" count="20" uniqueCount="20">
  <si>
    <t/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</si>
  <si>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</si>
  <si>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</si>
  <si>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</si>
  <si>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</si>
  <si>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</si>
  <si>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</si>
  <si>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</si>
  <si>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</si>
  <si>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</si>
  <si>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</si>
  <si>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</si>
  <si>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</si>
  <si>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${Valuation.sectionHeader}:removable:section</t>
  </si>
  <si>
    <t>${component:Price Information}:removable</t>
  </si>
  <si>
    <t>${component:Option Adjusted Values}:removable</t>
  </si>
  <si>
    <t>${component:Historical Valuation Change Information}:removable</t>
  </si>
  <si>
    <t>${component:Historical Valuation Return Information}:removable</t>
  </si>
  <si>
    <t>${component:Price Yield Values (Maturity)}:removable</t>
  </si>
  <si>
    <t>${component:Price Yield Values (Worst)}:removable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</si>
</sst>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1" fillId="3" borderId="1" xfId="0" applyFont="1" applyFill="1" applyBorder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/>
  </sheetViews>
  <sheetFormatPr defaultColWidth="17.85546875" defaultRowHeight="15" x14ac:dyDescent="0.25"/>
  <cols>
    <col min="1" max="1" width="25" customWidth="1"/>
    <col min="2" max="2" width="38.7109375" customWidth="1"/>
  </cols>
  <sheetData>
    <row r="1" spans="1:18" s="12" customFormat="1" ht="12" x14ac:dyDescent="0.25">
      <c r="A1" s="11" t="str">
        <v>UST Bill 02-Apr-2020</v>
      </c>
      <c r="D1" s="12" t="str">
        <v>08-Oct-2019 04:51</v>
      </c>
    </row>
    <row r="3" spans="1:18" ht="23.25" customHeight="1" x14ac:dyDescent="0.45">
      <c r="A3" s="5" t="str">
        <v>UST Bill 02-Apr-2020 UNITED STATES TREASURY</v>
      </c>
      <c r="E3" t="str">
        <v>US/USD</v>
      </c>
      <c r="F3" t="str"/>
    </row>
    <row r="4" spans="1:18" ht="18" x14ac:dyDescent="0.35">
      <c r="A4" s="6" t="str">
        <v>Gov., Bmk, Fixed: Discount, Trace Eligible</v>
      </c>
      <c xmlns="http://schemas.openxmlformats.org/spreadsheetml/2006/main" r="D4" s="2" t="str">
        <v>CUSIP:912796TM1</v>
      </c>
    </row>
    <row r="5" spans="1:18" ht="14.45" x14ac:dyDescent="0.3">
      <c xmlns="http://schemas.openxmlformats.org/spreadsheetml/2006/main" r="A5" t="str">
        <f>="B/A" &amp; ":" &amp;IF(AND(TRIM(TR("912796TM1=","PRIMACT_1")) &lt;&gt; "", TRIM(TR("912796TM1=","PRIMACT_1")) &lt;&gt; "#N/A"), TR("912796TM1=","PRIMACT_1"), IF(AND(TRIM(TR("912796TM1=","CF_BID")) &lt;&gt; "", TRIM(TR("912796TM1=","CF_BID")) &lt;&gt; "#N/A"), TR("912796TM1=","CF_BID"), "--"))&amp;"/"&amp;IF(AND(TRIM(TR("912796TM1=","SEC_ACT_1")) &lt;&gt; "",TRIM(TR("912796TM1=","SEC_ACT_1")) &lt;&gt; "#N/A"), TR("912796TM1=","SEC_ACT_1"), IF(AND(TRIM(TR("912796TM1=","CF_ASK")) &lt;&gt; "", TRIM(TR("912796TM1=","CF_ASK")) &lt;&gt; "#N/A"), TR("912796TM1=","CF_ASK"), "--"))&amp;IF(AND(IF(AND(TRIM(TR("912796TM1=","PRIMACT_1")) &lt;&gt; "", TRIM(TR("912796TM1=","PRIMACT_1")) &lt;&gt; "#N/A"), TR("912796TM1=","PRIMACT_1"), IF(AND(TRIM(TR("912796TM1=","CF_BID")) &lt;&gt; "", TRIM(TR("912796TM1=","CF_BID")) &lt;&gt; "#N/A"), TR("912796TM1=","CF_BID"), "--")) &lt;&gt; "--" , IF(AND(TRIM(TR("912796TM1=","SEC_ACT_1")) &lt;&gt; "",TRIM(TR("912796TM1=","SEC_ACT_1")) &lt;&gt; "#N/A"), TR("912796TM1=","SEC_ACT_1"), IF(AND(TRIM(TR("912796TM1=","CF_ASK")) &lt;&gt; "", TRIM(TR("912796TM1=","CF_ASK")) &lt;&gt; "#N/A"), TR("912796TM1=","CF_ASK"), "--")) &lt;&gt; "--") , IF(AND(TRIM(TR("912796TM1=","NETCHNG_1")) &lt;&gt; "", TRIM(TR("912796TM1=","NETCHNG_1")) &lt;&gt; "#N/A") ,"("&amp;TR("912796TM1=","NETCHNG_1")&amp;")", "") , "")</f>
      </c>
      <c xmlns="http://schemas.openxmlformats.org/spreadsheetml/2006/main" r="B5" t="str">
        <f>="BYld/AYld" &amp; ":" &amp;IF(AND(TRIM(TR("912796TM1=","RT_YIELD_1")) &lt;&gt; "", TRIM(TR("912796TM1=","RT_YIELD_1")) &lt;&gt; "#N/A"), TR("912796TM1=","RT_YIELD_1"), "--")&amp;"/"&amp;IF(AND(TRIM(TR("912796TM1=","SEC_YLD_1")) &lt;&gt; "", TRIM(TR("912796TM1=","SEC_YLD_1")) &lt;&gt; "#N/A"), TR("912796TM1=","SEC_YLD_1"), "--")&amp;IF(AND(IF(AND(TRIM(TR("912796TM1=","SEC_YLD_1")) &lt;&gt; "", TRIM(TR("912796TM1=","SEC_YLD_1")) &lt;&gt; "#N/A"), TR("912796TM1=","SEC_YLD_1"), "--") &lt;&gt; "--" , IF(AND(TRIM(TR("912796TM1=","RT_YIELD_1")) &lt;&gt; "", TRIM(TR("912796TM1=","RT_YIELD_1")) &lt;&gt; "#N/A"), TR("912796TM1=","RT_YIELD_1"), "--") &lt;&gt; "--") , IF(AND(TRIM(TR("912796TM1=","YLD_NETCHG")) &lt;&gt; "", TRIM(TR("912796TM1=","YLD_NETCHG")) &lt;&gt; "#N/A") ,"("&amp;TR("912796TM1=","YLD_NETCHG")&amp;")", "") , "")</f>
      </c>
      <c xmlns="http://schemas.openxmlformats.org/spreadsheetml/2006/main" r="C5" t="str">
        <f>="ASwap Sp:" &amp;IF(AND(TRIM(TR("912796TM1=","AST_SWPSPD")) &lt;&gt; "", TRIM(TR("912796TM1=","AST_SWPSPD")) &lt;&gt; "#N/A"), TR("912796TM1=","AST_SWPSPD") , "--" )</f>
      </c>
      <c xmlns="http://schemas.openxmlformats.org/spreadsheetml/2006/main" r="D5" t="str">
        <f>="Swap Sp:" &amp;IF(AND(TRIM(TR("912796TM1=","SWAP_SPRD")) &lt;&gt; "", TRIM(TR("912796TM1=","SWAP_SPRD")) &lt;&gt; "#N/A"), TR("912796TM1=","SWAP_SPRD") , "--" )</f>
      </c>
      <c xmlns="http://schemas.openxmlformats.org/spreadsheetml/2006/main" r="E5" t="str">
        <f>="G Sp:" &amp;IF(AND(TRIM(TR("912796TM1=","MONTH_LOW")) &lt;&gt; "", TRIM(TR("912796TM1=","MONTH_LOW")) &lt;&gt; "#N/A"), TR("912796TM1=","MONTH_LOW") , "--" )</f>
      </c>
      <c xmlns="http://schemas.openxmlformats.org/spreadsheetml/2006/main" r="F5" t="str" s="15">
        <f>=IF(AND(TRIM(TR("912796TM1=","VALUE_DT1")) &lt;&gt; "", TRIM(TR("912796TM1=","VALUE_DT1")) &lt;&gt; "#N/A"), TR("912796TM1=","VALUE_DT1"), IF(AND(TRIM(TR("912796TM1=","CF_DATE")) &lt;&gt; "", TRIM(TR("912796TM1=","CF_DATE")) &lt;&gt; "#N/A"), TR("912796TM1=","CF_DATE"), "--"))</f>
      </c>
      <c xmlns="http://schemas.openxmlformats.org/spreadsheetml/2006/main" r="G5" t="str" s="16">
        <f>=IF(AND(TRIM(TR("912796TM1=","VALUE_TS1")) &lt;&gt; "", TRIM(TR("912796TM1=","VALUE_TS1")) &lt;&gt; "#N/A"), TR("912796TM1=","VALUE_TS1"), IF(AND(TRIM(TR("912796TM1=","CF_TIME")) &lt;&gt; "", TRIM(TR("912796TM1=","CF_TIME")) &lt;&gt; "#N/A"), TR("912796TM1=","CF_TIME"), ""))</f>
      </c>
      <c xmlns="http://schemas.openxmlformats.org/spreadsheetml/2006/main" r="H5" t="str">
        <f>=IF(AND(TRIM(TR("912796TM1=","CTBTR_1")) &lt;&gt; "", TRIM(TR("912796TM1=","CTBTR_1")) &lt;&gt; "#N/A"), TRIM(TR("912796TM1=","CTBTR_1")), IF(AND(TRIM(TR("912796TM1=","RDN_EXCHD2")) &lt;&gt; "", TRIM(TR("912796TM1=","RDN_EXCHD2")) &lt;&gt; "#N/A"), TRIM(TR("912796TM1=","RDN_EXCHD2")), "--"))</f>
      </c>
    </row>
    <row r="7" spans="1:18" ht="14.45" x14ac:dyDescent="0.3">
      <c r="A7" s="4" t="str">
        <v>Valuations</v>
      </c>
    </row>
    <row r="8" spans="1:18" x14ac:dyDescent="0.25">
      <c xmlns="http://schemas.openxmlformats.org/spreadsheetml/2006/main" r="A8" t="str" s="13">
        <v>Price Information</v>
      </c>
      <c xmlns="http://schemas.openxmlformats.org/spreadsheetml/2006/main" r="B8" t="str" s="13"/>
      <c xmlns="http://schemas.openxmlformats.org/spreadsheetml/2006/main" r="D8" t="str" s="13">
        <v>Historical Valuation (Change Information)</v>
      </c>
      <c xmlns="http://schemas.openxmlformats.org/spreadsheetml/2006/main" r="E8" t="str" s="13"/>
      <c xmlns="http://schemas.openxmlformats.org/spreadsheetml/2006/main" r="F8" t="str" s="13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>Bid / Ask Price</v>
      </c>
      <c xmlns="http://schemas.openxmlformats.org/spreadsheetml/2006/main" r="B9" t="str" s="1">
        <v>*99*06½ / 99*06⅝</v>
      </c>
      <c xmlns="http://schemas.openxmlformats.org/spreadsheetml/2006/main" r="D9" t="str" s="1">
        <v>Change Information</v>
      </c>
      <c xmlns="http://schemas.openxmlformats.org/spreadsheetml/2006/main" r="E9" t="str" s="1">
        <v>Previous Day</v>
      </c>
      <c xmlns="http://schemas.openxmlformats.org/spreadsheetml/2006/main" r="F9" t="str" s="1">
        <v>End of Month</v>
      </c>
    </row>
    <row r="10" spans="1:18" x14ac:dyDescent="0.25">
      <c xmlns="http://schemas.openxmlformats.org/spreadsheetml/2006/main" r="A10" t="str" s="1">
        <v>Bid / Ask Spread</v>
      </c>
      <c xmlns="http://schemas.openxmlformats.org/spreadsheetml/2006/main" r="B10" t="str" s="1">
        <v>0.5</v>
      </c>
      <c xmlns="http://schemas.openxmlformats.org/spreadsheetml/2006/main" r="D10" t="str" s="1">
        <v>Price</v>
      </c>
      <c xmlns="http://schemas.openxmlformats.org/spreadsheetml/2006/main" r="E10" t="str" s="1">
        <v>99*05¾</v>
      </c>
      <c xmlns="http://schemas.openxmlformats.org/spreadsheetml/2006/main" r="F10" t="str" s="1">
        <v>99*03</v>
      </c>
    </row>
    <row xmlns="http://schemas.openxmlformats.org/spreadsheetml/2006/main" xmlns:x14ac="http://schemas.microsoft.com/office/spreadsheetml/2009/9/ac" r="11" spans="1:21" x14ac:dydescent="0.25">
      <c xmlns="http://schemas.openxmlformats.org/spreadsheetml/2006/main" r="A11" t="str" s="1">
        <v>Priced Using</v>
      </c>
      <c xmlns="http://schemas.openxmlformats.org/spreadsheetml/2006/main" r="B11" t="str" s="1">
        <v>yield priced at 1.655134% (MAT Apr-2020)</v>
      </c>
      <c xmlns="http://schemas.openxmlformats.org/spreadsheetml/2006/main" r="D11" t="str" s="1">
        <v>Price Change</v>
      </c>
      <c xmlns="http://schemas.openxmlformats.org/spreadsheetml/2006/main" r="E11" t="str" s="1">
        <v>0.0210000</v>
      </c>
      <c xmlns="http://schemas.openxmlformats.org/spreadsheetml/2006/main" r="F11" t="str" s="1">
        <v>0.1089440</v>
      </c>
    </row>
    <row r="12" spans="1:18" x14ac:dyDescent="0.25">
      <c xmlns="http://schemas.openxmlformats.org/spreadsheetml/2006/main" r="A12" t="str" s="1">
        <v>Pricing Source</v>
      </c>
      <c xmlns="http://schemas.openxmlformats.org/spreadsheetml/2006/main" r="B12" t="str" s="1">
        <v>Thomson Reuters End of Day Pricing (EJV)</v>
      </c>
      <c xmlns="http://schemas.openxmlformats.org/spreadsheetml/2006/main" r="D12" t="str" s="1">
        <v>OAS</v>
      </c>
      <c xmlns="http://schemas.openxmlformats.org/spreadsheetml/2006/main" r="E12" t="str" s="1">
        <v>-0.3</v>
      </c>
      <c xmlns="http://schemas.openxmlformats.org/spreadsheetml/2006/main" r="F12" t="str" s="1">
        <v>-0.3</v>
      </c>
      <c r="R12" s="8" t="s">
        <v>0</v>
      </c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>Valuation Date</v>
      </c>
      <c xmlns="http://schemas.openxmlformats.org/spreadsheetml/2006/main" r="B13" t="str" s="1">
        <v>04-Oct-2019</v>
      </c>
      <c xmlns="http://schemas.openxmlformats.org/spreadsheetml/2006/main" r="D13" t="str" s="1">
        <v>OAS Change</v>
      </c>
      <c xmlns="http://schemas.openxmlformats.org/spreadsheetml/2006/main" r="E13" t="str" s="1">
        <v>0.20</v>
      </c>
      <c xmlns="http://schemas.openxmlformats.org/spreadsheetml/2006/main" r="F13" t="str" s="1">
        <v>0.18</v>
      </c>
    </row>
    <row r="14" spans="1:18" x14ac:dyDescent="0.25">
      <c xmlns="http://schemas.openxmlformats.org/spreadsheetml/2006/main" r="A14" t="str" s="1">
        <v>Valuation Settle Date</v>
      </c>
      <c xmlns="http://schemas.openxmlformats.org/spreadsheetml/2006/main" r="B14" t="str" s="1">
        <v>07-Oct-2019</v>
      </c>
      <c xmlns="http://schemas.openxmlformats.org/spreadsheetml/2006/main" r="D14" t="str" s="1">
        <v>YTW</v>
      </c>
      <c xmlns="http://schemas.openxmlformats.org/spreadsheetml/2006/main" r="E14" t="str" s="1">
        <v>1.6711680</v>
      </c>
      <c xmlns="http://schemas.openxmlformats.org/spreadsheetml/2006/main" r="F14" t="str" s="1">
        <v>1.8417970</v>
      </c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>Accrued Interest (Days)</v>
      </c>
      <c xmlns="http://schemas.openxmlformats.org/spreadsheetml/2006/main" r="B15" t="str" s="1">
        <v>0.000 (0 Day)</v>
      </c>
      <c xmlns="http://schemas.openxmlformats.org/spreadsheetml/2006/main" r="D15" t="str" s="1">
        <v>YTW Change</v>
      </c>
      <c xmlns="http://schemas.openxmlformats.org/spreadsheetml/2006/main" r="E15" t="str" s="1">
        <v>-0.0152590</v>
      </c>
      <c xmlns="http://schemas.openxmlformats.org/spreadsheetml/2006/main" r="F15" t="str" s="1">
        <v>-0.1858880</v>
      </c>
    </row>
    <row xmlns="http://schemas.openxmlformats.org/spreadsheetml/2006/main" xmlns:x14ac="http://schemas.microsoft.com/office/spreadsheetml/2009/9/ac" r="16" spans="1:19" x14ac:dydescent="0.25">
      <c xmlns="http://schemas.openxmlformats.org/spreadsheetml/2006/main" r="A16" t="str" s="1">
        <v>* Bid Price affects P/Y Values and Options Adjusted Values calculations</v>
      </c>
      <c r="B16" t="str" s="1"/>
    </row>
    <row xmlns="http://schemas.openxmlformats.org/spreadsheetml/2006/main" xmlns:x14ac="http://schemas.microsoft.com/office/spreadsheetml/2009/9/ac" r="17" spans="1:18" x14ac:dydescent="0.25">
      <c xmlns="http://schemas.openxmlformats.org/spreadsheetml/2006/main" r="D17" t="str" s="13">
        <v>Historical Valuation (Return Information)</v>
      </c>
      <c xmlns="http://schemas.openxmlformats.org/spreadsheetml/2006/main" r="E17" t="str" s="13"/>
      <c xmlns="http://schemas.openxmlformats.org/spreadsheetml/2006/main" r="F17" t="str" s="13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A18" t="str" s="13">
        <v>Price Yield Values (Maturity)</v>
      </c>
      <c xmlns="http://schemas.openxmlformats.org/spreadsheetml/2006/main" r="B18" t="str" s="13"/>
      <c xmlns="http://schemas.openxmlformats.org/spreadsheetml/2006/main" r="D18" t="str" s="1">
        <v>Return Information</v>
      </c>
      <c xmlns="http://schemas.openxmlformats.org/spreadsheetml/2006/main" r="E18" t="str" s="1">
        <v>Previous Day</v>
      </c>
      <c xmlns="http://schemas.openxmlformats.org/spreadsheetml/2006/main" r="F18" t="str" s="1">
        <v>End of Month</v>
      </c>
    </row>
    <row xmlns:x14ac="http://schemas.microsoft.com/office/spreadsheetml/2009/9/ac" r="19" spans="1:26" x14ac:dydescent="0.25">
      <c xmlns="http://schemas.openxmlformats.org/spreadsheetml/2006/main" r="A19" t="str" s="1">
        <v>Yield</v>
      </c>
      <c xmlns="http://schemas.openxmlformats.org/spreadsheetml/2006/main" r="B19" t="str" s="1">
        <v>1.6551340</v>
      </c>
      <c xmlns="http://schemas.openxmlformats.org/spreadsheetml/2006/main" r="D19" t="str" s="1">
        <v>Price Return</v>
      </c>
      <c xmlns="http://schemas.openxmlformats.org/spreadsheetml/2006/main" r="E19" t="str" s="1">
        <v>0.021</v>
      </c>
      <c xmlns="http://schemas.openxmlformats.org/spreadsheetml/2006/main" r="F19" t="str" s="1">
        <v>0.110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>DV01/PVBP</v>
      </c>
      <c xmlns="http://schemas.openxmlformats.org/spreadsheetml/2006/main" r="B20" t="str" s="1">
        <v>0.0048</v>
      </c>
      <c xmlns="http://schemas.openxmlformats.org/spreadsheetml/2006/main" r="D20" t="str" s="1">
        <v>Coupon Return</v>
      </c>
      <c xmlns="http://schemas.openxmlformats.org/spreadsheetml/2006/main" r="E20" t="str" s="1">
        <v>0.000</v>
      </c>
      <c xmlns="http://schemas.openxmlformats.org/spreadsheetml/2006/main" r="F20" t="str" s="1">
        <v>0.000</v>
      </c>
    </row>
    <row xmlns:x14ac="http://schemas.microsoft.com/office/spreadsheetml/2009/9/ac" r="21" spans="1:26" x14ac:dydescent="0.25">
      <c xmlns="http://schemas.openxmlformats.org/spreadsheetml/2006/main" r="A21" t="str" s="1">
        <v>Interpolated Spread</v>
      </c>
      <c xmlns="http://schemas.openxmlformats.org/spreadsheetml/2006/main" r="B21" t="str" s="1">
        <v>0.1</v>
      </c>
      <c xmlns="http://schemas.openxmlformats.org/spreadsheetml/2006/main" r="D21" t="str" s="1">
        <v>Reinvestment Return</v>
      </c>
      <c xmlns="http://schemas.openxmlformats.org/spreadsheetml/2006/main" r="E21" t="str" s="1">
        <v>0.000</v>
      </c>
      <c xmlns="http://schemas.openxmlformats.org/spreadsheetml/2006/main" r="F21" t="str" s="1">
        <v>0.000</v>
      </c>
    </row>
    <row xmlns="http://schemas.openxmlformats.org/spreadsheetml/2006/main" xmlns:x14ac="http://schemas.microsoft.com/office/spreadsheetml/2009/9/ac" r="22" spans="1:18" x14ac:dydescent="0.25">
      <c xmlns="http://schemas.openxmlformats.org/spreadsheetml/2006/main" r="A22" t="str" s="1">
        <v>OTR Spread</v>
      </c>
      <c xmlns="http://schemas.openxmlformats.org/spreadsheetml/2006/main" r="B22" t="str" s="1">
        <v>0.1 (TSY6M)</v>
      </c>
      <c xmlns="http://schemas.openxmlformats.org/spreadsheetml/2006/main" r="D22" t="str" s="1">
        <v>Principal Return</v>
      </c>
      <c xmlns="http://schemas.openxmlformats.org/spreadsheetml/2006/main" r="E22" t="str" s="1">
        <v>0.000</v>
      </c>
      <c xmlns="http://schemas.openxmlformats.org/spreadsheetml/2006/main" r="F22" t="str" s="1">
        <v>0.000</v>
      </c>
    </row>
    <row xmlns:x14ac="http://schemas.microsoft.com/office/spreadsheetml/2009/9/ac" r="23" spans="1:26" x14ac:dydescent="0.25">
      <c xmlns="http://schemas.openxmlformats.org/spreadsheetml/2006/main" r="A23" t="str" s="1">
        <v>Modified Duration</v>
      </c>
      <c xmlns="http://schemas.openxmlformats.org/spreadsheetml/2006/main" r="B23" t="str" s="1">
        <v>0.482</v>
      </c>
      <c xmlns="http://schemas.openxmlformats.org/spreadsheetml/2006/main" r="D23" t="str" s="1">
        <v>Total Return</v>
      </c>
      <c xmlns="http://schemas.openxmlformats.org/spreadsheetml/2006/main" r="E23" t="str" s="1">
        <v>0.021</v>
      </c>
      <c xmlns="http://schemas.openxmlformats.org/spreadsheetml/2006/main" r="F23" t="str" s="1">
        <v>0.110</v>
      </c>
    </row>
    <row xmlns:x14ac="http://schemas.microsoft.com/office/spreadsheetml/2009/9/ac" r="24" spans="1:21" x14ac:dydescent="0.25">
      <c xmlns="http://schemas.openxmlformats.org/spreadsheetml/2006/main" r="A24" t="str" s="1">
        <v>Mac. Duration</v>
      </c>
      <c xmlns="http://schemas.openxmlformats.org/spreadsheetml/2006/main" r="B24" t="str" s="1">
        <v>0.486</v>
      </c>
    </row>
    <row xmlns:x14ac="http://schemas.microsoft.com/office/spreadsheetml/2009/9/ac" r="25" spans="1:21" x14ac:dydescent="0.25">
      <c xmlns="http://schemas.openxmlformats.org/spreadsheetml/2006/main" r="A25" t="str" s="1">
        <v>Convexity</v>
      </c>
      <c xmlns="http://schemas.openxmlformats.org/spreadsheetml/2006/main" r="B25" t="str" s="1">
        <v>0.0047</v>
      </c>
    </row>
    <row xmlns:x14ac="http://schemas.microsoft.com/office/spreadsheetml/2009/9/ac" r="26" spans="1:21" x14ac:dydescent="0.25">
      <c xmlns="http://schemas.openxmlformats.org/spreadsheetml/2006/main" r="A26" t="str" s="1">
        <v>Disc Margin</v>
      </c>
      <c xmlns="http://schemas.openxmlformats.org/spreadsheetml/2006/main" r="B26" t="str" s="1">
        <v>--</v>
      </c>
    </row>
    <row xmlns:x14ac="http://schemas.microsoft.com/office/spreadsheetml/2009/9/ac" r="27" spans="1:21" x14ac:dydescent="0.25">
      <c xmlns="http://schemas.openxmlformats.org/spreadsheetml/2006/main" r="A27" t="str" s="1">
        <v>Average Life</v>
      </c>
      <c xmlns="http://schemas.openxmlformats.org/spreadsheetml/2006/main" r="B27" t="str" s="1">
        <v>0.49</v>
      </c>
    </row>
    <row xmlns:x14ac="http://schemas.microsoft.com/office/spreadsheetml/2009/9/ac" r="29" spans="1:18" x14ac:dydescent="0.25">
      <c xmlns="http://schemas.openxmlformats.org/spreadsheetml/2006/main" r="A29" t="str" s="13">
        <v>Price Yield Values (Worst)</v>
      </c>
      <c xmlns="http://schemas.openxmlformats.org/spreadsheetml/2006/main" r="B29" t="str" s="13"/>
    </row>
    <row xmlns:x14ac="http://schemas.microsoft.com/office/spreadsheetml/2009/9/ac" r="30" spans="1:20" x14ac:dydescent="0.25">
      <c xmlns="http://schemas.openxmlformats.org/spreadsheetml/2006/main" r="A30" t="str" s="1">
        <v>Yield</v>
      </c>
      <c xmlns="http://schemas.openxmlformats.org/spreadsheetml/2006/main" r="B30" t="str" s="1">
        <v>1.6551340</v>
      </c>
    </row>
    <row xmlns:x14ac="http://schemas.microsoft.com/office/spreadsheetml/2009/9/ac" r="31" spans="1:18" x14ac:dydescent="0.25">
      <c xmlns="http://schemas.openxmlformats.org/spreadsheetml/2006/main" r="A31" t="str" s="1">
        <v>DV01/PVBP</v>
      </c>
      <c xmlns="http://schemas.openxmlformats.org/spreadsheetml/2006/main" r="B31" t="str" s="1">
        <v>0.0048</v>
      </c>
    </row>
    <row xmlns:x14ac="http://schemas.microsoft.com/office/spreadsheetml/2009/9/ac" r="32" spans="1:21" x14ac:dydescent="0.25">
      <c xmlns="http://schemas.openxmlformats.org/spreadsheetml/2006/main" r="A32" t="str" s="1">
        <v>Interpolated Spread</v>
      </c>
      <c xmlns="http://schemas.openxmlformats.org/spreadsheetml/2006/main" r="B32" t="str" s="1">
        <v>0.1</v>
      </c>
    </row>
    <row xmlns:x14ac="http://schemas.microsoft.com/office/spreadsheetml/2009/9/ac" r="33" spans="1:21" x14ac:dydescent="0.25">
      <c xmlns="http://schemas.openxmlformats.org/spreadsheetml/2006/main" r="A33" t="str" s="1">
        <v>OTR Spread</v>
      </c>
      <c xmlns="http://schemas.openxmlformats.org/spreadsheetml/2006/main" r="B33" t="str" s="1">
        <v>0.1 (TSY6M)</v>
      </c>
    </row>
    <row xmlns:x14ac="http://schemas.microsoft.com/office/spreadsheetml/2009/9/ac" r="34" spans="1:21" x14ac:dydescent="0.25">
      <c xmlns="http://schemas.openxmlformats.org/spreadsheetml/2006/main" r="A34" t="str" s="1">
        <v>Modified Duration</v>
      </c>
      <c xmlns="http://schemas.openxmlformats.org/spreadsheetml/2006/main" r="B34" t="str" s="1">
        <v>0.482</v>
      </c>
    </row>
    <row xmlns:x14ac="http://schemas.microsoft.com/office/spreadsheetml/2009/9/ac" r="35" spans="1:21" x14ac:dydescent="0.25">
      <c xmlns="http://schemas.openxmlformats.org/spreadsheetml/2006/main" r="A35" t="str" s="1">
        <v>Mac. Duration</v>
      </c>
      <c xmlns="http://schemas.openxmlformats.org/spreadsheetml/2006/main" r="B35" t="str" s="1">
        <v>0.486</v>
      </c>
    </row>
    <row xmlns:x14ac="http://schemas.microsoft.com/office/spreadsheetml/2009/9/ac" r="36" spans="1:21" x14ac:dydescent="0.25">
      <c xmlns="http://schemas.openxmlformats.org/spreadsheetml/2006/main" r="A36" t="str" s="1">
        <v>Convexity</v>
      </c>
      <c xmlns="http://schemas.openxmlformats.org/spreadsheetml/2006/main" r="B36" t="str" s="1">
        <v>0.0047</v>
      </c>
    </row>
    <row xmlns:x14ac="http://schemas.microsoft.com/office/spreadsheetml/2009/9/ac" r="37" spans="1:21" x14ac:dydescent="0.25">
      <c xmlns="http://schemas.openxmlformats.org/spreadsheetml/2006/main" r="A37" t="str" s="1">
        <v>Disc Margin</v>
      </c>
      <c xmlns="http://schemas.openxmlformats.org/spreadsheetml/2006/main" r="B37" t="str" s="1">
        <v>--</v>
      </c>
    </row>
    <row xmlns:x14ac="http://schemas.microsoft.com/office/spreadsheetml/2009/9/ac" r="38" spans="1:21" x14ac:dydescent="0.25">
      <c xmlns="http://schemas.openxmlformats.org/spreadsheetml/2006/main" r="A38" t="str" s="1">
        <v>Average Life</v>
      </c>
      <c xmlns="http://schemas.openxmlformats.org/spreadsheetml/2006/main" r="B38" t="str" s="1">
        <v>0.49 (MAT on 02-Apr-2020 @ 100*00)</v>
      </c>
    </row>
    <row xmlns:x14ac="http://schemas.microsoft.com/office/spreadsheetml/2009/9/ac" r="40" spans="1:18" x14ac:dydescent="0.25">
      <c xmlns="http://schemas.openxmlformats.org/spreadsheetml/2006/main" r="A40" t="str" s="13">
        <v>Option Adjusted Values</v>
      </c>
      <c xmlns="http://schemas.openxmlformats.org/spreadsheetml/2006/main" r="B40" t="str" s="13"/>
    </row>
    <row xmlns:x14ac="http://schemas.microsoft.com/office/spreadsheetml/2009/9/ac" r="41" spans="1:20" x14ac:dydescent="0.25">
      <c xmlns="http://schemas.openxmlformats.org/spreadsheetml/2006/main" r="A41" t="str" s="1">
        <v>Yield</v>
      </c>
      <c xmlns="http://schemas.openxmlformats.org/spreadsheetml/2006/main" r="B41" t="str" s="1">
        <v>1.6551340</v>
      </c>
    </row>
    <row xmlns:x14ac="http://schemas.microsoft.com/office/spreadsheetml/2009/9/ac" r="42" spans="1:21" x14ac:dydescent="0.25">
      <c xmlns="http://schemas.openxmlformats.org/spreadsheetml/2006/main" r="A42" t="str" s="1">
        <v>Spread</v>
      </c>
      <c xmlns="http://schemas.openxmlformats.org/spreadsheetml/2006/main" r="B42" t="str" s="1">
        <v>-0.1</v>
      </c>
    </row>
    <row xmlns:x14ac="http://schemas.microsoft.com/office/spreadsheetml/2009/9/ac" r="43" spans="1:21" x14ac:dydescent="0.25">
      <c xmlns="http://schemas.openxmlformats.org/spreadsheetml/2006/main" r="A43" t="str" s="1">
        <v>Effective Duration</v>
      </c>
      <c xmlns="http://schemas.openxmlformats.org/spreadsheetml/2006/main" r="B43" t="str" s="1">
        <v>0.482</v>
      </c>
    </row>
    <row xmlns:x14ac="http://schemas.microsoft.com/office/spreadsheetml/2009/9/ac" r="44" spans="1:21" x14ac:dydescent="0.25">
      <c xmlns="http://schemas.openxmlformats.org/spreadsheetml/2006/main" r="A44" t="str" s="1">
        <v>Effective Convexity</v>
      </c>
      <c xmlns="http://schemas.openxmlformats.org/spreadsheetml/2006/main" r="B44" t="str" s="1">
        <v>0.0047</v>
      </c>
    </row>
    <row xmlns:x14ac="http://schemas.microsoft.com/office/spreadsheetml/2009/9/ac" r="45" spans="1:21" x14ac:dydescent="0.25">
      <c xmlns="http://schemas.openxmlformats.org/spreadsheetml/2006/main" r="A45" t="str" s="1">
        <v>Price ( +25bp )</v>
      </c>
      <c xmlns="http://schemas.openxmlformats.org/spreadsheetml/2006/main" r="B45" t="str" s="1">
        <v>99*02⅝</v>
      </c>
    </row>
    <row xmlns:x14ac="http://schemas.microsoft.com/office/spreadsheetml/2009/9/ac" r="46" spans="1:21" x14ac:dydescent="0.25">
      <c xmlns="http://schemas.openxmlformats.org/spreadsheetml/2006/main" r="A46" t="str" s="1">
        <v>Price ( -25bp )</v>
      </c>
      <c xmlns="http://schemas.openxmlformats.org/spreadsheetml/2006/main" r="B46" t="str" s="1">
        <v>99*10¼</v>
      </c>
    </row>
    <row xmlns:x14ac="http://schemas.microsoft.com/office/spreadsheetml/2009/9/ac" r="47" spans="1:21" x14ac:dydescent="0.25">
      <c xmlns="http://schemas.openxmlformats.org/spreadsheetml/2006/main" r="A47" t="str" s="1">
        <v>Option Cost</v>
      </c>
      <c xmlns="http://schemas.openxmlformats.org/spreadsheetml/2006/main" r="B47" t="str" s="1">
        <v>0.0000</v>
      </c>
    </row>
    <row xmlns:x14ac="http://schemas.microsoft.com/office/spreadsheetml/2009/9/ac" r="48" spans="1:21" x14ac:dydescent="0.25">
      <c xmlns="http://schemas.openxmlformats.org/spreadsheetml/2006/main" r="A48" t="str" s="1">
        <v>Option Value</v>
      </c>
      <c xmlns="http://schemas.openxmlformats.org/spreadsheetml/2006/main" r="B48" t="str" s="1">
        <v>0.0000</v>
      </c>
    </row>
    <row xmlns:x14ac="http://schemas.microsoft.com/office/spreadsheetml/2009/9/ac" r="49" spans="1:21" x14ac:dydescent="0.25">
      <c xmlns="http://schemas.openxmlformats.org/spreadsheetml/2006/main" r="A49" t="str" s="1">
        <v>DV01</v>
      </c>
      <c xmlns="http://schemas.openxmlformats.org/spreadsheetml/2006/main" r="B49" t="str" s="1">
        <v>0.0048</v>
      </c>
    </row>
    <row xmlns:x14ac="http://schemas.microsoft.com/office/spreadsheetml/2009/9/ac" r="50" spans="1:21" x14ac:dydescent="0.25">
      <c xmlns="http://schemas.openxmlformats.org/spreadsheetml/2006/main" r="A50" t="str" s="1">
        <v>Zero Volatility</v>
      </c>
      <c xmlns="http://schemas.openxmlformats.org/spreadsheetml/2006/main" r="B50" t="str" s="1">
        <v>-0.1</v>
      </c>
    </row>
    <row xmlns:x14ac="http://schemas.microsoft.com/office/spreadsheetml/2009/9/ac" r="51" spans="1:21" x14ac:dydescent="0.25">
      <c xmlns="http://schemas.openxmlformats.org/spreadsheetml/2006/main" r="A51" t="str" s="1">
        <v>Spread Duration</v>
      </c>
      <c xmlns="http://schemas.openxmlformats.org/spreadsheetml/2006/main" r="B51" t="str" s="1">
        <v>0.482</v>
      </c>
    </row>
    <row xmlns:x14ac="http://schemas.microsoft.com/office/spreadsheetml/2009/9/ac" r="52" spans="1:21" x14ac:dydescent="0.25">
      <c xmlns="http://schemas.openxmlformats.org/spreadsheetml/2006/main" r="A52" t="str" s="1">
        <v>Spread Convexity</v>
      </c>
      <c xmlns="http://schemas.openxmlformats.org/spreadsheetml/2006/main" r="B52" t="str" s="1">
        <v>0.0047</v>
      </c>
    </row>
  </sheetData>
  <mergeCells count="8">
    <mergeCell ref="A6:B6"/>
    <mergeCell ref="A8:B8"/>
    <mergeCell ref="A16:B16"/>
    <mergeCell ref="D8:F8"/>
    <mergeCell ref="D17:F17"/>
    <mergeCell ref="A18:B18"/>
    <mergeCell ref="A29:B29"/>
    <mergeCell ref="A40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2019-09-09T04:11:14Z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b759c-a4fa-4906-9af9-c1e5f6aa5e0f_Enabled">
    <vt:lpwstr>True</vt:lpwstr>
  </property>
  <property fmtid="{D5CDD505-2E9C-101B-9397-08002B2CF9AE}" pid="3" name="MSIP_Label_440b759c-a4fa-4906-9af9-c1e5f6aa5e0f_SiteId">
    <vt:lpwstr>62ccb864-6a1a-4b5d-8e1c-397dec1a8258</vt:lpwstr>
  </property>
  <property fmtid="{D5CDD505-2E9C-101B-9397-08002B2CF9AE}" pid="4" name="MSIP_Label_440b759c-a4fa-4906-9af9-c1e5f6aa5e0f_Owner">
    <vt:lpwstr>Vongsatorn.Jongcharoenratanakul@thomsonreuters.com</vt:lpwstr>
  </property>
  <property fmtid="{D5CDD505-2E9C-101B-9397-08002B2CF9AE}" pid="5" name="MSIP_Label_440b759c-a4fa-4906-9af9-c1e5f6aa5e0f_SetDate">
    <vt:lpwstr>2019-08-14T05:04:00.8866490Z</vt:lpwstr>
  </property>
  <property fmtid="{D5CDD505-2E9C-101B-9397-08002B2CF9AE}" pid="6" name="MSIP_Label_440b759c-a4fa-4906-9af9-c1e5f6aa5e0f_Name">
    <vt:lpwstr>Public</vt:lpwstr>
  </property>
  <property fmtid="{D5CDD505-2E9C-101B-9397-08002B2CF9AE}" pid="7" name="MSIP_Label_440b759c-a4fa-4906-9af9-c1e5f6aa5e0f_Application">
    <vt:lpwstr>Microsoft Azure Information Protection</vt:lpwstr>
  </property>
  <property fmtid="{D5CDD505-2E9C-101B-9397-08002B2CF9AE}" pid="8" name="MSIP_Label_440b759c-a4fa-4906-9af9-c1e5f6aa5e0f_ActionId">
    <vt:lpwstr>eb97f16b-cbfe-449a-96a1-bbdb9099208d</vt:lpwstr>
  </property>
  <property fmtid="{D5CDD505-2E9C-101B-9397-08002B2CF9AE}" pid="9" name="MSIP_Label_440b759c-a4fa-4906-9af9-c1e5f6aa5e0f_Extended_MSFT_Method">
    <vt:lpwstr>Manual</vt:lpwstr>
  </property>
  <property fmtid="{D5CDD505-2E9C-101B-9397-08002B2CF9AE}" pid="10" name="Sensitivity">
    <vt:lpwstr>Public</vt:lpwstr>
  </property>
</Properties>
</file>