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Bill 05-Nov-2019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<sst xmlns="http://schemas.openxmlformats.org/spreadsheetml/2006/main" count="49" uniqueCount="49">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</sst>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Bill 05-Nov-2019</v>
      </c>
      <c r="D1" s="12" t="str">
        <v xml:space="preserve">08-Oct-2019 17:44</v>
      </c>
    </row>
    <row r="3" spans="1:18" ht="23.25" customHeight="1" x14ac:dyDescent="0.35">
      <c r="A3" s="5" t="str">
        <v xml:space="preserve">UST Bill 05-Nov-2019 UNITED STATES TREASURY</v>
      </c>
      <c r="E3" t="str">
        <v xml:space="preserve">US/USD</v>
      </c>
      <c r="F3" t="str">
        <v xml:space="preserve">Re-Opening</v>
      </c>
    </row>
    <row r="4" spans="1:18" ht="18.75" x14ac:dyDescent="0.3">
      <c r="A4" s="6" t="str">
        <v xml:space="preserve">Gov., Bmk, Fixed: Discount, Trace Eligible</v>
      </c>
      <c xmlns="http://schemas.openxmlformats.org/spreadsheetml/2006/main" r="D4" s="2" t="str">
        <v xml:space="preserve">CUSIP:912796WC9</v>
      </c>
    </row>
    <row r="5" spans="1:18" x14ac:dyDescent="0.25">
      <c xmlns="http://schemas.openxmlformats.org/spreadsheetml/2006/main" r="A5" t="str">
        <f>="B/A" &amp; ":" &amp;IF(AND(TRIM(TR("912796WC9=","PRIMACT_1")) &lt;&gt; "", TRIM(TR("912796WC9=","PRIMACT_1")) &lt;&gt; "#N/A"), TR("912796WC9=","PRIMACT_1"), IF(AND(TRIM(TR("912796WC9=","CF_BID")) &lt;&gt; "", TRIM(TR("912796WC9=","CF_BID")) &lt;&gt; "#N/A"), TR("912796WC9=","CF_BID"), "--"))&amp;"/"&amp;IF(AND(TRIM(TR("912796WC9=","SEC_ACT_1")) &lt;&gt; "",TRIM(TR("912796WC9=","SEC_ACT_1")) &lt;&gt; "#N/A"), TR("912796WC9=","SEC_ACT_1"), IF(AND(TRIM(TR("912796WC9=","CF_ASK")) &lt;&gt; "", TRIM(TR("912796WC9=","CF_ASK")) &lt;&gt; "#N/A"), TR("912796WC9=","CF_ASK"), "--"))&amp;IF(AND(IF(AND(TRIM(TR("912796WC9=","PRIMACT_1")) &lt;&gt; "", TRIM(TR("912796WC9=","PRIMACT_1")) &lt;&gt; "#N/A"), TR("912796WC9=","PRIMACT_1"), IF(AND(TRIM(TR("912796WC9=","CF_BID")) &lt;&gt; "", TRIM(TR("912796WC9=","CF_BID")) &lt;&gt; "#N/A"), TR("912796WC9=","CF_BID"), "--")) &lt;&gt; "--" , IF(AND(TRIM(TR("912796WC9=","SEC_ACT_1")) &lt;&gt; "",TRIM(TR("912796WC9=","SEC_ACT_1")) &lt;&gt; "#N/A"), TR("912796WC9=","SEC_ACT_1"), IF(AND(TRIM(TR("912796WC9=","CF_ASK")) &lt;&gt; "", TRIM(TR("912796WC9=","CF_ASK")) &lt;&gt; "#N/A"), TR("912796WC9=","CF_ASK"), "--")) &lt;&gt; "--") , IF(AND(TRIM(TR("912796WC9=","NETCHNG_1")) &lt;&gt; "", TRIM(TR("912796WC9=","NETCHNG_1")) &lt;&gt; "#N/A") ,"("&amp;TR("912796WC9=","NETCHNG_1")&amp;")", "") , "")</f>
      </c>
      <c xmlns="http://schemas.openxmlformats.org/spreadsheetml/2006/main" r="B5" t="str">
        <f>="BYld/AYld" &amp; ":" &amp;IF(AND(TRIM(TR("912796WC9=","RT_YIELD_1")) &lt;&gt; "", TRIM(TR("912796WC9=","RT_YIELD_1")) &lt;&gt; "#N/A"), TR("912796WC9=","RT_YIELD_1"), "--")&amp;"/"&amp;IF(AND(TRIM(TR("912796WC9=","SEC_YLD_1")) &lt;&gt; "", TRIM(TR("912796WC9=","SEC_YLD_1")) &lt;&gt; "#N/A"), TR("912796WC9=","SEC_YLD_1"), "--")&amp;IF(AND(IF(AND(TRIM(TR("912796WC9=","SEC_YLD_1")) &lt;&gt; "", TRIM(TR("912796WC9=","SEC_YLD_1")) &lt;&gt; "#N/A"), TR("912796WC9=","SEC_YLD_1"), "--") &lt;&gt; "--" , IF(AND(TRIM(TR("912796WC9=","RT_YIELD_1")) &lt;&gt; "", TRIM(TR("912796WC9=","RT_YIELD_1")) &lt;&gt; "#N/A"), TR("912796WC9=","RT_YIELD_1"), "--") &lt;&gt; "--") , IF(AND(TRIM(TR("912796WC9=","YLD_NETCHG")) &lt;&gt; "", TRIM(TR("912796WC9=","YLD_NETCHG")) &lt;&gt; "#N/A") ,"("&amp;TR("912796WC9=","YLD_NETCHG")&amp;")", "") , "")</f>
      </c>
      <c xmlns="http://schemas.openxmlformats.org/spreadsheetml/2006/main" r="C5" t="str">
        <f>="ASwap Sp:" &amp;IF(AND(TRIM(TR("912796WC9=","AST_SWPSPD")) &lt;&gt; "", TRIM(TR("912796WC9=","AST_SWPSPD")) &lt;&gt; "#N/A"), TR("912796WC9=","AST_SWPSPD") , "--" )</f>
      </c>
      <c xmlns="http://schemas.openxmlformats.org/spreadsheetml/2006/main" r="D5" t="str">
        <f>="Swap Sp:" &amp;IF(AND(TRIM(TR("912796WC9=","SWAP_SPRD")) &lt;&gt; "", TRIM(TR("912796WC9=","SWAP_SPRD")) &lt;&gt; "#N/A"), TR("912796WC9=","SWAP_SPRD") , "--" )</f>
      </c>
      <c xmlns="http://schemas.openxmlformats.org/spreadsheetml/2006/main" r="E5" t="str">
        <f>="G Sp:" &amp;IF(AND(TRIM(TR("912796WC9=","MONTH_LOW")) &lt;&gt; "", TRIM(TR("912796WC9=","MONTH_LOW")) &lt;&gt; "#N/A"), TR("912796WC9=","MONTH_LOW") , "--" )</f>
      </c>
      <c xmlns="http://schemas.openxmlformats.org/spreadsheetml/2006/main" r="F5" t="str" s="14">
        <f>=IF(AND(TRIM(TR("912796WC9=","VALUE_DT1")) &lt;&gt; "", TRIM(TR("912796WC9=","VALUE_DT1")) &lt;&gt; "#N/A"), TR("912796WC9=","VALUE_DT1"), IF(AND(TRIM(TR("912796WC9=","CF_DATE")) &lt;&gt; "", TRIM(TR("912796WC9=","CF_DATE")) &lt;&gt; "#N/A"), TR("912796WC9=","CF_DATE"), "--"))</f>
      </c>
      <c xmlns="http://schemas.openxmlformats.org/spreadsheetml/2006/main" r="G5" t="str" s="15">
        <f>=IF(AND(TRIM(TR("912796WC9=","VALUE_TS1")) &lt;&gt; "", TRIM(TR("912796WC9=","VALUE_TS1")) &lt;&gt; "#N/A"), TR("912796WC9=","VALUE_TS1"), IF(AND(TRIM(TR("912796WC9=","CF_TIME")) &lt;&gt; "", TRIM(TR("912796WC9=","CF_TIME")) &lt;&gt; "#N/A"), TR("912796WC9=","CF_TIME"), ""))</f>
      </c>
      <c xmlns="http://schemas.openxmlformats.org/spreadsheetml/2006/main" r="H5" t="str">
        <f>=IF(AND(TRIM(TR("912796WC9=","CTBTR_1")) &lt;&gt; "", TRIM(TR("912796WC9=","CTBTR_1")) &lt;&gt; "#N/A"), TRIM(TR("912796WC9=","CTBTR_1")), IF(AND(TRIM(TR("912796WC9=","RDN_EXCHD2")) &lt;&gt; "", TRIM(TR("912796WC9=","RDN_EXCHD2")) &lt;&gt; "#N/A"), TRIM(TR("912796WC9=","RDN_EXCHD2")),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05-Nov-2019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10-Sep-2019 / 99*22¼% / 1.999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 Discount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03-Sep-2019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--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0.00000 / --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-- / -- / --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85,053,001,700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912796WC9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US912796WC95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--</v>
      </c>
      <c xmlns="http://schemas.openxmlformats.org/spreadsheetml/2006/main" r="F18" t="str" s="1"/>
      <c xmlns="http://schemas.openxmlformats.org/spreadsheetml/2006/main" r="H18" t="str" s="1">
        <v xml:space="preserve">NASD Bond Symbol</v>
      </c>
      <c xmlns="http://schemas.openxmlformats.org/spreadsheetml/2006/main" r="I18" t="str" s="1">
        <v xml:space="preserve">TSRYS4879532</v>
      </c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x14ac:dydescent="0.25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Actual/360, Act/360, A/360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MBV</v>
      </c>
      <c xmlns="http://schemas.openxmlformats.org/spreadsheetml/2006/main" r="E21" t="str" s="1">
        <v xml:space="preserve">MTS BONDVISION</v>
      </c>
      <c xmlns="http://schemas.openxmlformats.org/spreadsheetml/2006/main" r="F21" t="str" s="1">
        <v xml:space="preserve">--/--</v>
      </c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4">
        <v xml:space="preserve">Tax Details</v>
      </c>
      <c xmlns="http://schemas.openxmlformats.org/spreadsheetml/2006/main" r="E23" t="str" s="4"/>
      <c xmlns="http://schemas.openxmlformats.org/spreadsheetml/2006/main" r="F23" t="str" s="4"/>
    </row>
    <row xmlns="http://schemas.openxmlformats.org/spreadsheetml/2006/main" xmlns:x14ac="http://schemas.microsoft.com/office/spreadsheetml/2009/9/ac" r="24" spans="1:20" s="12" customformat="1" ht="12" x14ac:dydescent="0.2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Bill</v>
      </c>
      <c xmlns="http://schemas.openxmlformats.org/spreadsheetml/2006/main" r="D24" t="str" s="1">
        <v xml:space="preserve">EU Savings Tax Directive</v>
      </c>
      <c xmlns="http://schemas.openxmlformats.org/spreadsheetml/2006/main" r="E24" t="str" s="1">
        <v xml:space="preserve">Yes</v>
      </c>
      <c xmlns="http://schemas.openxmlformats.org/spreadsheetml/2006/main" r="F24" t="str" s="1"/>
    </row>
    <row r="25" spans="1:5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01-Mar-2002 or later tap</v>
      </c>
      <c xmlns="http://schemas.openxmlformats.org/spreadsheetml/2006/main" r="E25" t="str" s="1">
        <v xml:space="preserve">Yes</v>
      </c>
      <c xmlns="http://schemas.openxmlformats.org/spreadsheetml/2006/main" r="F25" t="str" s="1"/>
    </row>
    <row xmlns="http://schemas.openxmlformats.org/spreadsheetml/2006/main" xmlns:x14ac="http://schemas.microsoft.com/office/spreadsheetml/2009/9/ac" r="26" spans="1:24" s="12" customformat="1" ht="12" x14ac:dydescent="0.2">
      <c xmlns="http://schemas.openxmlformats.org/spreadsheetml/2006/main" r="D26" t="str" s="1">
        <v xml:space="preserve">Issued on or before 01-Mar-2002</v>
      </c>
      <c xmlns="http://schemas.openxmlformats.org/spreadsheetml/2006/main" r="E26" t="str" s="1">
        <v xml:space="preserve">No (10-Sep-2019)</v>
      </c>
      <c xmlns="http://schemas.openxmlformats.org/spreadsheetml/2006/main" r="F26" t="str" s="1"/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</row>
    <row xmlns="http://schemas.openxmlformats.org/spreadsheetml/2006/main" xmlns:x14ac="http://schemas.microsoft.com/office/spreadsheetml/2009/9/ac" r="28" spans="1:5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4">
        <v xml:space="preserve">Regulations</v>
      </c>
      <c xmlns="http://schemas.openxmlformats.org/spreadsheetml/2006/main" r="E28" t="str" s="4"/>
      <c xmlns="http://schemas.openxmlformats.org/spreadsheetml/2006/main" r="F28" t="str" s="4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Restricted Payments</v>
      </c>
      <c xmlns="http://schemas.openxmlformats.org/spreadsheetml/2006/main" r="B29" t="str" s="1">
        <v xml:space="preserve">No</v>
      </c>
      <c xmlns="http://schemas.openxmlformats.org/spreadsheetml/2006/main" r="D29" t="str" s="1">
        <v xml:space="preserve">MiFIR Identifier / MiFID Bond Type</v>
      </c>
      <c xmlns="http://schemas.openxmlformats.org/spreadsheetml/2006/main" r="E29" t="str" s="1">
        <v xml:space="preserve">Bond / Sovereign bond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8" x14ac:dydescent="0.25">
      <c xmlns="http://schemas.openxmlformats.org/spreadsheetml/2006/main" r="A30" t="str" s="1">
        <v xml:space="preserve">Change of Control</v>
      </c>
      <c xmlns="http://schemas.openxmlformats.org/spreadsheetml/2006/main" r="B30" t="str" s="1">
        <v xml:space="preserve">No</v>
      </c>
      <c xmlns="http://schemas.openxmlformats.org/spreadsheetml/2006/main" r="D30" t="str" s="1">
        <v xml:space="preserve">MiFID liquidity indicator (ESMA)</v>
      </c>
      <c xmlns="http://schemas.openxmlformats.org/spreadsheetml/2006/main" r="E30" t="str" s="1">
        <v xml:space="preserve">No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11" x14ac:dydescent="0.25">
      <c xmlns="http://schemas.openxmlformats.org/spreadsheetml/2006/main" r="D31" t="str" s="1">
        <v xml:space="preserve">Eligible To Be Traded On EEA Venue</v>
      </c>
      <c xmlns="http://schemas.openxmlformats.org/spreadsheetml/2006/main" r="E31" t="str" s="1">
        <v xml:space="preserve">Yes</v>
      </c>
      <c xmlns="http://schemas.openxmlformats.org/spreadsheetml/2006/main" r="F31" t="str" s="1"/>
    </row>
    <row xmlns="http://schemas.openxmlformats.org/spreadsheetml/2006/main" xmlns:x14ac="http://schemas.microsoft.com/office/spreadsheetml/2009/9/ac" r="32" spans="1:5" x14ac:dydescent="0.25">
      <c xmlns="http://schemas.openxmlformats.org/spreadsheetml/2006/main" r="A32" t="str" s="4">
        <v xml:space="preserve">Redemption</v>
      </c>
      <c xmlns="http://schemas.openxmlformats.org/spreadsheetml/2006/main" r="B32" t="str" s="4"/>
    </row>
    <row xmlns="http://schemas.openxmlformats.org/spreadsheetml/2006/main" xmlns:x14ac="http://schemas.microsoft.com/office/spreadsheetml/2009/9/ac" r="33" spans="1:7" x14ac:dydescent="0.25">
      <c xmlns="http://schemas.openxmlformats.org/spreadsheetml/2006/main" r="A33" t="str" s="1">
        <v xml:space="preserve">Payment-in-Kind (PIK)</v>
      </c>
      <c xmlns="http://schemas.openxmlformats.org/spreadsheetml/2006/main" r="B33" t="str" s="1">
        <v xml:space="preserve">No</v>
      </c>
    </row>
    <row xmlns="http://schemas.openxmlformats.org/spreadsheetml/2006/main" xmlns:x14ac="http://schemas.microsoft.com/office/spreadsheetml/2009/9/ac" r="34" spans="1:5" x14ac:dydescent="0.25">
      <c xmlns="http://schemas.openxmlformats.org/spreadsheetml/2006/main" r="A34" t="str" s="1">
        <v xml:space="preserve">Worst</v>
      </c>
      <c xmlns="http://schemas.openxmlformats.org/spreadsheetml/2006/main" r="B34" t="str" s="1">
        <v xml:space="preserve">05-Nov-2019 MAT @ 100%</v>
      </c>
    </row>
    <row xmlns="http://schemas.openxmlformats.org/spreadsheetml/2006/main" xmlns:x14ac="http://schemas.microsoft.com/office/spreadsheetml/2009/9/ac" r="36" spans="1:5" x14ac:dydescent="0.25">
      <c xmlns="http://schemas.openxmlformats.org/spreadsheetml/2006/main" r="A36" t="str" s="4">
        <v xml:space="preserve">Eligible To Trade On (MiFID)</v>
      </c>
    </row>
    <row xmlns="http://schemas.openxmlformats.org/spreadsheetml/2006/main" xmlns:x14ac="http://schemas.microsoft.com/office/spreadsheetml/2009/9/ac" r="37" spans="1:7" x14ac:dydescent="0.25">
      <c xmlns="http://schemas.openxmlformats.org/spreadsheetml/2006/main" r="A37" t="str" s="7">
        <v xml:space="preserve">Segment Venue Name/MIC</v>
      </c>
      <c xmlns="http://schemas.openxmlformats.org/spreadsheetml/2006/main" r="B37" t="str" s="7">
        <v xml:space="preserve">Operating Venue/MIC/Country</v>
      </c>
    </row>
    <row xmlns="http://schemas.openxmlformats.org/spreadsheetml/2006/main" xmlns:x14ac="http://schemas.microsoft.com/office/spreadsheetml/2009/9/ac" r="38" spans="1:5" x14ac:dydescent="0.25">
      <c xmlns="http://schemas.openxmlformats.org/spreadsheetml/2006/main" r="A38" t="str" s="1">
        <v xml:space="preserve">TRADEWEB EU BV - MTF (TWEM)</v>
      </c>
      <c xmlns="http://schemas.openxmlformats.org/spreadsheetml/2006/main" r="B38" t="str" s="1">
        <v xml:space="preserve">TRADEWEB EU BV (TWEU/NL)</v>
      </c>
    </row>
    <row xmlns="http://schemas.openxmlformats.org/spreadsheetml/2006/main" xmlns:x14ac="http://schemas.microsoft.com/office/spreadsheetml/2009/9/ac" r="39" spans="1:5" x14ac:dydescent="0.25">
      <c xmlns="http://schemas.openxmlformats.org/spreadsheetml/2006/main" r="A39" t="str" s="1">
        <v xml:space="preserve">TRADEWEB EUROPE LIMITED (TREU)</v>
      </c>
      <c xmlns="http://schemas.openxmlformats.org/spreadsheetml/2006/main" r="B39" t="str" s="1">
        <v xml:space="preserve">TREU/GB</v>
      </c>
    </row>
    <row xmlns="http://schemas.openxmlformats.org/spreadsheetml/2006/main" xmlns:x14ac="http://schemas.microsoft.com/office/spreadsheetml/2009/9/ac" r="41" spans="1:5" x14ac:dydescent="0.25">
      <c xmlns="http://schemas.openxmlformats.org/spreadsheetml/2006/main" r="A41" s="4" t="str">
        <v xml:space="preserve">Schedules &amp; History</v>
      </c>
    </row>
    <row xmlns="http://schemas.openxmlformats.org/spreadsheetml/2006/main" xmlns:x14ac="http://schemas.microsoft.com/office/spreadsheetml/2009/9/ac" r="42" spans="1:5" x14ac:dydescent="0.25">
      <c xmlns="http://schemas.openxmlformats.org/spreadsheetml/2006/main" r="A42" s="4" t="str">
        <v xml:space="preserve">Asset Status History</v>
      </c>
    </row>
    <row xmlns="http://schemas.openxmlformats.org/spreadsheetml/2006/main" xmlns:x14ac="http://schemas.microsoft.com/office/spreadsheetml/2009/9/ac" r="43" spans="1:7" x14ac:dydescent="0.25">
      <c xmlns="http://schemas.openxmlformats.org/spreadsheetml/2006/main" r="A43" s="7" t="str">
        <v xml:space="preserve">Date</v>
      </c>
      <c xmlns="http://schemas.openxmlformats.org/spreadsheetml/2006/main" r="B43" s="7" t="str">
        <v xml:space="preserve">Status</v>
      </c>
    </row>
    <row xmlns="http://schemas.openxmlformats.org/spreadsheetml/2006/main" xmlns:x14ac="http://schemas.microsoft.com/office/spreadsheetml/2009/9/ac" r="44" spans="1:5" x14ac:dydescent="0.25">
      <c xmlns="http://schemas.openxmlformats.org/spreadsheetml/2006/main" r="A44" s="1" t="str">
        <v xml:space="preserve">08-Oct-2019</v>
      </c>
      <c xmlns="http://schemas.openxmlformats.org/spreadsheetml/2006/main" r="B44" s="1" t="str">
        <v xml:space="preserve">Re-Opening</v>
      </c>
    </row>
    <row xmlns="http://schemas.openxmlformats.org/spreadsheetml/2006/main" xmlns:x14ac="http://schemas.microsoft.com/office/spreadsheetml/2009/9/ac" r="45" spans="1:8" x14ac:dydescent="0.25">
      <c xmlns="http://schemas.openxmlformats.org/spreadsheetml/2006/main" r="A45" s="1" t="str">
        <v xml:space="preserve">10-Sep-2019</v>
      </c>
      <c xmlns="http://schemas.openxmlformats.org/spreadsheetml/2006/main" r="B45" s="1" t="str">
        <v xml:space="preserve">Issued</v>
      </c>
    </row>
    <row xmlns="http://schemas.openxmlformats.org/spreadsheetml/2006/main" xmlns:x14ac="http://schemas.microsoft.com/office/spreadsheetml/2009/9/ac" r="46" spans="1:5" x14ac:dydescent="0.25">
      <c xmlns="http://schemas.openxmlformats.org/spreadsheetml/2006/main" r="A46" s="1" t="str">
        <v xml:space="preserve">03-Sep-2019</v>
      </c>
      <c xmlns="http://schemas.openxmlformats.org/spreadsheetml/2006/main" r="B46" s="1" t="str">
        <v xml:space="preserve">When Issued</v>
      </c>
    </row>
    <row xmlns="http://schemas.openxmlformats.org/spreadsheetml/2006/main" xmlns:x14ac="http://schemas.microsoft.com/office/spreadsheetml/2009/9/ac" r="47" spans="1:8" x14ac:dydescent="0.25">
      <c xmlns="http://schemas.openxmlformats.org/spreadsheetml/2006/main" r="A47" s="1" t="str">
        <v xml:space="preserve">30-Aug-2019</v>
      </c>
      <c xmlns="http://schemas.openxmlformats.org/spreadsheetml/2006/main" r="B47" s="1" t="str">
        <v xml:space="preserve">To Be Priced</v>
      </c>
    </row>
    <row xmlns="http://schemas.openxmlformats.org/spreadsheetml/2006/main" xmlns:x14ac="http://schemas.microsoft.com/office/spreadsheetml/2009/9/ac" r="49" spans="1:5" x14ac:dydescent="0.25">
      <c xmlns="http://schemas.openxmlformats.org/spreadsheetml/2006/main" r="A49" s="4" t="str">
        <v xml:space="preserve">Amount Outstanding History</v>
      </c>
    </row>
    <row xmlns="http://schemas.openxmlformats.org/spreadsheetml/2006/main" xmlns:x14ac="http://schemas.microsoft.com/office/spreadsheetml/2009/9/ac" r="50" spans="1:11" x14ac:dydescent="0.25">
      <c xmlns="http://schemas.openxmlformats.org/spreadsheetml/2006/main" r="A50" s="7" t="str">
        <v xml:space="preserve">Date</v>
      </c>
      <c xmlns="http://schemas.openxmlformats.org/spreadsheetml/2006/main" r="B50" s="7" t="str">
        <v xml:space="preserve">Amt Change Code</v>
      </c>
      <c xmlns="http://schemas.openxmlformats.org/spreadsheetml/2006/main" r="C50" s="7" t="str">
        <v xml:space="preserve">Amt Outstanding</v>
      </c>
      <c xmlns="http://schemas.openxmlformats.org/spreadsheetml/2006/main" r="D50" s="7" t="str">
        <v xml:space="preserve">Currency</v>
      </c>
      <c xmlns="http://schemas.openxmlformats.org/spreadsheetml/2006/main" r="E50" s="7" t="str">
        <v xml:space="preserve">Issue / Redemption Price (%)</v>
      </c>
      <c xmlns="http://schemas.openxmlformats.org/spreadsheetml/2006/main" r="F50" s="7" t="str">
        <v xml:space="preserve">Yield</v>
      </c>
    </row>
    <row xmlns="http://schemas.openxmlformats.org/spreadsheetml/2006/main" xmlns:x14ac="http://schemas.microsoft.com/office/spreadsheetml/2009/9/ac" r="51" spans="1:5" x14ac:dydescent="0.25">
      <c xmlns="http://schemas.openxmlformats.org/spreadsheetml/2006/main" r="A51" s="1" t="str">
        <v xml:space="preserve">08-Oct-2019</v>
      </c>
      <c xmlns="http://schemas.openxmlformats.org/spreadsheetml/2006/main" r="B51" s="1" t="str">
        <v xml:space="preserve">Re-opening</v>
      </c>
      <c xmlns="http://schemas.openxmlformats.org/spreadsheetml/2006/main" r="C51" s="1" t="str">
        <v xml:space="preserve">85,053,001,700</v>
      </c>
      <c xmlns="http://schemas.openxmlformats.org/spreadsheetml/2006/main" r="D51" s="1" t="str">
        <v xml:space="preserve">USD</v>
      </c>
      <c xmlns="http://schemas.openxmlformats.org/spreadsheetml/2006/main" r="E51" s="1" t="str">
        <v xml:space="preserve">99.864</v>
      </c>
      <c xmlns="http://schemas.openxmlformats.org/spreadsheetml/2006/main" r="F51" s="1" t="str">
        <v xml:space="preserve">1.782</v>
      </c>
    </row>
    <row xmlns="http://schemas.openxmlformats.org/spreadsheetml/2006/main" xmlns:x14ac="http://schemas.microsoft.com/office/spreadsheetml/2009/9/ac" r="52" spans="1:16" x14ac:dydescent="0.25">
      <c xmlns="http://schemas.openxmlformats.org/spreadsheetml/2006/main" r="A52" s="1" t="str">
        <v xml:space="preserve">30-Sep-2019</v>
      </c>
      <c xmlns="http://schemas.openxmlformats.org/spreadsheetml/2006/main" r="B52" s="1" t="str">
        <v xml:space="preserve">Unknown</v>
      </c>
      <c xmlns="http://schemas.openxmlformats.org/spreadsheetml/2006/main" r="C52" s="1" t="str">
        <v xml:space="preserve">39,999,853,000</v>
      </c>
      <c xmlns="http://schemas.openxmlformats.org/spreadsheetml/2006/main" r="D52" s="1" t="str">
        <v xml:space="preserve">USD</v>
      </c>
      <c xmlns="http://schemas.openxmlformats.org/spreadsheetml/2006/main" r="E52" s="1" t="str">
        <v xml:space="preserve">--</v>
      </c>
      <c xmlns="http://schemas.openxmlformats.org/spreadsheetml/2006/main" r="F52" s="1" t="str">
        <v xml:space="preserve">--</v>
      </c>
    </row>
    <row xmlns="http://schemas.openxmlformats.org/spreadsheetml/2006/main" xmlns:x14ac="http://schemas.microsoft.com/office/spreadsheetml/2009/9/ac" r="53" spans="1:16" x14ac:dydescent="0.25">
      <c xmlns="http://schemas.openxmlformats.org/spreadsheetml/2006/main" r="A53" s="1" t="str">
        <v xml:space="preserve">10-Sep-2019</v>
      </c>
      <c xmlns="http://schemas.openxmlformats.org/spreadsheetml/2006/main" r="B53" s="1" t="str">
        <v xml:space="preserve">Initial Issuance</v>
      </c>
      <c xmlns="http://schemas.openxmlformats.org/spreadsheetml/2006/main" r="C53" s="1" t="str">
        <v xml:space="preserve">40,000,674,400</v>
      </c>
      <c xmlns="http://schemas.openxmlformats.org/spreadsheetml/2006/main" r="D53" s="1" t="str">
        <v xml:space="preserve">USD</v>
      </c>
      <c xmlns="http://schemas.openxmlformats.org/spreadsheetml/2006/main" r="E53" s="1" t="str">
        <v xml:space="preserve">99.695</v>
      </c>
      <c xmlns="http://schemas.openxmlformats.org/spreadsheetml/2006/main" r="F53" s="1" t="str">
        <v xml:space="preserve">1.999</v>
      </c>
    </row>
    <row xmlns="http://schemas.openxmlformats.org/spreadsheetml/2006/main" xmlns:x14ac="http://schemas.microsoft.com/office/spreadsheetml/2009/9/ac" r="55" spans="1:5" x14ac:dydescent="0.25">
      <c xmlns="http://schemas.openxmlformats.org/spreadsheetml/2006/main" r="A55" s="4" t="str">
        <v xml:space="preserve">Auction History</v>
      </c>
    </row>
    <row xmlns="http://schemas.openxmlformats.org/spreadsheetml/2006/main" xmlns:x14ac="http://schemas.microsoft.com/office/spreadsheetml/2009/9/ac" r="56" spans="1:10" x14ac:dydescent="0.25">
      <c xmlns="http://schemas.openxmlformats.org/spreadsheetml/2006/main" r="A56" s="7" t="str">
        <v xml:space="preserve">Auction Date</v>
      </c>
      <c xmlns="http://schemas.openxmlformats.org/spreadsheetml/2006/main" r="B56" s="7" t="str">
        <v xml:space="preserve">High Bid Price</v>
      </c>
      <c xmlns="http://schemas.openxmlformats.org/spreadsheetml/2006/main" r="C56" s="7" t="str">
        <v xml:space="preserve">High BE Yield</v>
      </c>
      <c xmlns="http://schemas.openxmlformats.org/spreadsheetml/2006/main" r="D56" s="7" t="str">
        <v xml:space="preserve">Average BE Yield</v>
      </c>
      <c xmlns="http://schemas.openxmlformats.org/spreadsheetml/2006/main" r="E56" s="7" t="str">
        <v xml:space="preserve">Low BE Yield</v>
      </c>
    </row>
    <row xmlns="http://schemas.openxmlformats.org/spreadsheetml/2006/main" xmlns:x14ac="http://schemas.microsoft.com/office/spreadsheetml/2009/9/ac" r="57" spans="1:10" x14ac:dydescent="0.25">
      <c xmlns="http://schemas.openxmlformats.org/spreadsheetml/2006/main" r="A57" s="1" t="str">
        <v xml:space="preserve">03-Oct-2019</v>
      </c>
      <c xmlns="http://schemas.openxmlformats.org/spreadsheetml/2006/main" r="B57" s="1" t="str">
        <v xml:space="preserve">99.863889</v>
      </c>
      <c xmlns="http://schemas.openxmlformats.org/spreadsheetml/2006/main" r="C57" s="1" t="str">
        <v xml:space="preserve">1.782</v>
      </c>
      <c xmlns="http://schemas.openxmlformats.org/spreadsheetml/2006/main" r="D57" s="1" t="str">
        <v xml:space="preserve">--</v>
      </c>
      <c xmlns="http://schemas.openxmlformats.org/spreadsheetml/2006/main" r="E57" s="1" t="str">
        <v xml:space="preserve">--</v>
      </c>
    </row>
    <row xmlns="http://schemas.openxmlformats.org/spreadsheetml/2006/main" xmlns:x14ac="http://schemas.microsoft.com/office/spreadsheetml/2009/9/ac" r="58" spans="1:14" x14ac:dydescent="0.25">
      <c xmlns="http://schemas.openxmlformats.org/spreadsheetml/2006/main" r="A58" s="1" t="str">
        <v xml:space="preserve">05-Sep-2019</v>
      </c>
      <c xmlns="http://schemas.openxmlformats.org/spreadsheetml/2006/main" r="B58" s="1" t="str">
        <v xml:space="preserve">99.695111</v>
      </c>
      <c xmlns="http://schemas.openxmlformats.org/spreadsheetml/2006/main" r="C58" s="1" t="str">
        <v xml:space="preserve">1.999</v>
      </c>
      <c xmlns="http://schemas.openxmlformats.org/spreadsheetml/2006/main" r="D58" s="1" t="str">
        <v xml:space="preserve">--</v>
      </c>
      <c xmlns="http://schemas.openxmlformats.org/spreadsheetml/2006/main" r="E58" s="1" t="str">
        <v xml:space="preserve">--</v>
      </c>
    </row>
  </sheetData>
  <mergeCells count="35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I18:K18"/>
    <mergeCell ref="D16:F16"/>
    <mergeCell ref="E17:F17"/>
    <mergeCell ref="E18:F18"/>
    <mergeCell ref="D19:F19"/>
    <mergeCell ref="A19:B19"/>
    <mergeCell ref="A23:B23"/>
    <mergeCell ref="D23:F23"/>
    <mergeCell ref="E24:F24"/>
    <mergeCell ref="E25:F25"/>
    <mergeCell ref="E26:F26"/>
    <mergeCell ref="A27:B27"/>
    <mergeCell ref="D28:F28"/>
    <mergeCell ref="E29:F29"/>
    <mergeCell ref="E30:F30"/>
    <mergeCell ref="E31:F31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