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Bill 09-Apr-2020 When Iss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<sst xmlns="http://schemas.openxmlformats.org/spreadsheetml/2006/main" count="49" uniqueCount="49">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</sst>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Bill 09-Apr-2020 When Iss</v>
      </c>
      <c r="D1" s="12" t="str">
        <v xml:space="preserve">08-Oct-2019 17:47</v>
      </c>
    </row>
    <row r="3" spans="1:18" ht="23.25" customHeight="1" x14ac:dyDescent="0.35">
      <c r="A3" s="5" t="str">
        <v xml:space="preserve">UST Bill 09-Apr-2020 When Iss UNITED STATES TREASURY</v>
      </c>
      <c r="E3" t="str">
        <v xml:space="preserve">US/USD</v>
      </c>
      <c r="F3" t="str">
        <v xml:space="preserve">When Issued</v>
      </c>
    </row>
    <row r="4" spans="1:18" ht="18.75" x14ac:dyDescent="0.3">
      <c r="A4" s="6" t="str">
        <v xml:space="preserve">Gov., Bmk, Fixed: Discount, Trace Eligible</v>
      </c>
      <c xmlns="http://schemas.openxmlformats.org/spreadsheetml/2006/main" r="D4" s="2" t="str">
        <v xml:space="preserve">CUSIP:912796TQ2</v>
      </c>
    </row>
    <row r="5" spans="1:18" x14ac:dyDescent="0.25">
      <c xmlns="http://schemas.openxmlformats.org/spreadsheetml/2006/main" r="A5" t="str">
        <f>="B/A" &amp; ":" &amp;IF(AND(TRIM(TR("912796TQ2=","PRIMACT_1")) &lt;&gt; "", TRIM(TR("912796TQ2=","PRIMACT_1")) &lt;&gt; "#N/A"), TR("912796TQ2=","PRIMACT_1"), IF(AND(TRIM(TR("912796TQ2=","CF_BID")) &lt;&gt; "", TRIM(TR("912796TQ2=","CF_BID")) &lt;&gt; "#N/A"), TR("912796TQ2=","CF_BID"), "--"))&amp;"/"&amp;IF(AND(TRIM(TR("912796TQ2=","SEC_ACT_1")) &lt;&gt; "",TRIM(TR("912796TQ2=","SEC_ACT_1")) &lt;&gt; "#N/A"), TR("912796TQ2=","SEC_ACT_1"), IF(AND(TRIM(TR("912796TQ2=","CF_ASK")) &lt;&gt; "", TRIM(TR("912796TQ2=","CF_ASK")) &lt;&gt; "#N/A"), TR("912796TQ2=","CF_ASK"), "--"))&amp;IF(AND(IF(AND(TRIM(TR("912796TQ2=","PRIMACT_1")) &lt;&gt; "", TRIM(TR("912796TQ2=","PRIMACT_1")) &lt;&gt; "#N/A"), TR("912796TQ2=","PRIMACT_1"), IF(AND(TRIM(TR("912796TQ2=","CF_BID")) &lt;&gt; "", TRIM(TR("912796TQ2=","CF_BID")) &lt;&gt; "#N/A"), TR("912796TQ2=","CF_BID"), "--")) &lt;&gt; "--" , IF(AND(TRIM(TR("912796TQ2=","SEC_ACT_1")) &lt;&gt; "",TRIM(TR("912796TQ2=","SEC_ACT_1")) &lt;&gt; "#N/A"), TR("912796TQ2=","SEC_ACT_1"), IF(AND(TRIM(TR("912796TQ2=","CF_ASK")) &lt;&gt; "", TRIM(TR("912796TQ2=","CF_ASK")) &lt;&gt; "#N/A"), TR("912796TQ2=","CF_ASK"), "--")) &lt;&gt; "--") , IF(AND(TRIM(TR("912796TQ2=","NETCHNG_1")) &lt;&gt; "", TRIM(TR("912796TQ2=","NETCHNG_1")) &lt;&gt; "#N/A") ,"("&amp;TR("912796TQ2=","NETCHNG_1")&amp;")", "") , "")</f>
      </c>
      <c xmlns="http://schemas.openxmlformats.org/spreadsheetml/2006/main" r="B5" t="str">
        <f>="BYld/AYld" &amp; ":" &amp;IF(AND(TRIM(TR("912796TQ2=","RT_YIELD_1")) &lt;&gt; "", TRIM(TR("912796TQ2=","RT_YIELD_1")) &lt;&gt; "#N/A"), TR("912796TQ2=","RT_YIELD_1"), "--")&amp;"/"&amp;IF(AND(TRIM(TR("912796TQ2=","SEC_YLD_1")) &lt;&gt; "", TRIM(TR("912796TQ2=","SEC_YLD_1")) &lt;&gt; "#N/A"), TR("912796TQ2=","SEC_YLD_1"), "--")&amp;IF(AND(IF(AND(TRIM(TR("912796TQ2=","SEC_YLD_1")) &lt;&gt; "", TRIM(TR("912796TQ2=","SEC_YLD_1")) &lt;&gt; "#N/A"), TR("912796TQ2=","SEC_YLD_1"), "--") &lt;&gt; "--" , IF(AND(TRIM(TR("912796TQ2=","RT_YIELD_1")) &lt;&gt; "", TRIM(TR("912796TQ2=","RT_YIELD_1")) &lt;&gt; "#N/A"), TR("912796TQ2=","RT_YIELD_1"), "--") &lt;&gt; "--") , IF(AND(TRIM(TR("912796TQ2=","YLD_NETCHG")) &lt;&gt; "", TRIM(TR("912796TQ2=","YLD_NETCHG")) &lt;&gt; "#N/A") ,"("&amp;TR("912796TQ2=","YLD_NETCHG")&amp;")", "") , "")</f>
      </c>
      <c xmlns="http://schemas.openxmlformats.org/spreadsheetml/2006/main" r="C5" t="str">
        <f>="ASwap Sp:" &amp;IF(AND(TRIM(TR("912796TQ2=","AST_SWPSPD")) &lt;&gt; "", TRIM(TR("912796TQ2=","AST_SWPSPD")) &lt;&gt; "#N/A"), TR("912796TQ2=","AST_SWPSPD") , "--" )</f>
      </c>
      <c xmlns="http://schemas.openxmlformats.org/spreadsheetml/2006/main" r="D5" t="str">
        <f>="Swap Sp:" &amp;IF(AND(TRIM(TR("912796TQ2=","SWAP_SPRD")) &lt;&gt; "", TRIM(TR("912796TQ2=","SWAP_SPRD")) &lt;&gt; "#N/A"), TR("912796TQ2=","SWAP_SPRD") , "--" )</f>
      </c>
      <c xmlns="http://schemas.openxmlformats.org/spreadsheetml/2006/main" r="E5" t="str">
        <f>="G Sp:" &amp;IF(AND(TRIM(TR("912796TQ2=","MONTH_LOW")) &lt;&gt; "", TRIM(TR("912796TQ2=","MONTH_LOW")) &lt;&gt; "#N/A"), TR("912796TQ2=","MONTH_LOW") , "--" )</f>
      </c>
      <c xmlns="http://schemas.openxmlformats.org/spreadsheetml/2006/main" r="F5" t="str" s="14">
        <f>=IF(AND(TRIM(TR("912796TQ2=","VALUE_DT1")) &lt;&gt; "", TRIM(TR("912796TQ2=","VALUE_DT1")) &lt;&gt; "#N/A"), TR("912796TQ2=","VALUE_DT1"), IF(AND(TRIM(TR("912796TQ2=","CF_DATE")) &lt;&gt; "", TRIM(TR("912796TQ2=","CF_DATE")) &lt;&gt; "#N/A"), TR("912796TQ2=","CF_DATE"), "--"))</f>
      </c>
      <c xmlns="http://schemas.openxmlformats.org/spreadsheetml/2006/main" r="G5" t="str" s="15">
        <f>=IF(AND(TRIM(TR("912796TQ2=","VALUE_TS1")) &lt;&gt; "", TRIM(TR("912796TQ2=","VALUE_TS1")) &lt;&gt; "#N/A"), TR("912796TQ2=","VALUE_TS1"), IF(AND(TRIM(TR("912796TQ2=","CF_TIME")) &lt;&gt; "", TRIM(TR("912796TQ2=","CF_TIME")) &lt;&gt; "#N/A"), TR("912796TQ2=","CF_TIME"), ""))</f>
      </c>
      <c xmlns="http://schemas.openxmlformats.org/spreadsheetml/2006/main" r="H5" t="str">
        <f>=IF(AND(TRIM(TR("912796TQ2=","CTBTR_1")) &lt;&gt; "", TRIM(TR("912796TQ2=","CTBTR_1")) &lt;&gt; "#N/A"), TRIM(TR("912796TQ2=","CTBTR_1")), IF(AND(TRIM(TR("912796TQ2=","RDN_EXCHD2")) &lt;&gt; "", TRIM(TR("912796TQ2=","RDN_EXCHD2")) &lt;&gt; "#N/A"), TRIM(TR("912796TQ2=","RDN_EXCHD2")),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09-Apr-2020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10-Oct-2019 / 99*04⅝% / 1.733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 Discount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03-Oct-2019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--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0.00000 / --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-- / -- / --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42,000,418,900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912796TQ2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US912796TQ29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--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s="12" customformat="1" ht="12" x14ac:dydescent="0.2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Actual/360, Act/360, A/360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BTEC - ICAP ELECTRONIC BROKING (US)</v>
      </c>
      <c xmlns="http://schemas.openxmlformats.org/spreadsheetml/2006/main" r="I20" t="str" s="1">
        <v xml:space="preserve">BJK6B18</v>
      </c>
      <c xmlns="http://schemas.openxmlformats.org/spreadsheetml/2006/main" r="J20" t="str" s="1">
        <v xml:space="preserve">03-Oct-2019/--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MBV</v>
      </c>
      <c xmlns="http://schemas.openxmlformats.org/spreadsheetml/2006/main" r="E21" t="str" s="1">
        <v xml:space="preserve">MTS BONDVISION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Permid</v>
      </c>
      <c xmlns="http://schemas.openxmlformats.org/spreadsheetml/2006/main" r="I21" t="str" s="1">
        <v xml:space="preserve">192862075741</v>
      </c>
      <c xmlns="http://schemas.openxmlformats.org/spreadsheetml/2006/main" r="J21" t="str" s="1"/>
      <c xmlns="http://schemas.openxmlformats.org/spreadsheetml/2006/main" r="K21" t="str" s="1"/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4">
        <v xml:space="preserve">Tax Details</v>
      </c>
      <c xmlns="http://schemas.openxmlformats.org/spreadsheetml/2006/main" r="E23" t="str" s="4"/>
      <c xmlns="http://schemas.openxmlformats.org/spreadsheetml/2006/main" r="F23" t="str" s="4"/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Bill</v>
      </c>
      <c xmlns="http://schemas.openxmlformats.org/spreadsheetml/2006/main" r="D24" t="str" s="1">
        <v xml:space="preserve">EU Savings Tax Directive</v>
      </c>
      <c xmlns="http://schemas.openxmlformats.org/spreadsheetml/2006/main" r="E24" t="str" s="1">
        <v xml:space="preserve">Yes</v>
      </c>
      <c xmlns="http://schemas.openxmlformats.org/spreadsheetml/2006/main" r="F24" t="str" s="1"/>
    </row>
    <row xmlns="http://schemas.openxmlformats.org/spreadsheetml/2006/main" xmlns:x14ac="http://schemas.microsoft.com/office/spreadsheetml/2009/9/ac" r="25" spans="1:18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01-Mar-2002 or later tap</v>
      </c>
      <c xmlns="http://schemas.openxmlformats.org/spreadsheetml/2006/main" r="E25" t="str" s="1">
        <v xml:space="preserve">No</v>
      </c>
      <c xmlns="http://schemas.openxmlformats.org/spreadsheetml/2006/main" r="F25" t="str" s="1"/>
    </row>
    <row xmlns="http://schemas.openxmlformats.org/spreadsheetml/2006/main" xmlns:x14ac="http://schemas.microsoft.com/office/spreadsheetml/2009/9/ac" r="26" spans="1:24" s="12" customformat="1" ht="12" x14ac:dydescent="0.2">
      <c xmlns="http://schemas.openxmlformats.org/spreadsheetml/2006/main" r="D26" t="str" s="1">
        <v xml:space="preserve">Issued on or before 01-Mar-2002</v>
      </c>
      <c xmlns="http://schemas.openxmlformats.org/spreadsheetml/2006/main" r="E26" t="str" s="1">
        <v xml:space="preserve">No (10-Oct-2019)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18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Regulations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Restricted Payments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MiFIR Identifier / MiFID Bond Type</v>
      </c>
      <c xmlns="http://schemas.openxmlformats.org/spreadsheetml/2006/main" r="E29" t="str" s="1">
        <v xml:space="preserve">Bond / Sovereign bond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8" x14ac:dydescent="0.25">
      <c xmlns="http://schemas.openxmlformats.org/spreadsheetml/2006/main" r="A30" t="str" s="1">
        <v xml:space="preserve">Change of Control</v>
      </c>
      <c xmlns="http://schemas.openxmlformats.org/spreadsheetml/2006/main" r="B30" t="str" s="1">
        <v xml:space="preserve">No</v>
      </c>
      <c xmlns="http://schemas.openxmlformats.org/spreadsheetml/2006/main" r="D30" t="str" s="1">
        <v xml:space="preserve">MiFID liquidity indicator (ESMA)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24" x14ac:dydescent="0.25">
      <c xmlns="http://schemas.openxmlformats.org/spreadsheetml/2006/main" r="D31" t="str" s="1">
        <v xml:space="preserve">Eligible To Be Traded On EEA Venue</v>
      </c>
      <c xmlns="http://schemas.openxmlformats.org/spreadsheetml/2006/main" r="E31" t="str" s="1">
        <v xml:space="preserve">No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18" s="12" customformat="1" ht="12" x14ac:dydescent="0.2">
      <c xmlns="http://schemas.openxmlformats.org/spreadsheetml/2006/main" r="A32" t="str" s="4">
        <v xml:space="preserve">Redemption</v>
      </c>
      <c xmlns="http://schemas.openxmlformats.org/spreadsheetml/2006/main" r="B32" t="str" s="4"/>
    </row>
    <row xmlns="http://schemas.openxmlformats.org/spreadsheetml/2006/main" xmlns:x14ac="http://schemas.microsoft.com/office/spreadsheetml/2009/9/ac" r="33" spans="1:20" s="12" customformat="1" ht="12" x14ac:dydescent="0.2">
      <c xmlns="http://schemas.openxmlformats.org/spreadsheetml/2006/main" r="A33" t="str" s="1">
        <v xml:space="preserve">Payment-in-Kind (PIK)</v>
      </c>
      <c xmlns="http://schemas.openxmlformats.org/spreadsheetml/2006/main" r="B33" t="str" s="1">
        <v xml:space="preserve">No</v>
      </c>
    </row>
    <row xmlns="http://schemas.openxmlformats.org/spreadsheetml/2006/main" xmlns:x14ac="http://schemas.microsoft.com/office/spreadsheetml/2009/9/ac" r="34" spans="1:18" s="12" customformat="1" ht="12" x14ac:dydescent="0.2">
      <c xmlns="http://schemas.openxmlformats.org/spreadsheetml/2006/main" r="A34" t="str" s="1">
        <v xml:space="preserve">Worst</v>
      </c>
      <c xmlns="http://schemas.openxmlformats.org/spreadsheetml/2006/main" r="B34" t="str" s="1">
        <v xml:space="preserve">09-Apr-2020 MAT @ 100%</v>
      </c>
    </row>
    <row xmlns="http://schemas.openxmlformats.org/spreadsheetml/2006/main" xmlns:x14ac="http://schemas.microsoft.com/office/spreadsheetml/2009/9/ac" r="36" spans="1:18" s="12" customformat="1" ht="12" x14ac:dydescent="0.2">
      <c xmlns="http://schemas.openxmlformats.org/spreadsheetml/2006/main" r="A36" s="4" t="str">
        <v xml:space="preserve">Schedules &amp; History</v>
      </c>
    </row>
    <row xmlns="http://schemas.openxmlformats.org/spreadsheetml/2006/main" xmlns:x14ac="http://schemas.microsoft.com/office/spreadsheetml/2009/9/ac" r="37" spans="1:18" s="12" customformat="1" ht="12" x14ac:dydescent="0.2">
      <c xmlns="http://schemas.openxmlformats.org/spreadsheetml/2006/main" r="A37" s="4" t="str">
        <v xml:space="preserve">Asset Status History</v>
      </c>
    </row>
    <row xmlns="http://schemas.openxmlformats.org/spreadsheetml/2006/main" xmlns:x14ac="http://schemas.microsoft.com/office/spreadsheetml/2009/9/ac" r="38" spans="1:20" s="12" customformat="1" ht="12" x14ac:dydescent="0.2">
      <c xmlns="http://schemas.openxmlformats.org/spreadsheetml/2006/main" r="A38" s="7" t="str">
        <v xml:space="preserve">Date</v>
      </c>
      <c xmlns="http://schemas.openxmlformats.org/spreadsheetml/2006/main" r="B38" s="7" t="str">
        <v xml:space="preserve">Status</v>
      </c>
    </row>
    <row xmlns="http://schemas.openxmlformats.org/spreadsheetml/2006/main" xmlns:x14ac="http://schemas.microsoft.com/office/spreadsheetml/2009/9/ac" r="39" spans="1:18" s="12" customformat="1" ht="12" x14ac:dydescent="0.2">
      <c xmlns="http://schemas.openxmlformats.org/spreadsheetml/2006/main" r="A39" s="1" t="str">
        <v xml:space="preserve">03-Oct-2019</v>
      </c>
      <c xmlns="http://schemas.openxmlformats.org/spreadsheetml/2006/main" r="B39" s="1" t="str">
        <v xml:space="preserve">When Issued</v>
      </c>
    </row>
    <row xmlns="http://schemas.openxmlformats.org/spreadsheetml/2006/main" xmlns:x14ac="http://schemas.microsoft.com/office/spreadsheetml/2009/9/ac" r="40" spans="1:21" s="12" customformat="1" ht="12" x14ac:dydescent="0.2">
      <c xmlns="http://schemas.openxmlformats.org/spreadsheetml/2006/main" r="A40" s="1" t="str">
        <v xml:space="preserve">02-Oct-2019</v>
      </c>
      <c xmlns="http://schemas.openxmlformats.org/spreadsheetml/2006/main" r="B40" s="1" t="str">
        <v xml:space="preserve">To Be Priced</v>
      </c>
    </row>
    <row xmlns="http://schemas.openxmlformats.org/spreadsheetml/2006/main" xmlns:x14ac="http://schemas.microsoft.com/office/spreadsheetml/2009/9/ac" r="42" spans="1:18" s="12" customformat="1" ht="12" x14ac:dydescent="0.2">
      <c xmlns="http://schemas.openxmlformats.org/spreadsheetml/2006/main" r="A42" s="4" t="str">
        <v xml:space="preserve">Amount Outstanding History</v>
      </c>
    </row>
    <row xmlns="http://schemas.openxmlformats.org/spreadsheetml/2006/main" xmlns:x14ac="http://schemas.microsoft.com/office/spreadsheetml/2009/9/ac" r="43" spans="1:24" s="12" customformat="1" ht="12" x14ac:dydescent="0.2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Amt Change Code</v>
      </c>
      <c xmlns="http://schemas.openxmlformats.org/spreadsheetml/2006/main" r="C43" s="7" t="str">
        <v xml:space="preserve">Amt Outstanding</v>
      </c>
      <c xmlns="http://schemas.openxmlformats.org/spreadsheetml/2006/main" r="D43" s="7" t="str">
        <v xml:space="preserve">Currency</v>
      </c>
      <c xmlns="http://schemas.openxmlformats.org/spreadsheetml/2006/main" r="E43" s="7" t="str">
        <v xml:space="preserve">Issue / Redemption Price (%)</v>
      </c>
      <c xmlns="http://schemas.openxmlformats.org/spreadsheetml/2006/main" r="F43" s="7" t="str">
        <v xml:space="preserve">Yield</v>
      </c>
    </row>
    <row xmlns="http://schemas.openxmlformats.org/spreadsheetml/2006/main" xmlns:x14ac="http://schemas.microsoft.com/office/spreadsheetml/2009/9/ac" r="44" spans="1:18" s="12" customformat="1" ht="12" x14ac:dydescent="0.2">
      <c xmlns="http://schemas.openxmlformats.org/spreadsheetml/2006/main" r="A44" s="1" t="str">
        <v xml:space="preserve">10-Oct-2019</v>
      </c>
      <c xmlns="http://schemas.openxmlformats.org/spreadsheetml/2006/main" r="B44" s="1" t="str">
        <v xml:space="preserve">Initial Issuance</v>
      </c>
      <c xmlns="http://schemas.openxmlformats.org/spreadsheetml/2006/main" r="C44" s="1" t="str">
        <v xml:space="preserve">42,000,418,900</v>
      </c>
      <c xmlns="http://schemas.openxmlformats.org/spreadsheetml/2006/main" r="D44" s="1" t="str">
        <v xml:space="preserve">USD</v>
      </c>
      <c xmlns="http://schemas.openxmlformats.org/spreadsheetml/2006/main" r="E44" s="1" t="str">
        <v xml:space="preserve">99.146</v>
      </c>
      <c xmlns="http://schemas.openxmlformats.org/spreadsheetml/2006/main" r="F44" s="1" t="str">
        <v xml:space="preserve">1.733</v>
      </c>
    </row>
    <row xmlns="http://schemas.openxmlformats.org/spreadsheetml/2006/main" xmlns:x14ac="http://schemas.microsoft.com/office/spreadsheetml/2009/9/ac" r="46" spans="1:18" s="12" customformat="1" ht="12" x14ac:dydescent="0.2">
      <c xmlns="http://schemas.openxmlformats.org/spreadsheetml/2006/main" r="A46" s="4" t="str">
        <v xml:space="preserve">Auction History</v>
      </c>
    </row>
    <row xmlns="http://schemas.openxmlformats.org/spreadsheetml/2006/main" xmlns:x14ac="http://schemas.microsoft.com/office/spreadsheetml/2009/9/ac" r="47" spans="1:23" s="12" customformat="1" ht="12" x14ac:dydescent="0.2">
      <c xmlns="http://schemas.openxmlformats.org/spreadsheetml/2006/main" r="A47" s="7" t="str">
        <v xml:space="preserve">Auction Date</v>
      </c>
      <c xmlns="http://schemas.openxmlformats.org/spreadsheetml/2006/main" r="B47" s="7" t="str">
        <v xml:space="preserve">High Bid Price</v>
      </c>
      <c xmlns="http://schemas.openxmlformats.org/spreadsheetml/2006/main" r="C47" s="7" t="str">
        <v xml:space="preserve">High BE Yield</v>
      </c>
      <c xmlns="http://schemas.openxmlformats.org/spreadsheetml/2006/main" r="D47" s="7" t="str">
        <v xml:space="preserve">Average BE Yield</v>
      </c>
      <c xmlns="http://schemas.openxmlformats.org/spreadsheetml/2006/main" r="E47" s="7" t="str">
        <v xml:space="preserve">Low BE Yield</v>
      </c>
    </row>
    <row xmlns="http://schemas.openxmlformats.org/spreadsheetml/2006/main" xmlns:x14ac="http://schemas.microsoft.com/office/spreadsheetml/2009/9/ac" r="48" spans="1:23" s="12" customformat="1" ht="12" x14ac:dydescent="0.2">
      <c xmlns="http://schemas.openxmlformats.org/spreadsheetml/2006/main" r="A48" s="1" t="str">
        <v xml:space="preserve">07-Oct-2019</v>
      </c>
      <c xmlns="http://schemas.openxmlformats.org/spreadsheetml/2006/main" r="B48" s="1" t="str">
        <v xml:space="preserve">99.145611</v>
      </c>
      <c xmlns="http://schemas.openxmlformats.org/spreadsheetml/2006/main" r="C48" s="1" t="str">
        <v xml:space="preserve">1.733</v>
      </c>
      <c xmlns="http://schemas.openxmlformats.org/spreadsheetml/2006/main" r="D48" s="1" t="str">
        <v xml:space="preserve">--</v>
      </c>
      <c xmlns="http://schemas.openxmlformats.org/spreadsheetml/2006/main" r="E48" s="1" t="str">
        <v xml:space="preserve">--</v>
      </c>
    </row>
  </sheetData>
  <mergeCells count="36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I21:K21"/>
    <mergeCell ref="D16:F16"/>
    <mergeCell ref="E17:F17"/>
    <mergeCell ref="E18:F18"/>
    <mergeCell ref="D19:F19"/>
    <mergeCell ref="A19:B19"/>
    <mergeCell ref="A23:B23"/>
    <mergeCell ref="D23:F23"/>
    <mergeCell ref="E24:F24"/>
    <mergeCell ref="E25:F25"/>
    <mergeCell ref="E26:F26"/>
    <mergeCell ref="A27:B27"/>
    <mergeCell ref="D28:F28"/>
    <mergeCell ref="E29:F29"/>
    <mergeCell ref="E30:F30"/>
    <mergeCell ref="E31:F31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