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a Marquez\Desktop\ENERO 2019\"/>
    </mc:Choice>
  </mc:AlternateContent>
  <bookViews>
    <workbookView xWindow="0" yWindow="0" windowWidth="20490" windowHeight="8595"/>
  </bookViews>
  <sheets>
    <sheet name="CONSUMOS BMW" sheetId="1" r:id="rId1"/>
  </sheets>
  <calcPr calcId="152511"/>
</workbook>
</file>

<file path=xl/calcChain.xml><?xml version="1.0" encoding="utf-8"?>
<calcChain xmlns="http://schemas.openxmlformats.org/spreadsheetml/2006/main">
  <c r="E45" i="1" l="1"/>
  <c r="F45" i="1" s="1"/>
  <c r="G4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E43" i="1"/>
  <c r="F43" i="1" s="1"/>
  <c r="G43" i="1" s="1"/>
  <c r="E44" i="1"/>
  <c r="F44" i="1" s="1"/>
  <c r="G44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18" i="1"/>
  <c r="F18" i="1" s="1"/>
  <c r="G18" i="1" s="1"/>
  <c r="E15" i="1"/>
  <c r="F15" i="1" s="1"/>
  <c r="G15" i="1" s="1"/>
  <c r="C52" i="1"/>
  <c r="E30" i="1"/>
  <c r="F30" i="1" s="1"/>
  <c r="G30" i="1" s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7" i="1"/>
  <c r="F17" i="1" s="1"/>
  <c r="G17" i="1" s="1"/>
  <c r="E16" i="1"/>
  <c r="F16" i="1" s="1"/>
  <c r="G16" i="1" s="1"/>
  <c r="C46" i="1"/>
  <c r="F46" i="1" l="1"/>
  <c r="G46" i="1"/>
</calcChain>
</file>

<file path=xl/sharedStrings.xml><?xml version="1.0" encoding="utf-8"?>
<sst xmlns="http://schemas.openxmlformats.org/spreadsheetml/2006/main" count="25" uniqueCount="25">
  <si>
    <t>Nombre de Cliente:</t>
  </si>
  <si>
    <t>Numero de cliente:</t>
  </si>
  <si>
    <t>Fecha Inicio:</t>
  </si>
  <si>
    <t>Fecha Final:</t>
  </si>
  <si>
    <t>Fecha</t>
  </si>
  <si>
    <t xml:space="preserve">Volumen </t>
  </si>
  <si>
    <t>Poder Calórico Cond. Estándar</t>
  </si>
  <si>
    <t>Energia</t>
  </si>
  <si>
    <t>SCMd</t>
  </si>
  <si>
    <r>
      <t>Btu/Pie</t>
    </r>
    <r>
      <rPr>
        <b/>
        <sz val="11"/>
        <color theme="1"/>
        <rFont val="Arial"/>
        <family val="2"/>
      </rPr>
      <t>³</t>
    </r>
  </si>
  <si>
    <t>Btu/ M³</t>
  </si>
  <si>
    <t>MMBtu</t>
  </si>
  <si>
    <t>Gigajoule</t>
  </si>
  <si>
    <t>Factores de conversión y Referencias</t>
  </si>
  <si>
    <t>Btu/Pie³ a Btu/ M³:</t>
  </si>
  <si>
    <t>MMBtu a Gigajoule:</t>
  </si>
  <si>
    <t>BMW</t>
  </si>
  <si>
    <t>180123-14</t>
  </si>
  <si>
    <t xml:space="preserve">Reporte de Consumo Diario </t>
  </si>
  <si>
    <t>No. Documento:</t>
  </si>
  <si>
    <t>LG-FR-003</t>
  </si>
  <si>
    <t>Fecha:</t>
  </si>
  <si>
    <t>Revisión:</t>
  </si>
  <si>
    <t>Página:</t>
  </si>
  <si>
    <t xml:space="preserve">1  de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</si>
</sst>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"/>
    <numFmt numFmtId="165" formatCode="#,##0.0000"/>
    <numFmt numFmtId="166" formatCode="0.00000000000"/>
    <numFmt numFmtId="167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rgb="FF800000"/>
      <name val="Arial"/>
      <family val="2"/>
    </font>
    <font>
      <b/>
      <sz val="18"/>
      <color rgb="FF002060"/>
      <name val="Arial"/>
      <family val="2"/>
    </font>
    <font>
      <b/>
      <sz val="11"/>
      <color rgb="FF800000"/>
      <name val="Arial"/>
      <family val="2"/>
    </font>
    <font>
      <b/>
      <sz val="11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 indent="1"/>
    </xf>
    <xf numFmtId="165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right" indent="1"/>
    </xf>
    <xf numFmtId="3" fontId="1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 indent="2"/>
    </xf>
    <xf numFmtId="0" fontId="1" fillId="0" borderId="0" xfId="0" applyFont="1"/>
    <xf numFmtId="166" fontId="0" fillId="0" borderId="1" xfId="0" applyNumberFormat="1" applyBorder="1" applyAlignment="1">
      <alignment horizontal="right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/>
    </xf>
    <xf numFmtId="0" fontId="0" fillId="0" borderId="1" xfId="0" applyBorder="1"/>
    <xf numFmtId="3" fontId="0" fillId="0" borderId="0" xfId="0" applyNumberFormat="1"/>
    <xf numFmtId="0" fontId="1" fillId="0" borderId="0" xfId="0" applyFont="1" applyAlignment="1">
      <alignment horizontal="left" indent="2"/>
    </xf>
    <xf numFmtId="3" fontId="1" fillId="0" borderId="0" xfId="0" applyNumberFormat="1" applyFont="1"/>
    <xf numFmtId="0" fontId="0" fillId="0" borderId="0" xfId="0" applyAlignment="1">
      <alignment horizontal="left" indent="2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" fontId="0" fillId="0" borderId="1" xfId="0" applyNumberFormat="1" applyFill="1" applyBorder="1" applyAlignment="1"/>
    <xf numFmtId="0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top" wrapText="1"/>
    </xf>
    <xf numFmtId="167" fontId="1" fillId="0" borderId="1" xfId="0" applyNumberFormat="1" applyFont="1" applyBorder="1"/>
    <xf numFmtId="165" fontId="0" fillId="0" borderId="1" xfId="0" applyNumberFormat="1" applyFill="1" applyBorder="1" applyAlignment="1"/>
    <xf numFmtId="4" fontId="0" fillId="0" borderId="1" xfId="0" applyNumberForma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631031</xdr:colOff>
      <xdr:row>8</xdr:row>
      <xdr:rowOff>34380</xdr:rowOff>
    </xdr:from>
    <xdr:to>
      <xdr:col>6</xdr:col>
      <xdr:colOff>933450</xdr:colOff>
      <xdr:row>12</xdr:row>
      <xdr:rowOff>23812</xdr:rowOff>
    </xdr:to>
    <xdr:pic>
      <xdr:nvPicPr>
        <xdr:cNvPr id="10" name="Imagen 9" descr="Resultado de imagen para GROUP BMW SL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9812" y="1582193"/>
          <a:ext cx="1564482" cy="75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79424</xdr:colOff>
      <xdr:row>0</xdr:row>
      <xdr:rowOff>0</xdr:rowOff>
    </xdr:from>
    <xdr:to>
      <xdr:col>1</xdr:col>
      <xdr:colOff>1469232</xdr:colOff>
      <xdr:row>7</xdr:row>
      <xdr:rowOff>97631</xdr:rowOff>
    </xdr:to>
    <xdr:pic>
      <xdr:nvPicPr>
        <xdr:cNvPr id="5" name="Imagen 22" descr="LOGOTIPO VPM-01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24" y="0"/>
          <a:ext cx="1389808" cy="1469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5"/>
  <sheetViews>
    <sheetView showGridLines="0" tabSelected="1" zoomScale="80" zoomScaleNormal="80" workbookViewId="0">
      <pane xSplit="2" ySplit="14" topLeftCell="C39" activePane="bottomRight" state="frozen"/>
      <selection pane="topRight" activeCell="C1" sqref="C1"/>
      <selection pane="bottomLeft" activeCell="A6" sqref="A6"/>
      <selection pane="bottomRight" activeCell="E46" sqref="E46"/>
    </sheetView>
  </sheetViews>
  <sheetFormatPr baseColWidth="10" defaultColWidth="11.42578125" defaultRowHeight="15" x14ac:dyDescent="0.25"/>
  <cols>
    <col min="1" max="1" width="1.7109375" customWidth="1"/>
    <col min="2" max="2" width="23.85546875" customWidth="1"/>
    <col min="3" max="3" width="18.7109375" customWidth="1"/>
    <col min="4" max="7" width="18.85546875" customWidth="1"/>
    <col min="8" max="8" width="15.7109375" customWidth="1"/>
    <col min="9" max="9" width="14.5703125" bestFit="1" customWidth="1"/>
  </cols>
  <sheetData>
    <row r="1" spans="1:8" ht="15.75" customHeight="1" thickBot="1" x14ac:dyDescent="0.3">
      <c r="A1" s="36"/>
      <c r="B1" s="37"/>
      <c r="C1" s="42" t="s">
        <v>18</v>
      </c>
      <c r="D1" s="43"/>
      <c r="E1" s="44"/>
      <c r="F1" s="48" t="s">
        <v>19</v>
      </c>
      <c r="G1" s="49"/>
    </row>
    <row r="2" spans="1:8" ht="15.75" customHeight="1" thickBot="1" x14ac:dyDescent="0.3">
      <c r="A2" s="38"/>
      <c r="B2" s="39"/>
      <c r="C2" s="42"/>
      <c r="D2" s="43"/>
      <c r="E2" s="44"/>
      <c r="F2" s="50" t="s">
        <v>20</v>
      </c>
      <c r="G2" s="51"/>
    </row>
    <row r="3" spans="1:8" ht="15" customHeight="1" x14ac:dyDescent="0.25">
      <c r="A3" s="38"/>
      <c r="B3" s="39"/>
      <c r="C3" s="42"/>
      <c r="D3" s="43"/>
      <c r="E3" s="44"/>
      <c r="F3" s="52" t="s">
        <v>21</v>
      </c>
      <c r="G3" s="53"/>
    </row>
    <row r="4" spans="1:8" ht="15.75" customHeight="1" thickBot="1" x14ac:dyDescent="0.3">
      <c r="A4" s="38"/>
      <c r="B4" s="39"/>
      <c r="C4" s="42"/>
      <c r="D4" s="43"/>
      <c r="E4" s="44"/>
      <c r="F4" s="54">
        <v>42237</v>
      </c>
      <c r="G4" s="55"/>
    </row>
    <row r="5" spans="1:8" ht="15" customHeight="1" x14ac:dyDescent="0.25">
      <c r="A5" s="38"/>
      <c r="B5" s="39"/>
      <c r="C5" s="42"/>
      <c r="D5" s="43"/>
      <c r="E5" s="44"/>
      <c r="F5" s="52" t="s">
        <v>22</v>
      </c>
      <c r="G5" s="53"/>
    </row>
    <row r="6" spans="1:8" ht="15.75" customHeight="1" thickBot="1" x14ac:dyDescent="0.3">
      <c r="A6" s="38"/>
      <c r="B6" s="39"/>
      <c r="C6" s="42"/>
      <c r="D6" s="43"/>
      <c r="E6" s="44"/>
      <c r="F6" s="56">
        <v>1</v>
      </c>
      <c r="G6" s="57"/>
    </row>
    <row r="7" spans="1:8" ht="15" customHeight="1" x14ac:dyDescent="0.25">
      <c r="A7" s="38"/>
      <c r="B7" s="39"/>
      <c r="C7" s="42"/>
      <c r="D7" s="43"/>
      <c r="E7" s="44"/>
      <c r="F7" s="52" t="s">
        <v>23</v>
      </c>
      <c r="G7" s="53"/>
    </row>
    <row r="8" spans="1:8" ht="12.75" customHeight="1" x14ac:dyDescent="0.25">
      <c r="A8" s="40"/>
      <c r="B8" s="41"/>
      <c r="C8" s="45"/>
      <c r="D8" s="46"/>
      <c r="E8" s="47"/>
      <c r="F8" s="58" t="s">
        <v>24</v>
      </c>
      <c r="G8" s="59"/>
    </row>
    <row r="9" spans="1:8" x14ac:dyDescent="0.25">
      <c r="B9" s="25" t="s">
        <v>0</v>
      </c>
      <c r="C9" s="21" t="s">
        <v>16</v>
      </c>
      <c r="G9" s="31"/>
    </row>
    <row r="10" spans="1:8" x14ac:dyDescent="0.25">
      <c r="B10" s="25" t="s">
        <v>1</v>
      </c>
      <c r="C10" s="24" t="s">
        <v>17</v>
      </c>
      <c r="G10" s="32"/>
    </row>
    <row r="11" spans="1:8" x14ac:dyDescent="0.25">
      <c r="B11" s="26" t="s">
        <v>2</v>
      </c>
      <c r="C11" s="22">
        <v>43466</v>
      </c>
      <c r="G11" s="32"/>
    </row>
    <row r="12" spans="1:8" x14ac:dyDescent="0.25">
      <c r="B12" s="26" t="s">
        <v>3</v>
      </c>
      <c r="C12" s="22">
        <v>43496</v>
      </c>
      <c r="E12" s="1"/>
      <c r="F12" s="1"/>
      <c r="G12" s="33"/>
      <c r="H12" s="1"/>
    </row>
    <row r="13" spans="1:8" x14ac:dyDescent="0.25">
      <c r="B13" s="34" t="s">
        <v>4</v>
      </c>
      <c r="C13" s="27" t="s">
        <v>5</v>
      </c>
      <c r="D13" s="35" t="s">
        <v>6</v>
      </c>
      <c r="E13" s="35"/>
      <c r="F13" s="35" t="s">
        <v>7</v>
      </c>
      <c r="G13" s="35"/>
    </row>
    <row r="14" spans="1:8" x14ac:dyDescent="0.25">
      <c r="B14" s="34"/>
      <c r="C14" s="27" t="s">
        <v>8</v>
      </c>
      <c r="D14" s="27" t="s">
        <v>9</v>
      </c>
      <c r="E14" s="27" t="s">
        <v>10</v>
      </c>
      <c r="F14" s="27" t="s">
        <v>11</v>
      </c>
      <c r="G14" s="27" t="s">
        <v>12</v>
      </c>
    </row>
    <row r="15" spans="1:8" x14ac:dyDescent="0.25">
      <c r="B15" s="2">
        <v>43466</v>
      </c>
      <c r="C15" s="29">
        <v>4744.8563035138486</v>
      </c>
      <c r="D15" s="23">
        <v>1031.5999999999999</v>
      </c>
      <c r="E15" s="3">
        <f>D15*$C$51</f>
        <v>36430.610189899395</v>
      </c>
      <c r="F15" s="3">
        <f t="shared" ref="F15:F35" si="0">C15*E15/1000000</f>
        <v>172.85801040039999</v>
      </c>
      <c r="G15" s="3">
        <f t="shared" ref="G15:G42" si="1">+F15*$C$52</f>
        <v>182.37557245304603</v>
      </c>
    </row>
    <row r="16" spans="1:8" x14ac:dyDescent="0.25">
      <c r="B16" s="2">
        <f>B15+1</f>
        <v>43467</v>
      </c>
      <c r="C16" s="29">
        <v>7393.7941156056122</v>
      </c>
      <c r="D16" s="23">
        <v>1029.2</v>
      </c>
      <c r="E16" s="3">
        <f t="shared" ref="E16:E42" si="2">D16*$C$51</f>
        <v>36345.854989767795</v>
      </c>
      <c r="F16" s="3">
        <f t="shared" si="0"/>
        <v>268.73376875000002</v>
      </c>
      <c r="G16" s="3">
        <f t="shared" si="1"/>
        <v>283.53025005737504</v>
      </c>
    </row>
    <row r="17" spans="2:9" x14ac:dyDescent="0.25">
      <c r="B17" s="2">
        <f t="shared" ref="B17:B29" si="3">B16+1</f>
        <v>43468</v>
      </c>
      <c r="C17" s="29">
        <v>8508.3292267648958</v>
      </c>
      <c r="D17" s="23">
        <v>1031.2</v>
      </c>
      <c r="E17" s="3">
        <f t="shared" si="2"/>
        <v>36416.484323210796</v>
      </c>
      <c r="F17" s="3">
        <f t="shared" si="0"/>
        <v>309.84343790320008</v>
      </c>
      <c r="G17" s="3">
        <f t="shared" si="1"/>
        <v>326.90341759415031</v>
      </c>
    </row>
    <row r="18" spans="2:9" x14ac:dyDescent="0.25">
      <c r="B18" s="2">
        <f t="shared" si="3"/>
        <v>43469</v>
      </c>
      <c r="C18" s="29">
        <v>6078.2571924802414</v>
      </c>
      <c r="D18" s="23">
        <v>1030.0999999999999</v>
      </c>
      <c r="E18" s="3">
        <f t="shared" si="2"/>
        <v>36377.638189817146</v>
      </c>
      <c r="F18" s="3">
        <f t="shared" si="0"/>
        <v>221.11264097269998</v>
      </c>
      <c r="G18" s="3">
        <f t="shared" si="1"/>
        <v>233.28710298465685</v>
      </c>
    </row>
    <row r="19" spans="2:9" x14ac:dyDescent="0.25">
      <c r="B19" s="2">
        <f t="shared" si="3"/>
        <v>43470</v>
      </c>
      <c r="C19" s="29">
        <v>5554.5411357535868</v>
      </c>
      <c r="D19" s="23">
        <v>1029.7</v>
      </c>
      <c r="E19" s="3">
        <f t="shared" si="2"/>
        <v>36363.512323128547</v>
      </c>
      <c r="F19" s="3">
        <f t="shared" si="0"/>
        <v>201.98262503929999</v>
      </c>
      <c r="G19" s="3">
        <f t="shared" si="1"/>
        <v>213.10378837396388</v>
      </c>
    </row>
    <row r="20" spans="2:9" x14ac:dyDescent="0.25">
      <c r="B20" s="2">
        <f t="shared" si="3"/>
        <v>43471</v>
      </c>
      <c r="C20" s="29">
        <v>8401.6009648298805</v>
      </c>
      <c r="D20" s="23">
        <v>1030.8</v>
      </c>
      <c r="E20" s="3">
        <f t="shared" si="2"/>
        <v>36402.358456522197</v>
      </c>
      <c r="F20" s="3">
        <f t="shared" si="0"/>
        <v>305.83808993040009</v>
      </c>
      <c r="G20" s="3">
        <f t="shared" si="1"/>
        <v>322.67753516196797</v>
      </c>
    </row>
    <row r="21" spans="2:9" x14ac:dyDescent="0.25">
      <c r="B21" s="2">
        <f t="shared" si="3"/>
        <v>43472</v>
      </c>
      <c r="C21" s="29">
        <v>13060.788585021337</v>
      </c>
      <c r="D21" s="23">
        <v>1028.7</v>
      </c>
      <c r="E21" s="3">
        <f t="shared" si="2"/>
        <v>36328.19765640705</v>
      </c>
      <c r="F21" s="3">
        <f t="shared" si="0"/>
        <v>474.4749092652001</v>
      </c>
      <c r="G21" s="3">
        <f t="shared" si="1"/>
        <v>500.59949776934207</v>
      </c>
    </row>
    <row r="22" spans="2:9" x14ac:dyDescent="0.25">
      <c r="B22" s="2">
        <f t="shared" si="3"/>
        <v>43473</v>
      </c>
      <c r="C22" s="29">
        <v>19907.322148731837</v>
      </c>
      <c r="D22" s="23">
        <v>1028.4000000000001</v>
      </c>
      <c r="E22" s="3">
        <f t="shared" si="2"/>
        <v>36317.603256390597</v>
      </c>
      <c r="F22" s="3">
        <f t="shared" si="0"/>
        <v>722.98622769480005</v>
      </c>
      <c r="G22" s="3">
        <f t="shared" si="1"/>
        <v>762.79384939167585</v>
      </c>
    </row>
    <row r="23" spans="2:9" x14ac:dyDescent="0.25">
      <c r="B23" s="2">
        <f t="shared" si="3"/>
        <v>43474</v>
      </c>
      <c r="C23" s="29">
        <v>21376.462503620518</v>
      </c>
      <c r="D23" s="23">
        <v>1027.9000000000001</v>
      </c>
      <c r="E23" s="3">
        <f t="shared" si="2"/>
        <v>36299.945923029853</v>
      </c>
      <c r="F23" s="3">
        <f t="shared" si="0"/>
        <v>775.9644329071001</v>
      </c>
      <c r="G23" s="3">
        <f t="shared" si="1"/>
        <v>818.68903458296506</v>
      </c>
    </row>
    <row r="24" spans="2:9" x14ac:dyDescent="0.25">
      <c r="B24" s="2">
        <f t="shared" si="3"/>
        <v>43475</v>
      </c>
      <c r="C24" s="29">
        <v>19534.422608043758</v>
      </c>
      <c r="D24" s="23">
        <v>1027.0999999999999</v>
      </c>
      <c r="E24" s="3">
        <f t="shared" si="2"/>
        <v>36271.69418965264</v>
      </c>
      <c r="F24" s="3">
        <f t="shared" si="0"/>
        <v>708.54660301039996</v>
      </c>
      <c r="G24" s="3">
        <f t="shared" si="1"/>
        <v>747.55917897215261</v>
      </c>
    </row>
    <row r="25" spans="2:9" x14ac:dyDescent="0.25">
      <c r="B25" s="2">
        <f t="shared" si="3"/>
        <v>43476</v>
      </c>
      <c r="C25" s="29">
        <v>18032.067328340683</v>
      </c>
      <c r="D25" s="23">
        <v>1026.9000000000001</v>
      </c>
      <c r="E25" s="3">
        <f t="shared" si="2"/>
        <v>36264.631256308348</v>
      </c>
      <c r="F25" s="3">
        <f t="shared" si="0"/>
        <v>653.92627245120013</v>
      </c>
      <c r="G25" s="3">
        <f t="shared" si="1"/>
        <v>689.93145301236325</v>
      </c>
    </row>
    <row r="26" spans="2:9" x14ac:dyDescent="0.25">
      <c r="B26" s="2">
        <f t="shared" si="3"/>
        <v>43477</v>
      </c>
      <c r="C26" s="29">
        <v>12114.588688431153</v>
      </c>
      <c r="D26" s="23">
        <v>1026.5</v>
      </c>
      <c r="E26" s="3">
        <f t="shared" si="2"/>
        <v>36250.50538961975</v>
      </c>
      <c r="F26" s="3">
        <f t="shared" si="0"/>
        <v>439.15996254300001</v>
      </c>
      <c r="G26" s="3">
        <f t="shared" si="1"/>
        <v>463.34011008061765</v>
      </c>
    </row>
    <row r="27" spans="2:9" x14ac:dyDescent="0.25">
      <c r="B27" s="2">
        <f t="shared" si="3"/>
        <v>43478</v>
      </c>
      <c r="C27" s="29">
        <v>13566.548674472389</v>
      </c>
      <c r="D27" s="23">
        <v>1028.4000000000001</v>
      </c>
      <c r="E27" s="3">
        <f t="shared" si="2"/>
        <v>36317.603256390597</v>
      </c>
      <c r="F27" s="3">
        <f t="shared" si="0"/>
        <v>492.70453231800002</v>
      </c>
      <c r="G27" s="3">
        <f t="shared" si="1"/>
        <v>519.83284386742912</v>
      </c>
    </row>
    <row r="28" spans="2:9" x14ac:dyDescent="0.25">
      <c r="B28" s="2">
        <f t="shared" si="3"/>
        <v>43479</v>
      </c>
      <c r="C28" s="29">
        <v>24067.987069025301</v>
      </c>
      <c r="D28" s="23">
        <v>1026.5</v>
      </c>
      <c r="E28" s="3">
        <f t="shared" si="2"/>
        <v>36250.50538961975</v>
      </c>
      <c r="F28" s="3">
        <f t="shared" si="0"/>
        <v>872.47669496300011</v>
      </c>
      <c r="G28" s="3">
        <f t="shared" si="1"/>
        <v>920.51526178766301</v>
      </c>
      <c r="H28" s="20"/>
    </row>
    <row r="29" spans="2:9" x14ac:dyDescent="0.25">
      <c r="B29" s="2">
        <f t="shared" si="3"/>
        <v>43480</v>
      </c>
      <c r="C29" s="29">
        <v>22290.861250596103</v>
      </c>
      <c r="D29" s="23">
        <v>1027.5</v>
      </c>
      <c r="E29" s="3">
        <f t="shared" si="2"/>
        <v>36285.820056341247</v>
      </c>
      <c r="F29" s="3">
        <f t="shared" si="0"/>
        <v>808.84218024000006</v>
      </c>
      <c r="G29" s="3">
        <f t="shared" si="1"/>
        <v>853.37703068401458</v>
      </c>
      <c r="I29" s="20"/>
    </row>
    <row r="30" spans="2:9" x14ac:dyDescent="0.25">
      <c r="B30" s="2">
        <f>+B29+1</f>
        <v>43481</v>
      </c>
      <c r="C30" s="29">
        <v>19612.44084397185</v>
      </c>
      <c r="D30" s="23">
        <v>1026</v>
      </c>
      <c r="E30" s="3">
        <f>D30*$C$51</f>
        <v>36232.848056258998</v>
      </c>
      <c r="F30" s="3">
        <f t="shared" si="0"/>
        <v>710.61458911199998</v>
      </c>
      <c r="G30" s="3">
        <f t="shared" si="1"/>
        <v>749.74102838850672</v>
      </c>
      <c r="I30" s="20"/>
    </row>
    <row r="31" spans="2:9" x14ac:dyDescent="0.25">
      <c r="B31" s="2">
        <f>+B30+1</f>
        <v>43482</v>
      </c>
      <c r="C31" s="29">
        <v>18015.869469119436</v>
      </c>
      <c r="D31" s="23">
        <v>1025</v>
      </c>
      <c r="E31" s="3">
        <f t="shared" si="2"/>
        <v>36197.533389537493</v>
      </c>
      <c r="F31" s="3">
        <f t="shared" si="0"/>
        <v>652.13003664999985</v>
      </c>
      <c r="G31" s="3">
        <f t="shared" si="1"/>
        <v>688.03631646794895</v>
      </c>
      <c r="I31" s="20"/>
    </row>
    <row r="32" spans="2:9" x14ac:dyDescent="0.25">
      <c r="B32" s="2">
        <f t="shared" ref="B32:B45" si="4">+B31+1</f>
        <v>43483</v>
      </c>
      <c r="C32" s="29">
        <v>15637.235354788143</v>
      </c>
      <c r="D32" s="23">
        <v>1026</v>
      </c>
      <c r="E32" s="3">
        <f>D32*$C$51</f>
        <v>36232.848056258998</v>
      </c>
      <c r="F32" s="3">
        <f t="shared" si="0"/>
        <v>566.58157262999998</v>
      </c>
      <c r="G32" s="3">
        <f t="shared" si="1"/>
        <v>597.77755401900788</v>
      </c>
      <c r="I32" s="20"/>
    </row>
    <row r="33" spans="2:9" x14ac:dyDescent="0.25">
      <c r="B33" s="2">
        <f t="shared" si="4"/>
        <v>43484</v>
      </c>
      <c r="C33" s="29">
        <v>12279.596900060471</v>
      </c>
      <c r="D33" s="23">
        <v>1026.5999999999999</v>
      </c>
      <c r="E33" s="3">
        <f t="shared" si="2"/>
        <v>36254.036856291896</v>
      </c>
      <c r="F33" s="3">
        <f t="shared" si="0"/>
        <v>445.18495859519999</v>
      </c>
      <c r="G33" s="3">
        <f t="shared" si="1"/>
        <v>469.69684241545173</v>
      </c>
      <c r="I33" s="20"/>
    </row>
    <row r="34" spans="2:9" x14ac:dyDescent="0.25">
      <c r="B34" s="2">
        <f t="shared" si="4"/>
        <v>43485</v>
      </c>
      <c r="C34" s="29">
        <v>17184.976394822468</v>
      </c>
      <c r="D34" s="30">
        <v>1026.4000000000001</v>
      </c>
      <c r="E34" s="3">
        <f t="shared" si="2"/>
        <v>36246.973922947596</v>
      </c>
      <c r="F34" s="3">
        <f t="shared" si="0"/>
        <v>622.90339124960008</v>
      </c>
      <c r="G34" s="3">
        <f t="shared" si="1"/>
        <v>657.20045197180309</v>
      </c>
      <c r="I34" s="20"/>
    </row>
    <row r="35" spans="2:9" x14ac:dyDescent="0.25">
      <c r="B35" s="2">
        <f t="shared" si="4"/>
        <v>43486</v>
      </c>
      <c r="C35" s="29">
        <v>24501.849750523354</v>
      </c>
      <c r="D35" s="30">
        <v>1026.4000000000001</v>
      </c>
      <c r="E35" s="3">
        <f t="shared" si="2"/>
        <v>36246.973922947596</v>
      </c>
      <c r="F35" s="3">
        <f t="shared" si="0"/>
        <v>888.11790897120011</v>
      </c>
      <c r="G35" s="3">
        <f t="shared" si="1"/>
        <v>937.01768103915447</v>
      </c>
      <c r="I35" s="20"/>
    </row>
    <row r="36" spans="2:9" x14ac:dyDescent="0.25">
      <c r="B36" s="2">
        <f t="shared" si="4"/>
        <v>43487</v>
      </c>
      <c r="C36" s="29">
        <v>20637.440153337058</v>
      </c>
      <c r="D36" s="30">
        <v>1027.0999999999999</v>
      </c>
      <c r="E36" s="3">
        <f t="shared" si="2"/>
        <v>36271.69418965264</v>
      </c>
      <c r="F36" s="3">
        <f>C36*E36/1000000</f>
        <v>748.55491809909984</v>
      </c>
      <c r="G36" s="3">
        <f t="shared" si="1"/>
        <v>789.77035188963634</v>
      </c>
      <c r="I36" s="20"/>
    </row>
    <row r="37" spans="2:9" x14ac:dyDescent="0.25">
      <c r="B37" s="2">
        <f t="shared" si="4"/>
        <v>43488</v>
      </c>
      <c r="C37" s="29">
        <v>22908.441225851031</v>
      </c>
      <c r="D37" s="30">
        <v>1028</v>
      </c>
      <c r="E37" s="3">
        <f t="shared" si="2"/>
        <v>36303.477389701999</v>
      </c>
      <c r="F37" s="3">
        <f t="shared" ref="F37:F41" si="5">C37*E37/1000000</f>
        <v>831.65607807600009</v>
      </c>
      <c r="G37" s="3">
        <f t="shared" si="1"/>
        <v>877.44706173486475</v>
      </c>
      <c r="I37" s="20"/>
    </row>
    <row r="38" spans="2:9" x14ac:dyDescent="0.25">
      <c r="B38" s="2">
        <f t="shared" si="4"/>
        <v>43489</v>
      </c>
      <c r="C38" s="29">
        <v>23499.527761216563</v>
      </c>
      <c r="D38" s="30">
        <v>1027.9000000000001</v>
      </c>
      <c r="E38" s="3">
        <f t="shared" si="2"/>
        <v>36299.945923029853</v>
      </c>
      <c r="F38" s="3">
        <f t="shared" si="5"/>
        <v>853.03158694889999</v>
      </c>
      <c r="G38" s="3">
        <f t="shared" si="1"/>
        <v>899.99950612630653</v>
      </c>
      <c r="I38" s="20"/>
    </row>
    <row r="39" spans="2:9" x14ac:dyDescent="0.25">
      <c r="B39" s="2">
        <f t="shared" si="4"/>
        <v>43490</v>
      </c>
      <c r="C39" s="29">
        <v>16073.939405306926</v>
      </c>
      <c r="D39" s="30">
        <v>1026.8</v>
      </c>
      <c r="E39" s="3">
        <f t="shared" si="2"/>
        <v>36261.099789636195</v>
      </c>
      <c r="F39" s="3">
        <f t="shared" si="5"/>
        <v>582.85872078839998</v>
      </c>
      <c r="G39" s="3">
        <f t="shared" si="1"/>
        <v>614.95092195500933</v>
      </c>
      <c r="I39" s="20"/>
    </row>
    <row r="40" spans="2:9" x14ac:dyDescent="0.25">
      <c r="B40" s="2">
        <f t="shared" si="4"/>
        <v>43491</v>
      </c>
      <c r="C40" s="29">
        <v>13647.473946188464</v>
      </c>
      <c r="D40" s="30">
        <v>1026.7</v>
      </c>
      <c r="E40" s="3">
        <f t="shared" si="2"/>
        <v>36257.568322964049</v>
      </c>
      <c r="F40" s="3">
        <f t="shared" si="5"/>
        <v>494.82421903979997</v>
      </c>
      <c r="G40" s="3">
        <f t="shared" si="1"/>
        <v>522.06924054013143</v>
      </c>
      <c r="I40" s="20"/>
    </row>
    <row r="41" spans="2:9" x14ac:dyDescent="0.25">
      <c r="B41" s="2">
        <f t="shared" si="4"/>
        <v>43492</v>
      </c>
      <c r="C41" s="29">
        <v>20367.987659985145</v>
      </c>
      <c r="D41" s="30">
        <v>1027.3</v>
      </c>
      <c r="E41" s="3">
        <f t="shared" si="2"/>
        <v>36278.757122996947</v>
      </c>
      <c r="F41" s="3">
        <f t="shared" si="5"/>
        <v>738.92527740080004</v>
      </c>
      <c r="G41" s="3">
        <f t="shared" si="1"/>
        <v>779.61050317448814</v>
      </c>
      <c r="I41" s="20"/>
    </row>
    <row r="42" spans="2:9" x14ac:dyDescent="0.25">
      <c r="B42" s="2">
        <f t="shared" si="4"/>
        <v>43493</v>
      </c>
      <c r="C42" s="29">
        <v>22823.2660202142</v>
      </c>
      <c r="D42" s="23">
        <v>1027.9000000000001</v>
      </c>
      <c r="E42" s="3">
        <f t="shared" si="2"/>
        <v>36299.945923029853</v>
      </c>
      <c r="F42" s="3">
        <f>C42*E42/1000000</f>
        <v>828.48332232070015</v>
      </c>
      <c r="G42" s="3">
        <f t="shared" si="1"/>
        <v>874.09961404767796</v>
      </c>
      <c r="I42" s="20"/>
    </row>
    <row r="43" spans="2:9" x14ac:dyDescent="0.25">
      <c r="B43" s="2">
        <f t="shared" si="4"/>
        <v>43494</v>
      </c>
      <c r="C43" s="29">
        <v>26800.348463257411</v>
      </c>
      <c r="D43" s="23">
        <v>1029.7</v>
      </c>
      <c r="E43" s="3">
        <f t="shared" ref="E43:E44" si="6">D43*$C$51</f>
        <v>36363.512323128547</v>
      </c>
      <c r="F43" s="3">
        <f t="shared" ref="F43:F44" si="7">C43*E43/1000000</f>
        <v>974.55480160780007</v>
      </c>
      <c r="G43" s="3">
        <f t="shared" ref="G43:G44" si="8">+F43*$C$52</f>
        <v>1028.2137889843257</v>
      </c>
      <c r="I43" s="20"/>
    </row>
    <row r="44" spans="2:9" x14ac:dyDescent="0.25">
      <c r="B44" s="2">
        <f t="shared" si="4"/>
        <v>43495</v>
      </c>
      <c r="C44" s="29">
        <v>27301.249325199584</v>
      </c>
      <c r="D44" s="23">
        <v>1030.3</v>
      </c>
      <c r="E44" s="3">
        <f t="shared" si="6"/>
        <v>36384.701123161445</v>
      </c>
      <c r="F44" s="3">
        <f t="shared" si="7"/>
        <v>993.34779698629995</v>
      </c>
      <c r="G44" s="3">
        <f t="shared" si="8"/>
        <v>1048.0415266883658</v>
      </c>
      <c r="I44" s="20"/>
    </row>
    <row r="45" spans="2:9" x14ac:dyDescent="0.25">
      <c r="B45" s="2">
        <f t="shared" si="4"/>
        <v>43496</v>
      </c>
      <c r="C45" s="29">
        <v>24802.522671599952</v>
      </c>
      <c r="D45" s="23">
        <v>1028.9000000000001</v>
      </c>
      <c r="E45" s="3">
        <f t="shared" ref="E45" si="9">D45*$C$51</f>
        <v>36335.260589751349</v>
      </c>
      <c r="F45" s="3">
        <f t="shared" ref="F45" si="10">C45*E45/1000000</f>
        <v>901.2061245558001</v>
      </c>
      <c r="G45" s="3">
        <f t="shared" ref="G45" si="11">+F45*$C$52</f>
        <v>950.82653377384258</v>
      </c>
      <c r="I45" s="20"/>
    </row>
    <row r="46" spans="2:9" x14ac:dyDescent="0.25">
      <c r="C46" s="4">
        <f>SUM(C15:C45)</f>
        <v>530726.59314067324</v>
      </c>
      <c r="D46" s="28"/>
      <c r="E46" s="5"/>
      <c r="F46" s="5">
        <f>SUM(F15:F45)</f>
        <v>19262.4256914203</v>
      </c>
      <c r="G46" s="6">
        <f>SUM(G15:G45)</f>
        <v>20323.014849989901</v>
      </c>
      <c r="H46" s="20"/>
      <c r="I46" s="20"/>
    </row>
    <row r="47" spans="2:9" x14ac:dyDescent="0.25">
      <c r="C47" s="7"/>
      <c r="D47" s="20"/>
    </row>
    <row r="48" spans="2:9" x14ac:dyDescent="0.25">
      <c r="C48" s="8"/>
    </row>
    <row r="50" spans="2:7" x14ac:dyDescent="0.25">
      <c r="B50" s="9" t="s">
        <v>13</v>
      </c>
    </row>
    <row r="51" spans="2:7" ht="19.5" customHeight="1" x14ac:dyDescent="0.25">
      <c r="B51" s="18" t="s">
        <v>14</v>
      </c>
      <c r="C51" s="10">
        <v>35.314666721499997</v>
      </c>
      <c r="D51" s="11"/>
      <c r="E51" s="12"/>
    </row>
    <row r="52" spans="2:7" x14ac:dyDescent="0.25">
      <c r="B52" s="19" t="s">
        <v>15</v>
      </c>
      <c r="C52" s="13">
        <f>1.05506</f>
        <v>1.0550600000000001</v>
      </c>
      <c r="D52" s="11"/>
      <c r="E52" s="12"/>
    </row>
    <row r="53" spans="2:7" x14ac:dyDescent="0.25">
      <c r="B53" s="15"/>
      <c r="C53" s="9"/>
      <c r="D53" s="16"/>
      <c r="E53" s="16"/>
      <c r="F53" s="16"/>
      <c r="G53" s="16"/>
    </row>
    <row r="54" spans="2:7" x14ac:dyDescent="0.25">
      <c r="B54" s="17"/>
      <c r="D54" s="14"/>
      <c r="E54" s="14"/>
      <c r="F54" s="14"/>
      <c r="G54" s="14"/>
    </row>
    <row r="55" spans="2:7" x14ac:dyDescent="0.25">
      <c r="B55" s="15"/>
      <c r="C55" s="9"/>
      <c r="D55" s="16"/>
      <c r="E55" s="16"/>
      <c r="F55" s="16"/>
      <c r="G55" s="16"/>
    </row>
  </sheetData>
  <mergeCells count="13">
    <mergeCell ref="B13:B14"/>
    <mergeCell ref="D13:E13"/>
    <mergeCell ref="F13:G13"/>
    <mergeCell ref="A1:B8"/>
    <mergeCell ref="C1:E8"/>
    <mergeCell ref="F1:G1"/>
    <mergeCell ref="F2:G2"/>
    <mergeCell ref="F3:G3"/>
    <mergeCell ref="F4:G4"/>
    <mergeCell ref="F5:G5"/>
    <mergeCell ref="F6:G6"/>
    <mergeCell ref="F7:G7"/>
    <mergeCell ref="F8:G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CONSUMOS BMW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 Solis</dc:creator>
  <cp:lastModifiedBy>Valentina Marquez</cp:lastModifiedBy>
  <cp:lastPrinted>2017-10-11T15:54:00Z</cp:lastPrinted>
  <dcterms:created xsi:type="dcterms:W3CDTF">2015-01-31T17:53:48Z</dcterms:created>
  <dcterms:modified xsi:type="dcterms:W3CDTF">2019-02-05T18:31:59Z</dcterms:modified>
</cp:coreProperties>
</file>