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definedNames>
    <definedName name="temps" localSheetId="0">Sheet1!$A$1:$U$124</definedName>
  </definedNames>
  <calcPr calcId="145621"/>
</workbook>
</file>

<file path=xl/calcChain.xml><?xml version="1.0" encoding="utf-8"?>
<calcChain xmlns="http://schemas.openxmlformats.org/spreadsheetml/2006/main">
  <c r="B130" i="1" l="1"/>
  <c r="C130" i="1" s="1"/>
  <c r="D130" i="1" s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B129" i="1"/>
  <c r="C129" i="1" s="1"/>
  <c r="D129" i="1" s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B128" i="1"/>
  <c r="X4" i="1" l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3" i="1"/>
  <c r="X2" i="1"/>
  <c r="W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2" i="1"/>
</calcChain>
</file>

<file path=xl/connections.xml><?xml version="1.0" encoding="utf-8"?>
<connections xmlns="http://schemas.openxmlformats.org/spreadsheetml/2006/main">
  <connection id="1" name="temps" type="6" refreshedVersion="4" background="1" saveData="1">
    <textPr codePage="437" sourceFile="C:\Users\Bryson\Documents\Bryson\Github\ISYE6501\Homework 3\temp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<sst xmlns="http://schemas.openxmlformats.org/spreadsheetml/2006/main" count="9" uniqueCount="7">
  <si>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DAY</t>
  </si>
  <si>
    <t>C</t>
  </si>
  <si>
    <t>T</t>
  </si>
  <si>
    <t>CUSUM</t>
  </si>
  <si>
    <t>Summer Average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</si>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</sst>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Avg. Daily Temperaturs vs. Date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551618547681539"/>
          <c:y val="0.14399314668999708"/>
          <c:w val="0.7761563867016622"/>
          <c:h val="0.74002697579469234"/>
        </c:manualLayout>
      </c:layout>
      <c:scatterChart>
        <c:scatterStyle val="lineMarker"/>
        <c:varyColors val="0"/>
        <c:ser>
          <c:idx val="0"/>
          <c:order val="0"/>
          <c:tx>
            <c:v>CUSUM</c:v>
          </c:tx>
          <c:marker>
            <c:symbol val="none"/>
          </c:marker>
          <c:xVal>
            <c:numRef>
              <c:f>Sheet1!$A$2:$A$68</c:f>
              <c:numCache>
                <c:formatCode>d\-mmm</c:formatCode>
                <c:ptCount val="67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  <c:pt idx="31">
                  <c:v>43313</c:v>
                </c:pt>
                <c:pt idx="32">
                  <c:v>43314</c:v>
                </c:pt>
                <c:pt idx="33">
                  <c:v>43315</c:v>
                </c:pt>
                <c:pt idx="34">
                  <c:v>43316</c:v>
                </c:pt>
                <c:pt idx="35">
                  <c:v>43317</c:v>
                </c:pt>
                <c:pt idx="36">
                  <c:v>43318</c:v>
                </c:pt>
                <c:pt idx="37">
                  <c:v>43319</c:v>
                </c:pt>
                <c:pt idx="38">
                  <c:v>43320</c:v>
                </c:pt>
                <c:pt idx="39">
                  <c:v>43321</c:v>
                </c:pt>
                <c:pt idx="40">
                  <c:v>43322</c:v>
                </c:pt>
                <c:pt idx="41">
                  <c:v>43323</c:v>
                </c:pt>
                <c:pt idx="42">
                  <c:v>43324</c:v>
                </c:pt>
                <c:pt idx="43">
                  <c:v>43325</c:v>
                </c:pt>
                <c:pt idx="44">
                  <c:v>43326</c:v>
                </c:pt>
                <c:pt idx="45">
                  <c:v>43327</c:v>
                </c:pt>
                <c:pt idx="46">
                  <c:v>43328</c:v>
                </c:pt>
                <c:pt idx="47">
                  <c:v>43329</c:v>
                </c:pt>
                <c:pt idx="48">
                  <c:v>43330</c:v>
                </c:pt>
                <c:pt idx="49">
                  <c:v>43331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43337</c:v>
                </c:pt>
                <c:pt idx="56">
                  <c:v>43338</c:v>
                </c:pt>
                <c:pt idx="57">
                  <c:v>43339</c:v>
                </c:pt>
                <c:pt idx="58">
                  <c:v>43340</c:v>
                </c:pt>
                <c:pt idx="59">
                  <c:v>43341</c:v>
                </c:pt>
                <c:pt idx="60">
                  <c:v>43342</c:v>
                </c:pt>
                <c:pt idx="61">
                  <c:v>43343</c:v>
                </c:pt>
                <c:pt idx="62">
                  <c:v>43344</c:v>
                </c:pt>
                <c:pt idx="63">
                  <c:v>43345</c:v>
                </c:pt>
                <c:pt idx="64">
                  <c:v>43346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Sheet1!$X$2:$X$68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0.73260869565220332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0.6326086956521948</c:v>
                </c:pt>
                <c:pt idx="13">
                  <c:v>0.26521739130438959</c:v>
                </c:pt>
                <c:pt idx="14">
                  <c:v>1.0978260869565872</c:v>
                </c:pt>
                <c:pt idx="15">
                  <c:v>0.83043478260879056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1.3326086956521976</c:v>
                </c:pt>
                <c:pt idx="56">
                  <c:v>0.71521739130439244</c:v>
                </c:pt>
                <c:pt idx="57">
                  <c:v>0.94782608695659576</c:v>
                </c:pt>
                <c:pt idx="58">
                  <c:v>1.6304347826087877</c:v>
                </c:pt>
                <c:pt idx="59">
                  <c:v>1.1630434782609882</c:v>
                </c:pt>
                <c:pt idx="60">
                  <c:v>3.1956521739131887</c:v>
                </c:pt>
                <c:pt idx="61">
                  <c:v>5.1282608695653806</c:v>
                </c:pt>
                <c:pt idx="62">
                  <c:v>7.7108695652175783</c:v>
                </c:pt>
                <c:pt idx="63">
                  <c:v>10.293478260869776</c:v>
                </c:pt>
                <c:pt idx="64">
                  <c:v>12.226086956521968</c:v>
                </c:pt>
                <c:pt idx="65">
                  <c:v>14.258695652174168</c:v>
                </c:pt>
                <c:pt idx="66">
                  <c:v>15.891304347826363</c:v>
                </c:pt>
              </c:numCache>
            </c:numRef>
          </c:yVal>
          <c:smooth val="0"/>
        </c:ser>
        <c:ser>
          <c:idx val="1"/>
          <c:order val="1"/>
          <c:tx>
            <c:v>Avg Daily Temps</c:v>
          </c:tx>
          <c:marker>
            <c:symbol val="none"/>
          </c:marker>
          <c:xVal>
            <c:numRef>
              <c:f>Sheet1!$A$2:$A$68</c:f>
              <c:numCache>
                <c:formatCode>d\-mmm</c:formatCode>
                <c:ptCount val="67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  <c:pt idx="31">
                  <c:v>43313</c:v>
                </c:pt>
                <c:pt idx="32">
                  <c:v>43314</c:v>
                </c:pt>
                <c:pt idx="33">
                  <c:v>43315</c:v>
                </c:pt>
                <c:pt idx="34">
                  <c:v>43316</c:v>
                </c:pt>
                <c:pt idx="35">
                  <c:v>43317</c:v>
                </c:pt>
                <c:pt idx="36">
                  <c:v>43318</c:v>
                </c:pt>
                <c:pt idx="37">
                  <c:v>43319</c:v>
                </c:pt>
                <c:pt idx="38">
                  <c:v>43320</c:v>
                </c:pt>
                <c:pt idx="39">
                  <c:v>43321</c:v>
                </c:pt>
                <c:pt idx="40">
                  <c:v>43322</c:v>
                </c:pt>
                <c:pt idx="41">
                  <c:v>43323</c:v>
                </c:pt>
                <c:pt idx="42">
                  <c:v>43324</c:v>
                </c:pt>
                <c:pt idx="43">
                  <c:v>43325</c:v>
                </c:pt>
                <c:pt idx="44">
                  <c:v>43326</c:v>
                </c:pt>
                <c:pt idx="45">
                  <c:v>43327</c:v>
                </c:pt>
                <c:pt idx="46">
                  <c:v>43328</c:v>
                </c:pt>
                <c:pt idx="47">
                  <c:v>43329</c:v>
                </c:pt>
                <c:pt idx="48">
                  <c:v>43330</c:v>
                </c:pt>
                <c:pt idx="49">
                  <c:v>43331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43337</c:v>
                </c:pt>
                <c:pt idx="56">
                  <c:v>43338</c:v>
                </c:pt>
                <c:pt idx="57">
                  <c:v>43339</c:v>
                </c:pt>
                <c:pt idx="58">
                  <c:v>43340</c:v>
                </c:pt>
                <c:pt idx="59">
                  <c:v>43341</c:v>
                </c:pt>
                <c:pt idx="60">
                  <c:v>43342</c:v>
                </c:pt>
                <c:pt idx="61">
                  <c:v>43343</c:v>
                </c:pt>
                <c:pt idx="62">
                  <c:v>43344</c:v>
                </c:pt>
                <c:pt idx="63">
                  <c:v>43345</c:v>
                </c:pt>
                <c:pt idx="64">
                  <c:v>43346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Sheet1!$W$2:$W$68</c:f>
              <c:numCache>
                <c:formatCode>General</c:formatCode>
                <c:ptCount val="67"/>
                <c:pt idx="0">
                  <c:v>88.85</c:v>
                </c:pt>
                <c:pt idx="1">
                  <c:v>88.35</c:v>
                </c:pt>
                <c:pt idx="2">
                  <c:v>88.4</c:v>
                </c:pt>
                <c:pt idx="3">
                  <c:v>88.35</c:v>
                </c:pt>
                <c:pt idx="4">
                  <c:v>88.25</c:v>
                </c:pt>
                <c:pt idx="5">
                  <c:v>87.85</c:v>
                </c:pt>
                <c:pt idx="6">
                  <c:v>87.1</c:v>
                </c:pt>
                <c:pt idx="7">
                  <c:v>89.15</c:v>
                </c:pt>
                <c:pt idx="8">
                  <c:v>90.05</c:v>
                </c:pt>
                <c:pt idx="9">
                  <c:v>88.55</c:v>
                </c:pt>
                <c:pt idx="10">
                  <c:v>87.95</c:v>
                </c:pt>
                <c:pt idx="11">
                  <c:v>88.15</c:v>
                </c:pt>
                <c:pt idx="12">
                  <c:v>87.2</c:v>
                </c:pt>
                <c:pt idx="13">
                  <c:v>88.2</c:v>
                </c:pt>
                <c:pt idx="14">
                  <c:v>87</c:v>
                </c:pt>
                <c:pt idx="15">
                  <c:v>88.1</c:v>
                </c:pt>
                <c:pt idx="16">
                  <c:v>89.2</c:v>
                </c:pt>
                <c:pt idx="17">
                  <c:v>89.25</c:v>
                </c:pt>
                <c:pt idx="18">
                  <c:v>90.4</c:v>
                </c:pt>
                <c:pt idx="19">
                  <c:v>89.4</c:v>
                </c:pt>
                <c:pt idx="20">
                  <c:v>89.95</c:v>
                </c:pt>
                <c:pt idx="21">
                  <c:v>89.45</c:v>
                </c:pt>
                <c:pt idx="22">
                  <c:v>89.05</c:v>
                </c:pt>
                <c:pt idx="23">
                  <c:v>89.1</c:v>
                </c:pt>
                <c:pt idx="24">
                  <c:v>88</c:v>
                </c:pt>
                <c:pt idx="25">
                  <c:v>89.5</c:v>
                </c:pt>
                <c:pt idx="26">
                  <c:v>89.55</c:v>
                </c:pt>
                <c:pt idx="27">
                  <c:v>89.95</c:v>
                </c:pt>
                <c:pt idx="28">
                  <c:v>89.25</c:v>
                </c:pt>
                <c:pt idx="29">
                  <c:v>89.55</c:v>
                </c:pt>
                <c:pt idx="30">
                  <c:v>88.15</c:v>
                </c:pt>
                <c:pt idx="31">
                  <c:v>88.55</c:v>
                </c:pt>
                <c:pt idx="32">
                  <c:v>88.65</c:v>
                </c:pt>
                <c:pt idx="33">
                  <c:v>89.55</c:v>
                </c:pt>
                <c:pt idx="34">
                  <c:v>90.3</c:v>
                </c:pt>
                <c:pt idx="35">
                  <c:v>91.15</c:v>
                </c:pt>
                <c:pt idx="36">
                  <c:v>89.4</c:v>
                </c:pt>
                <c:pt idx="37">
                  <c:v>88.95</c:v>
                </c:pt>
                <c:pt idx="38">
                  <c:v>88.75</c:v>
                </c:pt>
                <c:pt idx="39">
                  <c:v>89</c:v>
                </c:pt>
                <c:pt idx="40">
                  <c:v>89.25</c:v>
                </c:pt>
                <c:pt idx="41">
                  <c:v>89.2</c:v>
                </c:pt>
                <c:pt idx="42">
                  <c:v>87.9</c:v>
                </c:pt>
                <c:pt idx="43">
                  <c:v>88.1</c:v>
                </c:pt>
                <c:pt idx="44">
                  <c:v>88.3</c:v>
                </c:pt>
                <c:pt idx="45">
                  <c:v>88</c:v>
                </c:pt>
                <c:pt idx="46">
                  <c:v>88.8</c:v>
                </c:pt>
                <c:pt idx="47">
                  <c:v>89.05</c:v>
                </c:pt>
                <c:pt idx="48">
                  <c:v>90.15</c:v>
                </c:pt>
                <c:pt idx="49">
                  <c:v>90.3</c:v>
                </c:pt>
                <c:pt idx="50">
                  <c:v>89.3</c:v>
                </c:pt>
                <c:pt idx="51">
                  <c:v>89.1</c:v>
                </c:pt>
                <c:pt idx="52">
                  <c:v>89.4</c:v>
                </c:pt>
                <c:pt idx="53">
                  <c:v>88.4</c:v>
                </c:pt>
                <c:pt idx="54">
                  <c:v>87.85</c:v>
                </c:pt>
                <c:pt idx="55">
                  <c:v>86.5</c:v>
                </c:pt>
                <c:pt idx="56">
                  <c:v>88.45</c:v>
                </c:pt>
                <c:pt idx="57">
                  <c:v>87.6</c:v>
                </c:pt>
                <c:pt idx="58">
                  <c:v>87.15</c:v>
                </c:pt>
                <c:pt idx="59">
                  <c:v>88.3</c:v>
                </c:pt>
                <c:pt idx="60">
                  <c:v>85.8</c:v>
                </c:pt>
                <c:pt idx="61">
                  <c:v>85.9</c:v>
                </c:pt>
                <c:pt idx="62">
                  <c:v>85.25</c:v>
                </c:pt>
                <c:pt idx="63">
                  <c:v>85.25</c:v>
                </c:pt>
                <c:pt idx="64">
                  <c:v>85.9</c:v>
                </c:pt>
                <c:pt idx="65">
                  <c:v>85.8</c:v>
                </c:pt>
                <c:pt idx="66">
                  <c:v>86.2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4576"/>
        <c:axId val="68586496"/>
      </c:scatterChart>
      <c:valAx>
        <c:axId val="68584576"/>
        <c:scaling>
          <c:orientation val="minMax"/>
          <c:max val="43348"/>
          <c:min val="4328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68586496"/>
        <c:crosses val="autoZero"/>
        <c:crossBetween val="midCat"/>
      </c:valAx>
      <c:valAx>
        <c:axId val="68586496"/>
        <c:scaling>
          <c:orientation val="minMax"/>
          <c:max val="9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/>
                </a:pPr>
                <a:r>
                  <a:rPr lang="en-US" sz="900" b="1" i="0" baseline="0">
                    <a:effectLst/>
                  </a:rPr>
                  <a:t>Average Daily Temperature, years 1996-2015 (degF)</a:t>
                </a:r>
                <a:endParaRPr lang="en-US" sz="9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58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Summer Temp</a:t>
            </a:r>
            <a:r>
              <a:rPr lang="en-US" baseline="0"/>
              <a:t> by Year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055876458219459"/>
          <c:y val="0.16404506454237081"/>
          <c:w val="0.82906600089622939"/>
          <c:h val="0.65561695138984821"/>
        </c:manualLayout>
      </c:layout>
      <c:scatterChart>
        <c:scatterStyle val="lineMarker"/>
        <c:varyColors val="0"/>
        <c:ser>
          <c:idx val="0"/>
          <c:order val="0"/>
          <c:tx>
            <c:v>Avg. Summer Temp</c:v>
          </c:tx>
          <c:marker>
            <c:symbol val="none"/>
          </c:marker>
          <c:xVal>
            <c:numRef>
              <c:f>Sheet1!$B$1:$U$1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xVal>
          <c:yVal>
            <c:numRef>
              <c:f>Sheet1!$B$128:$U$128</c:f>
              <c:numCache>
                <c:formatCode>General</c:formatCode>
                <c:ptCount val="20"/>
                <c:pt idx="0">
                  <c:v>89.833333333333329</c:v>
                </c:pt>
                <c:pt idx="1">
                  <c:v>86.433333333333337</c:v>
                </c:pt>
                <c:pt idx="2">
                  <c:v>88.11666666666666</c:v>
                </c:pt>
                <c:pt idx="3">
                  <c:v>89.7</c:v>
                </c:pt>
                <c:pt idx="4">
                  <c:v>91.533333333333331</c:v>
                </c:pt>
                <c:pt idx="5">
                  <c:v>86.916666666666671</c:v>
                </c:pt>
                <c:pt idx="6">
                  <c:v>89.6</c:v>
                </c:pt>
                <c:pt idx="7">
                  <c:v>86.15</c:v>
                </c:pt>
                <c:pt idx="8">
                  <c:v>86.466666666666669</c:v>
                </c:pt>
                <c:pt idx="9">
                  <c:v>87.05</c:v>
                </c:pt>
                <c:pt idx="10">
                  <c:v>90.166666666666671</c:v>
                </c:pt>
                <c:pt idx="11">
                  <c:v>91.333333333333329</c:v>
                </c:pt>
                <c:pt idx="12">
                  <c:v>87.683333333333337</c:v>
                </c:pt>
                <c:pt idx="13">
                  <c:v>87.38333333333334</c:v>
                </c:pt>
                <c:pt idx="14">
                  <c:v>91.45</c:v>
                </c:pt>
                <c:pt idx="15">
                  <c:v>92.766666666666666</c:v>
                </c:pt>
                <c:pt idx="16">
                  <c:v>91.083333333333329</c:v>
                </c:pt>
                <c:pt idx="17">
                  <c:v>84.716666666666669</c:v>
                </c:pt>
                <c:pt idx="18">
                  <c:v>87.4</c:v>
                </c:pt>
                <c:pt idx="19">
                  <c:v>89.766666666666666</c:v>
                </c:pt>
              </c:numCache>
            </c:numRef>
          </c:yVal>
          <c:smooth val="0"/>
        </c:ser>
        <c:ser>
          <c:idx val="1"/>
          <c:order val="1"/>
          <c:tx>
            <c:v>Increasing CUSUM</c:v>
          </c:tx>
          <c:marker>
            <c:symbol val="none"/>
          </c:marker>
          <c:xVal>
            <c:numRef>
              <c:f>Sheet1!$B$1:$U$1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xVal>
          <c:yVal>
            <c:numRef>
              <c:f>Sheet1!$B$129:$U$129</c:f>
              <c:numCache>
                <c:formatCode>General</c:formatCode>
                <c:ptCount val="20"/>
                <c:pt idx="0">
                  <c:v>5.5833333333325186E-2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1.755833333333328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0.38916666666666799</c:v>
                </c:pt>
                <c:pt idx="11">
                  <c:v>1.9449999999999932</c:v>
                </c:pt>
                <c:pt idx="12">
                  <c:v>0</c:v>
                </c:pt>
                <c:pt idx="13">
                  <c:v>0</c:v>
                </c:pt>
                <c:pt idx="14">
                  <c:v>1.6724999999999994</c:v>
                </c:pt>
                <c:pt idx="15">
                  <c:v>4.6616666666666617</c:v>
                </c:pt>
                <c:pt idx="16">
                  <c:v>5.9674999999999869</c:v>
                </c:pt>
                <c:pt idx="17">
                  <c:v>0.90666666666665208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Decreasing CUSUM</c:v>
          </c:tx>
          <c:marker>
            <c:symbol val="none"/>
          </c:marker>
          <c:xVal>
            <c:numRef>
              <c:f>Sheet1!$B$1:$U$1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xVal>
          <c:yVal>
            <c:numRef>
              <c:f>Sheet1!$B$130:$U$130</c:f>
              <c:numCache>
                <c:formatCode>General</c:formatCode>
                <c:ptCount val="20"/>
                <c:pt idx="0">
                  <c:v>0</c:v>
                </c:pt>
                <c:pt idx="1">
                  <c:v>1.3441666666666663</c:v>
                </c:pt>
                <c:pt idx="2">
                  <c:v>1.0050000000000097</c:v>
                </c:pt>
                <c:pt idx="3">
                  <c:v>0</c:v>
                </c:pt>
                <c:pt idx="4">
                  <c:v>0</c:v>
                </c:pt>
                <c:pt idx="5">
                  <c:v>0.86083333333333201</c:v>
                </c:pt>
                <c:pt idx="6">
                  <c:v>0</c:v>
                </c:pt>
                <c:pt idx="7">
                  <c:v>1.6274999999999977</c:v>
                </c:pt>
                <c:pt idx="8">
                  <c:v>2.9383333333333326</c:v>
                </c:pt>
                <c:pt idx="9">
                  <c:v>3.6658333333333388</c:v>
                </c:pt>
                <c:pt idx="10">
                  <c:v>1.2766666666666708</c:v>
                </c:pt>
                <c:pt idx="11">
                  <c:v>0</c:v>
                </c:pt>
                <c:pt idx="12">
                  <c:v>9.4166666666666288E-2</c:v>
                </c:pt>
                <c:pt idx="13">
                  <c:v>0.48833333333332973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3.0608333333333348</c:v>
                </c:pt>
                <c:pt idx="18">
                  <c:v>3.4383333333333326</c:v>
                </c:pt>
                <c:pt idx="19">
                  <c:v>1.4491666666666703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8800"/>
        <c:axId val="75859840"/>
      </c:scatterChart>
      <c:valAx>
        <c:axId val="7594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859840"/>
        <c:crosses val="autoZero"/>
        <c:crossBetween val="midCat"/>
      </c:valAx>
      <c:valAx>
        <c:axId val="75859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(degF)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94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533399</xdr:colOff>
      <xdr:row>4</xdr:row>
      <xdr:rowOff>161924</xdr:rowOff>
    </xdr:from>
    <xdr:to>
      <xdr:col>32</xdr:col>
      <xdr:colOff>542924</xdr:colOff>
      <xdr:row>20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111</xdr:row>
      <xdr:rowOff>47625</xdr:rowOff>
    </xdr:from>
    <xdr:to>
      <xdr:col>32</xdr:col>
      <xdr:colOff>285749</xdr:colOff>
      <xdr:row>128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abSelected="1" topLeftCell="A112" workbookViewId="0">
      <selection activeCell="B134" sqref="B134"/>
    </sheetView>
  </sheetViews>
  <sheetFormatPr defaultRowHeight="15" x14ac:dyDescent="0.25"/>
  <cols>
    <col min="1" max="1" width="16.28515625" bestFit="1" customWidth="1"/>
    <col min="2" max="21" width="5" bestFit="1" customWidth="1"/>
    <col min="22" max="22" width="5" customWidth="1"/>
  </cols>
  <sheetData>
    <row r="1" spans="1:28" x14ac:dyDescent="0.25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W1">
        <f>AVERAGE(W2:W47)</f>
        <v>88.832608695652198</v>
      </c>
      <c r="X1" s="2" t="s">
        <v>3</v>
      </c>
      <c r="AA1" t="s">
        <v>1</v>
      </c>
      <c r="AB1">
        <v>1</v>
      </c>
    </row>
    <row r="2" spans="1:28" x14ac:dyDescent="0.25">
      <c r="A2" s="1">
        <v>43282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W2">
        <f>AVERAGE(B2:U2)</f>
        <v>88.85</v>
      </c>
      <c r="X2">
        <f>MAX(0,0+($W$1-W2-$AB$1))</f>
        <v>0</v>
      </c>
      <c r="AA2" t="s">
        <v>2</v>
      </c>
      <c r="AB2">
        <v>2.5</v>
      </c>
    </row>
    <row r="3" spans="1:28" x14ac:dyDescent="0.25">
      <c r="A3" s="1">
        <v>43283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W3">
        <f t="shared" ref="W3:W66" si="0">AVERAGE(B3:U3)</f>
        <v>88.35</v>
      </c>
      <c r="X3">
        <f>MAX(0,X2+($W$1-W3-$AB$1))</f>
        <v>0</v>
      </c>
    </row>
    <row r="4" spans="1:28" x14ac:dyDescent="0.25">
      <c r="A4" s="1">
        <v>43284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W4">
        <f t="shared" si="0"/>
        <v>88.4</v>
      </c>
      <c r="X4">
        <f t="shared" ref="X4:X67" si="1">MAX(0,X3+($W$1-W4-$AB$1))</f>
        <v>0</v>
      </c>
    </row>
    <row r="5" spans="1:28" x14ac:dyDescent="0.25">
      <c r="A5" s="1">
        <v>43285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W5">
        <f t="shared" si="0"/>
        <v>88.35</v>
      </c>
      <c r="X5">
        <f t="shared" si="1"/>
        <v>0</v>
      </c>
    </row>
    <row r="6" spans="1:28" x14ac:dyDescent="0.25">
      <c r="A6" s="1">
        <v>43286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W6">
        <f t="shared" si="0"/>
        <v>88.25</v>
      </c>
      <c r="X6">
        <f t="shared" si="1"/>
        <v>0</v>
      </c>
    </row>
    <row r="7" spans="1:28" x14ac:dyDescent="0.25">
      <c r="A7" s="1">
        <v>43287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W7">
        <f t="shared" si="0"/>
        <v>87.85</v>
      </c>
      <c r="X7">
        <f t="shared" si="1"/>
        <v>0</v>
      </c>
    </row>
    <row r="8" spans="1:28" x14ac:dyDescent="0.25">
      <c r="A8" s="1">
        <v>43288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W8">
        <f t="shared" si="0"/>
        <v>87.1</v>
      </c>
      <c r="X8">
        <f t="shared" si="1"/>
        <v>0.73260869565220332</v>
      </c>
    </row>
    <row r="9" spans="1:28" x14ac:dyDescent="0.25">
      <c r="A9" s="1">
        <v>43289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W9">
        <f t="shared" si="0"/>
        <v>89.15</v>
      </c>
      <c r="X9">
        <f t="shared" si="1"/>
        <v>0</v>
      </c>
    </row>
    <row r="10" spans="1:28" x14ac:dyDescent="0.25">
      <c r="A10" s="1">
        <v>43290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W10">
        <f t="shared" si="0"/>
        <v>90.05</v>
      </c>
      <c r="X10">
        <f t="shared" si="1"/>
        <v>0</v>
      </c>
    </row>
    <row r="11" spans="1:28" x14ac:dyDescent="0.25">
      <c r="A11" s="1">
        <v>43291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W11">
        <f t="shared" si="0"/>
        <v>88.55</v>
      </c>
      <c r="X11">
        <f t="shared" si="1"/>
        <v>0</v>
      </c>
    </row>
    <row r="12" spans="1:28" x14ac:dyDescent="0.25">
      <c r="A12" s="1">
        <v>43292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W12">
        <f t="shared" si="0"/>
        <v>87.95</v>
      </c>
      <c r="X12">
        <f t="shared" si="1"/>
        <v>0</v>
      </c>
    </row>
    <row r="13" spans="1:28" x14ac:dyDescent="0.25">
      <c r="A13" s="1">
        <v>43293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W13">
        <f t="shared" si="0"/>
        <v>88.15</v>
      </c>
      <c r="X13">
        <f t="shared" si="1"/>
        <v>0</v>
      </c>
    </row>
    <row r="14" spans="1:28" x14ac:dyDescent="0.25">
      <c r="A14" s="1">
        <v>43294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W14">
        <f t="shared" si="0"/>
        <v>87.2</v>
      </c>
      <c r="X14">
        <f t="shared" si="1"/>
        <v>0.6326086956521948</v>
      </c>
    </row>
    <row r="15" spans="1:28" x14ac:dyDescent="0.25">
      <c r="A15" s="1">
        <v>43295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W15">
        <f t="shared" si="0"/>
        <v>88.2</v>
      </c>
      <c r="X15">
        <f t="shared" si="1"/>
        <v>0.26521739130438959</v>
      </c>
    </row>
    <row r="16" spans="1:28" x14ac:dyDescent="0.25">
      <c r="A16" s="1">
        <v>43296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W16">
        <f t="shared" si="0"/>
        <v>87</v>
      </c>
      <c r="X16">
        <f t="shared" si="1"/>
        <v>1.0978260869565872</v>
      </c>
    </row>
    <row r="17" spans="1:24" x14ac:dyDescent="0.25">
      <c r="A17" s="1">
        <v>43297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W17">
        <f t="shared" si="0"/>
        <v>88.1</v>
      </c>
      <c r="X17">
        <f t="shared" si="1"/>
        <v>0.83043478260879056</v>
      </c>
    </row>
    <row r="18" spans="1:24" x14ac:dyDescent="0.25">
      <c r="A18" s="1">
        <v>43298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W18">
        <f t="shared" si="0"/>
        <v>89.2</v>
      </c>
      <c r="X18">
        <f t="shared" si="1"/>
        <v>0</v>
      </c>
    </row>
    <row r="19" spans="1:24" x14ac:dyDescent="0.25">
      <c r="A19" s="1">
        <v>43299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W19">
        <f t="shared" si="0"/>
        <v>89.25</v>
      </c>
      <c r="X19">
        <f t="shared" si="1"/>
        <v>0</v>
      </c>
    </row>
    <row r="20" spans="1:24" x14ac:dyDescent="0.25">
      <c r="A20" s="1">
        <v>43300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W20">
        <f t="shared" si="0"/>
        <v>90.4</v>
      </c>
      <c r="X20">
        <f t="shared" si="1"/>
        <v>0</v>
      </c>
    </row>
    <row r="21" spans="1:24" x14ac:dyDescent="0.25">
      <c r="A21" s="1">
        <v>43301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W21">
        <f t="shared" si="0"/>
        <v>89.4</v>
      </c>
      <c r="X21">
        <f t="shared" si="1"/>
        <v>0</v>
      </c>
    </row>
    <row r="22" spans="1:24" x14ac:dyDescent="0.25">
      <c r="A22" s="1">
        <v>43302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W22">
        <f t="shared" si="0"/>
        <v>89.95</v>
      </c>
      <c r="X22">
        <f t="shared" si="1"/>
        <v>0</v>
      </c>
    </row>
    <row r="23" spans="1:24" x14ac:dyDescent="0.25">
      <c r="A23" s="1">
        <v>43303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W23">
        <f t="shared" si="0"/>
        <v>89.45</v>
      </c>
      <c r="X23">
        <f t="shared" si="1"/>
        <v>0</v>
      </c>
    </row>
    <row r="24" spans="1:24" x14ac:dyDescent="0.25">
      <c r="A24" s="1">
        <v>43304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W24">
        <f t="shared" si="0"/>
        <v>89.05</v>
      </c>
      <c r="X24">
        <f t="shared" si="1"/>
        <v>0</v>
      </c>
    </row>
    <row r="25" spans="1:24" x14ac:dyDescent="0.25">
      <c r="A25" s="1">
        <v>43305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W25">
        <f t="shared" si="0"/>
        <v>89.1</v>
      </c>
      <c r="X25">
        <f t="shared" si="1"/>
        <v>0</v>
      </c>
    </row>
    <row r="26" spans="1:24" x14ac:dyDescent="0.25">
      <c r="A26" s="1">
        <v>43306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W26">
        <f t="shared" si="0"/>
        <v>88</v>
      </c>
      <c r="X26">
        <f t="shared" si="1"/>
        <v>0</v>
      </c>
    </row>
    <row r="27" spans="1:24" x14ac:dyDescent="0.25">
      <c r="A27" s="1">
        <v>43307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W27">
        <f t="shared" si="0"/>
        <v>89.5</v>
      </c>
      <c r="X27">
        <f t="shared" si="1"/>
        <v>0</v>
      </c>
    </row>
    <row r="28" spans="1:24" x14ac:dyDescent="0.25">
      <c r="A28" s="1">
        <v>43308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W28">
        <f t="shared" si="0"/>
        <v>89.55</v>
      </c>
      <c r="X28">
        <f t="shared" si="1"/>
        <v>0</v>
      </c>
    </row>
    <row r="29" spans="1:24" x14ac:dyDescent="0.25">
      <c r="A29" s="1">
        <v>43309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W29">
        <f t="shared" si="0"/>
        <v>89.95</v>
      </c>
      <c r="X29">
        <f t="shared" si="1"/>
        <v>0</v>
      </c>
    </row>
    <row r="30" spans="1:24" x14ac:dyDescent="0.25">
      <c r="A30" s="1">
        <v>43310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W30">
        <f t="shared" si="0"/>
        <v>89.25</v>
      </c>
      <c r="X30">
        <f t="shared" si="1"/>
        <v>0</v>
      </c>
    </row>
    <row r="31" spans="1:24" x14ac:dyDescent="0.25">
      <c r="A31" s="1">
        <v>43311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W31">
        <f t="shared" si="0"/>
        <v>89.55</v>
      </c>
      <c r="X31">
        <f t="shared" si="1"/>
        <v>0</v>
      </c>
    </row>
    <row r="32" spans="1:24" x14ac:dyDescent="0.25">
      <c r="A32" s="1">
        <v>43312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W32">
        <f t="shared" si="0"/>
        <v>88.15</v>
      </c>
      <c r="X32">
        <f t="shared" si="1"/>
        <v>0</v>
      </c>
    </row>
    <row r="33" spans="1:24" x14ac:dyDescent="0.25">
      <c r="A33" s="1">
        <v>43313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W33">
        <f t="shared" si="0"/>
        <v>88.55</v>
      </c>
      <c r="X33">
        <f t="shared" si="1"/>
        <v>0</v>
      </c>
    </row>
    <row r="34" spans="1:24" x14ac:dyDescent="0.25">
      <c r="A34" s="1">
        <v>43314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W34">
        <f t="shared" si="0"/>
        <v>88.65</v>
      </c>
      <c r="X34">
        <f t="shared" si="1"/>
        <v>0</v>
      </c>
    </row>
    <row r="35" spans="1:24" x14ac:dyDescent="0.25">
      <c r="A35" s="1">
        <v>43315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W35">
        <f t="shared" si="0"/>
        <v>89.55</v>
      </c>
      <c r="X35">
        <f t="shared" si="1"/>
        <v>0</v>
      </c>
    </row>
    <row r="36" spans="1:24" x14ac:dyDescent="0.25">
      <c r="A36" s="1">
        <v>43316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W36">
        <f t="shared" si="0"/>
        <v>90.3</v>
      </c>
      <c r="X36">
        <f t="shared" si="1"/>
        <v>0</v>
      </c>
    </row>
    <row r="37" spans="1:24" x14ac:dyDescent="0.25">
      <c r="A37" s="1">
        <v>43317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W37">
        <f t="shared" si="0"/>
        <v>91.15</v>
      </c>
      <c r="X37">
        <f t="shared" si="1"/>
        <v>0</v>
      </c>
    </row>
    <row r="38" spans="1:24" x14ac:dyDescent="0.25">
      <c r="A38" s="1">
        <v>43318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W38">
        <f t="shared" si="0"/>
        <v>89.4</v>
      </c>
      <c r="X38">
        <f t="shared" si="1"/>
        <v>0</v>
      </c>
    </row>
    <row r="39" spans="1:24" x14ac:dyDescent="0.25">
      <c r="A39" s="1">
        <v>43319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W39">
        <f t="shared" si="0"/>
        <v>88.95</v>
      </c>
      <c r="X39">
        <f t="shared" si="1"/>
        <v>0</v>
      </c>
    </row>
    <row r="40" spans="1:24" x14ac:dyDescent="0.25">
      <c r="A40" s="1">
        <v>43320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W40">
        <f t="shared" si="0"/>
        <v>88.75</v>
      </c>
      <c r="X40">
        <f t="shared" si="1"/>
        <v>0</v>
      </c>
    </row>
    <row r="41" spans="1:24" x14ac:dyDescent="0.25">
      <c r="A41" s="1">
        <v>43321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W41">
        <f t="shared" si="0"/>
        <v>89</v>
      </c>
      <c r="X41">
        <f t="shared" si="1"/>
        <v>0</v>
      </c>
    </row>
    <row r="42" spans="1:24" x14ac:dyDescent="0.25">
      <c r="A42" s="1">
        <v>43322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W42">
        <f t="shared" si="0"/>
        <v>89.25</v>
      </c>
      <c r="X42">
        <f t="shared" si="1"/>
        <v>0</v>
      </c>
    </row>
    <row r="43" spans="1:24" x14ac:dyDescent="0.25">
      <c r="A43" s="1">
        <v>43323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W43">
        <f t="shared" si="0"/>
        <v>89.2</v>
      </c>
      <c r="X43">
        <f t="shared" si="1"/>
        <v>0</v>
      </c>
    </row>
    <row r="44" spans="1:24" x14ac:dyDescent="0.25">
      <c r="A44" s="1">
        <v>43324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W44">
        <f t="shared" si="0"/>
        <v>87.9</v>
      </c>
      <c r="X44">
        <f t="shared" si="1"/>
        <v>0</v>
      </c>
    </row>
    <row r="45" spans="1:24" x14ac:dyDescent="0.25">
      <c r="A45" s="1">
        <v>43325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W45">
        <f t="shared" si="0"/>
        <v>88.1</v>
      </c>
      <c r="X45">
        <f t="shared" si="1"/>
        <v>0</v>
      </c>
    </row>
    <row r="46" spans="1:24" x14ac:dyDescent="0.25">
      <c r="A46" s="1">
        <v>43326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W46">
        <f t="shared" si="0"/>
        <v>88.3</v>
      </c>
      <c r="X46">
        <f t="shared" si="1"/>
        <v>0</v>
      </c>
    </row>
    <row r="47" spans="1:24" x14ac:dyDescent="0.25">
      <c r="A47" s="1">
        <v>43327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W47">
        <f t="shared" si="0"/>
        <v>88</v>
      </c>
      <c r="X47">
        <f t="shared" si="1"/>
        <v>0</v>
      </c>
    </row>
    <row r="48" spans="1:24" x14ac:dyDescent="0.25">
      <c r="A48" s="1">
        <v>43328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W48">
        <f t="shared" si="0"/>
        <v>88.8</v>
      </c>
      <c r="X48">
        <f t="shared" si="1"/>
        <v>0</v>
      </c>
    </row>
    <row r="49" spans="1:24" x14ac:dyDescent="0.25">
      <c r="A49" s="1">
        <v>43329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W49">
        <f t="shared" si="0"/>
        <v>89.05</v>
      </c>
      <c r="X49">
        <f t="shared" si="1"/>
        <v>0</v>
      </c>
    </row>
    <row r="50" spans="1:24" x14ac:dyDescent="0.25">
      <c r="A50" s="1">
        <v>43330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W50">
        <f t="shared" si="0"/>
        <v>90.15</v>
      </c>
      <c r="X50">
        <f t="shared" si="1"/>
        <v>0</v>
      </c>
    </row>
    <row r="51" spans="1:24" x14ac:dyDescent="0.25">
      <c r="A51" s="1">
        <v>43331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W51">
        <f t="shared" si="0"/>
        <v>90.3</v>
      </c>
      <c r="X51">
        <f t="shared" si="1"/>
        <v>0</v>
      </c>
    </row>
    <row r="52" spans="1:24" x14ac:dyDescent="0.25">
      <c r="A52" s="1">
        <v>43332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W52">
        <f t="shared" si="0"/>
        <v>89.3</v>
      </c>
      <c r="X52">
        <f t="shared" si="1"/>
        <v>0</v>
      </c>
    </row>
    <row r="53" spans="1:24" x14ac:dyDescent="0.25">
      <c r="A53" s="1">
        <v>43333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W53">
        <f t="shared" si="0"/>
        <v>89.1</v>
      </c>
      <c r="X53">
        <f t="shared" si="1"/>
        <v>0</v>
      </c>
    </row>
    <row r="54" spans="1:24" x14ac:dyDescent="0.25">
      <c r="A54" s="1">
        <v>43334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W54">
        <f t="shared" si="0"/>
        <v>89.4</v>
      </c>
      <c r="X54">
        <f t="shared" si="1"/>
        <v>0</v>
      </c>
    </row>
    <row r="55" spans="1:24" x14ac:dyDescent="0.25">
      <c r="A55" s="1">
        <v>43335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W55">
        <f t="shared" si="0"/>
        <v>88.4</v>
      </c>
      <c r="X55">
        <f t="shared" si="1"/>
        <v>0</v>
      </c>
    </row>
    <row r="56" spans="1:24" x14ac:dyDescent="0.25">
      <c r="A56" s="1">
        <v>43336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W56">
        <f t="shared" si="0"/>
        <v>87.85</v>
      </c>
      <c r="X56">
        <f t="shared" si="1"/>
        <v>0</v>
      </c>
    </row>
    <row r="57" spans="1:24" x14ac:dyDescent="0.25">
      <c r="A57" s="1">
        <v>43337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W57">
        <f t="shared" si="0"/>
        <v>86.5</v>
      </c>
      <c r="X57">
        <f t="shared" si="1"/>
        <v>1.3326086956521976</v>
      </c>
    </row>
    <row r="58" spans="1:24" x14ac:dyDescent="0.25">
      <c r="A58" s="1">
        <v>43338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W58">
        <f t="shared" si="0"/>
        <v>88.45</v>
      </c>
      <c r="X58">
        <f t="shared" si="1"/>
        <v>0.71521739130439244</v>
      </c>
    </row>
    <row r="59" spans="1:24" x14ac:dyDescent="0.25">
      <c r="A59" s="1">
        <v>43339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W59">
        <f t="shared" si="0"/>
        <v>87.6</v>
      </c>
      <c r="X59">
        <f t="shared" si="1"/>
        <v>0.94782608695659576</v>
      </c>
    </row>
    <row r="60" spans="1:24" x14ac:dyDescent="0.25">
      <c r="A60" s="1">
        <v>43340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W60">
        <f t="shared" si="0"/>
        <v>87.15</v>
      </c>
      <c r="X60">
        <f t="shared" si="1"/>
        <v>1.6304347826087877</v>
      </c>
    </row>
    <row r="61" spans="1:24" x14ac:dyDescent="0.25">
      <c r="A61" s="1">
        <v>43341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W61">
        <f t="shared" si="0"/>
        <v>88.3</v>
      </c>
      <c r="X61">
        <f t="shared" si="1"/>
        <v>1.1630434782609882</v>
      </c>
    </row>
    <row r="62" spans="1:24" x14ac:dyDescent="0.25">
      <c r="A62" s="1">
        <v>43342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W62">
        <f t="shared" si="0"/>
        <v>85.8</v>
      </c>
      <c r="X62">
        <f t="shared" si="1"/>
        <v>3.1956521739131887</v>
      </c>
    </row>
    <row r="63" spans="1:24" x14ac:dyDescent="0.25">
      <c r="A63" s="1">
        <v>43343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W63">
        <f t="shared" si="0"/>
        <v>85.9</v>
      </c>
      <c r="X63">
        <f t="shared" si="1"/>
        <v>5.1282608695653806</v>
      </c>
    </row>
    <row r="64" spans="1:24" x14ac:dyDescent="0.25">
      <c r="A64" s="1">
        <v>43344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W64">
        <f t="shared" si="0"/>
        <v>85.25</v>
      </c>
      <c r="X64">
        <f t="shared" si="1"/>
        <v>7.7108695652175783</v>
      </c>
    </row>
    <row r="65" spans="1:24" x14ac:dyDescent="0.25">
      <c r="A65" s="1">
        <v>43345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W65">
        <f t="shared" si="0"/>
        <v>85.25</v>
      </c>
      <c r="X65">
        <f t="shared" si="1"/>
        <v>10.293478260869776</v>
      </c>
    </row>
    <row r="66" spans="1:24" x14ac:dyDescent="0.25">
      <c r="A66" s="1">
        <v>43346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W66">
        <f t="shared" si="0"/>
        <v>85.9</v>
      </c>
      <c r="X66">
        <f t="shared" si="1"/>
        <v>12.226086956521968</v>
      </c>
    </row>
    <row r="67" spans="1:24" x14ac:dyDescent="0.25">
      <c r="A67" s="1">
        <v>43347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W67">
        <f t="shared" ref="W67:W124" si="2">AVERAGE(B67:U67)</f>
        <v>85.8</v>
      </c>
      <c r="X67">
        <f t="shared" si="1"/>
        <v>14.258695652174168</v>
      </c>
    </row>
    <row r="68" spans="1:24" x14ac:dyDescent="0.25">
      <c r="A68" s="1">
        <v>43348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W68">
        <f t="shared" si="2"/>
        <v>86.2</v>
      </c>
      <c r="X68">
        <f t="shared" ref="X68:X124" si="3">MAX(0,X67+($W$1-W68-$AB$1))</f>
        <v>15.891304347826363</v>
      </c>
    </row>
    <row r="69" spans="1:24" x14ac:dyDescent="0.25">
      <c r="A69" s="1">
        <v>43349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W69">
        <f t="shared" si="2"/>
        <v>84.6</v>
      </c>
      <c r="X69">
        <f t="shared" si="3"/>
        <v>19.123913043478566</v>
      </c>
    </row>
    <row r="70" spans="1:24" x14ac:dyDescent="0.25">
      <c r="A70" s="1">
        <v>43350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W70">
        <f t="shared" si="2"/>
        <v>84.75</v>
      </c>
      <c r="X70">
        <f t="shared" si="3"/>
        <v>22.206521739130764</v>
      </c>
    </row>
    <row r="71" spans="1:24" x14ac:dyDescent="0.25">
      <c r="A71" s="1">
        <v>43351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W71">
        <f t="shared" si="2"/>
        <v>85.25</v>
      </c>
      <c r="X71">
        <f t="shared" si="3"/>
        <v>24.789130434782962</v>
      </c>
    </row>
    <row r="72" spans="1:24" x14ac:dyDescent="0.25">
      <c r="A72" s="1">
        <v>43352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W72">
        <f t="shared" si="2"/>
        <v>85.05</v>
      </c>
      <c r="X72">
        <f t="shared" si="3"/>
        <v>27.571739130435162</v>
      </c>
    </row>
    <row r="73" spans="1:24" x14ac:dyDescent="0.25">
      <c r="A73" s="1">
        <v>43353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W73">
        <f t="shared" si="2"/>
        <v>85.25</v>
      </c>
      <c r="X73">
        <f t="shared" si="3"/>
        <v>30.15434782608736</v>
      </c>
    </row>
    <row r="74" spans="1:24" x14ac:dyDescent="0.25">
      <c r="A74" s="1">
        <v>43354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W74">
        <f t="shared" si="2"/>
        <v>85.55</v>
      </c>
      <c r="X74">
        <f t="shared" si="3"/>
        <v>32.43695652173956</v>
      </c>
    </row>
    <row r="75" spans="1:24" x14ac:dyDescent="0.25">
      <c r="A75" s="1">
        <v>43355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W75">
        <f t="shared" si="2"/>
        <v>85.3</v>
      </c>
      <c r="X75">
        <f t="shared" si="3"/>
        <v>34.969565217391761</v>
      </c>
    </row>
    <row r="76" spans="1:24" x14ac:dyDescent="0.25">
      <c r="A76" s="1">
        <v>43356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W76">
        <f t="shared" si="2"/>
        <v>83.1</v>
      </c>
      <c r="X76">
        <f t="shared" si="3"/>
        <v>39.702173913043964</v>
      </c>
    </row>
    <row r="77" spans="1:24" x14ac:dyDescent="0.25">
      <c r="A77" s="1">
        <v>43357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W77">
        <f t="shared" si="2"/>
        <v>83.65</v>
      </c>
      <c r="X77">
        <f t="shared" si="3"/>
        <v>43.884782608696156</v>
      </c>
    </row>
    <row r="78" spans="1:24" x14ac:dyDescent="0.25">
      <c r="A78" s="1">
        <v>43358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W78">
        <f t="shared" si="2"/>
        <v>83.7</v>
      </c>
      <c r="X78">
        <f t="shared" si="3"/>
        <v>48.017391304348351</v>
      </c>
    </row>
    <row r="79" spans="1:24" x14ac:dyDescent="0.25">
      <c r="A79" s="1">
        <v>43359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W79">
        <f t="shared" si="2"/>
        <v>82.25</v>
      </c>
      <c r="X79">
        <f t="shared" si="3"/>
        <v>53.600000000000549</v>
      </c>
    </row>
    <row r="80" spans="1:24" x14ac:dyDescent="0.25">
      <c r="A80" s="1">
        <v>43360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W80">
        <f t="shared" si="2"/>
        <v>81.849999999999994</v>
      </c>
      <c r="X80">
        <f t="shared" si="3"/>
        <v>59.582608695652752</v>
      </c>
    </row>
    <row r="81" spans="1:24" x14ac:dyDescent="0.25">
      <c r="A81" s="1">
        <v>43361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W81">
        <f t="shared" si="2"/>
        <v>81.7</v>
      </c>
      <c r="X81">
        <f t="shared" si="3"/>
        <v>65.715217391304947</v>
      </c>
    </row>
    <row r="82" spans="1:24" x14ac:dyDescent="0.25">
      <c r="A82" s="1">
        <v>43362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W82">
        <f t="shared" si="2"/>
        <v>82.4</v>
      </c>
      <c r="X82">
        <f t="shared" si="3"/>
        <v>71.147826086957139</v>
      </c>
    </row>
    <row r="83" spans="1:24" x14ac:dyDescent="0.25">
      <c r="A83" s="1">
        <v>43363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W83">
        <f t="shared" si="2"/>
        <v>83</v>
      </c>
      <c r="X83">
        <f t="shared" si="3"/>
        <v>75.980434782609336</v>
      </c>
    </row>
    <row r="84" spans="1:24" x14ac:dyDescent="0.25">
      <c r="A84" s="1">
        <v>43364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W84">
        <f t="shared" si="2"/>
        <v>81.599999999999994</v>
      </c>
      <c r="X84">
        <f t="shared" si="3"/>
        <v>82.21304347826154</v>
      </c>
    </row>
    <row r="85" spans="1:24" x14ac:dyDescent="0.25">
      <c r="A85" s="1">
        <v>43365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W85">
        <f t="shared" si="2"/>
        <v>81.2</v>
      </c>
      <c r="X85">
        <f t="shared" si="3"/>
        <v>88.845652173913734</v>
      </c>
    </row>
    <row r="86" spans="1:24" x14ac:dyDescent="0.25">
      <c r="A86" s="1">
        <v>43366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W86">
        <f t="shared" si="2"/>
        <v>82.75</v>
      </c>
      <c r="X86">
        <f t="shared" si="3"/>
        <v>93.928260869565932</v>
      </c>
    </row>
    <row r="87" spans="1:24" x14ac:dyDescent="0.25">
      <c r="A87" s="1">
        <v>43367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W87">
        <f t="shared" si="2"/>
        <v>80.400000000000006</v>
      </c>
      <c r="X87">
        <f t="shared" si="3"/>
        <v>101.36086956521812</v>
      </c>
    </row>
    <row r="88" spans="1:24" x14ac:dyDescent="0.25">
      <c r="A88" s="1">
        <v>43368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W88">
        <f t="shared" si="2"/>
        <v>79.3</v>
      </c>
      <c r="X88">
        <f t="shared" si="3"/>
        <v>109.89347826087032</v>
      </c>
    </row>
    <row r="89" spans="1:24" x14ac:dyDescent="0.25">
      <c r="A89" s="1">
        <v>43369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W89">
        <f t="shared" si="2"/>
        <v>78.55</v>
      </c>
      <c r="X89">
        <f t="shared" si="3"/>
        <v>119.17608695652252</v>
      </c>
    </row>
    <row r="90" spans="1:24" x14ac:dyDescent="0.25">
      <c r="A90" s="1">
        <v>43370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W90">
        <f t="shared" si="2"/>
        <v>78.55</v>
      </c>
      <c r="X90">
        <f t="shared" si="3"/>
        <v>128.45869565217473</v>
      </c>
    </row>
    <row r="91" spans="1:24" x14ac:dyDescent="0.25">
      <c r="A91" s="1">
        <v>43371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W91">
        <f t="shared" si="2"/>
        <v>78.650000000000006</v>
      </c>
      <c r="X91">
        <f t="shared" si="3"/>
        <v>137.64130434782692</v>
      </c>
    </row>
    <row r="92" spans="1:24" x14ac:dyDescent="0.25">
      <c r="A92" s="1">
        <v>43372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W92">
        <f t="shared" si="2"/>
        <v>76.349999999999994</v>
      </c>
      <c r="X92">
        <f t="shared" si="3"/>
        <v>149.12391304347912</v>
      </c>
    </row>
    <row r="93" spans="1:24" x14ac:dyDescent="0.25">
      <c r="A93" s="1">
        <v>43373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W93">
        <f t="shared" si="2"/>
        <v>77</v>
      </c>
      <c r="X93">
        <f t="shared" si="3"/>
        <v>159.95652173913132</v>
      </c>
    </row>
    <row r="94" spans="1:24" x14ac:dyDescent="0.25">
      <c r="A94" s="1">
        <v>43374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W94">
        <f t="shared" si="2"/>
        <v>77.099999999999994</v>
      </c>
      <c r="X94">
        <f t="shared" si="3"/>
        <v>170.68913043478352</v>
      </c>
    </row>
    <row r="95" spans="1:24" x14ac:dyDescent="0.25">
      <c r="A95" s="1">
        <v>43375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W95">
        <f t="shared" si="2"/>
        <v>76.95</v>
      </c>
      <c r="X95">
        <f t="shared" si="3"/>
        <v>181.57173913043573</v>
      </c>
    </row>
    <row r="96" spans="1:24" x14ac:dyDescent="0.25">
      <c r="A96" s="1">
        <v>43376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W96">
        <f t="shared" si="2"/>
        <v>77.7</v>
      </c>
      <c r="X96">
        <f t="shared" si="3"/>
        <v>191.70434782608794</v>
      </c>
    </row>
    <row r="97" spans="1:24" x14ac:dyDescent="0.25">
      <c r="A97" s="1">
        <v>43377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W97">
        <f t="shared" si="2"/>
        <v>77.849999999999994</v>
      </c>
      <c r="X97">
        <f t="shared" si="3"/>
        <v>201.68695652174014</v>
      </c>
    </row>
    <row r="98" spans="1:24" x14ac:dyDescent="0.25">
      <c r="A98" s="1">
        <v>43378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W98">
        <f t="shared" si="2"/>
        <v>78.2</v>
      </c>
      <c r="X98">
        <f t="shared" si="3"/>
        <v>211.31956521739232</v>
      </c>
    </row>
    <row r="99" spans="1:24" x14ac:dyDescent="0.25">
      <c r="A99" s="1">
        <v>43379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W99">
        <f t="shared" si="2"/>
        <v>76.349999999999994</v>
      </c>
      <c r="X99">
        <f t="shared" si="3"/>
        <v>222.80217391304453</v>
      </c>
    </row>
    <row r="100" spans="1:24" x14ac:dyDescent="0.25">
      <c r="A100" s="1">
        <v>43380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W100">
        <f t="shared" si="2"/>
        <v>75.599999999999994</v>
      </c>
      <c r="X100">
        <f t="shared" si="3"/>
        <v>235.03478260869673</v>
      </c>
    </row>
    <row r="101" spans="1:24" x14ac:dyDescent="0.25">
      <c r="A101" s="1">
        <v>43381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W101">
        <f t="shared" si="2"/>
        <v>74.8</v>
      </c>
      <c r="X101">
        <f t="shared" si="3"/>
        <v>248.06739130434892</v>
      </c>
    </row>
    <row r="102" spans="1:24" x14ac:dyDescent="0.25">
      <c r="A102" s="1">
        <v>43382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W102">
        <f t="shared" si="2"/>
        <v>74.25</v>
      </c>
      <c r="X102">
        <f t="shared" si="3"/>
        <v>261.65000000000111</v>
      </c>
    </row>
    <row r="103" spans="1:24" x14ac:dyDescent="0.25">
      <c r="A103" s="1">
        <v>43383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W103">
        <f t="shared" si="2"/>
        <v>75.150000000000006</v>
      </c>
      <c r="X103">
        <f t="shared" si="3"/>
        <v>274.33260869565333</v>
      </c>
    </row>
    <row r="104" spans="1:24" x14ac:dyDescent="0.25">
      <c r="A104" s="1">
        <v>43384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W104">
        <f t="shared" si="2"/>
        <v>75.849999999999994</v>
      </c>
      <c r="X104">
        <f t="shared" si="3"/>
        <v>286.31521739130551</v>
      </c>
    </row>
    <row r="105" spans="1:24" x14ac:dyDescent="0.25">
      <c r="A105" s="1">
        <v>43385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W105">
        <f t="shared" si="2"/>
        <v>75.8</v>
      </c>
      <c r="X105">
        <f t="shared" si="3"/>
        <v>298.3478260869577</v>
      </c>
    </row>
    <row r="106" spans="1:24" x14ac:dyDescent="0.25">
      <c r="A106" s="1">
        <v>43386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W106">
        <f t="shared" si="2"/>
        <v>75.45</v>
      </c>
      <c r="X106">
        <f t="shared" si="3"/>
        <v>310.7304347826099</v>
      </c>
    </row>
    <row r="107" spans="1:24" x14ac:dyDescent="0.25">
      <c r="A107" s="1">
        <v>43387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W107">
        <f t="shared" si="2"/>
        <v>74.2</v>
      </c>
      <c r="X107">
        <f t="shared" si="3"/>
        <v>324.36304347826211</v>
      </c>
    </row>
    <row r="108" spans="1:24" x14ac:dyDescent="0.25">
      <c r="A108" s="1">
        <v>43388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W108">
        <f t="shared" si="2"/>
        <v>72.900000000000006</v>
      </c>
      <c r="X108">
        <f t="shared" si="3"/>
        <v>339.29565217391428</v>
      </c>
    </row>
    <row r="109" spans="1:24" x14ac:dyDescent="0.25">
      <c r="A109" s="1">
        <v>43389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W109">
        <f t="shared" si="2"/>
        <v>72.650000000000006</v>
      </c>
      <c r="X109">
        <f t="shared" si="3"/>
        <v>354.4782608695665</v>
      </c>
    </row>
    <row r="110" spans="1:24" x14ac:dyDescent="0.25">
      <c r="A110" s="1">
        <v>43390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W110">
        <f t="shared" si="2"/>
        <v>73.099999999999994</v>
      </c>
      <c r="X110">
        <f t="shared" si="3"/>
        <v>369.21086956521867</v>
      </c>
    </row>
    <row r="111" spans="1:24" x14ac:dyDescent="0.25">
      <c r="A111" s="1">
        <v>43391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W111">
        <f t="shared" si="2"/>
        <v>71.900000000000006</v>
      </c>
      <c r="X111">
        <f t="shared" si="3"/>
        <v>385.14347826087089</v>
      </c>
    </row>
    <row r="112" spans="1:24" x14ac:dyDescent="0.25">
      <c r="A112" s="1">
        <v>43392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  <c r="W112">
        <f t="shared" si="2"/>
        <v>71.05</v>
      </c>
      <c r="X112">
        <f t="shared" si="3"/>
        <v>401.92608695652308</v>
      </c>
    </row>
    <row r="113" spans="1:24" x14ac:dyDescent="0.25">
      <c r="A113" s="1">
        <v>43393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W113">
        <f t="shared" si="2"/>
        <v>71.25</v>
      </c>
      <c r="X113">
        <f t="shared" si="3"/>
        <v>418.50869565217528</v>
      </c>
    </row>
    <row r="114" spans="1:24" x14ac:dyDescent="0.25">
      <c r="A114" s="1">
        <v>43394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W114">
        <f t="shared" si="2"/>
        <v>74.099999999999994</v>
      </c>
      <c r="X114">
        <f t="shared" si="3"/>
        <v>432.24130434782751</v>
      </c>
    </row>
    <row r="115" spans="1:24" x14ac:dyDescent="0.25">
      <c r="A115" s="1">
        <v>43395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W115">
        <f t="shared" si="2"/>
        <v>72.349999999999994</v>
      </c>
      <c r="X115">
        <f t="shared" si="3"/>
        <v>447.72391304347968</v>
      </c>
    </row>
    <row r="116" spans="1:24" x14ac:dyDescent="0.25">
      <c r="A116" s="1">
        <v>43396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W116">
        <f t="shared" si="2"/>
        <v>69.650000000000006</v>
      </c>
      <c r="X116">
        <f t="shared" si="3"/>
        <v>465.9065217391319</v>
      </c>
    </row>
    <row r="117" spans="1:24" x14ac:dyDescent="0.25">
      <c r="A117" s="1">
        <v>43397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W117">
        <f t="shared" si="2"/>
        <v>68.849999999999994</v>
      </c>
      <c r="X117">
        <f t="shared" si="3"/>
        <v>484.88913043478408</v>
      </c>
    </row>
    <row r="118" spans="1:24" x14ac:dyDescent="0.25">
      <c r="A118" s="1">
        <v>43398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W118">
        <f t="shared" si="2"/>
        <v>69.349999999999994</v>
      </c>
      <c r="X118">
        <f t="shared" si="3"/>
        <v>503.37173913043625</v>
      </c>
    </row>
    <row r="119" spans="1:24" x14ac:dyDescent="0.25">
      <c r="A119" s="1">
        <v>43399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W119">
        <f t="shared" si="2"/>
        <v>71.400000000000006</v>
      </c>
      <c r="X119">
        <f t="shared" si="3"/>
        <v>519.80434782608847</v>
      </c>
    </row>
    <row r="120" spans="1:24" x14ac:dyDescent="0.25">
      <c r="A120" s="1">
        <v>43400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W120">
        <f t="shared" si="2"/>
        <v>68.900000000000006</v>
      </c>
      <c r="X120">
        <f t="shared" si="3"/>
        <v>538.73695652174069</v>
      </c>
    </row>
    <row r="121" spans="1:24" x14ac:dyDescent="0.25">
      <c r="A121" s="1">
        <v>43401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W121">
        <f t="shared" si="2"/>
        <v>68.599999999999994</v>
      </c>
      <c r="X121">
        <f t="shared" si="3"/>
        <v>557.96956521739287</v>
      </c>
    </row>
    <row r="122" spans="1:24" x14ac:dyDescent="0.25">
      <c r="A122" s="1">
        <v>43402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W122">
        <f t="shared" si="2"/>
        <v>69.349999999999994</v>
      </c>
      <c r="X122">
        <f t="shared" si="3"/>
        <v>576.45217391304504</v>
      </c>
    </row>
    <row r="123" spans="1:24" x14ac:dyDescent="0.25">
      <c r="A123" s="1">
        <v>43403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W123">
        <f t="shared" si="2"/>
        <v>71.05</v>
      </c>
      <c r="X123">
        <f t="shared" si="3"/>
        <v>593.23478260869729</v>
      </c>
    </row>
    <row r="124" spans="1:24" x14ac:dyDescent="0.25">
      <c r="A124" s="1">
        <v>43404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  <c r="W124">
        <f t="shared" si="2"/>
        <v>70.5</v>
      </c>
      <c r="X124">
        <f t="shared" si="3"/>
        <v>610.56739130434948</v>
      </c>
    </row>
    <row r="127" spans="1:24" x14ac:dyDescent="0.25">
      <c r="B127">
        <v>1996</v>
      </c>
      <c r="C127">
        <v>1997</v>
      </c>
      <c r="D127">
        <v>1998</v>
      </c>
      <c r="E127">
        <v>1999</v>
      </c>
      <c r="F127">
        <v>2000</v>
      </c>
      <c r="G127">
        <v>2001</v>
      </c>
      <c r="H127">
        <v>2002</v>
      </c>
      <c r="I127">
        <v>2003</v>
      </c>
      <c r="J127">
        <v>2004</v>
      </c>
      <c r="K127">
        <v>2005</v>
      </c>
      <c r="L127">
        <v>2006</v>
      </c>
      <c r="M127">
        <v>2007</v>
      </c>
      <c r="N127">
        <v>2008</v>
      </c>
      <c r="O127">
        <v>2009</v>
      </c>
      <c r="P127">
        <v>2010</v>
      </c>
      <c r="Q127">
        <v>2011</v>
      </c>
      <c r="R127">
        <v>2012</v>
      </c>
      <c r="S127">
        <v>2013</v>
      </c>
      <c r="T127">
        <v>2014</v>
      </c>
      <c r="U127">
        <v>2015</v>
      </c>
    </row>
    <row r="128" spans="1:24" x14ac:dyDescent="0.25">
      <c r="A128" t="s">
        <v>4</v>
      </c>
      <c r="B128">
        <f>AVERAGE(B2:B61)</f>
        <v>89.833333333333329</v>
      </c>
      <c r="C128">
        <f t="shared" ref="C128:U128" si="4">AVERAGE(C2:C61)</f>
        <v>86.433333333333337</v>
      </c>
      <c r="D128">
        <f t="shared" si="4"/>
        <v>88.11666666666666</v>
      </c>
      <c r="E128">
        <f t="shared" si="4"/>
        <v>89.7</v>
      </c>
      <c r="F128">
        <f t="shared" si="4"/>
        <v>91.533333333333331</v>
      </c>
      <c r="G128">
        <f t="shared" si="4"/>
        <v>86.916666666666671</v>
      </c>
      <c r="H128">
        <f t="shared" si="4"/>
        <v>89.6</v>
      </c>
      <c r="I128">
        <f t="shared" si="4"/>
        <v>86.15</v>
      </c>
      <c r="J128">
        <f t="shared" si="4"/>
        <v>86.466666666666669</v>
      </c>
      <c r="K128">
        <f t="shared" si="4"/>
        <v>87.05</v>
      </c>
      <c r="L128">
        <f t="shared" si="4"/>
        <v>90.166666666666671</v>
      </c>
      <c r="M128">
        <f t="shared" si="4"/>
        <v>91.333333333333329</v>
      </c>
      <c r="N128">
        <f t="shared" si="4"/>
        <v>87.683333333333337</v>
      </c>
      <c r="O128">
        <f t="shared" si="4"/>
        <v>87.38333333333334</v>
      </c>
      <c r="P128">
        <f t="shared" si="4"/>
        <v>91.45</v>
      </c>
      <c r="Q128">
        <f t="shared" si="4"/>
        <v>92.766666666666666</v>
      </c>
      <c r="R128">
        <f t="shared" si="4"/>
        <v>91.083333333333329</v>
      </c>
      <c r="S128">
        <f t="shared" si="4"/>
        <v>84.716666666666669</v>
      </c>
      <c r="T128">
        <f t="shared" si="4"/>
        <v>87.4</v>
      </c>
      <c r="U128">
        <f t="shared" si="4"/>
        <v>89.766666666666666</v>
      </c>
    </row>
    <row r="129" spans="1:21" x14ac:dyDescent="0.25">
      <c r="A129" t="s">
        <v>5</v>
      </c>
      <c r="B129">
        <f>MAX(0,0+(B128-AVERAGE($B$128:$U$128)-$B$131))</f>
        <v>5.5833333333325186E-2</v>
      </c>
      <c r="C129">
        <f>MAX(0,B129+(C128-AVERAGE($B$128:$U$128)-$B$131))</f>
        <v>0</v>
      </c>
      <c r="D129">
        <f t="shared" ref="D129:U129" si="5">MAX(0,C129+(D128-AVERAGE($B$128:$U$128)-$B$131))</f>
        <v>0</v>
      </c>
      <c r="E129">
        <f t="shared" si="5"/>
        <v>0</v>
      </c>
      <c r="F129">
        <f t="shared" si="5"/>
        <v>1.755833333333328</v>
      </c>
      <c r="G129">
        <f t="shared" si="5"/>
        <v>0</v>
      </c>
      <c r="H129">
        <f t="shared" si="5"/>
        <v>0</v>
      </c>
      <c r="I129">
        <f t="shared" si="5"/>
        <v>0</v>
      </c>
      <c r="J129">
        <f t="shared" si="5"/>
        <v>0</v>
      </c>
      <c r="K129">
        <f t="shared" si="5"/>
        <v>0</v>
      </c>
      <c r="L129">
        <f t="shared" si="5"/>
        <v>0.38916666666666799</v>
      </c>
      <c r="M129">
        <f t="shared" si="5"/>
        <v>1.9449999999999932</v>
      </c>
      <c r="N129">
        <f t="shared" si="5"/>
        <v>0</v>
      </c>
      <c r="O129">
        <f t="shared" si="5"/>
        <v>0</v>
      </c>
      <c r="P129">
        <f t="shared" si="5"/>
        <v>1.6724999999999994</v>
      </c>
      <c r="Q129">
        <f t="shared" si="5"/>
        <v>4.6616666666666617</v>
      </c>
      <c r="R129">
        <f t="shared" si="5"/>
        <v>5.9674999999999869</v>
      </c>
      <c r="S129">
        <f t="shared" si="5"/>
        <v>0.90666666666665208</v>
      </c>
      <c r="T129">
        <f t="shared" si="5"/>
        <v>0</v>
      </c>
      <c r="U129">
        <f t="shared" si="5"/>
        <v>0</v>
      </c>
    </row>
    <row r="130" spans="1:21" x14ac:dyDescent="0.25">
      <c r="A130" t="s">
        <v>6</v>
      </c>
      <c r="B130">
        <f>MAX(0,0+(AVERAGE($B$128:$U$128)-B128-$B$131))</f>
        <v>0</v>
      </c>
      <c r="C130">
        <f>MAX(0,B130+(AVERAGE($B$128:$U$128)-C128-$B$131))</f>
        <v>1.3441666666666663</v>
      </c>
      <c r="D130">
        <f t="shared" ref="D130:U130" si="6">MAX(0,C130+(AVERAGE($B$128:$U$128)-D128-$B$131))</f>
        <v>1.0050000000000097</v>
      </c>
      <c r="E130">
        <f t="shared" si="6"/>
        <v>0</v>
      </c>
      <c r="F130">
        <f t="shared" si="6"/>
        <v>0</v>
      </c>
      <c r="G130">
        <f t="shared" si="6"/>
        <v>0.86083333333333201</v>
      </c>
      <c r="H130">
        <f t="shared" si="6"/>
        <v>0</v>
      </c>
      <c r="I130">
        <f t="shared" si="6"/>
        <v>1.6274999999999977</v>
      </c>
      <c r="J130">
        <f t="shared" si="6"/>
        <v>2.9383333333333326</v>
      </c>
      <c r="K130">
        <f t="shared" si="6"/>
        <v>3.6658333333333388</v>
      </c>
      <c r="L130">
        <f t="shared" si="6"/>
        <v>1.2766666666666708</v>
      </c>
      <c r="M130">
        <f t="shared" si="6"/>
        <v>0</v>
      </c>
      <c r="N130">
        <f t="shared" si="6"/>
        <v>9.4166666666666288E-2</v>
      </c>
      <c r="O130">
        <f t="shared" si="6"/>
        <v>0.48833333333332973</v>
      </c>
      <c r="P130">
        <f t="shared" si="6"/>
        <v>0</v>
      </c>
      <c r="Q130">
        <f t="shared" si="6"/>
        <v>0</v>
      </c>
      <c r="R130">
        <f t="shared" si="6"/>
        <v>0</v>
      </c>
      <c r="S130">
        <f t="shared" si="6"/>
        <v>3.0608333333333348</v>
      </c>
      <c r="T130">
        <f t="shared" si="6"/>
        <v>3.4383333333333326</v>
      </c>
      <c r="U130">
        <f t="shared" si="6"/>
        <v>1.4491666666666703</v>
      </c>
    </row>
    <row r="131" spans="1:21" x14ac:dyDescent="0.25">
      <c r="A131" t="s">
        <v>1</v>
      </c>
      <c r="B131">
        <v>1</v>
      </c>
    </row>
    <row r="132" spans="1:21" x14ac:dyDescent="0.25">
      <c r="A132" t="s">
        <v>2</v>
      </c>
      <c r="B132">
        <v>2</v>
      </c>
    </row>
  </sheetData>
  <conditionalFormatting sqref="X3:X124">
    <cfRule type="cellIs" dxfId="2" priority="2" operator="greaterThan">
      <formula>$AB$2</formula>
    </cfRule>
  </conditionalFormatting>
  <conditionalFormatting sqref="B129:U130">
    <cfRule type="cellIs" dxfId="1" priority="1" operator="greaterThan">
      <formula>$B$132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</dc:creator>
  <cp:lastModifiedBy>Bryson</cp:lastModifiedBy>
  <dcterms:created xsi:type="dcterms:W3CDTF">2018-01-30T02:51:17Z</dcterms:created>
  <dcterms:modified xsi:type="dcterms:W3CDTF">2018-01-31T02:40:43Z</dcterms:modified>
</cp:coreProperties>
</file>