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120" windowWidth="20490" windowHeight="7635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4525"/>
</workbook>
</file>

<file path=xl/calcChain.xml><?xml version="1.0" encoding="utf-8"?>
<calcChain xmlns="http://schemas.openxmlformats.org/spreadsheetml/2006/main">
  <c r="C19" i="11" l="1"/>
  <c r="C20" i="11"/>
  <c r="C21" i="11"/>
  <c r="C22" i="11"/>
  <c r="C23" i="11"/>
  <c r="C24" i="11"/>
  <c r="C25" i="11"/>
  <c r="C26" i="11"/>
  <c r="C27" i="11"/>
  <c r="C28" i="11"/>
  <c r="C13" i="11" l="1"/>
  <c r="C14" i="11"/>
  <c r="C15" i="11"/>
  <c r="C16" i="11"/>
  <c r="C17" i="11"/>
  <c r="C18" i="11"/>
  <c r="C6" i="11"/>
  <c r="C7" i="11"/>
  <c r="C8" i="11"/>
  <c r="C9" i="11"/>
  <c r="C10" i="11"/>
  <c r="D61" i="7"/>
  <c r="D60" i="7"/>
  <c r="D59" i="7"/>
  <c r="D33" i="7"/>
  <c r="D32" i="7"/>
  <c r="D31" i="7"/>
  <c r="D30" i="7"/>
  <c r="D29" i="7"/>
  <c r="D28" i="7"/>
  <c r="D34" i="7" l="1"/>
  <c r="C5" i="11"/>
  <c r="J48" i="5" l="1"/>
  <c r="D41" i="7" s="1"/>
  <c r="M48" i="5"/>
  <c r="D42" i="7" s="1"/>
  <c r="I7" i="7"/>
  <c r="C5" i="7"/>
  <c r="E8" i="7"/>
  <c r="E6" i="7"/>
  <c r="E5" i="7"/>
  <c r="E4" i="7"/>
  <c r="E7" i="7"/>
  <c r="D43" i="7" l="1"/>
  <c r="D62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<sst xmlns="http://schemas.openxmlformats.org/spreadsheetml/2006/main" count="603" uniqueCount="253">
  <si>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</si>
  <si>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</si>
  <si>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</si>
  <si>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</si>
  <si>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</si>
  <si>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</si>
  <si>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</si>
  <si>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</si>
  <si>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</si>
  <si>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</si>
  <si>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</si>
  <si>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</si>
  <si>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</si>
  <si>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</si>
  <si>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</si>
  <si>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</si>
  <si>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</si>
  <si>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</si>
  <si>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</si>
  <si>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</si>
  <si>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</si>
  <si>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</si>
  <si>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</si>
  <si>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</si>
  <si>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</si>
  <si>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</si>
  <si>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</si>
  <si>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</si>
  <si>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</si>
  <si>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</si>
  <si>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</si>
  <si>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</si>
  <si>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</si>
  <si>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</si>
  <si>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</si>
  <si>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</si>
  <si>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</si>
  <si>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</si>
  <si>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</si>
  <si>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</si>
  <si>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</si>
  <si>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</si>
  <si>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</si>
  <si>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</si>
  <si>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</si>
  <si>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</si>
  <si>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</si>
  <si>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</si>
  <si>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</si>
  <si>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</si>
  <si>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</si>
  <si>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</si>
  <si>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</si>
  <si>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</si>
  <si>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</si>
  <si>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</si>
  <si>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</si>
  <si>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</si>
  <si>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</si>
  <si>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</si>
  <si>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</si>
  <si>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</si>
  <si>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</si>
  <si>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</si>
  <si>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</si>
  <si>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</si>
  <si>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</si>
  <si>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</si>
  <si>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</si>
  <si>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Detalle adicional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</si>
  <si>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</si>
  <si>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</si>
  <si>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</si>
  <si>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</si>
  <si>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</si>
  <si>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</si>
  <si>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</si>
  <si>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</si>
  <si>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</si>
  <si>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</si>
  <si>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</si>
  <si>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</si>
  <si>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</si>
  <si>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</si>
  <si>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</si>
  <si>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</si>
  <si>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</si>
  <si>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</si>
  <si>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</si>
  <si>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</si>
  <si>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</si>
  <si>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</si>
  <si>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</si>
  <si>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</si>
  <si>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</si>
  <si>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</si>
  <si>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</si>
  <si>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</si>
  <si>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</si>
  <si>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</si>
  <si>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</si>
  <si>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</si>
  <si>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</si>
  <si>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</si>
  <si>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</si>
  <si>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</si>
  <si>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</si>
  <si>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</si>
  <si>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</si>
  <si>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</si>
  <si>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</si>
  <si>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</si>
  <si>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</si>
  <si>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</si>
  <si>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</si>
  <si>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</si>
  <si>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</si>
  <si>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</si>
  <si>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</si>
  <si>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</si>
  <si>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</si>
  <si>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</si>
  <si>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</si>
  <si>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</si>
  <si>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</si>
  <si>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</si>
  <si>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</si>
  <si>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</si>
  <si>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</si>
  <si>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</si>
  <si>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</si>
  <si>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</si>
  <si>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</si>
  <si>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</si>
  <si>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</si>
  <si>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</si>
  <si>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</si>
  <si>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</si>
  <si>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</si>
  <si>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</si>
  <si>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</si>
  <si>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</si>
  <si>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</si>
  <si>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</si>
  <si>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</si>
  <si>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</si>
  <si>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</si>
  <si>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</si>
  <si>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</si>
  <si>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</si>
  <si>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</si>
  <si>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</si>
  <si>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BC</t>
  </si>
  <si>
    <t>Jefe de Proyecto:</t>
  </si>
  <si>
    <t>ICIC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</si>
  <si>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</si>
  <si>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</si>
  <si>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</si>
  <si>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</si>
  <si>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</si>
  <si>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</si>
  <si>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</si>
  <si>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Documento de diseño</t>
  </si>
  <si>
    <t>Documento de analisis</t>
  </si>
  <si>
    <t>GESTION DE LA CONFIGURACION</t>
  </si>
  <si>
    <t>CPRO_Cronograma de Proyecto de Delivery</t>
  </si>
  <si>
    <t>EXPRI_Metrica PP-PMC</t>
  </si>
  <si>
    <t>LMR_Lista Maestra de Requerimientos</t>
  </si>
  <si>
    <t>MTREQM_Matriz de trazabilidad de requerimientos a documentos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</si>
  <si>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</si>
  <si>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</si>
  <si>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</si>
  <si>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</si>
  <si>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</si>
  <si>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</si>
  <si>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</si>
  <si>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</si>
  <si>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</si>
  <si>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</si>
  <si>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</si>
  <si>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</si>
  <si>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</si>
  <si>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</si>
  <si>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</si>
  <si>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</si>
  <si>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</si>
  <si>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</si>
  <si>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</si>
  <si>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</si>
  <si>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</si>
  <si>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</si>
  <si>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</si>
  <si>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</si>
  <si>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</si>
  <si>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</si>
  <si>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</si>
  <si>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</si>
  <si>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</si>
  <si>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</si>
  <si>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</si>
  <si>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Christian Tamayo</t>
  </si>
  <si>
    <t xml:space="preserve">                                              ASEGURAMIENTO DE LA CALIDAD - INFORME</t>
  </si>
  <si>
    <t>Creative CheeseGame</t>
  </si>
  <si>
    <t>Analista de procesos encargado de la elaboración y actualización del proyecto</t>
  </si>
  <si>
    <t>BILLY CABALLERO</t>
  </si>
  <si>
    <t>JULIO MITAC</t>
  </si>
  <si>
    <t>0.3</t>
  </si>
  <si>
    <t>JEFE DE PROYECTO</t>
  </si>
  <si>
    <t>VERSION PRELIMINAR</t>
  </si>
  <si>
    <t>EN REVISION</t>
  </si>
  <si>
    <t>Fecha Efectiva: 08/07/2015</t>
  </si>
  <si>
    <t>Versión: 0.3</t>
  </si>
  <si>
    <t>JULIO</t>
  </si>
  <si>
    <t>1era</t>
  </si>
  <si>
    <t>SISTEMA DE AGENCIA DE VIAJES</t>
  </si>
  <si>
    <t>Correlativo de revisión realizada</t>
  </si>
  <si>
    <t>Nombre / código del proyecto, según hoja "Planificación"</t>
  </si>
  <si>
    <t>BRYAN CHAVEZ</t>
  </si>
  <si>
    <t>JM</t>
  </si>
  <si>
    <t>LARRY TENNA</t>
  </si>
  <si>
    <t>LT</t>
  </si>
  <si>
    <t>CB</t>
  </si>
  <si>
    <t>CHRISTIAN TAMAYO</t>
  </si>
  <si>
    <t>PAC_0.3_2015_Proceso Aseguramiento Calidad</t>
  </si>
  <si>
    <t>HGPRD_0.3_2015_Herramienta Gestión QA de Productos</t>
  </si>
  <si>
    <t>NUMNC_0.3_2015_Numero de N conformidades QA del Producto</t>
  </si>
  <si>
    <t>MSPI_0.3_2015_Matriz seguimiento Proyectos Internos</t>
  </si>
  <si>
    <t>CDADC_0.3_2015_CheckList de Aseguramiento de la Calidad PPQA</t>
  </si>
  <si>
    <t>TM_0.1_2015 Tablero metrica</t>
  </si>
  <si>
    <t>NNCPPQ_Num de NConformidades_v0.1</t>
  </si>
  <si>
    <t>VRREQ_VOLATILIDAD DE REQUERIMIENTOS</t>
  </si>
  <si>
    <t>PPRO_v2_2015 Plan de Proyecto Vamos Ya</t>
  </si>
  <si>
    <t>PGPRO_0.2_2015 Proceso_de_gestion_de_proyectos.ppt</t>
  </si>
  <si>
    <t>REGR_0.3_2015_Registro de Riesgos PP-PMC</t>
  </si>
  <si>
    <t>PGREQM_0.3_2015_Proceso Gestion Requerimientos</t>
  </si>
  <si>
    <t>SOLCAMREQ_0.3_2015_Solicitud Cambios a Requerimientos</t>
  </si>
  <si>
    <t>RCREQM_0.3_2015_Registro Cambios a Requerimientos</t>
  </si>
  <si>
    <t>ARI_0.3_2015_ACTA_DE_REUNION_v.03</t>
  </si>
  <si>
    <t>ICIC_V.03_2015 Metrica Indice Cambios Items de Configuracion</t>
  </si>
  <si>
    <t>GC_V0.3_2015 Gestion de la Configuracion</t>
  </si>
  <si>
    <t>PGC_V0.3_2015 Proceso de Gestion de Configuracion</t>
  </si>
  <si>
    <t>FRIC-R01 Registro de Items de Configuración-VY</t>
  </si>
  <si>
    <t>REGITCON_V0.3_2015 Registro de Items de Configuración</t>
  </si>
  <si>
    <t>SOLACC_V0.3_2015 Formato de Solicitud de Accesos-VY_0001</t>
  </si>
  <si>
    <t>SOLACC_V0.3_2015 Formato de Solicitud de Accesos-VY_0002</t>
  </si>
  <si>
    <t>SOLACC_V0.3_2015 Formato de Solicitud de Accesos-VY_0003</t>
  </si>
  <si>
    <t>SOLACC_V0.3_2015 Formato de Solicitud de Accesos-VY_0004</t>
  </si>
  <si>
    <t>SOLACC_V0.3_2015 Formato de Solicitud de Accesos-VY_0005</t>
  </si>
  <si>
    <t>BRYCHA</t>
  </si>
  <si>
    <t>JULMT</t>
  </si>
  <si>
    <t>LARTE</t>
  </si>
  <si>
    <t>CHRTAM</t>
  </si>
  <si>
    <t>BILCAB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</si>
</sst>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3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2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3" fillId="0" borderId="10" xfId="40" applyFont="1" applyFill="1" applyBorder="1" applyAlignment="1" applyProtection="1">
      <alignment horizontal="left" vertical="center" wrapText="1"/>
      <protection locked="0"/>
    </xf>
    <xf numFmtId="0" fontId="24" fillId="0" borderId="11" xfId="36" applyFont="1" applyBorder="1" applyAlignment="1">
      <alignment vertical="top" wrapText="1"/>
    </xf>
    <xf numFmtId="0" fontId="1" fillId="0" borderId="23" xfId="36" applyFont="1" applyBorder="1" applyAlignment="1">
      <alignment vertical="top" wrapText="1"/>
    </xf>
    <xf numFmtId="0" fontId="3" fillId="0" borderId="10" xfId="40" applyFont="1" applyBorder="1" applyAlignment="1">
      <alignment vertical="center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14" fontId="22" fillId="0" borderId="11" xfId="36" applyNumberFormat="1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43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9070208"/>
        <c:axId val="89098112"/>
      </c:barChart>
      <c:catAx>
        <c:axId val="890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09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09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07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474176"/>
        <c:axId val="89476096"/>
        <c:axId val="0"/>
      </c:bar3DChart>
      <c:catAx>
        <c:axId val="894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47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47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9474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3</xdr:col>
      <xdr:colOff>190500</xdr:colOff>
      <xdr:row>2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28575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3</xdr:col>
      <xdr:colOff>895350</xdr:colOff>
      <xdr:row>4</xdr:row>
      <xdr:rowOff>66675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28575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0</xdr:row>
      <xdr:rowOff>762000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381000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E6" sqref="E6"/>
    </sheetView>
  </sheetViews>
  <sheetFormatPr baseColWidth="10" defaultColWidth="9.140625" defaultRowHeight="12.75"/>
  <cols>
    <col min="1" max="1" width="9" style="66" customWidth="1"/>
    <col min="2" max="2" width="7.42578125" style="66" customWidth="1"/>
    <col min="3" max="3" width="9" style="66" customWidth="1"/>
    <col min="4" max="4" width="12.85546875" style="66" customWidth="1"/>
    <col min="5" max="5" width="15.5703125" style="66" customWidth="1"/>
    <col min="6" max="6" width="26.140625" style="66" customWidth="1"/>
    <col min="7" max="7" width="13.5703125" style="66" customWidth="1"/>
    <col min="8" max="8" width="15" style="66" customWidth="1"/>
    <col min="9" max="16384" width="9.140625" style="66"/>
  </cols>
  <sheetData>
    <row r="1" spans="1:9">
      <c r="A1" s="65"/>
      <c r="B1" s="65"/>
      <c r="C1" s="65"/>
      <c r="D1" s="65"/>
      <c r="E1" s="65"/>
      <c r="F1" s="65"/>
      <c r="G1" s="65"/>
      <c r="H1" s="65"/>
      <c r="I1" s="65"/>
    </row>
    <row r="2" spans="1:9" ht="15.75">
      <c r="A2" s="65"/>
      <c r="B2" s="176" t="s">
        <v>60</v>
      </c>
      <c r="C2" s="176"/>
      <c r="D2" s="176"/>
      <c r="E2" s="176"/>
      <c r="F2" s="176"/>
      <c r="G2" s="176"/>
      <c r="H2" s="176"/>
      <c r="I2" s="65"/>
    </row>
    <row r="3" spans="1:9" ht="13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>
      <c r="A4" s="65"/>
      <c r="B4" s="67" t="s">
        <v>61</v>
      </c>
      <c r="C4" s="68" t="s">
        <v>62</v>
      </c>
      <c r="D4" s="68" t="s">
        <v>63</v>
      </c>
      <c r="E4" s="68" t="s">
        <v>64</v>
      </c>
      <c r="F4" s="68" t="s">
        <v>5</v>
      </c>
      <c r="G4" s="68" t="s">
        <v>65</v>
      </c>
      <c r="H4" s="69" t="s">
        <v>66</v>
      </c>
      <c r="I4" s="65"/>
    </row>
    <row r="5" spans="1:9" ht="24">
      <c r="A5" s="65"/>
      <c r="B5" s="70">
        <v>1</v>
      </c>
      <c r="C5" s="71" t="s">
        <v>206</v>
      </c>
      <c r="D5" s="72">
        <v>42193</v>
      </c>
      <c r="E5" s="73" t="s">
        <v>207</v>
      </c>
      <c r="F5" s="73" t="s">
        <v>208</v>
      </c>
      <c r="G5" s="74" t="s">
        <v>209</v>
      </c>
      <c r="H5" s="75" t="s">
        <v>205</v>
      </c>
      <c r="I5" s="65"/>
    </row>
    <row r="6" spans="1:9">
      <c r="A6" s="65"/>
      <c r="B6" s="76"/>
      <c r="C6" s="124"/>
      <c r="D6" s="77"/>
      <c r="E6" s="78"/>
      <c r="F6" s="79"/>
      <c r="G6" s="78"/>
      <c r="H6" s="80"/>
      <c r="I6" s="65"/>
    </row>
    <row r="7" spans="1:9">
      <c r="A7" s="65"/>
      <c r="B7" s="76"/>
      <c r="C7" s="125"/>
      <c r="D7" s="81"/>
      <c r="E7" s="78"/>
      <c r="F7" s="82"/>
      <c r="G7" s="82"/>
      <c r="H7" s="83"/>
      <c r="I7" s="65"/>
    </row>
    <row r="8" spans="1:9">
      <c r="A8" s="65"/>
      <c r="B8" s="70"/>
      <c r="C8" s="71"/>
      <c r="D8" s="72"/>
      <c r="E8" s="73"/>
      <c r="F8" s="73"/>
      <c r="G8" s="73"/>
      <c r="H8" s="75"/>
      <c r="I8" s="65"/>
    </row>
    <row r="9" spans="1:9">
      <c r="A9" s="65"/>
      <c r="B9" s="76"/>
      <c r="C9" s="129"/>
      <c r="D9" s="77"/>
      <c r="E9" s="78"/>
      <c r="F9" s="78"/>
      <c r="G9" s="78"/>
      <c r="H9" s="80"/>
      <c r="I9" s="65"/>
    </row>
    <row r="10" spans="1:9" ht="13.5" thickBot="1">
      <c r="B10" s="84"/>
      <c r="C10" s="85"/>
      <c r="D10" s="123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3" workbookViewId="0">
      <selection activeCell="C58" sqref="C58:E58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172"/>
      <c r="C2" s="190" t="s">
        <v>145</v>
      </c>
      <c r="D2" s="190"/>
      <c r="E2" s="191"/>
    </row>
    <row r="3" spans="1:8" s="62" customFormat="1">
      <c r="A3" s="39"/>
      <c r="B3" s="173" t="s">
        <v>211</v>
      </c>
      <c r="C3" s="197" t="s">
        <v>210</v>
      </c>
      <c r="D3" s="198"/>
      <c r="E3" s="199"/>
    </row>
    <row r="4" spans="1:8" s="62" customFormat="1" ht="21.75" customHeight="1">
      <c r="A4" s="39"/>
      <c r="B4" s="63" t="s">
        <v>41</v>
      </c>
      <c r="C4" s="64"/>
      <c r="D4" s="64"/>
    </row>
    <row r="5" spans="1:8" ht="24.75" customHeight="1">
      <c r="A5" s="39"/>
      <c r="B5" s="192" t="s">
        <v>67</v>
      </c>
      <c r="C5" s="193"/>
      <c r="D5" s="193"/>
      <c r="E5" s="194"/>
    </row>
    <row r="6" spans="1:8">
      <c r="A6" s="39"/>
      <c r="B6" s="52"/>
      <c r="C6" s="52"/>
      <c r="D6" s="52"/>
      <c r="E6" s="52"/>
    </row>
    <row r="7" spans="1:8">
      <c r="A7" s="39"/>
      <c r="B7" s="51" t="s">
        <v>4</v>
      </c>
      <c r="C7" s="50"/>
      <c r="D7" s="50"/>
    </row>
    <row r="8" spans="1:8">
      <c r="A8" s="39"/>
      <c r="B8" s="40" t="s">
        <v>4</v>
      </c>
      <c r="C8" s="90"/>
      <c r="D8" s="195" t="s">
        <v>5</v>
      </c>
      <c r="E8" s="196"/>
    </row>
    <row r="9" spans="1:8">
      <c r="A9" s="39"/>
      <c r="B9" s="91"/>
      <c r="C9" s="64"/>
      <c r="D9" s="92"/>
      <c r="E9" s="92"/>
    </row>
    <row r="10" spans="1:8" ht="12" customHeight="1">
      <c r="A10" s="39"/>
      <c r="B10" s="93" t="s">
        <v>81</v>
      </c>
      <c r="C10" s="62"/>
      <c r="D10" s="94" t="s">
        <v>42</v>
      </c>
      <c r="E10" s="94"/>
    </row>
    <row r="11" spans="1:8" ht="9.9499999999999993" customHeight="1">
      <c r="A11" s="39"/>
      <c r="B11" s="95"/>
      <c r="C11" s="62"/>
      <c r="D11" s="96"/>
      <c r="E11" s="96"/>
    </row>
    <row r="12" spans="1:8" ht="12" customHeight="1">
      <c r="A12" s="39"/>
      <c r="B12" s="97" t="s">
        <v>81</v>
      </c>
      <c r="C12" s="62"/>
      <c r="D12" s="94" t="s">
        <v>43</v>
      </c>
      <c r="E12" s="94"/>
    </row>
    <row r="13" spans="1:8" ht="9.9499999999999993" customHeight="1">
      <c r="A13" s="39"/>
      <c r="B13" s="62"/>
      <c r="C13" s="62"/>
      <c r="D13" s="96"/>
      <c r="E13" s="96"/>
    </row>
    <row r="14" spans="1:8" ht="12" customHeight="1">
      <c r="A14" s="37"/>
      <c r="B14" s="98" t="s">
        <v>81</v>
      </c>
      <c r="C14" s="62"/>
      <c r="D14" s="94" t="s">
        <v>87</v>
      </c>
      <c r="E14" s="94"/>
    </row>
    <row r="15" spans="1:8">
      <c r="A15" s="37"/>
      <c r="B15" s="62"/>
      <c r="C15" s="62"/>
      <c r="D15" s="96"/>
      <c r="E15" s="96"/>
    </row>
    <row r="16" spans="1:8" ht="12" customHeight="1">
      <c r="A16" s="37"/>
      <c r="B16" s="99" t="s">
        <v>81</v>
      </c>
      <c r="C16" s="62"/>
      <c r="D16" s="94" t="s">
        <v>44</v>
      </c>
      <c r="E16" s="94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84" t="s">
        <v>45</v>
      </c>
      <c r="C19" s="185"/>
      <c r="D19" s="185"/>
      <c r="E19" s="186"/>
    </row>
    <row r="20" spans="1:8" s="58" customFormat="1" ht="13.5" customHeight="1">
      <c r="B20" s="45" t="s">
        <v>68</v>
      </c>
      <c r="C20" s="187" t="s">
        <v>5</v>
      </c>
      <c r="D20" s="188"/>
      <c r="E20" s="189"/>
    </row>
    <row r="21" spans="1:8" s="58" customFormat="1" ht="12.75" customHeight="1">
      <c r="B21" s="59" t="s">
        <v>47</v>
      </c>
      <c r="C21" s="200" t="s">
        <v>48</v>
      </c>
      <c r="D21" s="201"/>
      <c r="E21" s="202"/>
    </row>
    <row r="22" spans="1:8" s="58" customFormat="1" ht="12.75" customHeight="1">
      <c r="B22" s="59" t="s">
        <v>16</v>
      </c>
      <c r="C22" s="200" t="s">
        <v>17</v>
      </c>
      <c r="D22" s="201"/>
      <c r="E22" s="202"/>
    </row>
    <row r="23" spans="1:8" s="58" customFormat="1" ht="12.75" customHeight="1">
      <c r="B23" s="59" t="s">
        <v>2</v>
      </c>
      <c r="C23" s="200" t="s">
        <v>88</v>
      </c>
      <c r="D23" s="201"/>
      <c r="E23" s="202"/>
    </row>
    <row r="24" spans="1:8" s="58" customFormat="1" ht="13.5" customHeight="1">
      <c r="B24" s="59" t="s">
        <v>6</v>
      </c>
      <c r="C24" s="200" t="s">
        <v>7</v>
      </c>
      <c r="D24" s="201"/>
      <c r="E24" s="202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84" t="s">
        <v>51</v>
      </c>
      <c r="C27" s="185"/>
      <c r="D27" s="185"/>
      <c r="E27" s="186"/>
    </row>
    <row r="28" spans="1:8" s="58" customFormat="1" ht="13.5" customHeight="1">
      <c r="B28" s="45" t="s">
        <v>68</v>
      </c>
      <c r="C28" s="187" t="s">
        <v>5</v>
      </c>
      <c r="D28" s="188"/>
      <c r="E28" s="189"/>
    </row>
    <row r="29" spans="1:8" ht="12.75" customHeight="1">
      <c r="A29" s="37"/>
      <c r="B29" s="203" t="s">
        <v>49</v>
      </c>
      <c r="C29" s="204"/>
      <c r="D29" s="204"/>
      <c r="E29" s="205"/>
      <c r="F29" s="58"/>
      <c r="G29" s="58"/>
    </row>
    <row r="30" spans="1:8" ht="16.5" customHeight="1">
      <c r="A30" s="37"/>
      <c r="B30" s="48" t="s">
        <v>98</v>
      </c>
      <c r="C30" s="177" t="s">
        <v>204</v>
      </c>
      <c r="D30" s="178"/>
      <c r="E30" s="179"/>
      <c r="F30" s="58"/>
      <c r="G30" s="58"/>
    </row>
    <row r="31" spans="1:8" ht="16.5" customHeight="1">
      <c r="A31" s="37"/>
      <c r="B31" s="46" t="s">
        <v>99</v>
      </c>
      <c r="C31" s="177" t="s">
        <v>205</v>
      </c>
      <c r="D31" s="178"/>
      <c r="E31" s="179"/>
      <c r="F31" s="58"/>
      <c r="G31" s="58"/>
    </row>
    <row r="32" spans="1:8" ht="16.5" customHeight="1">
      <c r="A32" s="37"/>
      <c r="B32" s="46" t="s">
        <v>8</v>
      </c>
      <c r="C32" s="177" t="s">
        <v>200</v>
      </c>
      <c r="D32" s="178"/>
      <c r="E32" s="179"/>
      <c r="F32" s="58"/>
      <c r="G32" s="58"/>
    </row>
    <row r="33" spans="1:7" ht="16.5" customHeight="1">
      <c r="A33" s="37"/>
      <c r="B33" s="46" t="s">
        <v>20</v>
      </c>
      <c r="C33" s="180">
        <v>42193</v>
      </c>
      <c r="D33" s="178"/>
      <c r="E33" s="179"/>
      <c r="F33" s="58"/>
      <c r="G33" s="58"/>
    </row>
    <row r="34" spans="1:7" ht="16.5" customHeight="1">
      <c r="A34" s="37"/>
      <c r="B34" s="46" t="s">
        <v>1</v>
      </c>
      <c r="C34" s="177" t="s">
        <v>212</v>
      </c>
      <c r="D34" s="178"/>
      <c r="E34" s="179"/>
    </row>
    <row r="35" spans="1:7" ht="16.5" customHeight="1">
      <c r="A35" s="37"/>
      <c r="B35" s="46" t="s">
        <v>21</v>
      </c>
      <c r="C35" s="180">
        <v>42195</v>
      </c>
      <c r="D35" s="178"/>
      <c r="E35" s="179"/>
    </row>
    <row r="36" spans="1:7" ht="16.5" customHeight="1">
      <c r="A36" s="37"/>
      <c r="B36" s="203" t="s">
        <v>50</v>
      </c>
      <c r="C36" s="204"/>
      <c r="D36" s="204"/>
      <c r="E36" s="205"/>
    </row>
    <row r="37" spans="1:7" ht="16.5" customHeight="1">
      <c r="A37" s="37"/>
      <c r="B37" s="46" t="s">
        <v>31</v>
      </c>
      <c r="C37" s="177" t="s">
        <v>213</v>
      </c>
      <c r="D37" s="178"/>
      <c r="E37" s="179"/>
    </row>
    <row r="38" spans="1:7" ht="16.5" customHeight="1">
      <c r="A38" s="37"/>
      <c r="B38" s="46" t="s">
        <v>37</v>
      </c>
      <c r="C38" s="177" t="s">
        <v>214</v>
      </c>
      <c r="D38" s="178"/>
      <c r="E38" s="179"/>
    </row>
    <row r="39" spans="1:7" ht="17.25" customHeight="1">
      <c r="A39" s="37"/>
      <c r="B39" s="46" t="s">
        <v>89</v>
      </c>
      <c r="C39" s="177" t="s">
        <v>90</v>
      </c>
      <c r="D39" s="178"/>
      <c r="E39" s="179"/>
    </row>
    <row r="40" spans="1:7" ht="16.5" customHeight="1">
      <c r="A40" s="37"/>
      <c r="B40" s="46" t="s">
        <v>131</v>
      </c>
      <c r="C40" s="177" t="s">
        <v>132</v>
      </c>
      <c r="D40" s="178"/>
      <c r="E40" s="179"/>
    </row>
    <row r="41" spans="1:7" ht="16.5" customHeight="1">
      <c r="A41" s="37"/>
      <c r="B41" s="46" t="s">
        <v>0</v>
      </c>
      <c r="C41" s="177" t="s">
        <v>205</v>
      </c>
      <c r="D41" s="178"/>
      <c r="E41" s="179"/>
    </row>
    <row r="42" spans="1:7" ht="16.5" customHeight="1">
      <c r="A42" s="37"/>
      <c r="B42" s="46" t="s">
        <v>3</v>
      </c>
      <c r="C42" s="177" t="s">
        <v>203</v>
      </c>
      <c r="D42" s="178"/>
      <c r="E42" s="179"/>
    </row>
    <row r="43" spans="1:7" ht="16.5" customHeight="1">
      <c r="A43" s="37"/>
      <c r="B43" s="49" t="s">
        <v>55</v>
      </c>
      <c r="C43" s="180">
        <v>42193</v>
      </c>
      <c r="D43" s="178"/>
      <c r="E43" s="179"/>
    </row>
    <row r="44" spans="1:7" ht="16.5" customHeight="1">
      <c r="A44" s="37"/>
      <c r="B44" s="49" t="s">
        <v>56</v>
      </c>
      <c r="C44" s="180">
        <v>42195</v>
      </c>
      <c r="D44" s="178"/>
      <c r="E44" s="179"/>
    </row>
    <row r="45" spans="1:7" ht="16.5" customHeight="1">
      <c r="A45" s="37"/>
      <c r="B45" s="46" t="s">
        <v>13</v>
      </c>
      <c r="C45" s="177" t="s">
        <v>212</v>
      </c>
      <c r="D45" s="178"/>
      <c r="E45" s="179"/>
    </row>
    <row r="46" spans="1:7" ht="16.5" customHeight="1">
      <c r="A46" s="37"/>
      <c r="B46" s="49" t="s">
        <v>57</v>
      </c>
      <c r="C46" s="177" t="s">
        <v>71</v>
      </c>
      <c r="D46" s="178"/>
      <c r="E46" s="179"/>
    </row>
    <row r="47" spans="1:7" ht="16.5" customHeight="1">
      <c r="A47" s="37"/>
      <c r="B47" s="49" t="s">
        <v>58</v>
      </c>
      <c r="C47" s="177" t="s">
        <v>72</v>
      </c>
      <c r="D47" s="178"/>
      <c r="E47" s="179"/>
    </row>
    <row r="48" spans="1:7" ht="16.5" customHeight="1">
      <c r="A48" s="37"/>
      <c r="B48" s="46" t="s">
        <v>14</v>
      </c>
      <c r="C48" s="177" t="s">
        <v>70</v>
      </c>
      <c r="D48" s="178"/>
      <c r="E48" s="179"/>
    </row>
    <row r="49" spans="1:13" ht="16.5" customHeight="1">
      <c r="A49" s="37"/>
      <c r="B49" s="46" t="s">
        <v>133</v>
      </c>
      <c r="C49" s="177" t="s">
        <v>69</v>
      </c>
      <c r="D49" s="178"/>
      <c r="E49" s="179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84" t="s">
        <v>52</v>
      </c>
      <c r="C52" s="185"/>
      <c r="D52" s="185"/>
      <c r="E52" s="186"/>
    </row>
    <row r="53" spans="1:13" ht="16.5" customHeight="1">
      <c r="A53" s="58"/>
      <c r="B53" s="45" t="s">
        <v>46</v>
      </c>
      <c r="C53" s="187" t="s">
        <v>5</v>
      </c>
      <c r="D53" s="188"/>
      <c r="E53" s="189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134</v>
      </c>
      <c r="C54" s="177" t="s">
        <v>215</v>
      </c>
      <c r="D54" s="178"/>
      <c r="E54" s="179"/>
    </row>
    <row r="55" spans="1:13" ht="16.5" customHeight="1">
      <c r="A55" s="37"/>
      <c r="B55" s="46" t="s">
        <v>107</v>
      </c>
      <c r="C55" s="177" t="s">
        <v>216</v>
      </c>
      <c r="D55" s="178"/>
      <c r="E55" s="179"/>
    </row>
    <row r="56" spans="1:13" ht="16.5" customHeight="1">
      <c r="A56" s="37"/>
      <c r="B56" s="46" t="s">
        <v>75</v>
      </c>
      <c r="C56" s="177" t="s">
        <v>76</v>
      </c>
      <c r="D56" s="178"/>
      <c r="E56" s="179"/>
    </row>
    <row r="57" spans="1:13" ht="16.5" customHeight="1">
      <c r="A57" s="37"/>
      <c r="B57" s="46" t="s">
        <v>97</v>
      </c>
      <c r="C57" s="177" t="s">
        <v>91</v>
      </c>
      <c r="D57" s="182"/>
      <c r="E57" s="183"/>
    </row>
    <row r="58" spans="1:13" ht="16.5" customHeight="1">
      <c r="A58" s="37"/>
      <c r="B58" s="46" t="s">
        <v>22</v>
      </c>
      <c r="C58" s="177" t="s">
        <v>80</v>
      </c>
      <c r="D58" s="182"/>
      <c r="E58" s="183"/>
    </row>
    <row r="59" spans="1:13" ht="16.5" customHeight="1">
      <c r="A59" s="37"/>
      <c r="B59" s="46" t="s">
        <v>77</v>
      </c>
      <c r="C59" s="177" t="s">
        <v>73</v>
      </c>
      <c r="D59" s="182"/>
      <c r="E59" s="183"/>
    </row>
    <row r="60" spans="1:13" ht="54" customHeight="1">
      <c r="A60" s="37"/>
      <c r="B60" s="46" t="s">
        <v>34</v>
      </c>
      <c r="C60" s="177" t="s">
        <v>92</v>
      </c>
      <c r="D60" s="182"/>
      <c r="E60" s="183"/>
    </row>
    <row r="61" spans="1:13" ht="16.5" customHeight="1">
      <c r="A61" s="37"/>
      <c r="B61" s="46" t="s">
        <v>53</v>
      </c>
      <c r="C61" s="181" t="s">
        <v>79</v>
      </c>
      <c r="D61" s="182"/>
      <c r="E61" s="183"/>
    </row>
    <row r="62" spans="1:13" ht="30" customHeight="1">
      <c r="A62" s="37"/>
      <c r="B62" s="46" t="s">
        <v>26</v>
      </c>
      <c r="C62" s="177" t="s">
        <v>54</v>
      </c>
      <c r="D62" s="182"/>
      <c r="E62" s="183"/>
    </row>
    <row r="63" spans="1:13" ht="16.5" customHeight="1">
      <c r="A63" s="37"/>
      <c r="B63" s="46" t="s">
        <v>27</v>
      </c>
      <c r="C63" s="181" t="s">
        <v>59</v>
      </c>
      <c r="D63" s="182"/>
      <c r="E63" s="183"/>
    </row>
    <row r="64" spans="1:13" ht="16.5" customHeight="1">
      <c r="A64" s="37"/>
      <c r="B64" s="46" t="s">
        <v>28</v>
      </c>
      <c r="C64" s="181" t="s">
        <v>74</v>
      </c>
      <c r="D64" s="182"/>
      <c r="E64" s="183"/>
    </row>
    <row r="65" spans="1:8" ht="16.5" customHeight="1">
      <c r="A65" s="37"/>
      <c r="B65" s="46" t="s">
        <v>86</v>
      </c>
      <c r="C65" s="177" t="s">
        <v>69</v>
      </c>
      <c r="D65" s="178"/>
      <c r="E65" s="179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207"/>
      <c r="C67" s="207"/>
      <c r="D67" s="207"/>
      <c r="E67" s="207"/>
      <c r="F67" s="57"/>
      <c r="G67" s="57"/>
      <c r="H67" s="57"/>
    </row>
    <row r="68" spans="1:8" ht="16.5" customHeight="1">
      <c r="A68" s="37"/>
      <c r="B68" s="206"/>
      <c r="C68" s="206"/>
      <c r="D68" s="206"/>
      <c r="E68" s="206"/>
      <c r="F68" s="57"/>
      <c r="G68" s="57"/>
      <c r="H68" s="57"/>
    </row>
    <row r="69" spans="1:8" ht="16.5" customHeight="1">
      <c r="A69" s="37"/>
      <c r="B69" s="206"/>
      <c r="C69" s="206"/>
      <c r="D69" s="206"/>
      <c r="E69" s="206"/>
      <c r="F69" s="57"/>
      <c r="G69" s="57"/>
      <c r="H69" s="57"/>
    </row>
    <row r="70" spans="1:8" ht="16.5" customHeight="1">
      <c r="A70" s="37"/>
      <c r="B70" s="206"/>
      <c r="C70" s="206"/>
      <c r="D70" s="206"/>
      <c r="E70" s="206"/>
      <c r="F70" s="57"/>
      <c r="G70" s="57"/>
      <c r="H70" s="57"/>
    </row>
    <row r="71" spans="1:8" ht="16.5" customHeight="1">
      <c r="A71" s="37"/>
      <c r="B71" s="206"/>
      <c r="C71" s="206"/>
      <c r="D71" s="206"/>
      <c r="E71" s="206"/>
      <c r="F71" s="57"/>
      <c r="G71" s="57"/>
      <c r="H71" s="57"/>
    </row>
    <row r="72" spans="1:8" ht="16.5" customHeight="1">
      <c r="A72" s="37"/>
      <c r="B72" s="206"/>
      <c r="C72" s="206"/>
      <c r="D72" s="206"/>
      <c r="E72" s="206"/>
      <c r="F72" s="57"/>
      <c r="G72" s="57"/>
      <c r="H72" s="57"/>
    </row>
    <row r="73" spans="1:8" ht="16.5" customHeight="1">
      <c r="A73" s="42"/>
      <c r="B73" s="206"/>
      <c r="C73" s="206"/>
      <c r="D73" s="206"/>
      <c r="E73" s="206"/>
      <c r="F73" s="57"/>
      <c r="G73" s="57"/>
      <c r="H73" s="57"/>
    </row>
    <row r="74" spans="1:8" ht="16.5" customHeight="1">
      <c r="A74" s="37"/>
      <c r="B74" s="206"/>
      <c r="C74" s="206"/>
      <c r="D74" s="206"/>
      <c r="E74" s="206"/>
      <c r="F74" s="57"/>
      <c r="G74" s="57"/>
      <c r="H74" s="57"/>
    </row>
    <row r="75" spans="1:8" ht="16.5" customHeight="1">
      <c r="A75" s="37"/>
      <c r="B75" s="206"/>
      <c r="C75" s="206"/>
      <c r="D75" s="206"/>
      <c r="E75" s="206"/>
      <c r="F75" s="57"/>
      <c r="G75" s="57"/>
      <c r="H75" s="57"/>
    </row>
    <row r="76" spans="1:8" ht="16.5" customHeight="1">
      <c r="A76" s="37"/>
      <c r="B76" s="206"/>
      <c r="C76" s="206"/>
      <c r="D76" s="206"/>
      <c r="E76" s="206"/>
      <c r="F76" s="57"/>
      <c r="G76" s="57"/>
      <c r="H76" s="57"/>
    </row>
    <row r="77" spans="1:8" ht="16.5" customHeight="1">
      <c r="A77" s="37"/>
      <c r="B77" s="206"/>
      <c r="C77" s="206"/>
      <c r="D77" s="206"/>
      <c r="E77" s="206"/>
      <c r="F77" s="57"/>
      <c r="G77" s="57"/>
      <c r="H77" s="57"/>
    </row>
    <row r="78" spans="1:8" ht="16.5" customHeight="1">
      <c r="A78" s="37"/>
      <c r="B78" s="206"/>
      <c r="C78" s="206"/>
      <c r="D78" s="206"/>
      <c r="E78" s="206"/>
      <c r="F78" s="57"/>
      <c r="G78" s="57"/>
      <c r="H78" s="57"/>
    </row>
    <row r="79" spans="1:8" ht="16.5" customHeight="1">
      <c r="A79" s="42"/>
      <c r="B79" s="206"/>
      <c r="C79" s="206"/>
      <c r="D79" s="206"/>
      <c r="E79" s="206"/>
      <c r="F79" s="57"/>
      <c r="G79" s="57"/>
      <c r="H79" s="57"/>
    </row>
    <row r="80" spans="1:8" ht="16.5" customHeight="1">
      <c r="A80" s="42"/>
      <c r="B80" s="206"/>
      <c r="C80" s="206"/>
      <c r="D80" s="206"/>
      <c r="E80" s="206"/>
      <c r="F80" s="57"/>
      <c r="G80" s="57"/>
      <c r="H80" s="57"/>
    </row>
    <row r="81" spans="1:8" ht="16.5" customHeight="1">
      <c r="A81" s="42"/>
      <c r="B81" s="206"/>
      <c r="C81" s="206"/>
      <c r="D81" s="206"/>
      <c r="E81" s="206"/>
      <c r="F81" s="57"/>
      <c r="G81" s="57"/>
      <c r="H81" s="57"/>
    </row>
    <row r="82" spans="1:8" ht="16.5" customHeight="1">
      <c r="A82" s="42"/>
      <c r="B82" s="206"/>
      <c r="C82" s="206"/>
      <c r="D82" s="206"/>
      <c r="E82" s="206"/>
      <c r="F82" s="57"/>
      <c r="G82" s="57"/>
      <c r="H82" s="57"/>
    </row>
    <row r="83" spans="1:8" ht="16.5" customHeight="1">
      <c r="A83" s="42"/>
      <c r="B83" s="206"/>
      <c r="C83" s="206"/>
      <c r="D83" s="206"/>
      <c r="E83" s="206"/>
      <c r="F83" s="57"/>
      <c r="G83" s="57"/>
      <c r="H83" s="57"/>
    </row>
    <row r="84" spans="1:8" ht="16.5" customHeight="1">
      <c r="A84" s="42"/>
      <c r="B84" s="206"/>
      <c r="C84" s="206"/>
      <c r="D84" s="206"/>
      <c r="E84" s="206"/>
      <c r="F84" s="57"/>
      <c r="G84" s="57"/>
      <c r="H84" s="57"/>
    </row>
    <row r="85" spans="1:8" ht="16.5" customHeight="1">
      <c r="A85" s="42"/>
      <c r="B85" s="206"/>
      <c r="C85" s="206"/>
      <c r="D85" s="206"/>
      <c r="E85" s="206"/>
      <c r="F85" s="57"/>
      <c r="G85" s="57"/>
      <c r="H85" s="57"/>
    </row>
    <row r="86" spans="1:8" ht="16.5" customHeight="1">
      <c r="A86" s="42"/>
      <c r="B86" s="206"/>
      <c r="C86" s="206"/>
      <c r="D86" s="206"/>
      <c r="E86" s="206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4"/>
  <sheetViews>
    <sheetView showGridLines="0" tabSelected="1" topLeftCell="A31" zoomScale="85" zoomScaleNormal="85" workbookViewId="0">
      <selection activeCell="B46" sqref="B46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50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3" t="s">
        <v>146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</row>
    <row r="4" spans="2:25" ht="11.25" customHeight="1">
      <c r="B4" s="4"/>
    </row>
    <row r="5" spans="2:25" ht="15" customHeight="1"/>
    <row r="6" spans="2:25" s="5" customFormat="1" ht="15" customHeight="1">
      <c r="B6" s="208" t="s">
        <v>153</v>
      </c>
      <c r="C6" s="209"/>
      <c r="D6" s="210" t="s">
        <v>204</v>
      </c>
      <c r="E6" s="211"/>
      <c r="F6" s="212"/>
      <c r="G6" s="214"/>
      <c r="H6" s="214"/>
      <c r="Y6" s="3"/>
    </row>
    <row r="7" spans="2:25" s="5" customFormat="1" ht="15" customHeight="1">
      <c r="B7" s="208" t="s">
        <v>99</v>
      </c>
      <c r="C7" s="209"/>
      <c r="D7" s="210" t="s">
        <v>205</v>
      </c>
      <c r="E7" s="211"/>
      <c r="F7" s="212"/>
      <c r="Y7" s="3"/>
    </row>
    <row r="8" spans="2:25" s="5" customFormat="1" ht="15" customHeight="1">
      <c r="B8" s="208" t="s">
        <v>8</v>
      </c>
      <c r="C8" s="209"/>
      <c r="D8" s="210" t="s">
        <v>202</v>
      </c>
      <c r="E8" s="211"/>
      <c r="F8" s="212"/>
      <c r="Y8" s="3"/>
    </row>
    <row r="9" spans="2:25" s="5" customFormat="1" ht="27.75" customHeight="1">
      <c r="B9" s="208" t="s">
        <v>20</v>
      </c>
      <c r="C9" s="209"/>
      <c r="D9" s="153">
        <v>42193</v>
      </c>
      <c r="E9" s="105" t="s">
        <v>21</v>
      </c>
      <c r="F9" s="141">
        <v>42195</v>
      </c>
      <c r="H9" s="154"/>
      <c r="Y9" s="3"/>
    </row>
    <row r="10" spans="2:25" s="5" customFormat="1" ht="15" customHeight="1">
      <c r="B10" s="208" t="s">
        <v>1</v>
      </c>
      <c r="C10" s="209"/>
      <c r="D10" s="210"/>
      <c r="E10" s="211"/>
      <c r="F10" s="212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31</v>
      </c>
      <c r="C12" s="36" t="s">
        <v>107</v>
      </c>
      <c r="D12" s="11" t="s">
        <v>89</v>
      </c>
      <c r="E12" s="36" t="s">
        <v>143</v>
      </c>
      <c r="F12" s="11" t="s">
        <v>140</v>
      </c>
      <c r="G12" s="11" t="s">
        <v>22</v>
      </c>
      <c r="H12" s="7" t="s">
        <v>9</v>
      </c>
      <c r="I12" s="7" t="s">
        <v>10</v>
      </c>
      <c r="J12" s="7" t="s">
        <v>13</v>
      </c>
      <c r="K12" s="7" t="s">
        <v>11</v>
      </c>
      <c r="L12" s="7" t="s">
        <v>12</v>
      </c>
      <c r="M12" s="7" t="s">
        <v>14</v>
      </c>
      <c r="N12" s="7" t="s">
        <v>133</v>
      </c>
    </row>
    <row r="13" spans="2:25" ht="24">
      <c r="B13" s="36">
        <v>1</v>
      </c>
      <c r="C13" s="100" t="s">
        <v>139</v>
      </c>
      <c r="D13" s="144" t="s">
        <v>148</v>
      </c>
      <c r="E13" s="145" t="s">
        <v>165</v>
      </c>
      <c r="F13" s="175" t="s">
        <v>250</v>
      </c>
      <c r="G13" s="175" t="s">
        <v>249</v>
      </c>
      <c r="H13" s="153">
        <v>42168</v>
      </c>
      <c r="I13" s="141">
        <v>42208</v>
      </c>
      <c r="J13" s="143">
        <v>2</v>
      </c>
      <c r="K13" s="142">
        <v>42168</v>
      </c>
      <c r="L13" s="141">
        <v>42208</v>
      </c>
      <c r="M13" s="102">
        <v>2</v>
      </c>
      <c r="N13" s="102"/>
    </row>
    <row r="14" spans="2:25" ht="24">
      <c r="B14" s="36">
        <v>2</v>
      </c>
      <c r="C14" s="100" t="s">
        <v>139</v>
      </c>
      <c r="D14" s="144" t="s">
        <v>148</v>
      </c>
      <c r="E14" s="145" t="s">
        <v>232</v>
      </c>
      <c r="F14" s="175" t="s">
        <v>250</v>
      </c>
      <c r="G14" s="175" t="s">
        <v>249</v>
      </c>
      <c r="H14" s="153">
        <v>42168</v>
      </c>
      <c r="I14" s="141">
        <v>42208</v>
      </c>
      <c r="J14" s="143">
        <v>2</v>
      </c>
      <c r="K14" s="142">
        <v>42168</v>
      </c>
      <c r="L14" s="141">
        <v>42208</v>
      </c>
      <c r="M14" s="102">
        <v>2</v>
      </c>
      <c r="N14" s="102"/>
    </row>
    <row r="15" spans="2:25" ht="24">
      <c r="B15" s="36">
        <v>3</v>
      </c>
      <c r="C15" s="100" t="s">
        <v>139</v>
      </c>
      <c r="D15" s="144" t="s">
        <v>148</v>
      </c>
      <c r="E15" s="145" t="s">
        <v>231</v>
      </c>
      <c r="F15" s="175" t="s">
        <v>250</v>
      </c>
      <c r="G15" s="175" t="s">
        <v>249</v>
      </c>
      <c r="H15" s="153">
        <v>42168</v>
      </c>
      <c r="I15" s="141">
        <v>42208</v>
      </c>
      <c r="J15" s="143">
        <v>1.5</v>
      </c>
      <c r="K15" s="142">
        <v>42168</v>
      </c>
      <c r="L15" s="141">
        <v>42208</v>
      </c>
      <c r="M15" s="102">
        <v>1.8</v>
      </c>
      <c r="N15" s="102"/>
    </row>
    <row r="16" spans="2:25" ht="24">
      <c r="B16" s="36">
        <v>4</v>
      </c>
      <c r="C16" s="100" t="s">
        <v>139</v>
      </c>
      <c r="D16" s="144" t="s">
        <v>148</v>
      </c>
      <c r="E16" s="145" t="s">
        <v>162</v>
      </c>
      <c r="F16" s="175" t="s">
        <v>250</v>
      </c>
      <c r="G16" s="175" t="s">
        <v>249</v>
      </c>
      <c r="H16" s="153">
        <v>42168</v>
      </c>
      <c r="I16" s="141">
        <v>42208</v>
      </c>
      <c r="J16" s="143">
        <v>2</v>
      </c>
      <c r="K16" s="142">
        <v>42168</v>
      </c>
      <c r="L16" s="141">
        <v>42208</v>
      </c>
      <c r="M16" s="102">
        <v>1.5</v>
      </c>
      <c r="N16" s="102"/>
    </row>
    <row r="17" spans="1:14" ht="24">
      <c r="B17" s="36">
        <v>5</v>
      </c>
      <c r="C17" s="100" t="s">
        <v>139</v>
      </c>
      <c r="D17" s="144" t="s">
        <v>148</v>
      </c>
      <c r="E17" s="145" t="s">
        <v>163</v>
      </c>
      <c r="F17" s="175" t="s">
        <v>250</v>
      </c>
      <c r="G17" s="175" t="s">
        <v>249</v>
      </c>
      <c r="H17" s="153">
        <v>42168</v>
      </c>
      <c r="I17" s="141">
        <v>42208</v>
      </c>
      <c r="J17" s="143">
        <v>2</v>
      </c>
      <c r="K17" s="142">
        <v>42168</v>
      </c>
      <c r="L17" s="141">
        <v>42208</v>
      </c>
      <c r="M17" s="102">
        <v>1.5</v>
      </c>
      <c r="N17" s="102"/>
    </row>
    <row r="18" spans="1:14" ht="24">
      <c r="B18" s="36">
        <v>6</v>
      </c>
      <c r="C18" s="100" t="s">
        <v>139</v>
      </c>
      <c r="D18" s="144" t="s">
        <v>148</v>
      </c>
      <c r="E18" s="145" t="s">
        <v>233</v>
      </c>
      <c r="F18" s="175" t="s">
        <v>250</v>
      </c>
      <c r="G18" s="175" t="s">
        <v>249</v>
      </c>
      <c r="H18" s="153">
        <v>42168</v>
      </c>
      <c r="I18" s="141">
        <v>42208</v>
      </c>
      <c r="J18" s="143">
        <v>3</v>
      </c>
      <c r="K18" s="142">
        <v>42168</v>
      </c>
      <c r="L18" s="141">
        <v>42208</v>
      </c>
      <c r="M18" s="102">
        <v>2.5</v>
      </c>
      <c r="N18" s="102"/>
    </row>
    <row r="19" spans="1:14" ht="24">
      <c r="B19" s="36">
        <v>7</v>
      </c>
      <c r="C19" s="100" t="s">
        <v>139</v>
      </c>
      <c r="D19" s="144" t="s">
        <v>148</v>
      </c>
      <c r="E19" s="145" t="s">
        <v>166</v>
      </c>
      <c r="F19" s="175" t="s">
        <v>250</v>
      </c>
      <c r="G19" s="175" t="s">
        <v>249</v>
      </c>
      <c r="H19" s="153">
        <v>42168</v>
      </c>
      <c r="I19" s="141">
        <v>42208</v>
      </c>
      <c r="J19" s="143">
        <v>3</v>
      </c>
      <c r="K19" s="142">
        <v>42168</v>
      </c>
      <c r="L19" s="141">
        <v>42208</v>
      </c>
      <c r="M19" s="102">
        <v>2.5</v>
      </c>
      <c r="N19" s="102"/>
    </row>
    <row r="20" spans="1:14" ht="24">
      <c r="B20" s="36">
        <v>8</v>
      </c>
      <c r="C20" s="100" t="s">
        <v>139</v>
      </c>
      <c r="D20" s="144" t="s">
        <v>149</v>
      </c>
      <c r="E20" s="146" t="s">
        <v>234</v>
      </c>
      <c r="F20" s="175" t="s">
        <v>250</v>
      </c>
      <c r="G20" s="175" t="s">
        <v>249</v>
      </c>
      <c r="H20" s="153">
        <v>42168</v>
      </c>
      <c r="I20" s="141">
        <v>42208</v>
      </c>
      <c r="J20" s="143">
        <v>1</v>
      </c>
      <c r="K20" s="142">
        <v>42168</v>
      </c>
      <c r="L20" s="141">
        <v>42208</v>
      </c>
      <c r="M20" s="102">
        <v>1</v>
      </c>
      <c r="N20" s="102"/>
    </row>
    <row r="21" spans="1:14" ht="24">
      <c r="B21" s="36">
        <v>9</v>
      </c>
      <c r="C21" s="136" t="s">
        <v>139</v>
      </c>
      <c r="D21" s="147" t="s">
        <v>149</v>
      </c>
      <c r="E21" s="148" t="s">
        <v>167</v>
      </c>
      <c r="F21" s="175" t="s">
        <v>250</v>
      </c>
      <c r="G21" s="175" t="s">
        <v>249</v>
      </c>
      <c r="H21" s="153">
        <v>42168</v>
      </c>
      <c r="I21" s="141">
        <v>42208</v>
      </c>
      <c r="J21" s="143">
        <v>1</v>
      </c>
      <c r="K21" s="142">
        <v>42168</v>
      </c>
      <c r="L21" s="141">
        <v>42208</v>
      </c>
      <c r="M21" s="102">
        <v>1</v>
      </c>
      <c r="N21" s="102"/>
    </row>
    <row r="22" spans="1:14" ht="24">
      <c r="B22" s="36">
        <v>10</v>
      </c>
      <c r="C22" s="136" t="s">
        <v>139</v>
      </c>
      <c r="D22" s="147" t="s">
        <v>149</v>
      </c>
      <c r="E22" s="148" t="s">
        <v>168</v>
      </c>
      <c r="F22" s="175" t="s">
        <v>250</v>
      </c>
      <c r="G22" s="175" t="s">
        <v>249</v>
      </c>
      <c r="H22" s="153">
        <v>42168</v>
      </c>
      <c r="I22" s="141">
        <v>42208</v>
      </c>
      <c r="J22" s="143">
        <v>1</v>
      </c>
      <c r="K22" s="142">
        <v>42168</v>
      </c>
      <c r="L22" s="141">
        <v>42208</v>
      </c>
      <c r="M22" s="102">
        <v>1.5</v>
      </c>
      <c r="N22" s="102"/>
    </row>
    <row r="23" spans="1:14" ht="24">
      <c r="B23" s="36">
        <v>11</v>
      </c>
      <c r="C23" s="136" t="s">
        <v>139</v>
      </c>
      <c r="D23" s="147" t="s">
        <v>149</v>
      </c>
      <c r="E23" s="148" t="s">
        <v>235</v>
      </c>
      <c r="F23" s="175" t="s">
        <v>250</v>
      </c>
      <c r="G23" s="175" t="s">
        <v>249</v>
      </c>
      <c r="H23" s="153">
        <v>42168</v>
      </c>
      <c r="I23" s="141">
        <v>42208</v>
      </c>
      <c r="J23" s="143">
        <v>1.5</v>
      </c>
      <c r="K23" s="142">
        <v>42168</v>
      </c>
      <c r="L23" s="141">
        <v>42208</v>
      </c>
      <c r="M23" s="102">
        <v>1.6</v>
      </c>
      <c r="N23" s="102"/>
    </row>
    <row r="24" spans="1:14" ht="24">
      <c r="B24" s="36">
        <v>12</v>
      </c>
      <c r="C24" s="136" t="s">
        <v>139</v>
      </c>
      <c r="D24" s="147" t="s">
        <v>149</v>
      </c>
      <c r="E24" s="148" t="s">
        <v>236</v>
      </c>
      <c r="F24" s="175" t="s">
        <v>250</v>
      </c>
      <c r="G24" s="175" t="s">
        <v>249</v>
      </c>
      <c r="H24" s="153">
        <v>42168</v>
      </c>
      <c r="I24" s="141">
        <v>42208</v>
      </c>
      <c r="J24" s="143">
        <v>1</v>
      </c>
      <c r="K24" s="142">
        <v>42168</v>
      </c>
      <c r="L24" s="141">
        <v>42208</v>
      </c>
      <c r="M24" s="102">
        <v>1.5</v>
      </c>
      <c r="N24" s="102"/>
    </row>
    <row r="25" spans="1:14" ht="24">
      <c r="B25" s="36">
        <v>13</v>
      </c>
      <c r="C25" s="136" t="s">
        <v>139</v>
      </c>
      <c r="D25" s="147" t="s">
        <v>149</v>
      </c>
      <c r="E25" s="149" t="s">
        <v>237</v>
      </c>
      <c r="F25" s="175" t="s">
        <v>250</v>
      </c>
      <c r="G25" s="175" t="s">
        <v>249</v>
      </c>
      <c r="H25" s="153">
        <v>42168</v>
      </c>
      <c r="I25" s="141">
        <v>42208</v>
      </c>
      <c r="J25" s="143">
        <v>2</v>
      </c>
      <c r="K25" s="142">
        <v>42168</v>
      </c>
      <c r="L25" s="141">
        <v>42208</v>
      </c>
      <c r="M25" s="102">
        <v>3</v>
      </c>
      <c r="N25" s="102"/>
    </row>
    <row r="26" spans="1:14" ht="24">
      <c r="B26" s="36">
        <v>14</v>
      </c>
      <c r="C26" s="100" t="s">
        <v>139</v>
      </c>
      <c r="D26" s="150" t="s">
        <v>147</v>
      </c>
      <c r="E26" s="151" t="s">
        <v>223</v>
      </c>
      <c r="F26" s="175" t="s">
        <v>249</v>
      </c>
      <c r="G26" s="175" t="s">
        <v>249</v>
      </c>
      <c r="H26" s="153">
        <v>42168</v>
      </c>
      <c r="I26" s="141">
        <v>42208</v>
      </c>
      <c r="J26" s="143">
        <v>1</v>
      </c>
      <c r="K26" s="142">
        <v>42168</v>
      </c>
      <c r="L26" s="141">
        <v>42208</v>
      </c>
      <c r="M26" s="102">
        <v>2</v>
      </c>
      <c r="N26" s="102"/>
    </row>
    <row r="27" spans="1:14" ht="24">
      <c r="B27" s="36">
        <v>15</v>
      </c>
      <c r="C27" s="100" t="s">
        <v>139</v>
      </c>
      <c r="D27" s="150" t="s">
        <v>147</v>
      </c>
      <c r="E27" s="152" t="s">
        <v>224</v>
      </c>
      <c r="F27" s="175" t="s">
        <v>249</v>
      </c>
      <c r="G27" s="175" t="s">
        <v>249</v>
      </c>
      <c r="H27" s="153">
        <v>42168</v>
      </c>
      <c r="I27" s="141">
        <v>42208</v>
      </c>
      <c r="J27" s="143">
        <v>2</v>
      </c>
      <c r="K27" s="142">
        <v>42168</v>
      </c>
      <c r="L27" s="141">
        <v>42208</v>
      </c>
      <c r="M27" s="102">
        <v>3</v>
      </c>
      <c r="N27" s="102"/>
    </row>
    <row r="28" spans="1:14" ht="24">
      <c r="B28" s="36">
        <v>16</v>
      </c>
      <c r="C28" s="100" t="s">
        <v>139</v>
      </c>
      <c r="D28" s="150" t="s">
        <v>147</v>
      </c>
      <c r="E28" s="151" t="s">
        <v>225</v>
      </c>
      <c r="F28" s="175" t="s">
        <v>249</v>
      </c>
      <c r="G28" s="175" t="s">
        <v>249</v>
      </c>
      <c r="H28" s="153">
        <v>42168</v>
      </c>
      <c r="I28" s="141">
        <v>42208</v>
      </c>
      <c r="J28" s="143">
        <v>2.5</v>
      </c>
      <c r="K28" s="142">
        <v>42168</v>
      </c>
      <c r="L28" s="141">
        <v>42208</v>
      </c>
      <c r="M28" s="102">
        <v>2</v>
      </c>
      <c r="N28" s="102"/>
    </row>
    <row r="29" spans="1:14" ht="24">
      <c r="A29" s="10"/>
      <c r="B29" s="36">
        <v>17</v>
      </c>
      <c r="C29" s="100" t="s">
        <v>139</v>
      </c>
      <c r="D29" s="150" t="s">
        <v>147</v>
      </c>
      <c r="E29" s="146" t="s">
        <v>226</v>
      </c>
      <c r="F29" s="175" t="s">
        <v>249</v>
      </c>
      <c r="G29" s="175" t="s">
        <v>249</v>
      </c>
      <c r="H29" s="153">
        <v>42168</v>
      </c>
      <c r="I29" s="141">
        <v>42208</v>
      </c>
      <c r="J29" s="143">
        <v>2</v>
      </c>
      <c r="K29" s="142">
        <v>42168</v>
      </c>
      <c r="L29" s="141">
        <v>42208</v>
      </c>
      <c r="M29" s="102">
        <v>2</v>
      </c>
      <c r="N29" s="102"/>
    </row>
    <row r="30" spans="1:14" ht="33.75" customHeight="1">
      <c r="A30" s="10"/>
      <c r="B30" s="36">
        <v>18</v>
      </c>
      <c r="C30" s="100" t="s">
        <v>139</v>
      </c>
      <c r="D30" s="150" t="s">
        <v>147</v>
      </c>
      <c r="E30" s="146" t="s">
        <v>227</v>
      </c>
      <c r="F30" s="175" t="s">
        <v>249</v>
      </c>
      <c r="G30" s="175" t="s">
        <v>249</v>
      </c>
      <c r="H30" s="153">
        <v>42168</v>
      </c>
      <c r="I30" s="141">
        <v>42208</v>
      </c>
      <c r="J30" s="143">
        <v>1.5</v>
      </c>
      <c r="K30" s="142">
        <v>42168</v>
      </c>
      <c r="L30" s="141">
        <v>42208</v>
      </c>
      <c r="M30" s="102">
        <v>1.5</v>
      </c>
      <c r="N30" s="102"/>
    </row>
    <row r="31" spans="1:14" ht="24">
      <c r="A31" s="10"/>
      <c r="B31" s="36">
        <v>19</v>
      </c>
      <c r="C31" s="136" t="s">
        <v>139</v>
      </c>
      <c r="D31" s="155" t="s">
        <v>164</v>
      </c>
      <c r="E31" s="148" t="s">
        <v>241</v>
      </c>
      <c r="F31" s="175" t="s">
        <v>248</v>
      </c>
      <c r="G31" s="175" t="s">
        <v>249</v>
      </c>
      <c r="H31" s="153">
        <v>42168</v>
      </c>
      <c r="I31" s="141">
        <v>42208</v>
      </c>
      <c r="J31" s="143">
        <v>1.5</v>
      </c>
      <c r="K31" s="142">
        <v>42168</v>
      </c>
      <c r="L31" s="141">
        <v>42208</v>
      </c>
      <c r="M31" s="102">
        <v>2</v>
      </c>
      <c r="N31" s="102"/>
    </row>
    <row r="32" spans="1:14" ht="24">
      <c r="A32" s="10"/>
      <c r="B32" s="36">
        <v>20</v>
      </c>
      <c r="C32" s="136" t="s">
        <v>139</v>
      </c>
      <c r="D32" s="155" t="s">
        <v>164</v>
      </c>
      <c r="E32" s="148" t="s">
        <v>239</v>
      </c>
      <c r="F32" s="175" t="s">
        <v>248</v>
      </c>
      <c r="G32" s="175" t="s">
        <v>249</v>
      </c>
      <c r="H32" s="153">
        <v>42168</v>
      </c>
      <c r="I32" s="141">
        <v>42208</v>
      </c>
      <c r="J32" s="143">
        <v>1</v>
      </c>
      <c r="K32" s="142">
        <v>42168</v>
      </c>
      <c r="L32" s="141">
        <v>42208</v>
      </c>
      <c r="M32" s="102">
        <v>1</v>
      </c>
      <c r="N32" s="102"/>
    </row>
    <row r="33" spans="1:14" ht="24">
      <c r="A33" s="10"/>
      <c r="B33" s="36">
        <v>21</v>
      </c>
      <c r="C33" s="136" t="s">
        <v>139</v>
      </c>
      <c r="D33" s="155" t="s">
        <v>164</v>
      </c>
      <c r="E33" s="148" t="s">
        <v>238</v>
      </c>
      <c r="F33" s="175" t="s">
        <v>248</v>
      </c>
      <c r="G33" s="175" t="s">
        <v>249</v>
      </c>
      <c r="H33" s="153">
        <v>42168</v>
      </c>
      <c r="I33" s="141">
        <v>42208</v>
      </c>
      <c r="J33" s="143">
        <v>0.5</v>
      </c>
      <c r="K33" s="142">
        <v>42168</v>
      </c>
      <c r="L33" s="141">
        <v>42208</v>
      </c>
      <c r="M33" s="102">
        <v>1</v>
      </c>
      <c r="N33" s="102"/>
    </row>
    <row r="34" spans="1:14" ht="24">
      <c r="A34" s="10"/>
      <c r="B34" s="36">
        <v>22</v>
      </c>
      <c r="C34" s="100" t="s">
        <v>139</v>
      </c>
      <c r="D34" s="155" t="s">
        <v>164</v>
      </c>
      <c r="E34" s="175" t="s">
        <v>240</v>
      </c>
      <c r="F34" s="175" t="s">
        <v>248</v>
      </c>
      <c r="G34" s="175" t="s">
        <v>249</v>
      </c>
      <c r="H34" s="153">
        <v>42168</v>
      </c>
      <c r="I34" s="141">
        <v>42208</v>
      </c>
      <c r="J34" s="143">
        <v>1.5</v>
      </c>
      <c r="K34" s="142">
        <v>42168</v>
      </c>
      <c r="L34" s="141">
        <v>42208</v>
      </c>
      <c r="M34" s="102"/>
      <c r="N34" s="102"/>
    </row>
    <row r="35" spans="1:14" ht="24">
      <c r="A35" s="10"/>
      <c r="B35" s="36">
        <v>23</v>
      </c>
      <c r="C35" s="100" t="s">
        <v>139</v>
      </c>
      <c r="D35" s="155" t="s">
        <v>164</v>
      </c>
      <c r="E35" s="175" t="s">
        <v>242</v>
      </c>
      <c r="F35" s="175" t="s">
        <v>248</v>
      </c>
      <c r="G35" s="175" t="s">
        <v>249</v>
      </c>
      <c r="H35" s="153"/>
      <c r="I35" s="141"/>
      <c r="J35" s="143"/>
      <c r="K35" s="142"/>
      <c r="L35" s="141"/>
      <c r="M35" s="102"/>
      <c r="N35" s="102"/>
    </row>
    <row r="36" spans="1:14" ht="24">
      <c r="A36" s="10"/>
      <c r="B36" s="36">
        <v>24</v>
      </c>
      <c r="C36" s="100" t="s">
        <v>139</v>
      </c>
      <c r="D36" s="155" t="s">
        <v>164</v>
      </c>
      <c r="E36" s="175" t="s">
        <v>239</v>
      </c>
      <c r="F36" s="175" t="s">
        <v>248</v>
      </c>
      <c r="G36" s="175" t="s">
        <v>249</v>
      </c>
      <c r="H36" s="153"/>
      <c r="I36" s="141"/>
      <c r="J36" s="143"/>
      <c r="K36" s="142"/>
      <c r="L36" s="141"/>
      <c r="M36" s="102"/>
      <c r="N36" s="102"/>
    </row>
    <row r="37" spans="1:14" ht="24">
      <c r="A37" s="10"/>
      <c r="B37" s="36">
        <v>25</v>
      </c>
      <c r="C37" s="100" t="s">
        <v>139</v>
      </c>
      <c r="D37" s="155" t="s">
        <v>164</v>
      </c>
      <c r="E37" s="175" t="s">
        <v>243</v>
      </c>
      <c r="F37" s="175" t="s">
        <v>248</v>
      </c>
      <c r="G37" s="175" t="s">
        <v>249</v>
      </c>
      <c r="H37" s="153"/>
      <c r="I37" s="141"/>
      <c r="J37" s="143"/>
      <c r="K37" s="142"/>
      <c r="L37" s="141"/>
      <c r="M37" s="102"/>
      <c r="N37" s="102"/>
    </row>
    <row r="38" spans="1:14" ht="24">
      <c r="A38" s="10"/>
      <c r="B38" s="36">
        <v>26</v>
      </c>
      <c r="C38" s="100" t="s">
        <v>139</v>
      </c>
      <c r="D38" s="155" t="s">
        <v>164</v>
      </c>
      <c r="E38" s="175" t="s">
        <v>244</v>
      </c>
      <c r="F38" s="175" t="s">
        <v>248</v>
      </c>
      <c r="G38" s="175" t="s">
        <v>249</v>
      </c>
      <c r="H38" s="153"/>
      <c r="I38" s="141"/>
      <c r="J38" s="143"/>
      <c r="K38" s="142"/>
      <c r="L38" s="141"/>
      <c r="M38" s="102"/>
      <c r="N38" s="102"/>
    </row>
    <row r="39" spans="1:14" ht="24">
      <c r="A39" s="10"/>
      <c r="B39" s="36">
        <v>27</v>
      </c>
      <c r="C39" s="100" t="s">
        <v>139</v>
      </c>
      <c r="D39" s="155" t="s">
        <v>164</v>
      </c>
      <c r="E39" s="175" t="s">
        <v>245</v>
      </c>
      <c r="F39" s="175" t="s">
        <v>248</v>
      </c>
      <c r="G39" s="175" t="s">
        <v>249</v>
      </c>
      <c r="H39" s="153"/>
      <c r="I39" s="141"/>
      <c r="J39" s="143"/>
      <c r="K39" s="142"/>
      <c r="L39" s="141"/>
      <c r="M39" s="102"/>
      <c r="N39" s="102"/>
    </row>
    <row r="40" spans="1:14" ht="24">
      <c r="A40" s="10"/>
      <c r="B40" s="36">
        <v>28</v>
      </c>
      <c r="C40" s="100" t="s">
        <v>139</v>
      </c>
      <c r="D40" s="155" t="s">
        <v>164</v>
      </c>
      <c r="E40" s="175" t="s">
        <v>246</v>
      </c>
      <c r="F40" s="175" t="s">
        <v>248</v>
      </c>
      <c r="G40" s="175" t="s">
        <v>249</v>
      </c>
      <c r="H40" s="153"/>
      <c r="I40" s="141"/>
      <c r="J40" s="143"/>
      <c r="K40" s="142"/>
      <c r="L40" s="141"/>
      <c r="M40" s="102"/>
      <c r="N40" s="102"/>
    </row>
    <row r="41" spans="1:14" ht="24">
      <c r="A41" s="10"/>
      <c r="B41" s="36">
        <v>29</v>
      </c>
      <c r="C41" s="100" t="s">
        <v>139</v>
      </c>
      <c r="D41" s="155" t="s">
        <v>164</v>
      </c>
      <c r="E41" s="175" t="s">
        <v>247</v>
      </c>
      <c r="F41" s="175" t="s">
        <v>248</v>
      </c>
      <c r="G41" s="175" t="s">
        <v>249</v>
      </c>
      <c r="H41" s="153"/>
      <c r="I41" s="141"/>
      <c r="J41" s="143"/>
      <c r="K41" s="142"/>
      <c r="L41" s="141"/>
      <c r="M41" s="102"/>
      <c r="N41" s="102"/>
    </row>
    <row r="42" spans="1:14" ht="24">
      <c r="A42" s="10"/>
      <c r="B42" s="36">
        <v>30</v>
      </c>
      <c r="C42" s="157" t="s">
        <v>139</v>
      </c>
      <c r="D42" s="158" t="s">
        <v>151</v>
      </c>
      <c r="E42" s="159" t="s">
        <v>154</v>
      </c>
      <c r="F42" s="160" t="s">
        <v>248</v>
      </c>
      <c r="G42" s="175" t="s">
        <v>249</v>
      </c>
      <c r="H42" s="153">
        <v>42168</v>
      </c>
      <c r="I42" s="141">
        <v>42208</v>
      </c>
      <c r="J42" s="161">
        <v>1.5</v>
      </c>
      <c r="K42" s="142">
        <v>42168</v>
      </c>
      <c r="L42" s="141">
        <v>42208</v>
      </c>
      <c r="M42" s="102">
        <v>2</v>
      </c>
      <c r="N42" s="102"/>
    </row>
    <row r="43" spans="1:14" ht="24">
      <c r="A43" s="10"/>
      <c r="B43" s="36">
        <v>31</v>
      </c>
      <c r="C43" s="136" t="s">
        <v>139</v>
      </c>
      <c r="D43" s="147" t="s">
        <v>151</v>
      </c>
      <c r="E43" s="140" t="s">
        <v>228</v>
      </c>
      <c r="F43" s="175" t="s">
        <v>248</v>
      </c>
      <c r="G43" s="175" t="s">
        <v>249</v>
      </c>
      <c r="H43" s="153">
        <v>42168</v>
      </c>
      <c r="I43" s="141">
        <v>42208</v>
      </c>
      <c r="J43" s="143">
        <v>2</v>
      </c>
      <c r="K43" s="142">
        <v>42168</v>
      </c>
      <c r="L43" s="141">
        <v>42208</v>
      </c>
      <c r="M43" s="102">
        <v>2</v>
      </c>
      <c r="N43" s="102"/>
    </row>
    <row r="44" spans="1:14" ht="24">
      <c r="A44" s="10"/>
      <c r="B44" s="36">
        <v>32</v>
      </c>
      <c r="C44" s="136" t="s">
        <v>139</v>
      </c>
      <c r="D44" s="147" t="s">
        <v>151</v>
      </c>
      <c r="E44" s="101" t="s">
        <v>229</v>
      </c>
      <c r="F44" s="175" t="s">
        <v>248</v>
      </c>
      <c r="G44" s="175" t="s">
        <v>249</v>
      </c>
      <c r="H44" s="153">
        <v>42168</v>
      </c>
      <c r="I44" s="141">
        <v>42208</v>
      </c>
      <c r="J44" s="143">
        <v>1.5</v>
      </c>
      <c r="K44" s="142">
        <v>42168</v>
      </c>
      <c r="L44" s="141">
        <v>42208</v>
      </c>
      <c r="M44" s="102"/>
      <c r="N44" s="102"/>
    </row>
    <row r="45" spans="1:14" ht="24">
      <c r="A45" s="10"/>
      <c r="B45" s="36">
        <v>33</v>
      </c>
      <c r="C45" s="136" t="s">
        <v>139</v>
      </c>
      <c r="D45" s="147" t="s">
        <v>151</v>
      </c>
      <c r="E45" s="101" t="s">
        <v>230</v>
      </c>
      <c r="F45" s="175" t="s">
        <v>248</v>
      </c>
      <c r="G45" s="175" t="s">
        <v>249</v>
      </c>
      <c r="H45" s="153">
        <v>42168</v>
      </c>
      <c r="I45" s="141">
        <v>42208</v>
      </c>
      <c r="J45" s="143">
        <v>1.5</v>
      </c>
      <c r="K45" s="142">
        <v>42168</v>
      </c>
      <c r="L45" s="141">
        <v>42208</v>
      </c>
      <c r="M45" s="102"/>
      <c r="N45" s="102"/>
    </row>
    <row r="48" spans="1:14" ht="12.75" customHeight="1">
      <c r="B48" s="8"/>
      <c r="J48" s="103">
        <f>SUM(J13:J47)</f>
        <v>43</v>
      </c>
      <c r="L48" s="104" t="s">
        <v>15</v>
      </c>
      <c r="M48" s="103">
        <f>SUM(M13:M47)</f>
        <v>41.900000000000006</v>
      </c>
    </row>
    <row r="49" spans="1:5">
      <c r="A49" s="10"/>
      <c r="B49" s="8"/>
      <c r="D49" s="9"/>
      <c r="E49" s="9"/>
    </row>
    <row r="50" spans="1:5">
      <c r="A50" s="10"/>
      <c r="D50" s="174" t="s">
        <v>217</v>
      </c>
      <c r="E50" s="101" t="s">
        <v>248</v>
      </c>
    </row>
    <row r="51" spans="1:5">
      <c r="A51" s="10"/>
      <c r="D51" s="174" t="s">
        <v>205</v>
      </c>
      <c r="E51" s="174" t="s">
        <v>249</v>
      </c>
    </row>
    <row r="52" spans="1:5" ht="12.75" customHeight="1">
      <c r="D52" s="174" t="s">
        <v>219</v>
      </c>
      <c r="E52" s="174" t="s">
        <v>250</v>
      </c>
    </row>
    <row r="53" spans="1:5">
      <c r="D53" s="174" t="s">
        <v>204</v>
      </c>
      <c r="E53" s="174" t="s">
        <v>252</v>
      </c>
    </row>
    <row r="54" spans="1:5">
      <c r="D54" s="174" t="s">
        <v>222</v>
      </c>
      <c r="E54" s="174" t="s">
        <v>251</v>
      </c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disablePrompts="1" count="4">
    <dataValidation type="list" allowBlank="1" showInputMessage="1" showErrorMessage="1" sqref="D24:D25 D31:D45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45">
      <formula1>TipoProy</formula1>
    </dataValidation>
    <dataValidation type="list" allowBlank="1" showInputMessage="1" showErrorMessage="1" sqref="E44:E45">
      <formula1>IF(C44="Fast Track",e_fast,IF(C44="Configuraciones Tipo o Nuevas",e_tipo,IF(C44="Desarrollos Departamentales",e_depar,IF(C44="Desarrollos Adicionales ATIS",e_atis,IF(C44="Definición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D32" sqref="D32:E3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15" t="s">
        <v>29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M3" s="32"/>
    </row>
    <row r="4" spans="1:15" s="28" customFormat="1" ht="60" customHeight="1">
      <c r="A4" s="27" t="s">
        <v>24</v>
      </c>
      <c r="B4" s="27" t="s">
        <v>78</v>
      </c>
      <c r="C4" s="89" t="s">
        <v>107</v>
      </c>
      <c r="D4" s="89" t="s">
        <v>142</v>
      </c>
      <c r="E4" s="27" t="s">
        <v>96</v>
      </c>
      <c r="F4" s="27" t="s">
        <v>22</v>
      </c>
      <c r="G4" s="27" t="s">
        <v>25</v>
      </c>
      <c r="H4" s="89" t="s">
        <v>34</v>
      </c>
      <c r="I4" s="27" t="s">
        <v>32</v>
      </c>
      <c r="J4" s="27" t="s">
        <v>141</v>
      </c>
      <c r="K4" s="27" t="s">
        <v>33</v>
      </c>
      <c r="L4" s="27" t="s">
        <v>26</v>
      </c>
      <c r="M4" s="27" t="s">
        <v>27</v>
      </c>
      <c r="N4" s="27" t="s">
        <v>28</v>
      </c>
      <c r="O4" s="27" t="s">
        <v>86</v>
      </c>
    </row>
    <row r="5" spans="1:15" ht="24">
      <c r="A5" s="106">
        <v>1</v>
      </c>
      <c r="B5" s="107">
        <v>2</v>
      </c>
      <c r="C5" s="108" t="str">
        <f>VLOOKUP(B5,Planificación!$B$13:$E$94,2,FALSE)</f>
        <v>Desarrollo de Sistemas</v>
      </c>
      <c r="D5" s="109" t="s">
        <v>169</v>
      </c>
      <c r="E5" s="108" t="s">
        <v>220</v>
      </c>
      <c r="F5" s="108" t="s">
        <v>218</v>
      </c>
      <c r="G5" s="111" t="s">
        <v>170</v>
      </c>
      <c r="H5" s="110" t="s">
        <v>136</v>
      </c>
      <c r="I5" s="110" t="s">
        <v>82</v>
      </c>
      <c r="J5" s="110" t="s">
        <v>218</v>
      </c>
      <c r="K5" s="112"/>
      <c r="L5" s="113">
        <v>42180</v>
      </c>
      <c r="M5" s="113">
        <v>42208</v>
      </c>
      <c r="N5" s="114">
        <v>1</v>
      </c>
      <c r="O5" s="126"/>
    </row>
    <row r="6" spans="1:15" ht="24">
      <c r="A6" s="106">
        <v>2</v>
      </c>
      <c r="B6" s="107">
        <v>1</v>
      </c>
      <c r="C6" s="108" t="str">
        <f>VLOOKUP(B6,Planificación!$B$13:$E$94,2,FALSE)</f>
        <v>Desarrollo de Sistemas</v>
      </c>
      <c r="D6" s="109" t="s">
        <v>156</v>
      </c>
      <c r="E6" s="108" t="s">
        <v>220</v>
      </c>
      <c r="F6" s="108" t="s">
        <v>218</v>
      </c>
      <c r="G6" s="111" t="s">
        <v>155</v>
      </c>
      <c r="H6" s="110" t="s">
        <v>136</v>
      </c>
      <c r="I6" s="110" t="s">
        <v>82</v>
      </c>
      <c r="J6" s="110" t="s">
        <v>218</v>
      </c>
      <c r="K6" s="112"/>
      <c r="L6" s="113">
        <v>42180</v>
      </c>
      <c r="M6" s="113">
        <v>42208</v>
      </c>
      <c r="N6" s="114">
        <v>1</v>
      </c>
      <c r="O6" s="126"/>
    </row>
    <row r="7" spans="1:15" ht="24">
      <c r="A7" s="106">
        <v>3</v>
      </c>
      <c r="B7" s="107">
        <v>1</v>
      </c>
      <c r="C7" s="108" t="str">
        <f>VLOOKUP(B7,Planificación!$B$13:$E$94,2,FALSE)</f>
        <v>Desarrollo de Sistemas</v>
      </c>
      <c r="D7" s="109" t="s">
        <v>157</v>
      </c>
      <c r="E7" s="108" t="s">
        <v>220</v>
      </c>
      <c r="F7" s="108" t="s">
        <v>218</v>
      </c>
      <c r="G7" s="111" t="s">
        <v>171</v>
      </c>
      <c r="H7" s="110" t="s">
        <v>136</v>
      </c>
      <c r="I7" s="110" t="s">
        <v>82</v>
      </c>
      <c r="J7" s="110" t="s">
        <v>218</v>
      </c>
      <c r="K7" s="112"/>
      <c r="L7" s="113">
        <v>42180</v>
      </c>
      <c r="M7" s="113">
        <v>42208</v>
      </c>
      <c r="N7" s="114">
        <v>1</v>
      </c>
      <c r="O7" s="126"/>
    </row>
    <row r="8" spans="1:15" ht="24">
      <c r="A8" s="106">
        <v>4</v>
      </c>
      <c r="B8" s="162">
        <v>3</v>
      </c>
      <c r="C8" s="163" t="str">
        <f>VLOOKUP(B8,Planificación!$B$13:$E$94,2,FALSE)</f>
        <v>Desarrollo de Sistemas</v>
      </c>
      <c r="D8" s="164" t="s">
        <v>172</v>
      </c>
      <c r="E8" s="108" t="s">
        <v>220</v>
      </c>
      <c r="F8" s="108" t="s">
        <v>218</v>
      </c>
      <c r="G8" s="165" t="s">
        <v>199</v>
      </c>
      <c r="H8" s="166" t="s">
        <v>136</v>
      </c>
      <c r="I8" s="166" t="s">
        <v>82</v>
      </c>
      <c r="J8" s="110" t="s">
        <v>218</v>
      </c>
      <c r="K8" s="167"/>
      <c r="L8" s="113">
        <v>42180</v>
      </c>
      <c r="M8" s="113">
        <v>42208</v>
      </c>
      <c r="N8" s="168">
        <v>1</v>
      </c>
      <c r="O8" s="169"/>
    </row>
    <row r="9" spans="1:15" ht="24">
      <c r="A9" s="106">
        <v>5</v>
      </c>
      <c r="B9" s="162">
        <v>3</v>
      </c>
      <c r="C9" s="163" t="str">
        <f>VLOOKUP(B9,Planificación!$B$13:$E$94,2,FALSE)</f>
        <v>Desarrollo de Sistemas</v>
      </c>
      <c r="D9" s="164" t="s">
        <v>173</v>
      </c>
      <c r="E9" s="108" t="s">
        <v>220</v>
      </c>
      <c r="F9" s="108" t="s">
        <v>218</v>
      </c>
      <c r="G9" s="165" t="s">
        <v>174</v>
      </c>
      <c r="H9" s="166" t="s">
        <v>136</v>
      </c>
      <c r="I9" s="166" t="s">
        <v>82</v>
      </c>
      <c r="J9" s="110" t="s">
        <v>218</v>
      </c>
      <c r="K9" s="167"/>
      <c r="L9" s="113">
        <v>42180</v>
      </c>
      <c r="M9" s="113">
        <v>42208</v>
      </c>
      <c r="N9" s="168">
        <v>1</v>
      </c>
      <c r="O9" s="169"/>
    </row>
    <row r="10" spans="1:15" ht="24">
      <c r="A10" s="106">
        <v>6</v>
      </c>
      <c r="B10" s="107">
        <v>2</v>
      </c>
      <c r="C10" s="108" t="str">
        <f>VLOOKUP(B10,Planificación!$B$13:$E$94,2,FALSE)</f>
        <v>Desarrollo de Sistemas</v>
      </c>
      <c r="D10" s="109" t="s">
        <v>175</v>
      </c>
      <c r="E10" s="108" t="s">
        <v>220</v>
      </c>
      <c r="F10" s="108" t="s">
        <v>218</v>
      </c>
      <c r="G10" s="111" t="s">
        <v>176</v>
      </c>
      <c r="H10" s="110" t="s">
        <v>136</v>
      </c>
      <c r="I10" s="110" t="s">
        <v>82</v>
      </c>
      <c r="J10" s="110" t="s">
        <v>218</v>
      </c>
      <c r="K10" s="112"/>
      <c r="L10" s="113">
        <v>42180</v>
      </c>
      <c r="M10" s="113">
        <v>42208</v>
      </c>
      <c r="N10" s="114">
        <v>1</v>
      </c>
      <c r="O10" s="126"/>
    </row>
    <row r="11" spans="1:15" ht="24">
      <c r="A11" s="106">
        <v>7</v>
      </c>
      <c r="B11" s="107">
        <v>2</v>
      </c>
      <c r="C11" s="108" t="s">
        <v>139</v>
      </c>
      <c r="D11" s="109" t="s">
        <v>196</v>
      </c>
      <c r="E11" s="108" t="s">
        <v>220</v>
      </c>
      <c r="F11" s="108" t="s">
        <v>218</v>
      </c>
      <c r="G11" s="156" t="s">
        <v>178</v>
      </c>
      <c r="H11" s="110" t="s">
        <v>136</v>
      </c>
      <c r="I11" s="110" t="s">
        <v>82</v>
      </c>
      <c r="J11" s="110" t="s">
        <v>218</v>
      </c>
      <c r="K11" s="112"/>
      <c r="L11" s="113">
        <v>42180</v>
      </c>
      <c r="M11" s="113">
        <v>42208</v>
      </c>
      <c r="N11" s="114">
        <v>1</v>
      </c>
      <c r="O11" s="126"/>
    </row>
    <row r="12" spans="1:15" ht="24">
      <c r="A12" s="106">
        <v>8</v>
      </c>
      <c r="B12" s="107">
        <v>2</v>
      </c>
      <c r="C12" s="108" t="s">
        <v>139</v>
      </c>
      <c r="D12" s="109" t="s">
        <v>177</v>
      </c>
      <c r="E12" s="108" t="s">
        <v>220</v>
      </c>
      <c r="F12" s="108" t="s">
        <v>218</v>
      </c>
      <c r="G12" s="111" t="s">
        <v>179</v>
      </c>
      <c r="H12" s="110" t="s">
        <v>136</v>
      </c>
      <c r="I12" s="110" t="s">
        <v>82</v>
      </c>
      <c r="J12" s="110" t="s">
        <v>218</v>
      </c>
      <c r="K12" s="112"/>
      <c r="L12" s="113">
        <v>42180</v>
      </c>
      <c r="M12" s="113">
        <v>42208</v>
      </c>
      <c r="N12" s="114">
        <v>1</v>
      </c>
      <c r="O12" s="126"/>
    </row>
    <row r="13" spans="1:15" ht="24">
      <c r="A13" s="106">
        <v>9</v>
      </c>
      <c r="B13" s="107">
        <v>2</v>
      </c>
      <c r="C13" s="108" t="str">
        <f>VLOOKUP(B13,Planificación!$B$13:$E$94,2,FALSE)</f>
        <v>Desarrollo de Sistemas</v>
      </c>
      <c r="D13" s="109" t="s">
        <v>158</v>
      </c>
      <c r="E13" s="108" t="s">
        <v>220</v>
      </c>
      <c r="F13" s="108" t="s">
        <v>218</v>
      </c>
      <c r="G13" s="111" t="s">
        <v>181</v>
      </c>
      <c r="H13" s="110" t="s">
        <v>136</v>
      </c>
      <c r="I13" s="110" t="s">
        <v>82</v>
      </c>
      <c r="J13" s="110" t="s">
        <v>218</v>
      </c>
      <c r="K13" s="112"/>
      <c r="L13" s="113">
        <v>42180</v>
      </c>
      <c r="M13" s="113">
        <v>42208</v>
      </c>
      <c r="N13" s="114">
        <v>1</v>
      </c>
      <c r="O13" s="126"/>
    </row>
    <row r="14" spans="1:15" s="170" customFormat="1" ht="24">
      <c r="A14" s="106">
        <v>10</v>
      </c>
      <c r="B14" s="162">
        <v>3</v>
      </c>
      <c r="C14" s="163" t="str">
        <f>VLOOKUP(B14,Planificación!$B$13:$E$94,2,FALSE)</f>
        <v>Desarrollo de Sistemas</v>
      </c>
      <c r="D14" s="164" t="s">
        <v>180</v>
      </c>
      <c r="E14" s="108" t="s">
        <v>220</v>
      </c>
      <c r="F14" s="108" t="s">
        <v>218</v>
      </c>
      <c r="G14" s="171" t="s">
        <v>183</v>
      </c>
      <c r="H14" s="166" t="s">
        <v>136</v>
      </c>
      <c r="I14" s="166" t="s">
        <v>82</v>
      </c>
      <c r="J14" s="110" t="s">
        <v>218</v>
      </c>
      <c r="K14" s="167"/>
      <c r="L14" s="113">
        <v>42180</v>
      </c>
      <c r="M14" s="113">
        <v>42208</v>
      </c>
      <c r="N14" s="168">
        <v>1</v>
      </c>
      <c r="O14" s="169"/>
    </row>
    <row r="15" spans="1:15" ht="24">
      <c r="A15" s="106">
        <v>11</v>
      </c>
      <c r="B15" s="107">
        <v>2</v>
      </c>
      <c r="C15" s="108" t="str">
        <f>VLOOKUP(B15,Planificación!$B$13:$E$94,2,FALSE)</f>
        <v>Desarrollo de Sistemas</v>
      </c>
      <c r="D15" s="109" t="s">
        <v>182</v>
      </c>
      <c r="E15" s="108" t="s">
        <v>220</v>
      </c>
      <c r="F15" s="108" t="s">
        <v>218</v>
      </c>
      <c r="G15" s="111" t="s">
        <v>159</v>
      </c>
      <c r="H15" s="110" t="s">
        <v>137</v>
      </c>
      <c r="I15" s="110" t="s">
        <v>82</v>
      </c>
      <c r="J15" s="110" t="s">
        <v>218</v>
      </c>
      <c r="K15" s="112"/>
      <c r="L15" s="113">
        <v>42180</v>
      </c>
      <c r="M15" s="113">
        <v>42208</v>
      </c>
      <c r="N15" s="114">
        <v>1</v>
      </c>
      <c r="O15" s="126"/>
    </row>
    <row r="16" spans="1:15" ht="24">
      <c r="A16" s="106">
        <v>12</v>
      </c>
      <c r="B16" s="107">
        <v>2</v>
      </c>
      <c r="C16" s="108" t="str">
        <f>VLOOKUP(B16,Planificación!$B$13:$E$94,2,FALSE)</f>
        <v>Desarrollo de Sistemas</v>
      </c>
      <c r="D16" s="109" t="s">
        <v>195</v>
      </c>
      <c r="E16" s="108" t="s">
        <v>220</v>
      </c>
      <c r="F16" s="108" t="s">
        <v>218</v>
      </c>
      <c r="G16" s="111" t="s">
        <v>161</v>
      </c>
      <c r="H16" s="110" t="s">
        <v>136</v>
      </c>
      <c r="I16" s="110" t="s">
        <v>82</v>
      </c>
      <c r="J16" s="110" t="s">
        <v>218</v>
      </c>
      <c r="K16" s="112"/>
      <c r="L16" s="113">
        <v>42180</v>
      </c>
      <c r="M16" s="113">
        <v>42208</v>
      </c>
      <c r="N16" s="114">
        <v>1</v>
      </c>
      <c r="O16" s="126"/>
    </row>
    <row r="17" spans="1:15" ht="24">
      <c r="A17" s="106">
        <v>13</v>
      </c>
      <c r="B17" s="107">
        <v>2</v>
      </c>
      <c r="C17" s="108" t="str">
        <f>VLOOKUP(B17,Planificación!$B$13:$E$94,2,FALSE)</f>
        <v>Desarrollo de Sistemas</v>
      </c>
      <c r="D17" s="109" t="s">
        <v>194</v>
      </c>
      <c r="E17" s="108" t="s">
        <v>220</v>
      </c>
      <c r="F17" s="108" t="s">
        <v>218</v>
      </c>
      <c r="G17" s="111" t="s">
        <v>197</v>
      </c>
      <c r="H17" s="110" t="s">
        <v>136</v>
      </c>
      <c r="I17" s="110" t="s">
        <v>82</v>
      </c>
      <c r="J17" s="110" t="s">
        <v>218</v>
      </c>
      <c r="K17" s="112"/>
      <c r="L17" s="113">
        <v>42180</v>
      </c>
      <c r="M17" s="113">
        <v>42208</v>
      </c>
      <c r="N17" s="114">
        <v>1</v>
      </c>
      <c r="O17" s="126"/>
    </row>
    <row r="18" spans="1:15" ht="36" customHeight="1">
      <c r="A18" s="106">
        <v>14</v>
      </c>
      <c r="B18" s="107">
        <v>2</v>
      </c>
      <c r="C18" s="108" t="str">
        <f>VLOOKUP(B18,Planificación!$B$13:$E$94,2,FALSE)</f>
        <v>Desarrollo de Sistemas</v>
      </c>
      <c r="D18" s="109" t="s">
        <v>160</v>
      </c>
      <c r="E18" s="108" t="s">
        <v>218</v>
      </c>
      <c r="F18" s="108" t="s">
        <v>218</v>
      </c>
      <c r="G18" s="111" t="s">
        <v>198</v>
      </c>
      <c r="H18" s="110" t="s">
        <v>136</v>
      </c>
      <c r="I18" s="110" t="s">
        <v>82</v>
      </c>
      <c r="J18" s="110" t="s">
        <v>218</v>
      </c>
      <c r="K18" s="112"/>
      <c r="L18" s="113">
        <v>42180</v>
      </c>
      <c r="M18" s="113">
        <v>42208</v>
      </c>
      <c r="N18" s="114">
        <v>1</v>
      </c>
      <c r="O18" s="126"/>
    </row>
    <row r="19" spans="1:15" ht="24">
      <c r="A19" s="106">
        <v>15</v>
      </c>
      <c r="B19" s="107">
        <v>2</v>
      </c>
      <c r="C19" s="108" t="str">
        <f>VLOOKUP(B19,Planificación!$B$13:$E$94,2,FALSE)</f>
        <v>Desarrollo de Sistemas</v>
      </c>
      <c r="D19" s="109" t="s">
        <v>193</v>
      </c>
      <c r="E19" s="108" t="s">
        <v>218</v>
      </c>
      <c r="F19" s="108" t="s">
        <v>218</v>
      </c>
      <c r="G19" s="111" t="s">
        <v>197</v>
      </c>
      <c r="H19" s="110" t="s">
        <v>136</v>
      </c>
      <c r="I19" s="110" t="s">
        <v>82</v>
      </c>
      <c r="J19" s="110" t="s">
        <v>218</v>
      </c>
      <c r="K19" s="112"/>
      <c r="L19" s="113">
        <v>42180</v>
      </c>
      <c r="M19" s="113">
        <v>42208</v>
      </c>
      <c r="N19" s="114">
        <v>2</v>
      </c>
      <c r="O19" s="126"/>
    </row>
    <row r="20" spans="1:15" ht="24">
      <c r="A20" s="106">
        <v>16</v>
      </c>
      <c r="B20" s="107">
        <v>2</v>
      </c>
      <c r="C20" s="108" t="str">
        <f>VLOOKUP(B20,Planificación!$B$13:$E$94,2,FALSE)</f>
        <v>Desarrollo de Sistemas</v>
      </c>
      <c r="D20" s="109" t="s">
        <v>192</v>
      </c>
      <c r="E20" s="108" t="s">
        <v>218</v>
      </c>
      <c r="F20" s="108" t="s">
        <v>218</v>
      </c>
      <c r="G20" s="111" t="s">
        <v>197</v>
      </c>
      <c r="H20" s="110" t="s">
        <v>136</v>
      </c>
      <c r="I20" s="110" t="s">
        <v>82</v>
      </c>
      <c r="J20" s="110" t="s">
        <v>218</v>
      </c>
      <c r="K20" s="112"/>
      <c r="L20" s="113">
        <v>42180</v>
      </c>
      <c r="M20" s="113">
        <v>42208</v>
      </c>
      <c r="N20" s="114">
        <v>3</v>
      </c>
      <c r="O20" s="126"/>
    </row>
    <row r="21" spans="1:15" ht="24">
      <c r="A21" s="106">
        <v>17</v>
      </c>
      <c r="B21" s="107">
        <v>2</v>
      </c>
      <c r="C21" s="108" t="str">
        <f>VLOOKUP(B21,Planificación!$B$13:$E$94,2,FALSE)</f>
        <v>Desarrollo de Sistemas</v>
      </c>
      <c r="D21" s="109" t="s">
        <v>191</v>
      </c>
      <c r="E21" s="108" t="s">
        <v>218</v>
      </c>
      <c r="F21" s="108" t="s">
        <v>218</v>
      </c>
      <c r="G21" s="111" t="s">
        <v>197</v>
      </c>
      <c r="H21" s="110" t="s">
        <v>136</v>
      </c>
      <c r="I21" s="110" t="s">
        <v>82</v>
      </c>
      <c r="J21" s="110" t="s">
        <v>218</v>
      </c>
      <c r="K21" s="112"/>
      <c r="L21" s="113">
        <v>42180</v>
      </c>
      <c r="M21" s="113">
        <v>42208</v>
      </c>
      <c r="N21" s="114">
        <v>4</v>
      </c>
      <c r="O21" s="126"/>
    </row>
    <row r="22" spans="1:15" ht="24">
      <c r="A22" s="106">
        <v>18</v>
      </c>
      <c r="B22" s="107">
        <v>2</v>
      </c>
      <c r="C22" s="108" t="str">
        <f>VLOOKUP(B22,Planificación!$B$13:$E$94,2,FALSE)</f>
        <v>Desarrollo de Sistemas</v>
      </c>
      <c r="D22" s="109" t="s">
        <v>190</v>
      </c>
      <c r="E22" s="108" t="s">
        <v>218</v>
      </c>
      <c r="F22" s="108" t="s">
        <v>218</v>
      </c>
      <c r="G22" s="111" t="s">
        <v>197</v>
      </c>
      <c r="H22" s="110" t="s">
        <v>136</v>
      </c>
      <c r="I22" s="110" t="s">
        <v>82</v>
      </c>
      <c r="J22" s="110" t="s">
        <v>218</v>
      </c>
      <c r="K22" s="112"/>
      <c r="L22" s="113">
        <v>42180</v>
      </c>
      <c r="M22" s="113">
        <v>42208</v>
      </c>
      <c r="N22" s="114">
        <v>5</v>
      </c>
      <c r="O22" s="126"/>
    </row>
    <row r="23" spans="1:15" ht="36">
      <c r="A23" s="106">
        <v>19</v>
      </c>
      <c r="B23" s="107">
        <v>2</v>
      </c>
      <c r="C23" s="108" t="str">
        <f>VLOOKUP(B23,Planificación!$B$13:$E$94,2,FALSE)</f>
        <v>Desarrollo de Sistemas</v>
      </c>
      <c r="D23" s="109" t="s">
        <v>189</v>
      </c>
      <c r="E23" s="108" t="s">
        <v>152</v>
      </c>
      <c r="F23" s="108" t="s">
        <v>218</v>
      </c>
      <c r="G23" s="111" t="s">
        <v>197</v>
      </c>
      <c r="H23" s="110" t="s">
        <v>136</v>
      </c>
      <c r="I23" s="110" t="s">
        <v>82</v>
      </c>
      <c r="J23" s="110" t="s">
        <v>218</v>
      </c>
      <c r="K23" s="112"/>
      <c r="L23" s="113">
        <v>42180</v>
      </c>
      <c r="M23" s="113">
        <v>42208</v>
      </c>
      <c r="N23" s="114">
        <v>6</v>
      </c>
      <c r="O23" s="126"/>
    </row>
    <row r="24" spans="1:15" ht="36">
      <c r="A24" s="106">
        <v>20</v>
      </c>
      <c r="B24" s="107">
        <v>2</v>
      </c>
      <c r="C24" s="108" t="str">
        <f>VLOOKUP(B24,Planificación!$B$13:$E$94,2,FALSE)</f>
        <v>Desarrollo de Sistemas</v>
      </c>
      <c r="D24" s="109" t="s">
        <v>188</v>
      </c>
      <c r="E24" s="108" t="s">
        <v>152</v>
      </c>
      <c r="F24" s="108" t="s">
        <v>218</v>
      </c>
      <c r="G24" s="111" t="s">
        <v>197</v>
      </c>
      <c r="H24" s="110" t="s">
        <v>136</v>
      </c>
      <c r="I24" s="110" t="s">
        <v>82</v>
      </c>
      <c r="J24" s="110" t="s">
        <v>218</v>
      </c>
      <c r="K24" s="112"/>
      <c r="L24" s="113">
        <v>42180</v>
      </c>
      <c r="M24" s="113">
        <v>42208</v>
      </c>
      <c r="N24" s="114">
        <v>7</v>
      </c>
      <c r="O24" s="126"/>
    </row>
    <row r="25" spans="1:15" ht="36">
      <c r="A25" s="106">
        <v>21</v>
      </c>
      <c r="B25" s="107">
        <v>2</v>
      </c>
      <c r="C25" s="108" t="str">
        <f>VLOOKUP(B25,Planificación!$B$13:$E$94,2,FALSE)</f>
        <v>Desarrollo de Sistemas</v>
      </c>
      <c r="D25" s="109" t="s">
        <v>187</v>
      </c>
      <c r="E25" s="108" t="s">
        <v>152</v>
      </c>
      <c r="F25" s="108" t="s">
        <v>218</v>
      </c>
      <c r="G25" s="111" t="s">
        <v>197</v>
      </c>
      <c r="H25" s="110" t="s">
        <v>136</v>
      </c>
      <c r="I25" s="110" t="s">
        <v>82</v>
      </c>
      <c r="J25" s="110" t="s">
        <v>218</v>
      </c>
      <c r="K25" s="112"/>
      <c r="L25" s="113">
        <v>42180</v>
      </c>
      <c r="M25" s="113">
        <v>42208</v>
      </c>
      <c r="N25" s="114">
        <v>8</v>
      </c>
      <c r="O25" s="126"/>
    </row>
    <row r="26" spans="1:15" ht="24">
      <c r="A26" s="106">
        <v>22</v>
      </c>
      <c r="B26" s="107">
        <v>2</v>
      </c>
      <c r="C26" s="108" t="str">
        <f>VLOOKUP(B26,Planificación!$B$13:$E$94,2,FALSE)</f>
        <v>Desarrollo de Sistemas</v>
      </c>
      <c r="D26" s="109" t="s">
        <v>186</v>
      </c>
      <c r="E26" s="108" t="s">
        <v>152</v>
      </c>
      <c r="F26" s="108" t="s">
        <v>218</v>
      </c>
      <c r="G26" s="111" t="s">
        <v>197</v>
      </c>
      <c r="H26" s="110" t="s">
        <v>136</v>
      </c>
      <c r="I26" s="110" t="s">
        <v>82</v>
      </c>
      <c r="J26" s="110" t="s">
        <v>218</v>
      </c>
      <c r="K26" s="112"/>
      <c r="L26" s="113">
        <v>42180</v>
      </c>
      <c r="M26" s="113">
        <v>42208</v>
      </c>
      <c r="N26" s="114">
        <v>9</v>
      </c>
      <c r="O26" s="126"/>
    </row>
    <row r="27" spans="1:15" ht="36">
      <c r="A27" s="106">
        <v>23</v>
      </c>
      <c r="B27" s="107">
        <v>2</v>
      </c>
      <c r="C27" s="108" t="str">
        <f>VLOOKUP(B27,Planificación!$B$13:$E$94,2,FALSE)</f>
        <v>Desarrollo de Sistemas</v>
      </c>
      <c r="D27" s="109" t="s">
        <v>185</v>
      </c>
      <c r="E27" s="108" t="s">
        <v>152</v>
      </c>
      <c r="F27" s="108" t="s">
        <v>218</v>
      </c>
      <c r="G27" s="111" t="s">
        <v>197</v>
      </c>
      <c r="H27" s="110" t="s">
        <v>136</v>
      </c>
      <c r="I27" s="110" t="s">
        <v>82</v>
      </c>
      <c r="J27" s="110" t="s">
        <v>218</v>
      </c>
      <c r="K27" s="112"/>
      <c r="L27" s="113">
        <v>42180</v>
      </c>
      <c r="M27" s="113">
        <v>42208</v>
      </c>
      <c r="N27" s="114">
        <v>10</v>
      </c>
      <c r="O27" s="126"/>
    </row>
    <row r="28" spans="1:15" ht="24">
      <c r="A28" s="106">
        <v>24</v>
      </c>
      <c r="B28" s="107">
        <v>2</v>
      </c>
      <c r="C28" s="108" t="str">
        <f>VLOOKUP(B28,Planificación!$B$13:$E$94,2,FALSE)</f>
        <v>Desarrollo de Sistemas</v>
      </c>
      <c r="D28" s="109" t="s">
        <v>184</v>
      </c>
      <c r="E28" s="108" t="s">
        <v>152</v>
      </c>
      <c r="F28" s="108" t="s">
        <v>218</v>
      </c>
      <c r="G28" s="111" t="s">
        <v>197</v>
      </c>
      <c r="H28" s="110" t="s">
        <v>136</v>
      </c>
      <c r="I28" s="110" t="s">
        <v>82</v>
      </c>
      <c r="J28" s="110" t="s">
        <v>218</v>
      </c>
      <c r="K28" s="112"/>
      <c r="L28" s="113">
        <v>42180</v>
      </c>
      <c r="M28" s="113">
        <v>42208</v>
      </c>
      <c r="N28" s="114">
        <v>11</v>
      </c>
      <c r="O28" s="126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G31" s="19"/>
      <c r="L31" s="19"/>
      <c r="M31" s="19"/>
      <c r="N31" s="19"/>
    </row>
    <row r="32" spans="1:15">
      <c r="A32" s="19"/>
      <c r="B32" s="19"/>
      <c r="D32" s="174" t="s">
        <v>217</v>
      </c>
      <c r="E32" s="174" t="s">
        <v>152</v>
      </c>
      <c r="F32" s="19"/>
      <c r="G32" s="19"/>
      <c r="L32" s="19"/>
      <c r="M32" s="19"/>
      <c r="N32" s="19"/>
    </row>
    <row r="33" spans="1:14">
      <c r="A33" s="19"/>
      <c r="B33" s="19"/>
      <c r="D33" s="174" t="s">
        <v>205</v>
      </c>
      <c r="E33" s="174" t="s">
        <v>218</v>
      </c>
      <c r="F33" s="19"/>
      <c r="G33" s="19"/>
      <c r="L33" s="19"/>
      <c r="M33" s="19"/>
      <c r="N33" s="19"/>
    </row>
    <row r="34" spans="1:14">
      <c r="A34" s="19"/>
      <c r="B34" s="19"/>
      <c r="D34" s="174" t="s">
        <v>219</v>
      </c>
      <c r="E34" s="174" t="s">
        <v>220</v>
      </c>
      <c r="F34" s="19"/>
      <c r="G34" s="19"/>
      <c r="L34" s="19"/>
      <c r="M34" s="19"/>
      <c r="N34" s="19"/>
    </row>
    <row r="35" spans="1:14">
      <c r="A35" s="19"/>
      <c r="B35" s="19"/>
      <c r="D35" s="174" t="s">
        <v>204</v>
      </c>
      <c r="E35" s="174" t="s">
        <v>221</v>
      </c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A16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31" t="s">
        <v>201</v>
      </c>
      <c r="D2" s="231"/>
      <c r="E2" s="231"/>
      <c r="F2" s="231"/>
      <c r="G2" s="231"/>
      <c r="H2" s="231"/>
      <c r="I2" s="231"/>
      <c r="J2" s="231"/>
      <c r="K2" s="231"/>
    </row>
    <row r="3" spans="1:11" s="2" customFormat="1" ht="34.5" customHeight="1">
      <c r="A3" s="14"/>
    </row>
    <row r="4" spans="1:11" s="2" customFormat="1">
      <c r="A4" s="14"/>
      <c r="C4" s="232" t="s">
        <v>153</v>
      </c>
      <c r="D4" s="232"/>
      <c r="E4" s="221" t="str">
        <f>IF(Planificación!D6&lt;&gt;"",Planificación!D6,"")</f>
        <v>BILLY CABALLERO</v>
      </c>
      <c r="F4" s="222"/>
      <c r="G4" s="222"/>
      <c r="H4" s="222"/>
      <c r="I4" s="223"/>
    </row>
    <row r="5" spans="1:11" s="2" customFormat="1">
      <c r="A5" s="14"/>
      <c r="C5" s="233" t="str">
        <f>Planificación!B7</f>
        <v>Gestor de Calidad</v>
      </c>
      <c r="D5" s="234"/>
      <c r="E5" s="221" t="str">
        <f>IF(Planificación!D7&lt;&gt;"",Planificación!D7,"")</f>
        <v>JULIO MITAC</v>
      </c>
      <c r="F5" s="222"/>
      <c r="G5" s="222"/>
      <c r="H5" s="222"/>
      <c r="I5" s="223"/>
    </row>
    <row r="6" spans="1:11" s="2" customFormat="1">
      <c r="A6" s="14"/>
      <c r="C6" s="219" t="s">
        <v>8</v>
      </c>
      <c r="D6" s="220"/>
      <c r="E6" s="221" t="str">
        <f>IF(Planificación!D8&lt;&gt;"",Planificación!D8,"")</f>
        <v>Creative CheeseGame</v>
      </c>
      <c r="F6" s="222"/>
      <c r="G6" s="222"/>
      <c r="H6" s="222"/>
      <c r="I6" s="223"/>
    </row>
    <row r="7" spans="1:11" s="2" customFormat="1" ht="24" customHeight="1">
      <c r="A7" s="14"/>
      <c r="C7" s="225" t="s">
        <v>20</v>
      </c>
      <c r="D7" s="225"/>
      <c r="E7" s="226">
        <f>IF(Planificación!D9&lt;&gt;"",Planificación!D9,"")</f>
        <v>42193</v>
      </c>
      <c r="F7" s="227"/>
      <c r="G7" s="228" t="s">
        <v>21</v>
      </c>
      <c r="H7" s="229"/>
      <c r="I7" s="115">
        <f>IF(Planificación!F9&lt;&gt;"",Planificación!F9,"")</f>
        <v>42195</v>
      </c>
    </row>
    <row r="8" spans="1:11" s="2" customFormat="1">
      <c r="A8" s="14"/>
      <c r="C8" s="225" t="s">
        <v>1</v>
      </c>
      <c r="D8" s="230"/>
      <c r="E8" s="221" t="str">
        <f>IF(Planificación!D10&lt;&gt;"",Planificación!D10,"")</f>
        <v/>
      </c>
      <c r="F8" s="222"/>
      <c r="G8" s="222"/>
      <c r="H8" s="222"/>
      <c r="I8" s="223"/>
    </row>
    <row r="13" spans="1:11" ht="15">
      <c r="C13" s="224" t="s">
        <v>30</v>
      </c>
      <c r="D13" s="224"/>
      <c r="E13" s="15"/>
      <c r="F13" s="15"/>
      <c r="G13" s="15"/>
      <c r="H13" s="15"/>
      <c r="I13" s="15"/>
      <c r="J13" s="12"/>
    </row>
    <row r="14" spans="1:11">
      <c r="C14" s="118" t="s">
        <v>39</v>
      </c>
      <c r="D14" s="116">
        <v>5</v>
      </c>
    </row>
    <row r="15" spans="1:11" ht="14.25" customHeight="1">
      <c r="C15" s="118" t="s">
        <v>23</v>
      </c>
      <c r="D15" s="116">
        <v>2</v>
      </c>
    </row>
    <row r="16" spans="1:11">
      <c r="C16" s="118" t="s">
        <v>40</v>
      </c>
      <c r="D16" s="137">
        <v>3</v>
      </c>
    </row>
    <row r="17" spans="3:5">
      <c r="C17" s="118" t="s">
        <v>18</v>
      </c>
      <c r="D17" s="117">
        <f>(D16/(IF(D14=0,1,D14)))</f>
        <v>0.6</v>
      </c>
    </row>
    <row r="18" spans="3:5">
      <c r="C18" s="118" t="s">
        <v>19</v>
      </c>
      <c r="D18" s="117">
        <f>1-D17</f>
        <v>0.4</v>
      </c>
    </row>
    <row r="19" spans="3:5">
      <c r="C19" s="25"/>
      <c r="D19" s="26"/>
      <c r="E19" s="12"/>
    </row>
    <row r="20" spans="3:5">
      <c r="C20" s="128"/>
      <c r="D20" s="26"/>
      <c r="E20" s="12"/>
    </row>
    <row r="21" spans="3:5">
      <c r="C21" s="128"/>
      <c r="D21" s="26"/>
      <c r="E21" s="12"/>
    </row>
    <row r="22" spans="3:5">
      <c r="C22" s="128"/>
      <c r="D22" s="26"/>
      <c r="E22" s="12"/>
    </row>
    <row r="23" spans="3:5">
      <c r="C23" s="128"/>
      <c r="D23" s="26"/>
      <c r="E23" s="12"/>
    </row>
    <row r="24" spans="3:5">
      <c r="C24" s="128"/>
      <c r="D24" s="26"/>
      <c r="E24" s="12"/>
    </row>
    <row r="26" spans="3:5" ht="15" customHeight="1">
      <c r="C26" s="218" t="s">
        <v>38</v>
      </c>
      <c r="D26" s="218"/>
    </row>
    <row r="27" spans="3:5">
      <c r="C27" s="34" t="s">
        <v>34</v>
      </c>
      <c r="D27" s="33" t="s">
        <v>15</v>
      </c>
    </row>
    <row r="28" spans="3:5">
      <c r="C28" s="119" t="s">
        <v>136</v>
      </c>
      <c r="D28" s="138">
        <f>COUNTIF('Seguimiento de NC'!$H$5:$H$141,C28)</f>
        <v>23</v>
      </c>
    </row>
    <row r="29" spans="3:5">
      <c r="C29" s="119" t="s">
        <v>137</v>
      </c>
      <c r="D29" s="138">
        <f>COUNTIF('Seguimiento de NC'!$H$5:$H$141,C29)</f>
        <v>1</v>
      </c>
    </row>
    <row r="30" spans="3:5">
      <c r="C30" s="119" t="s">
        <v>138</v>
      </c>
      <c r="D30" s="138">
        <f>COUNTIF('Seguimiento de NC'!$H$5:$H$141,C30)</f>
        <v>0</v>
      </c>
    </row>
    <row r="31" spans="3:5">
      <c r="C31" s="119" t="s">
        <v>36</v>
      </c>
      <c r="D31" s="138">
        <f>COUNTIF('Seguimiento de NC'!$H$5:$H$141,C31)</f>
        <v>0</v>
      </c>
    </row>
    <row r="32" spans="3:5">
      <c r="C32" s="119" t="s">
        <v>35</v>
      </c>
      <c r="D32" s="138">
        <f>COUNTIF('Seguimiento de NC'!$H$5:$H$141,C32)</f>
        <v>0</v>
      </c>
    </row>
    <row r="33" spans="3:4">
      <c r="C33" s="119" t="s">
        <v>144</v>
      </c>
      <c r="D33" s="138">
        <f>COUNTIF('Seguimiento de NC'!$H$5:$H$141,C33)</f>
        <v>0</v>
      </c>
    </row>
    <row r="34" spans="3:4">
      <c r="C34" s="120" t="s">
        <v>15</v>
      </c>
      <c r="D34" s="139">
        <f>SUM(D28:D33)</f>
        <v>24</v>
      </c>
    </row>
    <row r="40" spans="3:4" ht="15">
      <c r="C40" s="218" t="s">
        <v>93</v>
      </c>
      <c r="D40" s="218"/>
    </row>
    <row r="41" spans="3:4">
      <c r="C41" s="120" t="s">
        <v>94</v>
      </c>
      <c r="D41" s="138">
        <f>Planificación!J48</f>
        <v>43</v>
      </c>
    </row>
    <row r="42" spans="3:4">
      <c r="C42" s="120" t="s">
        <v>95</v>
      </c>
      <c r="D42" s="138">
        <f>Planificación!M48</f>
        <v>41.900000000000006</v>
      </c>
    </row>
    <row r="43" spans="3:4">
      <c r="C43" s="120" t="s">
        <v>15</v>
      </c>
      <c r="D43" s="138">
        <f>D41-D42</f>
        <v>1.0999999999999943</v>
      </c>
    </row>
    <row r="57" spans="3:4" ht="15">
      <c r="C57" s="218" t="s">
        <v>135</v>
      </c>
      <c r="D57" s="218"/>
    </row>
    <row r="58" spans="3:4">
      <c r="C58" s="34" t="s">
        <v>34</v>
      </c>
      <c r="D58" s="33" t="s">
        <v>15</v>
      </c>
    </row>
    <row r="59" spans="3:4">
      <c r="C59" s="122" t="s">
        <v>82</v>
      </c>
      <c r="D59" s="138">
        <f>COUNTIF('Seguimiento de NC'!$I$5:$I$141,C59)</f>
        <v>24</v>
      </c>
    </row>
    <row r="60" spans="3:4">
      <c r="C60" s="122" t="s">
        <v>84</v>
      </c>
      <c r="D60" s="138">
        <f>COUNTIF('Seguimiento de NC'!$I$5:$I$141,C60)</f>
        <v>0</v>
      </c>
    </row>
    <row r="61" spans="3:4">
      <c r="C61" s="122" t="s">
        <v>85</v>
      </c>
      <c r="D61" s="138">
        <f>COUNTIF('Seguimiento de NC'!$I$5:$I$141,C61)</f>
        <v>0</v>
      </c>
    </row>
    <row r="62" spans="3:4">
      <c r="C62" s="120" t="s">
        <v>15</v>
      </c>
      <c r="D62" s="139">
        <f>SUM(D59:D61)</f>
        <v>24</v>
      </c>
    </row>
  </sheetData>
  <mergeCells count="16">
    <mergeCell ref="C2:K2"/>
    <mergeCell ref="C4:D4"/>
    <mergeCell ref="E4:I4"/>
    <mergeCell ref="C5:D5"/>
    <mergeCell ref="E5:I5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H33" sqref="H3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1" t="s">
        <v>107</v>
      </c>
      <c r="B2" s="121" t="s">
        <v>108</v>
      </c>
      <c r="D2" s="121" t="s">
        <v>32</v>
      </c>
      <c r="F2" s="121" t="s">
        <v>83</v>
      </c>
      <c r="H2" s="121" t="s">
        <v>106</v>
      </c>
      <c r="J2" s="121" t="s">
        <v>107</v>
      </c>
      <c r="K2" s="121" t="s">
        <v>110</v>
      </c>
    </row>
    <row r="3" spans="1:11" ht="13.5" thickBot="1">
      <c r="A3" s="130"/>
      <c r="B3" s="130"/>
      <c r="D3" s="122" t="s">
        <v>82</v>
      </c>
      <c r="F3" s="122" t="s">
        <v>144</v>
      </c>
      <c r="H3" s="122" t="s">
        <v>100</v>
      </c>
      <c r="J3" s="235" t="s">
        <v>100</v>
      </c>
      <c r="K3" s="134" t="s">
        <v>111</v>
      </c>
    </row>
    <row r="4" spans="1:11">
      <c r="A4" s="236" t="s">
        <v>139</v>
      </c>
      <c r="B4" s="131" t="s">
        <v>147</v>
      </c>
      <c r="D4" s="122" t="s">
        <v>84</v>
      </c>
      <c r="F4" s="122" t="s">
        <v>136</v>
      </c>
      <c r="H4" s="122" t="s">
        <v>101</v>
      </c>
      <c r="J4" s="235"/>
      <c r="K4" s="134" t="s">
        <v>112</v>
      </c>
    </row>
    <row r="5" spans="1:11">
      <c r="A5" s="237"/>
      <c r="B5" s="132" t="s">
        <v>148</v>
      </c>
      <c r="D5" s="122" t="s">
        <v>85</v>
      </c>
      <c r="F5" s="122" t="s">
        <v>137</v>
      </c>
      <c r="H5" s="122" t="s">
        <v>139</v>
      </c>
      <c r="J5" s="235"/>
      <c r="K5" s="134" t="s">
        <v>113</v>
      </c>
    </row>
    <row r="6" spans="1:11">
      <c r="A6" s="237"/>
      <c r="B6" s="132" t="s">
        <v>149</v>
      </c>
      <c r="F6" s="122" t="s">
        <v>138</v>
      </c>
      <c r="H6" s="122"/>
      <c r="J6" s="235"/>
      <c r="K6" s="134" t="s">
        <v>114</v>
      </c>
    </row>
    <row r="7" spans="1:11">
      <c r="A7" s="237"/>
      <c r="B7" s="132" t="s">
        <v>150</v>
      </c>
      <c r="F7" s="122" t="s">
        <v>36</v>
      </c>
      <c r="H7" s="122"/>
      <c r="J7" s="235" t="s">
        <v>109</v>
      </c>
      <c r="K7" s="134" t="s">
        <v>115</v>
      </c>
    </row>
    <row r="8" spans="1:11">
      <c r="A8" s="237"/>
      <c r="B8" s="132" t="s">
        <v>151</v>
      </c>
      <c r="F8" s="122" t="s">
        <v>35</v>
      </c>
      <c r="H8" s="122"/>
      <c r="J8" s="235"/>
      <c r="K8" s="134" t="s">
        <v>111</v>
      </c>
    </row>
    <row r="9" spans="1:11">
      <c r="A9" s="237"/>
      <c r="B9" s="135"/>
      <c r="J9" s="235"/>
      <c r="K9" s="134" t="s">
        <v>112</v>
      </c>
    </row>
    <row r="10" spans="1:11">
      <c r="A10" s="237"/>
      <c r="B10" s="132"/>
      <c r="F10" s="127"/>
      <c r="J10" s="235"/>
      <c r="K10" s="134" t="s">
        <v>116</v>
      </c>
    </row>
    <row r="11" spans="1:11">
      <c r="A11" s="237"/>
      <c r="B11" s="132"/>
      <c r="F11" s="127"/>
      <c r="J11" s="235"/>
      <c r="K11" s="134" t="s">
        <v>117</v>
      </c>
    </row>
    <row r="12" spans="1:11" ht="12.75" customHeight="1" thickBot="1">
      <c r="A12" s="238"/>
      <c r="B12" s="133"/>
      <c r="F12" s="127"/>
      <c r="J12" s="235"/>
      <c r="K12" s="134" t="s">
        <v>113</v>
      </c>
    </row>
    <row r="13" spans="1:11">
      <c r="J13" s="235"/>
      <c r="K13" s="134" t="s">
        <v>114</v>
      </c>
    </row>
    <row r="14" spans="1:11">
      <c r="J14" s="235" t="s">
        <v>102</v>
      </c>
      <c r="K14" s="134" t="s">
        <v>118</v>
      </c>
    </row>
    <row r="15" spans="1:11">
      <c r="J15" s="235"/>
      <c r="K15" s="134" t="s">
        <v>119</v>
      </c>
    </row>
    <row r="16" spans="1:11">
      <c r="J16" s="235"/>
      <c r="K16" s="134" t="s">
        <v>120</v>
      </c>
    </row>
    <row r="17" spans="10:11">
      <c r="J17" s="235"/>
      <c r="K17" s="134" t="s">
        <v>121</v>
      </c>
    </row>
    <row r="18" spans="10:11">
      <c r="J18" s="235"/>
      <c r="K18" s="134" t="s">
        <v>122</v>
      </c>
    </row>
    <row r="19" spans="10:11">
      <c r="J19" s="235"/>
      <c r="K19" s="134" t="s">
        <v>123</v>
      </c>
    </row>
    <row r="20" spans="10:11">
      <c r="J20" s="235"/>
      <c r="K20" s="134" t="s">
        <v>116</v>
      </c>
    </row>
    <row r="21" spans="10:11">
      <c r="J21" s="235"/>
      <c r="K21" s="134" t="s">
        <v>117</v>
      </c>
    </row>
    <row r="22" spans="10:11">
      <c r="J22" s="235"/>
      <c r="K22" s="134" t="s">
        <v>124</v>
      </c>
    </row>
    <row r="23" spans="10:11">
      <c r="J23" s="235"/>
      <c r="K23" s="134" t="s">
        <v>125</v>
      </c>
    </row>
    <row r="24" spans="10:11">
      <c r="J24" s="235" t="s">
        <v>103</v>
      </c>
      <c r="K24" s="134" t="s">
        <v>126</v>
      </c>
    </row>
    <row r="25" spans="10:11">
      <c r="J25" s="235"/>
      <c r="K25" s="134" t="s">
        <v>115</v>
      </c>
    </row>
    <row r="26" spans="10:11">
      <c r="J26" s="235"/>
      <c r="K26" s="134" t="s">
        <v>122</v>
      </c>
    </row>
    <row r="27" spans="10:11">
      <c r="J27" s="235"/>
      <c r="K27" s="134" t="s">
        <v>123</v>
      </c>
    </row>
    <row r="28" spans="10:11">
      <c r="J28" s="235"/>
      <c r="K28" s="134" t="s">
        <v>116</v>
      </c>
    </row>
    <row r="29" spans="10:11">
      <c r="J29" s="235"/>
      <c r="K29" s="134" t="s">
        <v>117</v>
      </c>
    </row>
    <row r="30" spans="10:11">
      <c r="J30" s="235"/>
      <c r="K30" s="134" t="s">
        <v>124</v>
      </c>
    </row>
    <row r="31" spans="10:11">
      <c r="J31" s="235" t="s">
        <v>104</v>
      </c>
      <c r="K31" s="134" t="s">
        <v>127</v>
      </c>
    </row>
    <row r="32" spans="10:11">
      <c r="J32" s="235"/>
      <c r="K32" s="134" t="s">
        <v>128</v>
      </c>
    </row>
    <row r="33" spans="10:11">
      <c r="J33" s="235"/>
      <c r="K33" s="134" t="s">
        <v>126</v>
      </c>
    </row>
    <row r="34" spans="10:11">
      <c r="J34" s="235"/>
      <c r="K34" s="134" t="s">
        <v>129</v>
      </c>
    </row>
    <row r="35" spans="10:11">
      <c r="J35" s="235"/>
      <c r="K35" s="134" t="s">
        <v>130</v>
      </c>
    </row>
    <row r="36" spans="10:11">
      <c r="J36" s="235" t="s">
        <v>105</v>
      </c>
      <c r="K36" s="134" t="s">
        <v>111</v>
      </c>
    </row>
    <row r="37" spans="10:11">
      <c r="J37" s="235"/>
      <c r="K37" s="134" t="s">
        <v>112</v>
      </c>
    </row>
    <row r="38" spans="10:11">
      <c r="J38" s="235"/>
      <c r="K38" s="134" t="s">
        <v>122</v>
      </c>
    </row>
    <row r="39" spans="10:11">
      <c r="J39" s="235"/>
      <c r="K39" s="134" t="s">
        <v>123</v>
      </c>
    </row>
    <row r="40" spans="10:11">
      <c r="J40" s="235"/>
      <c r="K40" s="134" t="s">
        <v>116</v>
      </c>
    </row>
    <row r="41" spans="10:11">
      <c r="J41" s="235"/>
      <c r="K41" s="134" t="s">
        <v>113</v>
      </c>
    </row>
    <row r="42" spans="10:11">
      <c r="J42" s="235"/>
      <c r="K42" s="134" t="s">
        <v>114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Meliodas</cp:lastModifiedBy>
  <cp:lastPrinted>2008-05-09T02:48:55Z</cp:lastPrinted>
  <dcterms:created xsi:type="dcterms:W3CDTF">2007-02-12T17:08:23Z</dcterms:created>
  <dcterms:modified xsi:type="dcterms:W3CDTF">2015-07-14T20:59:33Z</dcterms:modified>
</cp:coreProperties>
</file>