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red/GITHUB/AhpAnpLib/Examples/DM2022_std_Models/"/>
    </mc:Choice>
  </mc:AlternateContent>
  <xr:revisionPtr revIDLastSave="0" documentId="13_ncr:1_{FB8CE498-FCC6-E34C-B777-0AAB39D483D9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pairwise_co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0" i="1" l="1"/>
  <c r="C69" i="1"/>
  <c r="C70" i="1" s="1"/>
  <c r="B69" i="1"/>
  <c r="B68" i="1"/>
  <c r="F68" i="1" s="1"/>
  <c r="F67" i="1"/>
  <c r="D62" i="1"/>
  <c r="C61" i="1"/>
  <c r="C62" i="1" s="1"/>
  <c r="B61" i="1"/>
  <c r="B60" i="1"/>
  <c r="B62" i="1" s="1"/>
  <c r="F59" i="1"/>
  <c r="D54" i="1"/>
  <c r="C53" i="1"/>
  <c r="C54" i="1" s="1"/>
  <c r="B53" i="1"/>
  <c r="F53" i="1" s="1"/>
  <c r="F52" i="1"/>
  <c r="B52" i="1"/>
  <c r="F51" i="1"/>
  <c r="D46" i="1"/>
  <c r="C45" i="1"/>
  <c r="C46" i="1" s="1"/>
  <c r="B45" i="1"/>
  <c r="B44" i="1"/>
  <c r="F43" i="1"/>
  <c r="C38" i="1"/>
  <c r="B37" i="1"/>
  <c r="E37" i="1" s="1"/>
  <c r="E36" i="1"/>
  <c r="D31" i="1"/>
  <c r="C30" i="1"/>
  <c r="C31" i="1" s="1"/>
  <c r="B30" i="1"/>
  <c r="B29" i="1"/>
  <c r="F29" i="1" s="1"/>
  <c r="F28" i="1"/>
  <c r="C23" i="1"/>
  <c r="B22" i="1"/>
  <c r="B23" i="1" s="1"/>
  <c r="E21" i="1"/>
  <c r="D16" i="1"/>
  <c r="C16" i="1"/>
  <c r="C15" i="1"/>
  <c r="B15" i="1"/>
  <c r="B14" i="1"/>
  <c r="F14" i="1" s="1"/>
  <c r="F13" i="1"/>
  <c r="E8" i="1"/>
  <c r="D7" i="1"/>
  <c r="D8" i="1" s="1"/>
  <c r="C7" i="1"/>
  <c r="B7" i="1"/>
  <c r="C6" i="1"/>
  <c r="C8" i="1" s="1"/>
  <c r="B6" i="1"/>
  <c r="B5" i="1"/>
  <c r="G5" i="1" s="1"/>
  <c r="G4" i="1"/>
  <c r="F69" i="1" l="1"/>
  <c r="F61" i="1"/>
  <c r="B54" i="1"/>
  <c r="F54" i="1"/>
  <c r="G53" i="1" s="1"/>
  <c r="B46" i="1"/>
  <c r="F44" i="1"/>
  <c r="B38" i="1"/>
  <c r="F30" i="1"/>
  <c r="E22" i="1"/>
  <c r="E23" i="1" s="1"/>
  <c r="F15" i="1"/>
  <c r="B16" i="1"/>
  <c r="G7" i="1"/>
  <c r="G6" i="1"/>
  <c r="G8" i="1" s="1"/>
  <c r="H6" i="1" s="1"/>
  <c r="B8" i="1"/>
  <c r="F16" i="1"/>
  <c r="G13" i="1" s="1"/>
  <c r="G15" i="1"/>
  <c r="F36" i="1"/>
  <c r="F39" i="1" s="1"/>
  <c r="E38" i="1"/>
  <c r="F37" i="1" s="1"/>
  <c r="F31" i="1"/>
  <c r="G30" i="1" s="1"/>
  <c r="F21" i="1"/>
  <c r="F24" i="1" s="1"/>
  <c r="F45" i="1"/>
  <c r="F60" i="1"/>
  <c r="B31" i="1"/>
  <c r="B70" i="1"/>
  <c r="F22" i="1"/>
  <c r="G69" i="1" l="1"/>
  <c r="F70" i="1"/>
  <c r="G67" i="1" s="1"/>
  <c r="F62" i="1"/>
  <c r="G59" i="1" s="1"/>
  <c r="G51" i="1"/>
  <c r="G52" i="1"/>
  <c r="F46" i="1"/>
  <c r="G29" i="1"/>
  <c r="G28" i="1"/>
  <c r="G14" i="1"/>
  <c r="G17" i="1"/>
  <c r="H4" i="1"/>
  <c r="H9" i="1" s="1"/>
  <c r="H5" i="1"/>
  <c r="H7" i="1"/>
  <c r="G32" i="1"/>
  <c r="G68" i="1" l="1"/>
  <c r="G71" i="1"/>
  <c r="G63" i="1"/>
  <c r="G60" i="1"/>
  <c r="G61" i="1"/>
  <c r="G55" i="1"/>
  <c r="G43" i="1"/>
  <c r="G47" i="1" s="1"/>
  <c r="G44" i="1"/>
  <c r="G45" i="1"/>
</calcChain>
</file>

<file path=xl/sharedStrings.xml><?xml version="1.0" encoding="utf-8"?>
<sst xmlns="http://schemas.openxmlformats.org/spreadsheetml/2006/main" count="124" uniqueCount="22">
  <si>
    <t>Goal</t>
  </si>
  <si>
    <t>Enter judgments for the paiwise comparisons in the matrix or direct values in the green cells</t>
  </si>
  <si>
    <t>2Criteria</t>
  </si>
  <si>
    <t>Distance</t>
  </si>
  <si>
    <t>Direct values</t>
  </si>
  <si>
    <t>Weather</t>
  </si>
  <si>
    <t>Job Availability</t>
  </si>
  <si>
    <t>Safety</t>
  </si>
  <si>
    <t>Line Sum</t>
  </si>
  <si>
    <t>Estimated Priority</t>
  </si>
  <si>
    <t>Sum of Col</t>
  </si>
  <si>
    <t>Est. Incons.</t>
  </si>
  <si>
    <t>5Alternatives</t>
  </si>
  <si>
    <t>New York</t>
  </si>
  <si>
    <t>San Diego</t>
  </si>
  <si>
    <t>Austin</t>
  </si>
  <si>
    <t>3SubCriteria</t>
  </si>
  <si>
    <t>Sunny</t>
  </si>
  <si>
    <t>Seasons</t>
  </si>
  <si>
    <t>4SubCriteria2</t>
  </si>
  <si>
    <t>Disaster</t>
  </si>
  <si>
    <t>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</si>
</sst>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66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ACCBE8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9D5B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1" xfId="0" applyFont="1" applyBorder="1"/>
    <xf numFmtId="0" fontId="3" fillId="4" borderId="1" xfId="0" applyFont="1" applyFill="1" applyBorder="1"/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2" fontId="0" fillId="4" borderId="1" xfId="0" applyNumberFormat="1" applyFill="1" applyBorder="1"/>
    <xf numFmtId="0" fontId="0" fillId="7" borderId="1" xfId="0" applyFill="1" applyBorder="1"/>
    <xf numFmtId="0" fontId="4" fillId="8" borderId="1" xfId="0" applyFont="1" applyFill="1" applyBorder="1"/>
    <xf numFmtId="2" fontId="0" fillId="8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topLeftCell="A64" workbookViewId="0">
      <selection activeCell="D68" sqref="D68"/>
    </sheetView>
  </sheetViews>
  <sheetFormatPr baseColWidth="10" defaultColWidth="8.83203125" defaultRowHeight="15" x14ac:dyDescent="0.2"/>
  <cols>
    <col min="1" max="21" width="15.6640625" customWidth="1"/>
  </cols>
  <sheetData>
    <row r="1" spans="1:8" ht="21" x14ac:dyDescent="0.25">
      <c r="A1" s="1" t="s">
        <v>0</v>
      </c>
    </row>
    <row r="2" spans="1:8" x14ac:dyDescent="0.2">
      <c r="A2" s="2" t="s">
        <v>1</v>
      </c>
    </row>
    <row r="3" spans="1:8" x14ac:dyDescent="0.2">
      <c r="A3" s="3" t="s">
        <v>2</v>
      </c>
      <c r="B3" s="4" t="s">
        <v>3</v>
      </c>
      <c r="C3" s="4" t="s">
        <v>5</v>
      </c>
      <c r="D3" s="4" t="s">
        <v>6</v>
      </c>
      <c r="E3" s="4" t="s">
        <v>7</v>
      </c>
      <c r="F3" s="4" t="s">
        <v>4</v>
      </c>
      <c r="G3" s="5" t="s">
        <v>8</v>
      </c>
      <c r="H3" s="5" t="s">
        <v>9</v>
      </c>
    </row>
    <row r="4" spans="1:8" x14ac:dyDescent="0.2">
      <c r="A4" s="4" t="s">
        <v>3</v>
      </c>
      <c r="B4" s="6">
        <v>1</v>
      </c>
      <c r="C4" s="7">
        <v>0.25</v>
      </c>
      <c r="D4" s="7">
        <v>0.13</v>
      </c>
      <c r="E4" s="7">
        <v>4</v>
      </c>
      <c r="F4" s="8"/>
      <c r="G4" s="9">
        <f>+B4+C4+D4+E4</f>
        <v>5.38</v>
      </c>
      <c r="H4" s="9">
        <f>G4/G8</f>
        <v>0.20057931113596605</v>
      </c>
    </row>
    <row r="5" spans="1:8" x14ac:dyDescent="0.2">
      <c r="A5" s="4" t="s">
        <v>5</v>
      </c>
      <c r="B5" s="10">
        <f>1/C4</f>
        <v>4</v>
      </c>
      <c r="C5" s="6">
        <v>1</v>
      </c>
      <c r="D5" s="7">
        <v>2</v>
      </c>
      <c r="E5" s="7">
        <v>1</v>
      </c>
      <c r="F5" s="8"/>
      <c r="G5" s="9">
        <f>+B5+C5+D5+E5</f>
        <v>8</v>
      </c>
      <c r="H5" s="9">
        <f>G5/G8</f>
        <v>0.29825919871519119</v>
      </c>
    </row>
    <row r="6" spans="1:8" x14ac:dyDescent="0.2">
      <c r="A6" s="4" t="s">
        <v>6</v>
      </c>
      <c r="B6" s="10">
        <f>1/D4</f>
        <v>7.6923076923076916</v>
      </c>
      <c r="C6" s="10">
        <f>1/D5</f>
        <v>0.5</v>
      </c>
      <c r="D6" s="6">
        <v>1</v>
      </c>
      <c r="E6" s="7">
        <v>1</v>
      </c>
      <c r="F6" s="8"/>
      <c r="G6" s="9">
        <f>+B6+C6+D6+E6</f>
        <v>10.192307692307692</v>
      </c>
      <c r="H6" s="9">
        <f>G6/G8</f>
        <v>0.37999369067079641</v>
      </c>
    </row>
    <row r="7" spans="1:8" x14ac:dyDescent="0.2">
      <c r="A7" s="4" t="s">
        <v>7</v>
      </c>
      <c r="B7" s="10">
        <f>1/E4</f>
        <v>0.25</v>
      </c>
      <c r="C7" s="10">
        <f>1/E5</f>
        <v>1</v>
      </c>
      <c r="D7" s="10">
        <f>1/E6</f>
        <v>1</v>
      </c>
      <c r="E7" s="6">
        <v>1</v>
      </c>
      <c r="F7" s="8"/>
      <c r="G7" s="9">
        <f>+B7+C7+D7+E7</f>
        <v>3.25</v>
      </c>
      <c r="H7" s="9">
        <f>G7/G8</f>
        <v>0.12116779947804641</v>
      </c>
    </row>
    <row r="8" spans="1:8" x14ac:dyDescent="0.2">
      <c r="A8" s="11" t="s">
        <v>10</v>
      </c>
      <c r="B8" s="12">
        <f>SUM(B4:B7)</f>
        <v>12.942307692307692</v>
      </c>
      <c r="C8" s="12">
        <f>SUM(C4:C7)</f>
        <v>2.75</v>
      </c>
      <c r="D8" s="12">
        <f>SUM(D4:D7)</f>
        <v>4.13</v>
      </c>
      <c r="E8" s="12">
        <f>SUM(E4:E7)</f>
        <v>7</v>
      </c>
      <c r="G8" s="9">
        <f>SUM(G4:G7)</f>
        <v>26.822307692307689</v>
      </c>
    </row>
    <row r="9" spans="1:8" x14ac:dyDescent="0.2">
      <c r="G9" s="11" t="s">
        <v>11</v>
      </c>
      <c r="H9" s="12">
        <f>((MMULT(B8:E8,H4:H7)-4)/(4-1))/0.89</f>
        <v>0.68678670288999288</v>
      </c>
    </row>
    <row r="10" spans="1:8" ht="21" x14ac:dyDescent="0.25">
      <c r="A10" s="1" t="s">
        <v>3</v>
      </c>
    </row>
    <row r="11" spans="1:8" x14ac:dyDescent="0.2">
      <c r="A11" s="2" t="s">
        <v>1</v>
      </c>
    </row>
    <row r="12" spans="1:8" x14ac:dyDescent="0.2">
      <c r="A12" s="3" t="s">
        <v>12</v>
      </c>
      <c r="B12" s="4" t="s">
        <v>13</v>
      </c>
      <c r="C12" s="4" t="s">
        <v>14</v>
      </c>
      <c r="D12" s="4" t="s">
        <v>15</v>
      </c>
      <c r="E12" s="4" t="s">
        <v>4</v>
      </c>
      <c r="F12" s="5" t="s">
        <v>8</v>
      </c>
      <c r="G12" s="5" t="s">
        <v>9</v>
      </c>
    </row>
    <row r="13" spans="1:8" x14ac:dyDescent="0.2">
      <c r="A13" s="4" t="s">
        <v>13</v>
      </c>
      <c r="B13" s="6">
        <v>1</v>
      </c>
      <c r="C13" s="7">
        <v>5</v>
      </c>
      <c r="D13" s="7">
        <v>6</v>
      </c>
      <c r="E13" s="8"/>
      <c r="F13" s="9">
        <f>+B13+C13+D13</f>
        <v>12</v>
      </c>
      <c r="G13" s="9">
        <f>F13/F16</f>
        <v>0.6769346484555292</v>
      </c>
    </row>
    <row r="14" spans="1:8" x14ac:dyDescent="0.2">
      <c r="A14" s="4" t="s">
        <v>14</v>
      </c>
      <c r="B14" s="10">
        <f>1/C13</f>
        <v>0.2</v>
      </c>
      <c r="C14" s="6">
        <v>1</v>
      </c>
      <c r="D14" s="7">
        <v>0.33</v>
      </c>
      <c r="E14" s="8"/>
      <c r="F14" s="9">
        <f>+B14+C14+D14</f>
        <v>1.53</v>
      </c>
      <c r="G14" s="9">
        <f>F14/F16</f>
        <v>8.6309167678079973E-2</v>
      </c>
    </row>
    <row r="15" spans="1:8" x14ac:dyDescent="0.2">
      <c r="A15" s="4" t="s">
        <v>15</v>
      </c>
      <c r="B15" s="10">
        <f>1/D13</f>
        <v>0.16666666666666666</v>
      </c>
      <c r="C15" s="10">
        <f>1/D14</f>
        <v>3.0303030303030303</v>
      </c>
      <c r="D15" s="6">
        <v>1</v>
      </c>
      <c r="E15" s="8"/>
      <c r="F15" s="9">
        <f>+B15+C15+D15</f>
        <v>4.1969696969696972</v>
      </c>
      <c r="G15" s="9">
        <f>F15/F16</f>
        <v>0.23675618386639091</v>
      </c>
    </row>
    <row r="16" spans="1:8" x14ac:dyDescent="0.2">
      <c r="A16" s="11" t="s">
        <v>10</v>
      </c>
      <c r="B16" s="12">
        <f>SUM(B13:B15)</f>
        <v>1.3666666666666667</v>
      </c>
      <c r="C16" s="12">
        <f>SUM(C13:C15)</f>
        <v>9.0303030303030312</v>
      </c>
      <c r="D16" s="12">
        <f>SUM(D13:D15)</f>
        <v>7.33</v>
      </c>
      <c r="F16" s="9">
        <f>SUM(F13:F15)</f>
        <v>17.726969696969697</v>
      </c>
    </row>
    <row r="17" spans="1:7" x14ac:dyDescent="0.2">
      <c r="F17" s="11" t="s">
        <v>11</v>
      </c>
      <c r="G17" s="12">
        <f>((MMULT(B16:D16,G13:G15)-3)/(3-1))/0.52</f>
        <v>0.42304306319503199</v>
      </c>
    </row>
    <row r="18" spans="1:7" ht="21" x14ac:dyDescent="0.25">
      <c r="A18" s="1" t="s">
        <v>5</v>
      </c>
    </row>
    <row r="19" spans="1:7" x14ac:dyDescent="0.2">
      <c r="A19" s="2" t="s">
        <v>1</v>
      </c>
    </row>
    <row r="20" spans="1:7" x14ac:dyDescent="0.2">
      <c r="A20" s="3" t="s">
        <v>16</v>
      </c>
      <c r="B20" s="4" t="s">
        <v>17</v>
      </c>
      <c r="C20" s="4" t="s">
        <v>18</v>
      </c>
      <c r="D20" s="4" t="s">
        <v>4</v>
      </c>
      <c r="E20" s="5" t="s">
        <v>8</v>
      </c>
      <c r="F20" s="5" t="s">
        <v>9</v>
      </c>
    </row>
    <row r="21" spans="1:7" x14ac:dyDescent="0.2">
      <c r="A21" s="4" t="s">
        <v>17</v>
      </c>
      <c r="B21" s="6">
        <v>1</v>
      </c>
      <c r="C21" s="7">
        <v>0.25</v>
      </c>
      <c r="D21" s="8"/>
      <c r="E21" s="9">
        <f>+B21+C21</f>
        <v>1.25</v>
      </c>
      <c r="F21" s="9">
        <f>E21/E23</f>
        <v>0.2</v>
      </c>
    </row>
    <row r="22" spans="1:7" x14ac:dyDescent="0.2">
      <c r="A22" s="4" t="s">
        <v>18</v>
      </c>
      <c r="B22" s="10">
        <f>1/C21</f>
        <v>4</v>
      </c>
      <c r="C22" s="6">
        <v>1</v>
      </c>
      <c r="D22" s="8"/>
      <c r="E22" s="9">
        <f>+B22+C22</f>
        <v>5</v>
      </c>
      <c r="F22" s="9">
        <f>E22/E23</f>
        <v>0.8</v>
      </c>
    </row>
    <row r="23" spans="1:7" x14ac:dyDescent="0.2">
      <c r="A23" s="11" t="s">
        <v>10</v>
      </c>
      <c r="B23" s="12">
        <f>SUM(B21:B22)</f>
        <v>5</v>
      </c>
      <c r="C23" s="12">
        <f>SUM(C21:C22)</f>
        <v>1.25</v>
      </c>
      <c r="E23" s="9">
        <f>SUM(E21:E22)</f>
        <v>6.25</v>
      </c>
    </row>
    <row r="24" spans="1:7" x14ac:dyDescent="0.2">
      <c r="E24" s="11" t="s">
        <v>11</v>
      </c>
      <c r="F24" s="12">
        <f>((MMULT(B23:C23,F21:F22)-2)/(2-1))/1</f>
        <v>0</v>
      </c>
    </row>
    <row r="25" spans="1:7" ht="21" x14ac:dyDescent="0.25">
      <c r="A25" s="1" t="s">
        <v>6</v>
      </c>
    </row>
    <row r="26" spans="1:7" x14ac:dyDescent="0.2">
      <c r="A26" s="2" t="s">
        <v>1</v>
      </c>
    </row>
    <row r="27" spans="1:7" x14ac:dyDescent="0.2">
      <c r="A27" s="3" t="s">
        <v>12</v>
      </c>
      <c r="B27" s="4" t="s">
        <v>13</v>
      </c>
      <c r="C27" s="4" t="s">
        <v>14</v>
      </c>
      <c r="D27" s="4" t="s">
        <v>15</v>
      </c>
      <c r="E27" s="4" t="s">
        <v>4</v>
      </c>
      <c r="F27" s="5" t="s">
        <v>8</v>
      </c>
      <c r="G27" s="5" t="s">
        <v>9</v>
      </c>
    </row>
    <row r="28" spans="1:7" x14ac:dyDescent="0.2">
      <c r="A28" s="4" t="s">
        <v>13</v>
      </c>
      <c r="B28" s="6">
        <v>1</v>
      </c>
      <c r="C28" s="7">
        <v>4</v>
      </c>
      <c r="D28" s="7">
        <v>6</v>
      </c>
      <c r="E28" s="8"/>
      <c r="F28" s="9">
        <f>+B28+C28+D28</f>
        <v>11</v>
      </c>
      <c r="G28" s="9">
        <f>F28/F31</f>
        <v>0.62264150943396224</v>
      </c>
    </row>
    <row r="29" spans="1:7" x14ac:dyDescent="0.2">
      <c r="A29" s="4" t="s">
        <v>14</v>
      </c>
      <c r="B29" s="10">
        <f>1/C28</f>
        <v>0.25</v>
      </c>
      <c r="C29" s="6">
        <v>1</v>
      </c>
      <c r="D29" s="7">
        <v>4</v>
      </c>
      <c r="E29" s="8"/>
      <c r="F29" s="9">
        <f>+B29+C29+D29</f>
        <v>5.25</v>
      </c>
      <c r="G29" s="9">
        <f>F29/F31</f>
        <v>0.29716981132075471</v>
      </c>
    </row>
    <row r="30" spans="1:7" x14ac:dyDescent="0.2">
      <c r="A30" s="4" t="s">
        <v>15</v>
      </c>
      <c r="B30" s="10">
        <f>1/D28</f>
        <v>0.16666666666666666</v>
      </c>
      <c r="C30" s="10">
        <f>1/D29</f>
        <v>0.25</v>
      </c>
      <c r="D30" s="6">
        <v>1</v>
      </c>
      <c r="E30" s="8"/>
      <c r="F30" s="9">
        <f>+B30+C30+D30</f>
        <v>1.4166666666666665</v>
      </c>
      <c r="G30" s="9">
        <f>F30/F31</f>
        <v>8.0188679245283001E-2</v>
      </c>
    </row>
    <row r="31" spans="1:7" x14ac:dyDescent="0.2">
      <c r="A31" s="11" t="s">
        <v>10</v>
      </c>
      <c r="B31" s="12">
        <f>SUM(B28:B30)</f>
        <v>1.4166666666666667</v>
      </c>
      <c r="C31" s="12">
        <f>SUM(C28:C30)</f>
        <v>5.25</v>
      </c>
      <c r="D31" s="12">
        <f>SUM(D28:D30)</f>
        <v>11</v>
      </c>
      <c r="F31" s="9">
        <f>SUM(F28:F30)</f>
        <v>17.666666666666668</v>
      </c>
    </row>
    <row r="32" spans="1:7" x14ac:dyDescent="0.2">
      <c r="F32" s="11" t="s">
        <v>11</v>
      </c>
      <c r="G32" s="12">
        <f>((MMULT(B31:D31,G28:G30)-3)/(3-1))/0.52</f>
        <v>0.31181966618287332</v>
      </c>
    </row>
    <row r="33" spans="1:7" ht="21" x14ac:dyDescent="0.25">
      <c r="A33" s="1" t="s">
        <v>7</v>
      </c>
    </row>
    <row r="34" spans="1:7" x14ac:dyDescent="0.2">
      <c r="A34" s="2" t="s">
        <v>1</v>
      </c>
    </row>
    <row r="35" spans="1:7" x14ac:dyDescent="0.2">
      <c r="A35" s="3" t="s">
        <v>19</v>
      </c>
      <c r="B35" s="4" t="s">
        <v>20</v>
      </c>
      <c r="C35" s="4" t="s">
        <v>21</v>
      </c>
      <c r="D35" s="4" t="s">
        <v>4</v>
      </c>
      <c r="E35" s="5" t="s">
        <v>8</v>
      </c>
      <c r="F35" s="5" t="s">
        <v>9</v>
      </c>
    </row>
    <row r="36" spans="1:7" x14ac:dyDescent="0.2">
      <c r="A36" s="4" t="s">
        <v>20</v>
      </c>
      <c r="B36" s="6">
        <v>1</v>
      </c>
      <c r="C36" s="7">
        <v>0.5</v>
      </c>
      <c r="D36" s="8"/>
      <c r="E36" s="9">
        <f>+B36+C36</f>
        <v>1.5</v>
      </c>
      <c r="F36" s="9">
        <f>E36/E38</f>
        <v>0.33333333333333331</v>
      </c>
    </row>
    <row r="37" spans="1:7" x14ac:dyDescent="0.2">
      <c r="A37" s="4" t="s">
        <v>21</v>
      </c>
      <c r="B37" s="10">
        <f>1/C36</f>
        <v>2</v>
      </c>
      <c r="C37" s="6">
        <v>1</v>
      </c>
      <c r="D37" s="8"/>
      <c r="E37" s="9">
        <f>+B37+C37</f>
        <v>3</v>
      </c>
      <c r="F37" s="9">
        <f>E37/E38</f>
        <v>0.66666666666666663</v>
      </c>
    </row>
    <row r="38" spans="1:7" x14ac:dyDescent="0.2">
      <c r="A38" s="11" t="s">
        <v>10</v>
      </c>
      <c r="B38" s="12">
        <f>SUM(B36:B37)</f>
        <v>3</v>
      </c>
      <c r="C38" s="12">
        <f>SUM(C36:C37)</f>
        <v>1.5</v>
      </c>
      <c r="E38" s="9">
        <f>SUM(E36:E37)</f>
        <v>4.5</v>
      </c>
    </row>
    <row r="39" spans="1:7" x14ac:dyDescent="0.2">
      <c r="E39" s="11" t="s">
        <v>11</v>
      </c>
      <c r="F39" s="12">
        <f>((MMULT(B38:C38,F36:F37)-2)/(2-1))/1</f>
        <v>0</v>
      </c>
    </row>
    <row r="40" spans="1:7" ht="21" x14ac:dyDescent="0.25">
      <c r="A40" s="1" t="s">
        <v>17</v>
      </c>
    </row>
    <row r="41" spans="1:7" x14ac:dyDescent="0.2">
      <c r="A41" s="2" t="s">
        <v>1</v>
      </c>
    </row>
    <row r="42" spans="1:7" x14ac:dyDescent="0.2">
      <c r="A42" s="3" t="s">
        <v>12</v>
      </c>
      <c r="B42" s="4" t="s">
        <v>13</v>
      </c>
      <c r="C42" s="4" t="s">
        <v>14</v>
      </c>
      <c r="D42" s="4" t="s">
        <v>15</v>
      </c>
      <c r="E42" s="4" t="s">
        <v>4</v>
      </c>
      <c r="F42" s="5" t="s">
        <v>8</v>
      </c>
      <c r="G42" s="5" t="s">
        <v>9</v>
      </c>
    </row>
    <row r="43" spans="1:7" x14ac:dyDescent="0.2">
      <c r="A43" s="4" t="s">
        <v>13</v>
      </c>
      <c r="B43" s="6">
        <v>1</v>
      </c>
      <c r="C43" s="7">
        <v>8</v>
      </c>
      <c r="D43" s="7">
        <v>7</v>
      </c>
      <c r="E43" s="8"/>
      <c r="F43" s="9">
        <f>+B43+C43+D43</f>
        <v>16</v>
      </c>
      <c r="G43" s="9">
        <f>F43/F46</f>
        <v>0.7894273127753304</v>
      </c>
    </row>
    <row r="44" spans="1:7" x14ac:dyDescent="0.2">
      <c r="A44" s="4" t="s">
        <v>14</v>
      </c>
      <c r="B44" s="10">
        <f>1/C43</f>
        <v>0.125</v>
      </c>
      <c r="C44" s="6">
        <v>1</v>
      </c>
      <c r="D44" s="7">
        <v>1</v>
      </c>
      <c r="E44" s="8"/>
      <c r="F44" s="9">
        <f>+B44+C44+D44</f>
        <v>2.125</v>
      </c>
      <c r="G44" s="9">
        <f>F44/F46</f>
        <v>0.10484581497797357</v>
      </c>
    </row>
    <row r="45" spans="1:7" x14ac:dyDescent="0.2">
      <c r="A45" s="4" t="s">
        <v>15</v>
      </c>
      <c r="B45" s="10">
        <f>1/D43</f>
        <v>0.14285714285714285</v>
      </c>
      <c r="C45" s="10">
        <f>1/D44</f>
        <v>1</v>
      </c>
      <c r="D45" s="6">
        <v>1</v>
      </c>
      <c r="E45" s="8"/>
      <c r="F45" s="9">
        <f>+B45+C45+D45</f>
        <v>2.1428571428571428</v>
      </c>
      <c r="G45" s="9">
        <f>F45/F46</f>
        <v>0.10572687224669604</v>
      </c>
    </row>
    <row r="46" spans="1:7" x14ac:dyDescent="0.2">
      <c r="A46" s="11" t="s">
        <v>10</v>
      </c>
      <c r="B46" s="12">
        <f>SUM(B43:B45)</f>
        <v>1.2678571428571428</v>
      </c>
      <c r="C46" s="12">
        <f>SUM(C43:C45)</f>
        <v>10</v>
      </c>
      <c r="D46" s="12">
        <f>SUM(D43:D45)</f>
        <v>9</v>
      </c>
      <c r="F46" s="9">
        <f>SUM(F43:F45)</f>
        <v>20.267857142857142</v>
      </c>
    </row>
    <row r="47" spans="1:7" x14ac:dyDescent="0.2">
      <c r="F47" s="11" t="s">
        <v>11</v>
      </c>
      <c r="G47" s="12">
        <f>((MMULT(B46:D46,G43:G45)-3)/(3-1))/0.52</f>
        <v>8.4717045069498519E-4</v>
      </c>
    </row>
    <row r="48" spans="1:7" ht="21" x14ac:dyDescent="0.25">
      <c r="A48" s="1" t="s">
        <v>18</v>
      </c>
    </row>
    <row r="49" spans="1:7" x14ac:dyDescent="0.2">
      <c r="A49" s="2" t="s">
        <v>1</v>
      </c>
    </row>
    <row r="50" spans="1:7" x14ac:dyDescent="0.2">
      <c r="A50" s="3" t="s">
        <v>12</v>
      </c>
      <c r="B50" s="4" t="s">
        <v>13</v>
      </c>
      <c r="C50" s="4" t="s">
        <v>14</v>
      </c>
      <c r="D50" s="4" t="s">
        <v>15</v>
      </c>
      <c r="E50" s="4" t="s">
        <v>4</v>
      </c>
      <c r="F50" s="5" t="s">
        <v>8</v>
      </c>
      <c r="G50" s="5" t="s">
        <v>9</v>
      </c>
    </row>
    <row r="51" spans="1:7" x14ac:dyDescent="0.2">
      <c r="A51" s="4" t="s">
        <v>13</v>
      </c>
      <c r="B51" s="6">
        <v>1</v>
      </c>
      <c r="C51" s="7">
        <v>5</v>
      </c>
      <c r="D51" s="7">
        <v>5</v>
      </c>
      <c r="E51" s="8"/>
      <c r="F51" s="9">
        <f>+B51+C51+D51</f>
        <v>11</v>
      </c>
      <c r="G51" s="9">
        <f>F51/F54</f>
        <v>0.7142857142857143</v>
      </c>
    </row>
    <row r="52" spans="1:7" x14ac:dyDescent="0.2">
      <c r="A52" s="4" t="s">
        <v>14</v>
      </c>
      <c r="B52" s="10">
        <f>1/C51</f>
        <v>0.2</v>
      </c>
      <c r="C52" s="6">
        <v>1</v>
      </c>
      <c r="D52" s="7">
        <v>1</v>
      </c>
      <c r="E52" s="8"/>
      <c r="F52" s="9">
        <f>+B52+C52+D52</f>
        <v>2.2000000000000002</v>
      </c>
      <c r="G52" s="9">
        <f>F52/F54</f>
        <v>0.14285714285714288</v>
      </c>
    </row>
    <row r="53" spans="1:7" x14ac:dyDescent="0.2">
      <c r="A53" s="4" t="s">
        <v>15</v>
      </c>
      <c r="B53" s="10">
        <f>1/D51</f>
        <v>0.2</v>
      </c>
      <c r="C53" s="10">
        <f>1/D52</f>
        <v>1</v>
      </c>
      <c r="D53" s="6">
        <v>1</v>
      </c>
      <c r="E53" s="8"/>
      <c r="F53" s="9">
        <f>+B53+C53+D53</f>
        <v>2.2000000000000002</v>
      </c>
      <c r="G53" s="9">
        <f>F53/F54</f>
        <v>0.14285714285714288</v>
      </c>
    </row>
    <row r="54" spans="1:7" x14ac:dyDescent="0.2">
      <c r="A54" s="11" t="s">
        <v>10</v>
      </c>
      <c r="B54" s="12">
        <f>SUM(B51:B53)</f>
        <v>1.4</v>
      </c>
      <c r="C54" s="12">
        <f>SUM(C51:C53)</f>
        <v>7</v>
      </c>
      <c r="D54" s="12">
        <f>SUM(D51:D53)</f>
        <v>7</v>
      </c>
      <c r="F54" s="9">
        <f>SUM(F51:F53)</f>
        <v>15.399999999999999</v>
      </c>
    </row>
    <row r="55" spans="1:7" x14ac:dyDescent="0.2">
      <c r="F55" s="11" t="s">
        <v>11</v>
      </c>
      <c r="G55" s="12">
        <f>((MMULT(B54:D54,G51:G53)-3)/(3-1))/0.52</f>
        <v>0</v>
      </c>
    </row>
    <row r="56" spans="1:7" ht="21" x14ac:dyDescent="0.25">
      <c r="A56" s="1" t="s">
        <v>20</v>
      </c>
    </row>
    <row r="57" spans="1:7" x14ac:dyDescent="0.2">
      <c r="A57" s="2" t="s">
        <v>1</v>
      </c>
    </row>
    <row r="58" spans="1:7" x14ac:dyDescent="0.2">
      <c r="A58" s="3" t="s">
        <v>12</v>
      </c>
      <c r="B58" s="4" t="s">
        <v>13</v>
      </c>
      <c r="C58" s="4" t="s">
        <v>14</v>
      </c>
      <c r="D58" s="4" t="s">
        <v>15</v>
      </c>
      <c r="E58" s="4" t="s">
        <v>4</v>
      </c>
      <c r="F58" s="5" t="s">
        <v>8</v>
      </c>
      <c r="G58" s="5" t="s">
        <v>9</v>
      </c>
    </row>
    <row r="59" spans="1:7" x14ac:dyDescent="0.2">
      <c r="A59" s="4" t="s">
        <v>13</v>
      </c>
      <c r="B59" s="6">
        <v>1</v>
      </c>
      <c r="C59" s="7">
        <v>0.14000000000000001</v>
      </c>
      <c r="D59" s="7">
        <v>0.5</v>
      </c>
      <c r="E59" s="8"/>
      <c r="F59" s="9">
        <f>+B59+C59+D59</f>
        <v>1.6400000000000001</v>
      </c>
      <c r="G59" s="9">
        <f>F59/F62</f>
        <v>9.6284492158013935E-2</v>
      </c>
    </row>
    <row r="60" spans="1:7" x14ac:dyDescent="0.2">
      <c r="A60" s="4" t="s">
        <v>14</v>
      </c>
      <c r="B60" s="10">
        <f>1/C59</f>
        <v>7.1428571428571423</v>
      </c>
      <c r="C60" s="6">
        <v>1</v>
      </c>
      <c r="D60" s="7">
        <v>4</v>
      </c>
      <c r="E60" s="8"/>
      <c r="F60" s="9">
        <f>+B60+C60+D60</f>
        <v>12.142857142857142</v>
      </c>
      <c r="G60" s="9">
        <f>F60/F62</f>
        <v>0.71290782521177554</v>
      </c>
    </row>
    <row r="61" spans="1:7" x14ac:dyDescent="0.2">
      <c r="A61" s="4" t="s">
        <v>15</v>
      </c>
      <c r="B61" s="10">
        <f>1/D59</f>
        <v>2</v>
      </c>
      <c r="C61" s="10">
        <f>1/D60</f>
        <v>0.25</v>
      </c>
      <c r="D61" s="6">
        <v>1</v>
      </c>
      <c r="E61" s="8"/>
      <c r="F61" s="9">
        <f>+B61+C61+D61</f>
        <v>3.25</v>
      </c>
      <c r="G61" s="9">
        <f>F61/F62</f>
        <v>0.19080768263021053</v>
      </c>
    </row>
    <row r="62" spans="1:7" x14ac:dyDescent="0.2">
      <c r="A62" s="11" t="s">
        <v>10</v>
      </c>
      <c r="B62" s="12">
        <f>SUM(B59:B61)</f>
        <v>10.142857142857142</v>
      </c>
      <c r="C62" s="12">
        <f>SUM(C59:C61)</f>
        <v>1.3900000000000001</v>
      </c>
      <c r="D62" s="12">
        <f>SUM(D59:D61)</f>
        <v>5.5</v>
      </c>
      <c r="F62" s="9">
        <f>SUM(F59:F61)</f>
        <v>17.032857142857143</v>
      </c>
    </row>
    <row r="63" spans="1:7" x14ac:dyDescent="0.2">
      <c r="F63" s="11" t="s">
        <v>11</v>
      </c>
      <c r="G63" s="12">
        <f>((MMULT(B62:D62,G59:G61)-3)/(3-1))/0.52</f>
        <v>1.6330750520971309E-2</v>
      </c>
    </row>
    <row r="64" spans="1:7" ht="21" x14ac:dyDescent="0.25">
      <c r="A64" s="1" t="s">
        <v>21</v>
      </c>
    </row>
    <row r="65" spans="1:7" x14ac:dyDescent="0.2">
      <c r="A65" s="2" t="s">
        <v>1</v>
      </c>
    </row>
    <row r="66" spans="1:7" x14ac:dyDescent="0.2">
      <c r="A66" s="3" t="s">
        <v>12</v>
      </c>
      <c r="B66" s="4" t="s">
        <v>13</v>
      </c>
      <c r="C66" s="4" t="s">
        <v>14</v>
      </c>
      <c r="D66" s="4" t="s">
        <v>15</v>
      </c>
      <c r="E66" s="4" t="s">
        <v>4</v>
      </c>
      <c r="F66" s="5" t="s">
        <v>8</v>
      </c>
      <c r="G66" s="5" t="s">
        <v>9</v>
      </c>
    </row>
    <row r="67" spans="1:7" x14ac:dyDescent="0.2">
      <c r="A67" s="4" t="s">
        <v>13</v>
      </c>
      <c r="B67" s="6">
        <v>1</v>
      </c>
      <c r="C67" s="7">
        <v>0.33</v>
      </c>
      <c r="D67" s="7">
        <v>4</v>
      </c>
      <c r="E67" s="8"/>
      <c r="F67" s="9">
        <f>+B67+C67+D67</f>
        <v>5.33</v>
      </c>
      <c r="G67" s="9">
        <f>F67/F70</f>
        <v>0.35867370868084586</v>
      </c>
    </row>
    <row r="68" spans="1:7" x14ac:dyDescent="0.2">
      <c r="A68" s="4" t="s">
        <v>14</v>
      </c>
      <c r="B68" s="10">
        <f>1/C67</f>
        <v>3.0303030303030303</v>
      </c>
      <c r="C68" s="6">
        <v>1</v>
      </c>
      <c r="D68" s="7">
        <v>4</v>
      </c>
      <c r="E68" s="8"/>
      <c r="F68" s="9">
        <f>+B68+C68+D68</f>
        <v>8.0303030303030312</v>
      </c>
      <c r="G68" s="9">
        <f>F68/F70</f>
        <v>0.5403862232100981</v>
      </c>
    </row>
    <row r="69" spans="1:7" x14ac:dyDescent="0.2">
      <c r="A69" s="4" t="s">
        <v>15</v>
      </c>
      <c r="B69" s="10">
        <f>1/D67</f>
        <v>0.25</v>
      </c>
      <c r="C69" s="10">
        <f>1/D68</f>
        <v>0.25</v>
      </c>
      <c r="D69" s="6">
        <v>1</v>
      </c>
      <c r="E69" s="8"/>
      <c r="F69" s="9">
        <f>+B69+C69+D69</f>
        <v>1.5</v>
      </c>
      <c r="G69" s="9">
        <f>F69/F70</f>
        <v>0.10094006810905605</v>
      </c>
    </row>
    <row r="70" spans="1:7" x14ac:dyDescent="0.2">
      <c r="A70" s="11" t="s">
        <v>10</v>
      </c>
      <c r="B70" s="12">
        <f>SUM(B67:B69)</f>
        <v>4.2803030303030303</v>
      </c>
      <c r="C70" s="12">
        <f>SUM(C67:C69)</f>
        <v>1.58</v>
      </c>
      <c r="D70" s="12">
        <f>SUM(D67:D69)</f>
        <v>9</v>
      </c>
      <c r="F70" s="9">
        <f>SUM(F67:F69)</f>
        <v>14.860303030303031</v>
      </c>
    </row>
    <row r="71" spans="1:7" x14ac:dyDescent="0.2">
      <c r="F71" s="11" t="s">
        <v>11</v>
      </c>
      <c r="G71" s="12">
        <f>((MMULT(B70:D70,G67:G69)-3)/(3-1))/0.52</f>
        <v>0.28606058443279869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pairwise_comp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Wei, Lirong</cp:lastModifiedBy>
  <dcterms:created xsi:type="dcterms:W3CDTF">2023-09-18T02:04:48Z</dcterms:created>
  <dcterms:modified xsi:type="dcterms:W3CDTF">2023-09-18T02:17:34Z</dcterms:modified>
</cp:coreProperties>
</file>