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2" borderId="1" pivotButton="0" quotePrefix="0" xfId="0"/>
    <xf numFmtId="164" fontId="4" fillId="10" borderId="1" pivotButton="0" quotePrefix="0" xfId="0"/>
    <xf numFmtId="164" fontId="5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2</v>
      </c>
      <c r="D3" s="8" t="n">
        <v>5</v>
      </c>
      <c r="E3" s="8" t="n">
        <v>7</v>
      </c>
      <c r="F3" s="8" t="n">
        <v>9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Above Average</t>
        </is>
      </c>
      <c r="B4" s="12" t="n">
        <v>0.5</v>
      </c>
      <c r="C4" s="7" t="n">
        <v>1</v>
      </c>
      <c r="D4" s="8" t="n">
        <v>4</v>
      </c>
      <c r="E4" s="8" t="n">
        <v>5</v>
      </c>
      <c r="F4" s="8" t="n">
        <v>8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Average</t>
        </is>
      </c>
      <c r="B5" s="12" t="n">
        <v>0.2</v>
      </c>
      <c r="C5" s="12" t="n">
        <v>0.25</v>
      </c>
      <c r="D5" s="7" t="n">
        <v>1</v>
      </c>
      <c r="E5" s="8" t="n">
        <v>4</v>
      </c>
      <c r="F5" s="8" t="n">
        <v>7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 t="n">
        <v>0.1428571428571428</v>
      </c>
      <c r="C6" s="12" t="n">
        <v>0.2</v>
      </c>
      <c r="D6" s="12" t="n">
        <v>0.25</v>
      </c>
      <c r="E6" s="7" t="n">
        <v>1</v>
      </c>
      <c r="F6" s="8" t="n">
        <v>3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Poor</t>
        </is>
      </c>
      <c r="B7" s="12" t="n">
        <v>0.1111111111111111</v>
      </c>
      <c r="C7" s="12" t="n">
        <v>0.125</v>
      </c>
      <c r="D7" s="12" t="n">
        <v>0.1428571428571428</v>
      </c>
      <c r="E7" s="12" t="n">
        <v>0.3333333333333333</v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3MPG</t>
        </is>
      </c>
      <c r="B11" s="2" t="n"/>
      <c r="C11" s="2" t="n"/>
      <c r="D11" s="2" t="n"/>
      <c r="E11" s="2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F12" s="6" t="inlineStr">
        <is>
          <t>Line Sum</t>
        </is>
      </c>
      <c r="G12" s="6" t="inlineStr">
        <is>
          <t>Est. Normal Priorities</t>
        </is>
      </c>
      <c r="H12" s="6" t="inlineStr">
        <is>
          <t>Est. Ideal Priorities</t>
        </is>
      </c>
    </row>
    <row r="13">
      <c r="A13" s="4" t="inlineStr">
        <is>
          <t>Good</t>
        </is>
      </c>
      <c r="B13" s="7" t="n">
        <v>1</v>
      </c>
      <c r="C13" s="8" t="n">
        <v>4</v>
      </c>
      <c r="D13" s="8" t="n">
        <v>9</v>
      </c>
      <c r="E13" s="9" t="n"/>
      <c r="F13" s="10">
        <f>+B13+C13+D13</f>
        <v/>
      </c>
      <c r="G13" s="11">
        <f>F13/F16</f>
        <v/>
      </c>
      <c r="H13" s="11">
        <f>G13/MAX(G13:G16)</f>
        <v/>
      </c>
    </row>
    <row r="14">
      <c r="A14" s="4" t="inlineStr">
        <is>
          <t>Med</t>
        </is>
      </c>
      <c r="B14" s="12" t="n">
        <v>0.25</v>
      </c>
      <c r="C14" s="7" t="n">
        <v>1</v>
      </c>
      <c r="D14" s="8" t="n">
        <v>6</v>
      </c>
      <c r="E14" s="9" t="n"/>
      <c r="F14" s="10">
        <f>+B14+C14+D14</f>
        <v/>
      </c>
      <c r="G14" s="11">
        <f>F14/F16</f>
        <v/>
      </c>
      <c r="H14" s="11">
        <f>G14/MAX(G13:G16)</f>
        <v/>
      </c>
    </row>
    <row r="15">
      <c r="A15" s="4" t="inlineStr">
        <is>
          <t>Poor</t>
        </is>
      </c>
      <c r="B15" s="12" t="n">
        <v>0.1111111111111111</v>
      </c>
      <c r="C15" s="12" t="n">
        <v>0.1666666666666667</v>
      </c>
      <c r="D15" s="7" t="n">
        <v>1</v>
      </c>
      <c r="E15" s="9" t="n"/>
      <c r="F15" s="10">
        <f>+B15+C15+D15</f>
        <v/>
      </c>
      <c r="G15" s="11">
        <f>F15/F16</f>
        <v/>
      </c>
      <c r="H15" s="11">
        <f>G15/MAX(G13:G16)</f>
        <v/>
      </c>
    </row>
    <row r="16">
      <c r="A16" s="13" t="inlineStr">
        <is>
          <t>Sum of Col</t>
        </is>
      </c>
      <c r="B16" s="14">
        <f>sum(B13:B15)</f>
        <v/>
      </c>
      <c r="C16" s="14">
        <f>sum(C13:C15)</f>
        <v/>
      </c>
      <c r="D16" s="14">
        <f>sum(D13:D15)</f>
        <v/>
      </c>
      <c r="F16" s="10">
        <f>sum(F13:F15)</f>
        <v/>
      </c>
    </row>
    <row r="17">
      <c r="F17" s="13" t="inlineStr">
        <is>
          <t>Est. Incons.</t>
        </is>
      </c>
      <c r="G17" s="14">
        <f>((MMULT(B16:D16,G13:G15)-3)/(3-1))/0.52</f>
        <v/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H20" s="6" t="inlineStr">
        <is>
          <t>Line Sum</t>
        </is>
      </c>
      <c r="I20" s="6" t="inlineStr">
        <is>
          <t>Est. Normal Priorities</t>
        </is>
      </c>
      <c r="J20" s="6" t="inlineStr">
        <is>
          <t>Est. Ideal Priorities</t>
        </is>
      </c>
    </row>
    <row r="21">
      <c r="A21" s="4" t="inlineStr">
        <is>
          <t>Excellent</t>
        </is>
      </c>
      <c r="B21" s="7" t="n">
        <v>1</v>
      </c>
      <c r="C21" s="8" t="n">
        <v>2</v>
      </c>
      <c r="D21" s="8" t="n">
        <v>5</v>
      </c>
      <c r="E21" s="8" t="n">
        <v>7</v>
      </c>
      <c r="F21" s="8" t="n">
        <v>9</v>
      </c>
      <c r="G21" s="9" t="n"/>
      <c r="H21" s="10">
        <f>+B21+C21+D21+E21+F21</f>
        <v/>
      </c>
      <c r="I21" s="11">
        <f>H21/H26</f>
        <v/>
      </c>
      <c r="J21" s="11">
        <f>I21/MAX(I21:I26)</f>
        <v/>
      </c>
    </row>
    <row r="22">
      <c r="A22" s="4" t="inlineStr">
        <is>
          <t>Above Average</t>
        </is>
      </c>
      <c r="B22" s="12" t="n">
        <v>0.5</v>
      </c>
      <c r="C22" s="7" t="n">
        <v>1</v>
      </c>
      <c r="D22" s="8" t="n">
        <v>4</v>
      </c>
      <c r="E22" s="8" t="n">
        <v>5</v>
      </c>
      <c r="F22" s="8" t="n">
        <v>8</v>
      </c>
      <c r="G22" s="9" t="n"/>
      <c r="H22" s="10">
        <f>+B22+C22+D22+E22+F22</f>
        <v/>
      </c>
      <c r="I22" s="11">
        <f>H22/H26</f>
        <v/>
      </c>
      <c r="J22" s="11">
        <f>I22/MAX(I21:I26)</f>
        <v/>
      </c>
    </row>
    <row r="23">
      <c r="A23" s="4" t="inlineStr">
        <is>
          <t>Average</t>
        </is>
      </c>
      <c r="B23" s="12" t="n">
        <v>0.2</v>
      </c>
      <c r="C23" s="12" t="n">
        <v>0.25</v>
      </c>
      <c r="D23" s="7" t="n">
        <v>1</v>
      </c>
      <c r="E23" s="8" t="n">
        <v>4</v>
      </c>
      <c r="F23" s="8" t="n">
        <v>7</v>
      </c>
      <c r="G23" s="9" t="n"/>
      <c r="H23" s="10">
        <f>+B23+C23+D23+E23+F23</f>
        <v/>
      </c>
      <c r="I23" s="11">
        <f>H23/H26</f>
        <v/>
      </c>
      <c r="J23" s="11">
        <f>I23/MAX(I21:I26)</f>
        <v/>
      </c>
    </row>
    <row r="24">
      <c r="A24" s="4" t="inlineStr">
        <is>
          <t>Below Average</t>
        </is>
      </c>
      <c r="B24" s="12" t="n">
        <v>0.1428571428571428</v>
      </c>
      <c r="C24" s="12" t="n">
        <v>0.2</v>
      </c>
      <c r="D24" s="12" t="n">
        <v>0.25</v>
      </c>
      <c r="E24" s="7" t="n">
        <v>1</v>
      </c>
      <c r="F24" s="8" t="n">
        <v>3</v>
      </c>
      <c r="G24" s="9" t="n"/>
      <c r="H24" s="10">
        <f>+B24+C24+D24+E24+F24</f>
        <v/>
      </c>
      <c r="I24" s="11">
        <f>H24/H26</f>
        <v/>
      </c>
      <c r="J24" s="11">
        <f>I24/MAX(I21:I26)</f>
        <v/>
      </c>
    </row>
    <row r="25">
      <c r="A25" s="4" t="inlineStr">
        <is>
          <t>Poor</t>
        </is>
      </c>
      <c r="B25" s="12" t="n">
        <v>0.1111111111111111</v>
      </c>
      <c r="C25" s="12" t="n">
        <v>0.125</v>
      </c>
      <c r="D25" s="12" t="n">
        <v>0.1428571428571428</v>
      </c>
      <c r="E25" s="12" t="n">
        <v>0.3333333333333333</v>
      </c>
      <c r="F25" s="7" t="n">
        <v>1</v>
      </c>
      <c r="G25" s="9" t="n"/>
      <c r="H25" s="10">
        <f>+B25+C25+D25+E25+F25</f>
        <v/>
      </c>
      <c r="I25" s="11">
        <f>H25/H26</f>
        <v/>
      </c>
      <c r="J25" s="11">
        <f>I25/MAX(I21:I26)</f>
        <v/>
      </c>
    </row>
    <row r="26">
      <c r="A26" s="13" t="inlineStr">
        <is>
          <t>Sum of Col</t>
        </is>
      </c>
      <c r="B26" s="14">
        <f>sum(B21:B25)</f>
        <v/>
      </c>
      <c r="C26" s="14">
        <f>sum(C21:C25)</f>
        <v/>
      </c>
      <c r="D26" s="14">
        <f>sum(D21:D25)</f>
        <v/>
      </c>
      <c r="E26" s="14">
        <f>sum(E21:E25)</f>
        <v/>
      </c>
      <c r="F26" s="14">
        <f>sum(F21:F25)</f>
        <v/>
      </c>
      <c r="H26" s="10">
        <f>sum(H21:H25)</f>
        <v/>
      </c>
    </row>
    <row r="27">
      <c r="H27" s="13" t="inlineStr">
        <is>
          <t>Est. Incons.</t>
        </is>
      </c>
      <c r="I27" s="14">
        <f>((MMULT(B26:F26,I21:I25)-5)/(5-1))/1.12</f>
        <v/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More than 30 K</t>
        </is>
      </c>
      <c r="B31" s="7" t="n">
        <v>1</v>
      </c>
      <c r="C31" s="8" t="n">
        <v>0.5</v>
      </c>
      <c r="D31" s="8" t="n">
        <v>2</v>
      </c>
      <c r="E31" s="8" t="n">
        <v>4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Between 25K and 30K</t>
        </is>
      </c>
      <c r="B32" s="12" t="n">
        <v>2</v>
      </c>
      <c r="C32" s="7" t="n">
        <v>1</v>
      </c>
      <c r="D32" s="8" t="n">
        <v>4</v>
      </c>
      <c r="E32" s="8" t="n">
        <v>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Between 20K and 25K</t>
        </is>
      </c>
      <c r="B33" s="12" t="n">
        <v>0.5</v>
      </c>
      <c r="C33" s="12" t="n">
        <v>0.25</v>
      </c>
      <c r="D33" s="7" t="n">
        <v>1</v>
      </c>
      <c r="E33" s="8" t="n">
        <v>8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Less than 20K</t>
        </is>
      </c>
      <c r="B34" s="12" t="n">
        <v>0.25</v>
      </c>
      <c r="C34" s="12" t="n">
        <v>0.1428571428571428</v>
      </c>
      <c r="D34" s="12" t="n">
        <v>0.125</v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2.2Maintenance</t>
        </is>
      </c>
      <c r="B38" s="2" t="n"/>
      <c r="C38" s="2" t="n"/>
      <c r="D38" s="2" t="n"/>
      <c r="E38" s="2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F39" s="6" t="inlineStr">
        <is>
          <t>Line Sum</t>
        </is>
      </c>
      <c r="G39" s="6" t="inlineStr">
        <is>
          <t>Est. Normal Priorities</t>
        </is>
      </c>
      <c r="H39" s="6" t="inlineStr">
        <is>
          <t>Est. Ideal Priorities</t>
        </is>
      </c>
    </row>
    <row r="40">
      <c r="A40" s="4" t="inlineStr">
        <is>
          <t>Hi</t>
        </is>
      </c>
      <c r="B40" s="7" t="n">
        <v>1</v>
      </c>
      <c r="C40" s="8" t="n">
        <v>0.346683</v>
      </c>
      <c r="D40" s="8" t="n">
        <v>0.08012900000000001</v>
      </c>
      <c r="E40" s="9" t="n"/>
      <c r="F40" s="10">
        <f>+B40+C40+D40</f>
        <v/>
      </c>
      <c r="G40" s="11">
        <f>F40/F43</f>
        <v/>
      </c>
      <c r="H40" s="11">
        <f>G40/MAX(G40:G43)</f>
        <v/>
      </c>
    </row>
    <row r="41">
      <c r="A41" s="4" t="inlineStr">
        <is>
          <t>Med</t>
        </is>
      </c>
      <c r="B41" s="12" t="n">
        <v>2.88447948125521</v>
      </c>
      <c r="C41" s="7" t="n">
        <v>1</v>
      </c>
      <c r="D41" s="8" t="n">
        <v>0.23113</v>
      </c>
      <c r="E41" s="9" t="n"/>
      <c r="F41" s="10">
        <f>+B41+C41+D41</f>
        <v/>
      </c>
      <c r="G41" s="11">
        <f>F41/F43</f>
        <v/>
      </c>
      <c r="H41" s="11">
        <f>G41/MAX(G40:G43)</f>
        <v/>
      </c>
    </row>
    <row r="42">
      <c r="A42" s="4" t="inlineStr">
        <is>
          <t>Lo</t>
        </is>
      </c>
      <c r="B42" s="12" t="n">
        <v>12.4798761996281</v>
      </c>
      <c r="C42" s="12" t="n">
        <v>4.32656946307273</v>
      </c>
      <c r="D42" s="7" t="n">
        <v>1</v>
      </c>
      <c r="E42" s="9" t="n"/>
      <c r="F42" s="10">
        <f>+B42+C42+D42</f>
        <v/>
      </c>
      <c r="G42" s="11">
        <f>F42/F43</f>
        <v/>
      </c>
      <c r="H42" s="11">
        <f>G42/MAX(G40:G43)</f>
        <v/>
      </c>
    </row>
    <row r="43">
      <c r="A43" s="13" t="inlineStr">
        <is>
          <t>Sum of Col</t>
        </is>
      </c>
      <c r="B43" s="14">
        <f>sum(B40:B42)</f>
        <v/>
      </c>
      <c r="C43" s="14">
        <f>sum(C40:C42)</f>
        <v/>
      </c>
      <c r="D43" s="14">
        <f>sum(D40:D42)</f>
        <v/>
      </c>
      <c r="F43" s="10">
        <f>sum(F40:F42)</f>
        <v/>
      </c>
    </row>
    <row r="44">
      <c r="F44" s="13" t="inlineStr">
        <is>
          <t>Est. Incons.</t>
        </is>
      </c>
      <c r="G44" s="14">
        <f>((MMULT(B43:D43,G40:G42)-3)/(3-1))/0.52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n"/>
      <c r="C2" s="16" t="n"/>
      <c r="D2" s="16" t="n"/>
      <c r="E2" s="16" t="n"/>
      <c r="F2" s="16" t="n"/>
    </row>
    <row r="3">
      <c r="A3" s="15" t="inlineStr">
        <is>
          <t>2Toyota Camry</t>
        </is>
      </c>
      <c r="B3" s="16" t="n"/>
      <c r="C3" s="16" t="n"/>
      <c r="D3" s="16" t="n"/>
      <c r="E3" s="16" t="n"/>
      <c r="F3" s="16" t="n"/>
    </row>
    <row r="4">
      <c r="A4" s="15" t="inlineStr">
        <is>
          <t>3Honda Civic</t>
        </is>
      </c>
      <c r="B4" s="16" t="n"/>
      <c r="C4" s="16" t="n"/>
      <c r="D4" s="16" t="n"/>
      <c r="E4" s="16" t="n"/>
      <c r="F4" s="16" t="n"/>
    </row>
    <row r="5">
      <c r="A5" s="15" t="inlineStr">
        <is>
          <t>4Fiat</t>
        </is>
      </c>
      <c r="B5" s="16" t="n"/>
      <c r="C5" s="16" t="n"/>
      <c r="D5" s="16" t="n"/>
      <c r="E5" s="16" t="n"/>
      <c r="F5" s="16" t="n"/>
    </row>
    <row r="6">
      <c r="A6" s="15" t="inlineStr">
        <is>
          <t>5MiniCooper</t>
        </is>
      </c>
      <c r="B6" s="16" t="n"/>
      <c r="C6" s="16" t="n"/>
      <c r="D6" s="16" t="n"/>
      <c r="E6" s="16" t="n"/>
      <c r="F6" s="16" t="n"/>
    </row>
    <row r="7">
      <c r="A7" s="15" t="inlineStr">
        <is>
          <t>6Kia Rio</t>
        </is>
      </c>
      <c r="B7" s="16" t="n"/>
      <c r="C7" s="16" t="n"/>
      <c r="D7" s="16" t="n"/>
      <c r="E7" s="16" t="n"/>
      <c r="F7" s="16" t="n"/>
    </row>
    <row r="8"/>
    <row r="9"/>
    <row r="10">
      <c r="A10" s="17" t="inlineStr">
        <is>
          <t>ESTIMATED RESULTS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1">
      <c r="B11" s="8" t="n">
        <v>0.09842413418771449</v>
      </c>
      <c r="C11" s="8" t="n">
        <v>0.168654289322659</v>
      </c>
      <c r="D11" s="8" t="n">
        <v>0.3085784539668767</v>
      </c>
      <c r="E11" s="8" t="n">
        <v>0.3394744980181998</v>
      </c>
      <c r="F11" s="8" t="n">
        <v>0.08486862450454996</v>
      </c>
    </row>
    <row r="12">
      <c r="B12" s="15" t="inlineStr">
        <is>
          <t>1Prestige</t>
        </is>
      </c>
      <c r="C12" s="15" t="inlineStr">
        <is>
          <t>3MPG</t>
        </is>
      </c>
      <c r="D12" s="15" t="inlineStr">
        <is>
          <t>4Comfort</t>
        </is>
      </c>
      <c r="E12" s="15" t="inlineStr">
        <is>
          <t>2.1InitialCost</t>
        </is>
      </c>
      <c r="F12" s="15" t="inlineStr">
        <is>
          <t>2.2Maintenance</t>
        </is>
      </c>
      <c r="G12" s="18" t="inlineStr">
        <is>
          <t>TOTALS</t>
        </is>
      </c>
      <c r="H12" s="18" t="inlineStr">
        <is>
          <t>PRIORITIES</t>
        </is>
      </c>
    </row>
    <row r="13">
      <c r="A13" s="15" t="inlineStr">
        <is>
          <t>1Acura TL</t>
        </is>
      </c>
      <c r="B13" s="8">
        <f>INDEX(rating_scales!J3:J7, MATCH(B2,rating_scales!A3:A7, 0))</f>
        <v/>
      </c>
      <c r="C13" s="8">
        <f>INDEX(rating_scales!H13:H15, MATCH(C2,rating_scales!A13:A15, 0))</f>
        <v/>
      </c>
      <c r="D13" s="8">
        <f>INDEX(rating_scales!J21:J25, MATCH(D2,rating_scales!A21:A25, 0))</f>
        <v/>
      </c>
      <c r="E13" s="8">
        <f>INDEX(rating_scales!I31:I34, MATCH(E2,rating_scales!A31:A34, 0))</f>
        <v/>
      </c>
      <c r="F13" s="8">
        <f>INDEX(rating_scales!H40:H42, MATCH(F2,rating_scales!A40:A42, 0))</f>
        <v/>
      </c>
      <c r="G13" s="19">
        <f>sumproduct(B13:F13,B11:F11)</f>
        <v/>
      </c>
      <c r="H13" s="20">
        <f>G13/sum(G13:G18)</f>
        <v/>
      </c>
    </row>
    <row r="14">
      <c r="A14" s="15" t="inlineStr">
        <is>
          <t>2Toyota Camry</t>
        </is>
      </c>
      <c r="B14" s="8">
        <f>INDEX(rating_scales!J3:J7, MATCH(B3,rating_scales!A3:A7, 0))</f>
        <v/>
      </c>
      <c r="C14" s="8">
        <f>INDEX(rating_scales!H13:H15, MATCH(C3,rating_scales!A13:A15, 0))</f>
        <v/>
      </c>
      <c r="D14" s="8">
        <f>INDEX(rating_scales!J21:J25, MATCH(D3,rating_scales!A21:A25, 0))</f>
        <v/>
      </c>
      <c r="E14" s="8">
        <f>INDEX(rating_scales!I31:I34, MATCH(E3,rating_scales!A31:A34, 0))</f>
        <v/>
      </c>
      <c r="F14" s="8">
        <f>INDEX(rating_scales!H40:H42, MATCH(F3,rating_scales!A40:A42, 0))</f>
        <v/>
      </c>
      <c r="G14" s="19">
        <f>sumproduct(B14:F14,B11:F11)</f>
        <v/>
      </c>
      <c r="H14" s="20">
        <f>G14/sum(G13:G18)</f>
        <v/>
      </c>
    </row>
    <row r="15">
      <c r="A15" s="15" t="inlineStr">
        <is>
          <t>3Honda Civic</t>
        </is>
      </c>
      <c r="B15" s="8">
        <f>INDEX(rating_scales!J3:J7, MATCH(B4,rating_scales!A3:A7, 0))</f>
        <v/>
      </c>
      <c r="C15" s="8">
        <f>INDEX(rating_scales!H13:H15, MATCH(C4,rating_scales!A13:A15, 0))</f>
        <v/>
      </c>
      <c r="D15" s="8">
        <f>INDEX(rating_scales!J21:J25, MATCH(D4,rating_scales!A21:A25, 0))</f>
        <v/>
      </c>
      <c r="E15" s="8">
        <f>INDEX(rating_scales!I31:I34, MATCH(E4,rating_scales!A31:A34, 0))</f>
        <v/>
      </c>
      <c r="F15" s="8">
        <f>INDEX(rating_scales!H40:H42, MATCH(F4,rating_scales!A40:A42, 0))</f>
        <v/>
      </c>
      <c r="G15" s="19">
        <f>sumproduct(B15:F15,B11:F11)</f>
        <v/>
      </c>
      <c r="H15" s="20">
        <f>G15/sum(G13:G18)</f>
        <v/>
      </c>
    </row>
    <row r="16">
      <c r="A16" s="15" t="inlineStr">
        <is>
          <t>4Fiat</t>
        </is>
      </c>
      <c r="B16" s="8">
        <f>INDEX(rating_scales!J3:J7, MATCH(B5,rating_scales!A3:A7, 0))</f>
        <v/>
      </c>
      <c r="C16" s="8">
        <f>INDEX(rating_scales!H13:H15, MATCH(C5,rating_scales!A13:A15, 0))</f>
        <v/>
      </c>
      <c r="D16" s="8">
        <f>INDEX(rating_scales!J21:J25, MATCH(D5,rating_scales!A21:A25, 0))</f>
        <v/>
      </c>
      <c r="E16" s="8">
        <f>INDEX(rating_scales!I31:I34, MATCH(E5,rating_scales!A31:A34, 0))</f>
        <v/>
      </c>
      <c r="F16" s="8">
        <f>INDEX(rating_scales!H40:H42, MATCH(F5,rating_scales!A40:A42, 0))</f>
        <v/>
      </c>
      <c r="G16" s="19">
        <f>sumproduct(B16:F16,B11:F11)</f>
        <v/>
      </c>
      <c r="H16" s="20">
        <f>G16/sum(G13:G18)</f>
        <v/>
      </c>
    </row>
    <row r="17">
      <c r="A17" s="15" t="inlineStr">
        <is>
          <t>5MiniCooper</t>
        </is>
      </c>
      <c r="B17" s="8">
        <f>INDEX(rating_scales!J3:J7, MATCH(B6,rating_scales!A3:A7, 0))</f>
        <v/>
      </c>
      <c r="C17" s="8">
        <f>INDEX(rating_scales!H13:H15, MATCH(C6,rating_scales!A13:A15, 0))</f>
        <v/>
      </c>
      <c r="D17" s="8">
        <f>INDEX(rating_scales!J21:J25, MATCH(D6,rating_scales!A21:A25, 0))</f>
        <v/>
      </c>
      <c r="E17" s="8">
        <f>INDEX(rating_scales!I31:I34, MATCH(E6,rating_scales!A31:A34, 0))</f>
        <v/>
      </c>
      <c r="F17" s="8">
        <f>INDEX(rating_scales!H40:H42, MATCH(F6,rating_scales!A40:A42, 0))</f>
        <v/>
      </c>
      <c r="G17" s="19">
        <f>sumproduct(B17:F17,B11:F11)</f>
        <v/>
      </c>
      <c r="H17" s="20">
        <f>G17/sum(G13:G18)</f>
        <v/>
      </c>
    </row>
    <row r="18">
      <c r="A18" s="15" t="inlineStr">
        <is>
          <t>6Kia Rio</t>
        </is>
      </c>
      <c r="B18" s="8">
        <f>INDEX(rating_scales!J3:J7, MATCH(B7,rating_scales!A3:A7, 0))</f>
        <v/>
      </c>
      <c r="C18" s="8">
        <f>INDEX(rating_scales!H13:H15, MATCH(C7,rating_scales!A13:A15, 0))</f>
        <v/>
      </c>
      <c r="D18" s="8">
        <f>INDEX(rating_scales!J21:J25, MATCH(D7,rating_scales!A21:A25, 0))</f>
        <v/>
      </c>
      <c r="E18" s="8">
        <f>INDEX(rating_scales!I31:I34, MATCH(E7,rating_scales!A31:A34, 0))</f>
        <v/>
      </c>
      <c r="F18" s="8">
        <f>INDEX(rating_scales!H40:H42, MATCH(F7,rating_scales!A40:A42, 0))</f>
        <v/>
      </c>
      <c r="G18" s="19">
        <f>sumproduct(B18:F18,B11:F11)</f>
        <v/>
      </c>
      <c r="H18" s="20">
        <f>G18/sum(G13:G18)</f>
        <v/>
      </c>
    </row>
  </sheetData>
  <dataValidations count="12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2023-08-23T10:43:25Z</dcterms:created>
  <dcterms:modified xsi:type="dcterms:W3CDTF">2023-08-23T10:45:17Z</dcterms:modified>
</cp:coreProperties>
</file>