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CODE\cdfAHPANPLib\Examples\Tutorials\AHP Car\"/>
    </mc:Choice>
  </mc:AlternateContent>
  <xr:revisionPtr revIDLastSave="0" documentId="13_ncr:1_{35D2AD2E-9872-4717-B397-B3D9A8E8388C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pairwise_co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C54" i="1"/>
  <c r="C55" i="1" s="1"/>
  <c r="B54" i="1"/>
  <c r="B53" i="1"/>
  <c r="F53" i="1" s="1"/>
  <c r="F52" i="1"/>
  <c r="D47" i="1"/>
  <c r="B47" i="1"/>
  <c r="C46" i="1"/>
  <c r="C47" i="1" s="1"/>
  <c r="B46" i="1"/>
  <c r="F45" i="1"/>
  <c r="B45" i="1"/>
  <c r="F44" i="1"/>
  <c r="D39" i="1"/>
  <c r="C38" i="1"/>
  <c r="B38" i="1"/>
  <c r="B37" i="1"/>
  <c r="F36" i="1"/>
  <c r="D31" i="1"/>
  <c r="C30" i="1"/>
  <c r="C31" i="1" s="1"/>
  <c r="B30" i="1"/>
  <c r="B29" i="1"/>
  <c r="F29" i="1" s="1"/>
  <c r="F28" i="1"/>
  <c r="C23" i="1"/>
  <c r="B22" i="1"/>
  <c r="E22" i="1" s="1"/>
  <c r="E21" i="1"/>
  <c r="D16" i="1"/>
  <c r="C15" i="1"/>
  <c r="C16" i="1" s="1"/>
  <c r="B15" i="1"/>
  <c r="B16" i="1" s="1"/>
  <c r="B14" i="1"/>
  <c r="F14" i="1" s="1"/>
  <c r="F13" i="1"/>
  <c r="E8" i="1"/>
  <c r="D7" i="1"/>
  <c r="D8" i="1" s="1"/>
  <c r="C7" i="1"/>
  <c r="B7" i="1"/>
  <c r="C6" i="1"/>
  <c r="C8" i="1" s="1"/>
  <c r="B6" i="1"/>
  <c r="B5" i="1"/>
  <c r="G4" i="1"/>
  <c r="F54" i="1" l="1"/>
  <c r="F55" i="1" s="1"/>
  <c r="F46" i="1"/>
  <c r="F38" i="1"/>
  <c r="B39" i="1"/>
  <c r="F30" i="1"/>
  <c r="B31" i="1"/>
  <c r="B23" i="1"/>
  <c r="F15" i="1"/>
  <c r="G6" i="1"/>
  <c r="B8" i="1"/>
  <c r="G5" i="1"/>
  <c r="F31" i="1"/>
  <c r="G30" i="1" s="1"/>
  <c r="E23" i="1"/>
  <c r="F21" i="1" s="1"/>
  <c r="F39" i="1"/>
  <c r="G36" i="1" s="1"/>
  <c r="G46" i="1"/>
  <c r="F47" i="1"/>
  <c r="G45" i="1" s="1"/>
  <c r="G7" i="1"/>
  <c r="C39" i="1"/>
  <c r="F37" i="1"/>
  <c r="B55" i="1"/>
  <c r="G52" i="1" l="1"/>
  <c r="G54" i="1"/>
  <c r="G53" i="1"/>
  <c r="G56" i="1"/>
  <c r="G44" i="1"/>
  <c r="G48" i="1" s="1"/>
  <c r="G29" i="1"/>
  <c r="G28" i="1"/>
  <c r="G32" i="1" s="1"/>
  <c r="F16" i="1"/>
  <c r="G8" i="1"/>
  <c r="H7" i="1" s="1"/>
  <c r="G38" i="1"/>
  <c r="G37" i="1"/>
  <c r="G40" i="1" s="1"/>
  <c r="F22" i="1"/>
  <c r="F24" i="1" s="1"/>
  <c r="G14" i="1" l="1"/>
  <c r="G13" i="1"/>
  <c r="G17" i="1" s="1"/>
  <c r="G15" i="1"/>
  <c r="H6" i="1"/>
  <c r="H4" i="1"/>
  <c r="H9" i="1" s="1"/>
  <c r="H5" i="1"/>
</calcChain>
</file>

<file path=xl/sharedStrings.xml><?xml version="1.0" encoding="utf-8"?>
<sst xmlns="http://schemas.openxmlformats.org/spreadsheetml/2006/main" count="98" uniqueCount="19">
  <si>
    <t>GoalNode</t>
  </si>
  <si>
    <t>Enter judgments for the paiwise comparisons in the matrix or direct values in the green cells</t>
  </si>
  <si>
    <t>2Criteria</t>
  </si>
  <si>
    <t>1Prestige</t>
  </si>
  <si>
    <t>Direct values</t>
  </si>
  <si>
    <t>2Price</t>
  </si>
  <si>
    <t>3MPG</t>
  </si>
  <si>
    <t>4Comfort</t>
  </si>
  <si>
    <t>Line Sum</t>
  </si>
  <si>
    <t>Estimated Priority</t>
  </si>
  <si>
    <t>Sum of Col</t>
  </si>
  <si>
    <t>Est. Incons.</t>
  </si>
  <si>
    <t>3Alternatives</t>
  </si>
  <si>
    <t>1Acura TL</t>
  </si>
  <si>
    <t>2Toyota Camry</t>
  </si>
  <si>
    <t>3Honda Civic</t>
  </si>
  <si>
    <t>PriceSubCriteria</t>
  </si>
  <si>
    <t>2.1InitialCost</t>
  </si>
  <si>
    <t>2.2Maintenance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</si>
</sst>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2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2" fontId="0" fillId="8" borderId="1" xfId="0" applyNumberFormat="1" applyFill="1" applyBorder="1"/>
    <xf numFmtId="4" fontId="6" fillId="0" borderId="1" xfId="0" applyNumberFormat="1" applyFont="1" applyBorder="1" applyAlignment="1">
      <alignment horizontal="right"/>
    </xf>
    <xf numFmtId="43" fontId="0" fillId="0" borderId="1" xfId="1" applyFont="1" applyBorder="1"/>
    <xf numFmtId="164" fontId="0" fillId="0" borderId="1" xfId="1" applyNumberFormat="1" applyFont="1" applyBorder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abSelected="1" topLeftCell="A26" workbookViewId="0">
      <selection activeCell="D53" sqref="D53"/>
    </sheetView>
  </sheetViews>
  <sheetFormatPr defaultRowHeight="15" x14ac:dyDescent="0.25"/>
  <cols>
    <col min="1" max="21" width="15.7109375" customWidth="1"/>
  </cols>
  <sheetData>
    <row r="1" spans="1:8" ht="21" x14ac:dyDescent="0.35">
      <c r="A1" s="1" t="s">
        <v>0</v>
      </c>
    </row>
    <row r="2" spans="1:8" x14ac:dyDescent="0.25">
      <c r="A2" s="2" t="s">
        <v>1</v>
      </c>
    </row>
    <row r="3" spans="1:8" x14ac:dyDescent="0.25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  <c r="G3" s="5" t="s">
        <v>8</v>
      </c>
      <c r="H3" s="5" t="s">
        <v>9</v>
      </c>
    </row>
    <row r="4" spans="1:8" x14ac:dyDescent="0.25">
      <c r="A4" s="4" t="s">
        <v>3</v>
      </c>
      <c r="B4" s="6">
        <v>1</v>
      </c>
      <c r="C4" s="13">
        <v>0.25</v>
      </c>
      <c r="D4" s="13">
        <v>0.33333299999999899</v>
      </c>
      <c r="E4" s="13">
        <v>0.5</v>
      </c>
      <c r="F4" s="8"/>
      <c r="G4" s="9">
        <f>+B4+C4+D4+E4</f>
        <v>2.0833329999999988</v>
      </c>
      <c r="H4" s="9">
        <f>G4/G8</f>
        <v>9.0908007827582696E-2</v>
      </c>
    </row>
    <row r="5" spans="1:8" x14ac:dyDescent="0.25">
      <c r="A5" s="4" t="s">
        <v>5</v>
      </c>
      <c r="B5" s="10">
        <f>1/C4</f>
        <v>4</v>
      </c>
      <c r="C5" s="6">
        <v>1</v>
      </c>
      <c r="D5" s="13">
        <v>3</v>
      </c>
      <c r="E5" s="13">
        <v>1.5</v>
      </c>
      <c r="F5" s="8"/>
      <c r="G5" s="9">
        <f>+B5+C5+D5+E5</f>
        <v>9.5</v>
      </c>
      <c r="H5" s="9">
        <f>G5/G8</f>
        <v>0.41454058202027044</v>
      </c>
    </row>
    <row r="6" spans="1:8" x14ac:dyDescent="0.25">
      <c r="A6" s="4" t="s">
        <v>6</v>
      </c>
      <c r="B6" s="10">
        <f>1/D4</f>
        <v>3.0000030000030091</v>
      </c>
      <c r="C6" s="10">
        <f>1/D5</f>
        <v>0.33333333333333331</v>
      </c>
      <c r="D6" s="6">
        <v>1</v>
      </c>
      <c r="E6" s="13">
        <v>0.33329999999999899</v>
      </c>
      <c r="F6" s="8"/>
      <c r="G6" s="9">
        <f>+B6+C6+D6+E6</f>
        <v>4.6666363333363412</v>
      </c>
      <c r="H6" s="9">
        <f>G6/G8</f>
        <v>0.20363264649454607</v>
      </c>
    </row>
    <row r="7" spans="1:8" x14ac:dyDescent="0.25">
      <c r="A7" s="4" t="s">
        <v>7</v>
      </c>
      <c r="B7" s="10">
        <f>1/E4</f>
        <v>2</v>
      </c>
      <c r="C7" s="10">
        <f>1/E5</f>
        <v>0.66666666666666663</v>
      </c>
      <c r="D7" s="10">
        <f>1/E6</f>
        <v>3.0003000300030096</v>
      </c>
      <c r="E7" s="6">
        <v>1</v>
      </c>
      <c r="F7" s="8"/>
      <c r="G7" s="9">
        <f>+B7+C7+D7+E7</f>
        <v>6.6669666966696761</v>
      </c>
      <c r="H7" s="9">
        <f>G7/G8</f>
        <v>0.29091876365760078</v>
      </c>
    </row>
    <row r="8" spans="1:8" x14ac:dyDescent="0.25">
      <c r="A8" s="11" t="s">
        <v>10</v>
      </c>
      <c r="B8" s="12">
        <f>SUM(B4:B7)</f>
        <v>10.000003000003009</v>
      </c>
      <c r="C8" s="12">
        <f>SUM(C4:C7)</f>
        <v>2.25</v>
      </c>
      <c r="D8" s="12">
        <f>SUM(D4:D7)</f>
        <v>7.3336330300030088</v>
      </c>
      <c r="E8" s="12">
        <f>SUM(E4:E7)</f>
        <v>3.333299999999999</v>
      </c>
      <c r="G8" s="9">
        <f>SUM(G4:G7)</f>
        <v>22.916936030006017</v>
      </c>
    </row>
    <row r="9" spans="1:8" x14ac:dyDescent="0.25">
      <c r="G9" s="11" t="s">
        <v>11</v>
      </c>
      <c r="H9" s="12">
        <f>((MMULT(B8:E8,H4:H7)-4)/(4-1))/0.89</f>
        <v>0.11418849354492207</v>
      </c>
    </row>
    <row r="10" spans="1:8" ht="21" x14ac:dyDescent="0.35">
      <c r="A10" s="1" t="s">
        <v>3</v>
      </c>
    </row>
    <row r="11" spans="1:8" x14ac:dyDescent="0.25">
      <c r="A11" s="2" t="s">
        <v>1</v>
      </c>
    </row>
    <row r="12" spans="1:8" x14ac:dyDescent="0.25">
      <c r="A12" s="3" t="s">
        <v>12</v>
      </c>
      <c r="B12" s="4" t="s">
        <v>13</v>
      </c>
      <c r="C12" s="4" t="s">
        <v>14</v>
      </c>
      <c r="D12" s="4" t="s">
        <v>15</v>
      </c>
      <c r="E12" s="4" t="s">
        <v>4</v>
      </c>
      <c r="F12" s="5" t="s">
        <v>8</v>
      </c>
      <c r="G12" s="5" t="s">
        <v>9</v>
      </c>
    </row>
    <row r="13" spans="1:8" x14ac:dyDescent="0.25">
      <c r="A13" s="4" t="s">
        <v>13</v>
      </c>
      <c r="B13" s="6">
        <v>1</v>
      </c>
      <c r="C13" s="7">
        <v>8</v>
      </c>
      <c r="D13" s="7">
        <v>4</v>
      </c>
      <c r="E13" s="8"/>
      <c r="F13" s="9">
        <f>+B13+C13+D13</f>
        <v>13</v>
      </c>
      <c r="G13" s="9">
        <f>F13/F16</f>
        <v>0.66242038216560506</v>
      </c>
    </row>
    <row r="14" spans="1:8" x14ac:dyDescent="0.25">
      <c r="A14" s="4" t="s">
        <v>14</v>
      </c>
      <c r="B14" s="10">
        <f>1/C13</f>
        <v>0.125</v>
      </c>
      <c r="C14" s="6">
        <v>1</v>
      </c>
      <c r="D14" s="7">
        <v>0.25</v>
      </c>
      <c r="E14" s="8"/>
      <c r="F14" s="9">
        <f>+B14+C14+D14</f>
        <v>1.375</v>
      </c>
      <c r="G14" s="9">
        <f>F14/F16</f>
        <v>7.0063694267515922E-2</v>
      </c>
    </row>
    <row r="15" spans="1:8" x14ac:dyDescent="0.25">
      <c r="A15" s="4" t="s">
        <v>15</v>
      </c>
      <c r="B15" s="10">
        <f>1/D13</f>
        <v>0.25</v>
      </c>
      <c r="C15" s="10">
        <f>1/D14</f>
        <v>4</v>
      </c>
      <c r="D15" s="6">
        <v>1</v>
      </c>
      <c r="E15" s="8"/>
      <c r="F15" s="9">
        <f>+B15+C15+D15</f>
        <v>5.25</v>
      </c>
      <c r="G15" s="9">
        <f>F15/F16</f>
        <v>0.26751592356687898</v>
      </c>
    </row>
    <row r="16" spans="1:8" x14ac:dyDescent="0.25">
      <c r="A16" s="11" t="s">
        <v>10</v>
      </c>
      <c r="B16" s="12">
        <f>SUM(B13:B15)</f>
        <v>1.375</v>
      </c>
      <c r="C16" s="12">
        <f>SUM(C13:C15)</f>
        <v>13</v>
      </c>
      <c r="D16" s="12">
        <f>SUM(D13:D15)</f>
        <v>5.25</v>
      </c>
      <c r="F16" s="9">
        <f>SUM(F13:F15)</f>
        <v>19.625</v>
      </c>
    </row>
    <row r="17" spans="1:7" x14ac:dyDescent="0.25">
      <c r="F17" s="11" t="s">
        <v>11</v>
      </c>
      <c r="G17" s="12">
        <f>((MMULT(B16:D16,G13:G15)-3)/(3-1))/0.52</f>
        <v>0.21741793238608551</v>
      </c>
    </row>
    <row r="18" spans="1:7" ht="21" x14ac:dyDescent="0.35">
      <c r="A18" s="1" t="s">
        <v>5</v>
      </c>
    </row>
    <row r="19" spans="1:7" x14ac:dyDescent="0.25">
      <c r="A19" s="2" t="s">
        <v>1</v>
      </c>
    </row>
    <row r="20" spans="1:7" x14ac:dyDescent="0.25">
      <c r="A20" s="3" t="s">
        <v>16</v>
      </c>
      <c r="B20" s="4" t="s">
        <v>17</v>
      </c>
      <c r="C20" s="4" t="s">
        <v>18</v>
      </c>
      <c r="D20" s="4" t="s">
        <v>4</v>
      </c>
      <c r="E20" s="5" t="s">
        <v>8</v>
      </c>
      <c r="F20" s="5" t="s">
        <v>9</v>
      </c>
    </row>
    <row r="21" spans="1:7" x14ac:dyDescent="0.25">
      <c r="A21" s="4" t="s">
        <v>17</v>
      </c>
      <c r="B21" s="6">
        <v>1</v>
      </c>
      <c r="C21" s="7">
        <v>3</v>
      </c>
      <c r="D21" s="8"/>
      <c r="E21" s="9">
        <f>+B21+C21</f>
        <v>4</v>
      </c>
      <c r="F21" s="9">
        <f>E21/E23</f>
        <v>0.75</v>
      </c>
    </row>
    <row r="22" spans="1:7" x14ac:dyDescent="0.25">
      <c r="A22" s="4" t="s">
        <v>18</v>
      </c>
      <c r="B22" s="10">
        <f>1/C21</f>
        <v>0.33333333333333331</v>
      </c>
      <c r="C22" s="6">
        <v>1</v>
      </c>
      <c r="D22" s="8"/>
      <c r="E22" s="9">
        <f>+B22+C22</f>
        <v>1.3333333333333333</v>
      </c>
      <c r="F22" s="9">
        <f>E22/E23</f>
        <v>0.25</v>
      </c>
    </row>
    <row r="23" spans="1:7" x14ac:dyDescent="0.25">
      <c r="A23" s="11" t="s">
        <v>10</v>
      </c>
      <c r="B23" s="12">
        <f>SUM(B21:B22)</f>
        <v>1.3333333333333333</v>
      </c>
      <c r="C23" s="12">
        <f>SUM(C21:C22)</f>
        <v>4</v>
      </c>
      <c r="E23" s="9">
        <f>SUM(E21:E22)</f>
        <v>5.333333333333333</v>
      </c>
    </row>
    <row r="24" spans="1:7" x14ac:dyDescent="0.25">
      <c r="E24" s="11" t="s">
        <v>11</v>
      </c>
      <c r="F24" s="12">
        <f>((MMULT(B23:C23,F21:F22)-2)/(2-1))/1</f>
        <v>0</v>
      </c>
    </row>
    <row r="25" spans="1:7" ht="21" x14ac:dyDescent="0.35">
      <c r="A25" s="1" t="s">
        <v>6</v>
      </c>
    </row>
    <row r="26" spans="1:7" x14ac:dyDescent="0.25">
      <c r="A26" s="2" t="s">
        <v>1</v>
      </c>
    </row>
    <row r="27" spans="1:7" x14ac:dyDescent="0.25">
      <c r="A27" s="3" t="s">
        <v>12</v>
      </c>
      <c r="B27" s="4" t="s">
        <v>13</v>
      </c>
      <c r="C27" s="4" t="s">
        <v>14</v>
      </c>
      <c r="D27" s="4" t="s">
        <v>15</v>
      </c>
      <c r="E27" s="4" t="s">
        <v>4</v>
      </c>
      <c r="F27" s="5" t="s">
        <v>8</v>
      </c>
      <c r="G27" s="5" t="s">
        <v>9</v>
      </c>
    </row>
    <row r="28" spans="1:7" x14ac:dyDescent="0.25">
      <c r="A28" s="4" t="s">
        <v>13</v>
      </c>
      <c r="B28" s="6">
        <v>1</v>
      </c>
      <c r="C28" s="14">
        <v>0.66670000166675003</v>
      </c>
      <c r="D28" s="14">
        <v>0.33333299999999899</v>
      </c>
      <c r="E28" s="8"/>
      <c r="F28" s="9">
        <f>+B28+C28+D28</f>
        <v>2.0000330016667487</v>
      </c>
      <c r="G28" s="9">
        <f>F28/F31</f>
        <v>0.18182182658312612</v>
      </c>
    </row>
    <row r="29" spans="1:7" x14ac:dyDescent="0.25">
      <c r="A29" s="4" t="s">
        <v>14</v>
      </c>
      <c r="B29" s="10">
        <f>1/C28</f>
        <v>1.499925</v>
      </c>
      <c r="C29" s="6">
        <v>1</v>
      </c>
      <c r="D29" s="14">
        <v>0.5</v>
      </c>
      <c r="E29" s="8"/>
      <c r="F29" s="9">
        <f>+B29+C29+D29</f>
        <v>2.9999250000000002</v>
      </c>
      <c r="G29" s="9">
        <f>F29/F31</f>
        <v>0.27272142142545974</v>
      </c>
    </row>
    <row r="30" spans="1:7" x14ac:dyDescent="0.25">
      <c r="A30" s="4" t="s">
        <v>15</v>
      </c>
      <c r="B30" s="10">
        <f>1/D28</f>
        <v>3.0000030000030091</v>
      </c>
      <c r="C30" s="10">
        <f>1/D29</f>
        <v>2</v>
      </c>
      <c r="D30" s="6">
        <v>1</v>
      </c>
      <c r="E30" s="8"/>
      <c r="F30" s="9">
        <f>+B30+C30+D30</f>
        <v>6.0000030000030087</v>
      </c>
      <c r="G30" s="9">
        <f>F30/F31</f>
        <v>0.54545675199141419</v>
      </c>
    </row>
    <row r="31" spans="1:7" x14ac:dyDescent="0.25">
      <c r="A31" s="11" t="s">
        <v>10</v>
      </c>
      <c r="B31" s="12">
        <f>SUM(B28:B30)</f>
        <v>5.4999280000030097</v>
      </c>
      <c r="C31" s="12">
        <f>SUM(C28:C30)</f>
        <v>3.6667000016667499</v>
      </c>
      <c r="D31" s="12">
        <f>SUM(D28:D30)</f>
        <v>1.833332999999999</v>
      </c>
      <c r="F31" s="9">
        <f>SUM(F28:F30)</f>
        <v>10.999961001669757</v>
      </c>
    </row>
    <row r="32" spans="1:7" x14ac:dyDescent="0.25">
      <c r="F32" s="11" t="s">
        <v>11</v>
      </c>
      <c r="G32" s="12">
        <f>((MMULT(B31:D31,G28:G30)-3)/(3-1))/0.52</f>
        <v>-1.485644044964583E-6</v>
      </c>
    </row>
    <row r="33" spans="1:7" ht="21" x14ac:dyDescent="0.35">
      <c r="A33" s="1" t="s">
        <v>7</v>
      </c>
    </row>
    <row r="34" spans="1:7" x14ac:dyDescent="0.25">
      <c r="A34" s="2" t="s">
        <v>1</v>
      </c>
    </row>
    <row r="35" spans="1:7" x14ac:dyDescent="0.25">
      <c r="A35" s="3" t="s">
        <v>12</v>
      </c>
      <c r="B35" s="4" t="s">
        <v>13</v>
      </c>
      <c r="C35" s="4" t="s">
        <v>14</v>
      </c>
      <c r="D35" s="4" t="s">
        <v>15</v>
      </c>
      <c r="E35" s="4" t="s">
        <v>4</v>
      </c>
      <c r="F35" s="5" t="s">
        <v>8</v>
      </c>
      <c r="G35" s="5" t="s">
        <v>9</v>
      </c>
    </row>
    <row r="36" spans="1:7" x14ac:dyDescent="0.25">
      <c r="A36" s="4" t="s">
        <v>13</v>
      </c>
      <c r="B36" s="6">
        <v>1</v>
      </c>
      <c r="C36" s="7">
        <v>4</v>
      </c>
      <c r="D36" s="7">
        <v>7</v>
      </c>
      <c r="E36" s="8"/>
      <c r="F36" s="9">
        <f>+B36+C36+D36</f>
        <v>12</v>
      </c>
      <c r="G36" s="9">
        <f>F36/F39</f>
        <v>0.67696440564137006</v>
      </c>
    </row>
    <row r="37" spans="1:7" x14ac:dyDescent="0.25">
      <c r="A37" s="4" t="s">
        <v>14</v>
      </c>
      <c r="B37" s="10">
        <f>1/C36</f>
        <v>0.25</v>
      </c>
      <c r="C37" s="6">
        <v>1</v>
      </c>
      <c r="D37" s="7">
        <v>3</v>
      </c>
      <c r="E37" s="8"/>
      <c r="F37" s="9">
        <f>+B37+C37+D37</f>
        <v>4.25</v>
      </c>
      <c r="G37" s="9">
        <f>F37/F39</f>
        <v>0.23975822699798524</v>
      </c>
    </row>
    <row r="38" spans="1:7" x14ac:dyDescent="0.25">
      <c r="A38" s="4" t="s">
        <v>15</v>
      </c>
      <c r="B38" s="10">
        <f>1/D36</f>
        <v>0.14285714285714285</v>
      </c>
      <c r="C38" s="10">
        <f>1/D37</f>
        <v>0.33333333333333331</v>
      </c>
      <c r="D38" s="6">
        <v>1</v>
      </c>
      <c r="E38" s="8"/>
      <c r="F38" s="9">
        <f>+B38+C38+D38</f>
        <v>1.4761904761904763</v>
      </c>
      <c r="G38" s="9">
        <f>F38/F39</f>
        <v>8.3277367360644741E-2</v>
      </c>
    </row>
    <row r="39" spans="1:7" x14ac:dyDescent="0.25">
      <c r="A39" s="11" t="s">
        <v>10</v>
      </c>
      <c r="B39" s="12">
        <f>SUM(B36:B38)</f>
        <v>1.3928571428571428</v>
      </c>
      <c r="C39" s="12">
        <f>SUM(C36:C38)</f>
        <v>5.333333333333333</v>
      </c>
      <c r="D39" s="12">
        <f>SUM(D36:D38)</f>
        <v>11</v>
      </c>
      <c r="F39" s="9">
        <f>SUM(F36:F38)</f>
        <v>17.726190476190474</v>
      </c>
    </row>
    <row r="40" spans="1:7" x14ac:dyDescent="0.25">
      <c r="F40" s="11" t="s">
        <v>11</v>
      </c>
      <c r="G40" s="12">
        <f>((MMULT(B39:D39,G36:G38)-3)/(3-1))/0.52</f>
        <v>0.13238105078266291</v>
      </c>
    </row>
    <row r="41" spans="1:7" ht="21" x14ac:dyDescent="0.35">
      <c r="A41" s="1" t="s">
        <v>17</v>
      </c>
    </row>
    <row r="42" spans="1:7" x14ac:dyDescent="0.25">
      <c r="A42" s="2" t="s">
        <v>1</v>
      </c>
    </row>
    <row r="43" spans="1:7" x14ac:dyDescent="0.25">
      <c r="A43" s="3" t="s">
        <v>12</v>
      </c>
      <c r="B43" s="4" t="s">
        <v>13</v>
      </c>
      <c r="C43" s="4" t="s">
        <v>14</v>
      </c>
      <c r="D43" s="4" t="s">
        <v>15</v>
      </c>
      <c r="E43" s="4" t="s">
        <v>4</v>
      </c>
      <c r="F43" s="5" t="s">
        <v>8</v>
      </c>
      <c r="G43" s="5" t="s">
        <v>9</v>
      </c>
    </row>
    <row r="44" spans="1:7" x14ac:dyDescent="0.25">
      <c r="A44" s="4" t="s">
        <v>13</v>
      </c>
      <c r="B44" s="6">
        <v>1</v>
      </c>
      <c r="C44" s="15">
        <v>0.25</v>
      </c>
      <c r="D44" s="15">
        <v>0.111111</v>
      </c>
      <c r="E44" s="8"/>
      <c r="F44" s="9">
        <f>+B44+C44+D44</f>
        <v>1.361111</v>
      </c>
      <c r="G44" s="9">
        <f>F44/F47</f>
        <v>6.3128028599601135E-2</v>
      </c>
    </row>
    <row r="45" spans="1:7" x14ac:dyDescent="0.25">
      <c r="A45" s="4" t="s">
        <v>14</v>
      </c>
      <c r="B45" s="10">
        <f>1/C44</f>
        <v>4</v>
      </c>
      <c r="C45" s="6">
        <v>1</v>
      </c>
      <c r="D45" s="15">
        <v>0.2</v>
      </c>
      <c r="E45" s="8"/>
      <c r="F45" s="9">
        <f>+B45+C45+D45</f>
        <v>5.2</v>
      </c>
      <c r="G45" s="9">
        <f>F45/F47</f>
        <v>0.24117485548050518</v>
      </c>
    </row>
    <row r="46" spans="1:7" x14ac:dyDescent="0.25">
      <c r="A46" s="4" t="s">
        <v>15</v>
      </c>
      <c r="B46" s="10">
        <f>1/D44</f>
        <v>9.0000090000089994</v>
      </c>
      <c r="C46" s="10">
        <f>1/D45</f>
        <v>5</v>
      </c>
      <c r="D46" s="6">
        <v>1</v>
      </c>
      <c r="E46" s="8"/>
      <c r="F46" s="9">
        <f>+B46+C46+D46</f>
        <v>15.000009000008999</v>
      </c>
      <c r="G46" s="9">
        <f>F46/F47</f>
        <v>0.6956971159198938</v>
      </c>
    </row>
    <row r="47" spans="1:7" x14ac:dyDescent="0.25">
      <c r="A47" s="11" t="s">
        <v>10</v>
      </c>
      <c r="B47" s="12">
        <f>SUM(B44:B46)</f>
        <v>14.000009000008999</v>
      </c>
      <c r="C47" s="12">
        <f>SUM(C44:C46)</f>
        <v>6.25</v>
      </c>
      <c r="D47" s="12">
        <f>SUM(D44:D46)</f>
        <v>1.3111109999999999</v>
      </c>
      <c r="F47" s="9">
        <f>SUM(F44:F46)</f>
        <v>21.561120000008998</v>
      </c>
    </row>
    <row r="48" spans="1:7" x14ac:dyDescent="0.25">
      <c r="F48" s="11" t="s">
        <v>11</v>
      </c>
      <c r="G48" s="12">
        <f>((MMULT(B47:D47,G44:G46)-3)/(3-1))/0.52</f>
        <v>0.29160765062619876</v>
      </c>
    </row>
    <row r="49" spans="1:7" ht="21" x14ac:dyDescent="0.35">
      <c r="A49" s="1" t="s">
        <v>18</v>
      </c>
    </row>
    <row r="50" spans="1:7" x14ac:dyDescent="0.25">
      <c r="A50" s="2" t="s">
        <v>1</v>
      </c>
    </row>
    <row r="51" spans="1:7" x14ac:dyDescent="0.25">
      <c r="A51" s="3" t="s">
        <v>12</v>
      </c>
      <c r="B51" s="4" t="s">
        <v>13</v>
      </c>
      <c r="C51" s="4" t="s">
        <v>14</v>
      </c>
      <c r="D51" s="4" t="s">
        <v>15</v>
      </c>
      <c r="E51" s="4" t="s">
        <v>4</v>
      </c>
      <c r="F51" s="5" t="s">
        <v>8</v>
      </c>
      <c r="G51" s="5" t="s">
        <v>9</v>
      </c>
    </row>
    <row r="52" spans="1:7" x14ac:dyDescent="0.25">
      <c r="A52" s="4" t="s">
        <v>13</v>
      </c>
      <c r="B52" s="6">
        <v>1</v>
      </c>
      <c r="C52" s="16">
        <v>0.67101619363380005</v>
      </c>
      <c r="D52" s="16">
        <v>0.51258199999999898</v>
      </c>
      <c r="E52" s="8"/>
      <c r="F52" s="9">
        <f>+B52+C52+D52</f>
        <v>2.1835981936337987</v>
      </c>
      <c r="G52" s="9">
        <f>F52/F55</f>
        <v>0.22516515983160687</v>
      </c>
    </row>
    <row r="53" spans="1:7" x14ac:dyDescent="0.25">
      <c r="A53" s="4" t="s">
        <v>14</v>
      </c>
      <c r="B53" s="10">
        <f>1/C52</f>
        <v>1.4902770000000021</v>
      </c>
      <c r="C53" s="6">
        <v>1</v>
      </c>
      <c r="D53" s="16">
        <v>0.76388900000000004</v>
      </c>
      <c r="E53" s="8"/>
      <c r="F53" s="9">
        <f>+B53+C53+D53</f>
        <v>3.2541660000000023</v>
      </c>
      <c r="G53" s="9">
        <f>F53/F55</f>
        <v>0.33555844186206685</v>
      </c>
    </row>
    <row r="54" spans="1:7" x14ac:dyDescent="0.25">
      <c r="A54" s="4" t="s">
        <v>15</v>
      </c>
      <c r="B54" s="10">
        <f>1/D52</f>
        <v>1.9509073670164032</v>
      </c>
      <c r="C54" s="10">
        <f>1/D53</f>
        <v>1.3090907186777136</v>
      </c>
      <c r="D54" s="6">
        <v>1</v>
      </c>
      <c r="E54" s="8"/>
      <c r="F54" s="9">
        <f>+B54+C54+D54</f>
        <v>4.2599980856941171</v>
      </c>
      <c r="G54" s="9">
        <f>F54/F55</f>
        <v>0.43927639830632625</v>
      </c>
    </row>
    <row r="55" spans="1:7" x14ac:dyDescent="0.25">
      <c r="A55" s="11" t="s">
        <v>10</v>
      </c>
      <c r="B55" s="12">
        <f>SUM(B52:B54)</f>
        <v>4.4411843670164055</v>
      </c>
      <c r="C55" s="12">
        <f>SUM(C52:C54)</f>
        <v>2.9801069123115136</v>
      </c>
      <c r="D55" s="12">
        <f>SUM(D52:D54)</f>
        <v>2.276470999999999</v>
      </c>
      <c r="F55" s="9">
        <f>SUM(F52:F54)</f>
        <v>9.6977622793279181</v>
      </c>
    </row>
    <row r="56" spans="1:7" x14ac:dyDescent="0.25">
      <c r="F56" s="11" t="s">
        <v>11</v>
      </c>
      <c r="G56" s="12">
        <f>((MMULT(B55:D55,G52:G54)-3)/(3-1))/0.52</f>
        <v>1.5839517731618658E-9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ERok</cp:lastModifiedBy>
  <dcterms:created xsi:type="dcterms:W3CDTF">2023-08-23T10:00:42Z</dcterms:created>
  <dcterms:modified xsi:type="dcterms:W3CDTF">2023-08-23T10:03:50Z</dcterms:modified>
</cp:coreProperties>
</file>