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ANP_BOCR_NationalMissileDefensetest/"/>
    </mc:Choice>
  </mc:AlternateContent>
  <xr:revisionPtr revIDLastSave="0" documentId="13_ncr:1_{B8EC96EE-CA9A-5149-8CA6-7DCB81ABF98F}" xr6:coauthVersionLast="47" xr6:coauthVersionMax="47" xr10:uidLastSave="{00000000-0000-0000-0000-000000000000}"/>
  <bookViews>
    <workbookView xWindow="0" yWindow="460" windowWidth="28800" windowHeight="1670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7" i="1"/>
  <c r="B36" i="1"/>
  <c r="B37" i="1" s="1"/>
  <c r="E35" i="1"/>
  <c r="D30" i="1"/>
  <c r="C29" i="1"/>
  <c r="C30" i="1" s="1"/>
  <c r="B29" i="1"/>
  <c r="B28" i="1"/>
  <c r="F28" i="1" s="1"/>
  <c r="F27" i="1"/>
  <c r="C22" i="1"/>
  <c r="B21" i="1"/>
  <c r="B22" i="1" s="1"/>
  <c r="E20" i="1"/>
  <c r="C15" i="1"/>
  <c r="B14" i="1"/>
  <c r="B15" i="1" s="1"/>
  <c r="E13" i="1"/>
  <c r="E8" i="1"/>
  <c r="D7" i="1"/>
  <c r="D8" i="1" s="1"/>
  <c r="C7" i="1"/>
  <c r="B7" i="1"/>
  <c r="C6" i="1"/>
  <c r="B6" i="1"/>
  <c r="B5" i="1"/>
  <c r="B8" i="1" s="1"/>
  <c r="G4" i="1"/>
  <c r="G6" i="1" l="1"/>
  <c r="C8" i="1"/>
  <c r="F29" i="1"/>
  <c r="F30" i="1" s="1"/>
  <c r="G28" i="1" s="1"/>
  <c r="B30" i="1"/>
  <c r="G5" i="1"/>
  <c r="E14" i="1"/>
  <c r="G7" i="1"/>
  <c r="E36" i="1"/>
  <c r="E37" i="1" s="1"/>
  <c r="F35" i="1" s="1"/>
  <c r="E21" i="1"/>
  <c r="G8" i="1" l="1"/>
  <c r="H4" i="1" s="1"/>
  <c r="G29" i="1"/>
  <c r="E22" i="1"/>
  <c r="F20" i="1" s="1"/>
  <c r="F36" i="1"/>
  <c r="F38" i="1" s="1"/>
  <c r="E15" i="1"/>
  <c r="F13" i="1" s="1"/>
  <c r="G27" i="1"/>
  <c r="H5" i="1" l="1"/>
  <c r="H9" i="1" s="1"/>
  <c r="H7" i="1"/>
  <c r="H6" i="1"/>
  <c r="G31" i="1"/>
  <c r="F14" i="1"/>
  <c r="F16" i="1" s="1"/>
  <c r="F21" i="1"/>
  <c r="F23" i="1" s="1"/>
</calcChain>
</file>

<file path=xl/sharedStrings.xml><?xml version="1.0" encoding="utf-8"?>
<sst xmlns="http://schemas.openxmlformats.org/spreadsheetml/2006/main" count="66" uniqueCount="25">
  <si>
    <t>Benefits goal</t>
  </si>
  <si>
    <t>Enter judgments for the paiwise comparisons in the matrix or direct values in the green cells</t>
  </si>
  <si>
    <t>Benefits Control Criteria</t>
  </si>
  <si>
    <t>Benefits-Economic</t>
  </si>
  <si>
    <t>Direct values</t>
  </si>
  <si>
    <t>Benefits-Political</t>
  </si>
  <si>
    <t>Benefits-Security</t>
  </si>
  <si>
    <t>Benefits-Technology</t>
  </si>
  <si>
    <t>Line Sum</t>
  </si>
  <si>
    <t>Estimated Priority</t>
  </si>
  <si>
    <t>Sum of Col</t>
  </si>
  <si>
    <t>Est. Incons.</t>
  </si>
  <si>
    <t>Economic Control Subcriteria</t>
  </si>
  <si>
    <t>Benefits-Local</t>
  </si>
  <si>
    <t>Benefits-Defense Industry</t>
  </si>
  <si>
    <t>Political Control Subcriteria</t>
  </si>
  <si>
    <t>Benefits-Bargaining Power</t>
  </si>
  <si>
    <t>Benefits-Military Leadership</t>
  </si>
  <si>
    <t>Security Control Subcriteria</t>
  </si>
  <si>
    <t>Benefits-Anti-terrorism</t>
  </si>
  <si>
    <t>Deterrence</t>
  </si>
  <si>
    <t>MilitaryCapability</t>
  </si>
  <si>
    <t>Technology Control Subcriteria</t>
  </si>
  <si>
    <t>Tech Leadership</t>
  </si>
  <si>
    <t>Tech Advancement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</si>
</sst>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2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2" fontId="0" fillId="8" borderId="1" xfId="0" applyNumberForma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2" workbookViewId="0">
      <selection activeCell="C36" sqref="C36"/>
    </sheetView>
  </sheetViews>
  <sheetFormatPr baseColWidth="10" defaultColWidth="8.83203125" defaultRowHeight="15" x14ac:dyDescent="0.2"/>
  <cols>
    <col min="1" max="21" width="15.6640625" customWidth="1"/>
  </cols>
  <sheetData>
    <row r="1" spans="1:8" ht="21" x14ac:dyDescent="0.25">
      <c r="A1" s="1" t="s">
        <v>0</v>
      </c>
    </row>
    <row r="2" spans="1:8" x14ac:dyDescent="0.2">
      <c r="A2" s="2" t="s">
        <v>1</v>
      </c>
    </row>
    <row r="3" spans="1:8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 x14ac:dyDescent="0.2">
      <c r="A4" s="4" t="s">
        <v>3</v>
      </c>
      <c r="B4" s="6">
        <v>1</v>
      </c>
      <c r="C4">
        <v>1.5849059999999999</v>
      </c>
      <c r="D4">
        <v>0.40151500000000001</v>
      </c>
      <c r="E4">
        <v>0.588889</v>
      </c>
      <c r="F4" s="8"/>
      <c r="G4" s="9">
        <f>+B4+C4+D4+E4</f>
        <v>3.57531</v>
      </c>
      <c r="H4" s="9">
        <f>G4/G8</f>
        <v>0.13660252844856963</v>
      </c>
    </row>
    <row r="5" spans="1:8" x14ac:dyDescent="0.2">
      <c r="A5" s="4" t="s">
        <v>5</v>
      </c>
      <c r="B5" s="10">
        <f>1/C4</f>
        <v>0.63095224574832831</v>
      </c>
      <c r="C5" s="6">
        <v>1</v>
      </c>
      <c r="D5">
        <v>0.14324300000000001</v>
      </c>
      <c r="E5">
        <v>0.20075799999999899</v>
      </c>
      <c r="F5" s="8"/>
      <c r="G5" s="9">
        <f>+B5+C5+D5+E5</f>
        <v>1.9749532457483272</v>
      </c>
      <c r="H5" s="9">
        <f>G5/G8</f>
        <v>7.5457402836937443E-2</v>
      </c>
    </row>
    <row r="6" spans="1:8" x14ac:dyDescent="0.2">
      <c r="A6" s="4" t="s">
        <v>6</v>
      </c>
      <c r="B6" s="10">
        <f>1/D4</f>
        <v>2.4905669775724442</v>
      </c>
      <c r="C6" s="10">
        <f>1/D5</f>
        <v>6.9811439302444098</v>
      </c>
      <c r="D6" s="6">
        <v>1</v>
      </c>
      <c r="E6">
        <v>1.962264</v>
      </c>
      <c r="F6" s="8"/>
      <c r="G6" s="9">
        <f>+B6+C6+D6+E6</f>
        <v>12.433974907816854</v>
      </c>
      <c r="H6" s="9">
        <f>G6/G8</f>
        <v>0.47506717209804267</v>
      </c>
    </row>
    <row r="7" spans="1:8" x14ac:dyDescent="0.2">
      <c r="A7" s="4" t="s">
        <v>7</v>
      </c>
      <c r="B7" s="10">
        <f>1/E4</f>
        <v>1.6981128871485118</v>
      </c>
      <c r="C7" s="10">
        <f>1/E5</f>
        <v>4.9811215493280718</v>
      </c>
      <c r="D7" s="10">
        <f>1/E6</f>
        <v>0.5096154238165711</v>
      </c>
      <c r="E7" s="6">
        <v>1</v>
      </c>
      <c r="F7" s="8"/>
      <c r="G7" s="9">
        <f>+B7+C7+D7+E7</f>
        <v>8.1888498602931552</v>
      </c>
      <c r="H7" s="9">
        <f>G7/G8</f>
        <v>0.3128728966164504</v>
      </c>
    </row>
    <row r="8" spans="1:8" x14ac:dyDescent="0.2">
      <c r="A8" s="11" t="s">
        <v>10</v>
      </c>
      <c r="B8" s="12">
        <f>SUM(B4:B7)</f>
        <v>5.8196321104692847</v>
      </c>
      <c r="C8" s="12">
        <f>SUM(C4:C7)</f>
        <v>14.547171479572484</v>
      </c>
      <c r="D8" s="12">
        <f>SUM(D4:D7)</f>
        <v>2.0543734238165712</v>
      </c>
      <c r="E8" s="12">
        <f>SUM(E4:E7)</f>
        <v>3.7519109999999989</v>
      </c>
      <c r="G8" s="9">
        <f>SUM(G4:G7)</f>
        <v>26.173088013858333</v>
      </c>
    </row>
    <row r="9" spans="1:8" x14ac:dyDescent="0.2">
      <c r="G9" s="11" t="s">
        <v>11</v>
      </c>
      <c r="H9" s="12">
        <f>((MMULT(B8:E8,H4:H7)-4)/(4-1))/0.89</f>
        <v>1.5919428728738888E-2</v>
      </c>
    </row>
    <row r="10" spans="1:8" ht="21" x14ac:dyDescent="0.25">
      <c r="A10" s="1" t="s">
        <v>3</v>
      </c>
    </row>
    <row r="11" spans="1:8" x14ac:dyDescent="0.2">
      <c r="A11" s="2" t="s">
        <v>1</v>
      </c>
    </row>
    <row r="12" spans="1:8" x14ac:dyDescent="0.2">
      <c r="A12" s="3" t="s">
        <v>12</v>
      </c>
      <c r="B12" s="4" t="s">
        <v>13</v>
      </c>
      <c r="C12" s="4" t="s">
        <v>14</v>
      </c>
      <c r="D12" s="4" t="s">
        <v>4</v>
      </c>
      <c r="E12" s="5" t="s">
        <v>8</v>
      </c>
      <c r="F12" s="5" t="s">
        <v>9</v>
      </c>
    </row>
    <row r="13" spans="1:8" x14ac:dyDescent="0.2">
      <c r="A13" s="4" t="s">
        <v>13</v>
      </c>
      <c r="B13" s="6">
        <v>1</v>
      </c>
      <c r="C13">
        <v>6.1132080000000002</v>
      </c>
      <c r="D13" s="8"/>
      <c r="E13" s="9">
        <f>+B13+C13</f>
        <v>7.1132080000000002</v>
      </c>
      <c r="F13" s="9">
        <f>E13/E15</f>
        <v>0.85941645457295768</v>
      </c>
    </row>
    <row r="14" spans="1:8" x14ac:dyDescent="0.2">
      <c r="A14" s="4" t="s">
        <v>14</v>
      </c>
      <c r="B14" s="10">
        <f>1/C13</f>
        <v>0.16358023479652581</v>
      </c>
      <c r="C14" s="6">
        <v>1</v>
      </c>
      <c r="D14" s="8"/>
      <c r="E14" s="9">
        <f>+B14+C14</f>
        <v>1.1635802347965258</v>
      </c>
      <c r="F14" s="9">
        <f>E14/E15</f>
        <v>0.14058354542704218</v>
      </c>
    </row>
    <row r="15" spans="1:8" x14ac:dyDescent="0.2">
      <c r="A15" s="11" t="s">
        <v>10</v>
      </c>
      <c r="B15" s="12">
        <f>SUM(B13:B14)</f>
        <v>1.1635802347965258</v>
      </c>
      <c r="C15" s="12">
        <f>SUM(C13:C14)</f>
        <v>7.1132080000000002</v>
      </c>
      <c r="E15" s="9">
        <f>SUM(E13:E14)</f>
        <v>8.2767882347965269</v>
      </c>
    </row>
    <row r="16" spans="1:8" x14ac:dyDescent="0.2">
      <c r="E16" s="11" t="s">
        <v>11</v>
      </c>
      <c r="F16" s="12">
        <f>((MMULT(B15:C15,F13:F14)-2)/(2-1))/1</f>
        <v>-2.2204460492503131E-16</v>
      </c>
    </row>
    <row r="17" spans="1:7" ht="21" x14ac:dyDescent="0.25">
      <c r="A17" s="1" t="s">
        <v>5</v>
      </c>
    </row>
    <row r="18" spans="1:7" x14ac:dyDescent="0.2">
      <c r="A18" s="2" t="s">
        <v>1</v>
      </c>
    </row>
    <row r="19" spans="1:7" x14ac:dyDescent="0.2">
      <c r="A19" s="3" t="s">
        <v>15</v>
      </c>
      <c r="B19" s="4" t="s">
        <v>16</v>
      </c>
      <c r="C19" s="4" t="s">
        <v>17</v>
      </c>
      <c r="D19" s="4" t="s">
        <v>4</v>
      </c>
      <c r="E19" s="5" t="s">
        <v>8</v>
      </c>
      <c r="F19" s="5" t="s">
        <v>9</v>
      </c>
    </row>
    <row r="20" spans="1:7" x14ac:dyDescent="0.2">
      <c r="A20" s="4" t="s">
        <v>16</v>
      </c>
      <c r="B20" s="6">
        <v>1</v>
      </c>
      <c r="C20">
        <v>6.1132080000000002</v>
      </c>
      <c r="D20" s="8"/>
      <c r="E20" s="9">
        <f>+B20+C20</f>
        <v>7.1132080000000002</v>
      </c>
      <c r="F20" s="9">
        <f>E20/E22</f>
        <v>0.85941645457295768</v>
      </c>
    </row>
    <row r="21" spans="1:7" x14ac:dyDescent="0.2">
      <c r="A21" s="4" t="s">
        <v>17</v>
      </c>
      <c r="B21" s="10">
        <f>1/C20</f>
        <v>0.16358023479652581</v>
      </c>
      <c r="C21" s="6">
        <v>1</v>
      </c>
      <c r="D21" s="8"/>
      <c r="E21" s="9">
        <f>+B21+C21</f>
        <v>1.1635802347965258</v>
      </c>
      <c r="F21" s="9">
        <f>E21/E22</f>
        <v>0.14058354542704218</v>
      </c>
    </row>
    <row r="22" spans="1:7" x14ac:dyDescent="0.2">
      <c r="A22" s="11" t="s">
        <v>10</v>
      </c>
      <c r="B22" s="12">
        <f>SUM(B20:B21)</f>
        <v>1.1635802347965258</v>
      </c>
      <c r="C22" s="12">
        <f>SUM(C20:C21)</f>
        <v>7.1132080000000002</v>
      </c>
      <c r="E22" s="9">
        <f>SUM(E20:E21)</f>
        <v>8.2767882347965269</v>
      </c>
    </row>
    <row r="23" spans="1:7" x14ac:dyDescent="0.2">
      <c r="E23" s="11" t="s">
        <v>11</v>
      </c>
      <c r="F23" s="12">
        <f>((MMULT(B22:C22,F20:F21)-2)/(2-1))/1</f>
        <v>-2.2204460492503131E-16</v>
      </c>
    </row>
    <row r="24" spans="1:7" ht="21" x14ac:dyDescent="0.25">
      <c r="A24" s="1" t="s">
        <v>6</v>
      </c>
    </row>
    <row r="25" spans="1:7" x14ac:dyDescent="0.2">
      <c r="A25" s="2" t="s">
        <v>1</v>
      </c>
    </row>
    <row r="26" spans="1:7" x14ac:dyDescent="0.2">
      <c r="A26" s="3" t="s">
        <v>18</v>
      </c>
      <c r="B26" s="4" t="s">
        <v>19</v>
      </c>
      <c r="C26" s="4" t="s">
        <v>20</v>
      </c>
      <c r="D26" s="4" t="s">
        <v>21</v>
      </c>
      <c r="E26" s="4" t="s">
        <v>4</v>
      </c>
      <c r="F26" s="5" t="s">
        <v>8</v>
      </c>
      <c r="G26" s="5" t="s">
        <v>9</v>
      </c>
    </row>
    <row r="27" spans="1:7" x14ac:dyDescent="0.2">
      <c r="A27" s="4" t="s">
        <v>19</v>
      </c>
      <c r="B27" s="6">
        <v>1</v>
      </c>
      <c r="C27">
        <v>0.50961490440134005</v>
      </c>
      <c r="D27">
        <v>0.25728200000000001</v>
      </c>
      <c r="E27" s="8"/>
      <c r="F27" s="9">
        <f>+B27+C27+D27</f>
        <v>1.7668969044013401</v>
      </c>
      <c r="G27" s="9">
        <f>F27/F30</f>
        <v>0.14268739547694154</v>
      </c>
    </row>
    <row r="28" spans="1:7" x14ac:dyDescent="0.2">
      <c r="A28" s="4" t="s">
        <v>20</v>
      </c>
      <c r="B28" s="10">
        <f>1/C27</f>
        <v>1.9622660000000001</v>
      </c>
      <c r="C28" s="6">
        <v>1</v>
      </c>
      <c r="D28">
        <v>0.42741899999999899</v>
      </c>
      <c r="E28" s="8"/>
      <c r="F28" s="9">
        <f>+B28+C28+D28</f>
        <v>3.3896849999999992</v>
      </c>
      <c r="G28" s="9">
        <f>F28/F30</f>
        <v>0.27373715066931531</v>
      </c>
    </row>
    <row r="29" spans="1:7" x14ac:dyDescent="0.2">
      <c r="A29" s="4" t="s">
        <v>21</v>
      </c>
      <c r="B29" s="10">
        <f>1/D27</f>
        <v>3.8867857059568878</v>
      </c>
      <c r="C29" s="10">
        <f>1/D28</f>
        <v>2.3396245838392828</v>
      </c>
      <c r="D29" s="6">
        <v>1</v>
      </c>
      <c r="E29" s="8"/>
      <c r="F29" s="9">
        <f>+B29+C29+D29</f>
        <v>7.2264102897961706</v>
      </c>
      <c r="G29" s="9">
        <f>F29/F30</f>
        <v>0.58357545385374321</v>
      </c>
    </row>
    <row r="30" spans="1:7" x14ac:dyDescent="0.2">
      <c r="A30" s="11" t="s">
        <v>10</v>
      </c>
      <c r="B30" s="12">
        <f>SUM(B27:B29)</f>
        <v>6.8490517059568878</v>
      </c>
      <c r="C30" s="12">
        <f>SUM(C27:C29)</f>
        <v>3.8492394882406229</v>
      </c>
      <c r="D30" s="12">
        <f>SUM(D27:D29)</f>
        <v>1.6847009999999991</v>
      </c>
      <c r="F30" s="9">
        <f>SUM(F27:F29)</f>
        <v>12.382992194197509</v>
      </c>
    </row>
    <row r="31" spans="1:7" x14ac:dyDescent="0.2">
      <c r="F31" s="11" t="s">
        <v>11</v>
      </c>
      <c r="G31" s="12">
        <f>((MMULT(B30:D30,G27:G29)-3)/(3-1))/0.52</f>
        <v>1.3560913314949378E-2</v>
      </c>
    </row>
    <row r="32" spans="1:7" ht="21" x14ac:dyDescent="0.25">
      <c r="A32" s="1" t="s">
        <v>7</v>
      </c>
    </row>
    <row r="33" spans="1:9" x14ac:dyDescent="0.2">
      <c r="A33" s="2" t="s">
        <v>1</v>
      </c>
    </row>
    <row r="34" spans="1:9" x14ac:dyDescent="0.2">
      <c r="A34" s="3" t="s">
        <v>22</v>
      </c>
      <c r="B34" s="4" t="s">
        <v>23</v>
      </c>
      <c r="C34" s="4" t="s">
        <v>24</v>
      </c>
      <c r="D34" s="4" t="s">
        <v>4</v>
      </c>
      <c r="E34" s="5" t="s">
        <v>8</v>
      </c>
      <c r="F34" s="5" t="s">
        <v>9</v>
      </c>
    </row>
    <row r="35" spans="1:9" x14ac:dyDescent="0.2">
      <c r="A35" s="4" t="s">
        <v>23</v>
      </c>
      <c r="B35" s="6">
        <v>1</v>
      </c>
      <c r="C35" s="7">
        <f>1/5.01888</f>
        <v>0.19924764090793165</v>
      </c>
      <c r="D35" s="8"/>
      <c r="E35" s="9">
        <f>+B35+C35</f>
        <v>1.1992476409079316</v>
      </c>
      <c r="F35" s="9">
        <f>E35/E37</f>
        <v>0.1661438672975703</v>
      </c>
      <c r="I35" s="13"/>
    </row>
    <row r="36" spans="1:9" x14ac:dyDescent="0.2">
      <c r="A36" s="4" t="s">
        <v>24</v>
      </c>
      <c r="B36" s="10">
        <f>1/C35</f>
        <v>5.0188800000000002</v>
      </c>
      <c r="C36" s="6">
        <v>1</v>
      </c>
      <c r="D36" s="8"/>
      <c r="E36" s="9">
        <f>+B36+C36</f>
        <v>6.0188800000000002</v>
      </c>
      <c r="F36" s="9">
        <f>E36/E37</f>
        <v>0.83385613270242964</v>
      </c>
    </row>
    <row r="37" spans="1:9" x14ac:dyDescent="0.2">
      <c r="A37" s="11" t="s">
        <v>10</v>
      </c>
      <c r="B37" s="12">
        <f>SUM(B35:B36)</f>
        <v>6.0188800000000002</v>
      </c>
      <c r="C37" s="12">
        <f>SUM(C35:C36)</f>
        <v>1.1992476409079316</v>
      </c>
      <c r="E37" s="9">
        <f>SUM(E35:E36)</f>
        <v>7.218127640907932</v>
      </c>
    </row>
    <row r="38" spans="1:9" x14ac:dyDescent="0.2">
      <c r="E38" s="11" t="s">
        <v>11</v>
      </c>
      <c r="F38" s="12">
        <f>((MMULT(B37:C37,F35:F36)-2)/(2-1))/1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2023-10-13T08:13:26Z</dcterms:created>
  <dcterms:modified xsi:type="dcterms:W3CDTF">2023-10-13T08:18:58Z</dcterms:modified>
</cp:coreProperties>
</file>