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rongwei/Desktop/BOCR Cars/"/>
    </mc:Choice>
  </mc:AlternateContent>
  <xr:revisionPtr revIDLastSave="0" documentId="13_ncr:1_{5C41A065-F00D-BC4C-A263-BFF6C81CB99C}" xr6:coauthVersionLast="47" xr6:coauthVersionMax="47" xr10:uidLastSave="{00000000-0000-0000-0000-000000000000}"/>
  <bookViews>
    <workbookView xWindow="0" yWindow="740" windowWidth="29400" windowHeight="17420" activeTab="1" xr2:uid="{00000000-000D-0000-FFFF-FFFF00000000}"/>
  </bookViews>
  <sheets>
    <sheet name="rating_scales" sheetId="1" r:id="rId1"/>
    <sheet name="rating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D40" i="1"/>
  <c r="C39" i="1"/>
  <c r="C40" i="1" s="1"/>
  <c r="B39" i="1"/>
  <c r="F39" i="1" s="1"/>
  <c r="B38" i="1"/>
  <c r="F37" i="1"/>
  <c r="D32" i="1"/>
  <c r="C31" i="1"/>
  <c r="C32" i="1" s="1"/>
  <c r="B31" i="1"/>
  <c r="B30" i="1"/>
  <c r="B32" i="1" s="1"/>
  <c r="F29" i="1"/>
  <c r="F24" i="1"/>
  <c r="B24" i="1"/>
  <c r="E23" i="1"/>
  <c r="E24" i="1" s="1"/>
  <c r="D23" i="1"/>
  <c r="C23" i="1"/>
  <c r="B23" i="1"/>
  <c r="H23" i="1" s="1"/>
  <c r="D22" i="1"/>
  <c r="D24" i="1" s="1"/>
  <c r="C22" i="1"/>
  <c r="B22" i="1"/>
  <c r="C21" i="1"/>
  <c r="C24" i="1" s="1"/>
  <c r="B21" i="1"/>
  <c r="B20" i="1"/>
  <c r="H20" i="1" s="1"/>
  <c r="H19" i="1"/>
  <c r="D14" i="1"/>
  <c r="F13" i="1"/>
  <c r="C13" i="1"/>
  <c r="C14" i="1" s="1"/>
  <c r="B13" i="1"/>
  <c r="B12" i="1"/>
  <c r="B14" i="1" s="1"/>
  <c r="F11" i="1"/>
  <c r="D6" i="1"/>
  <c r="C5" i="1"/>
  <c r="C6" i="1" s="1"/>
  <c r="B5" i="1"/>
  <c r="B4" i="1"/>
  <c r="B6" i="1" s="1"/>
  <c r="F3" i="1"/>
  <c r="G15" i="2" l="1"/>
  <c r="G14" i="2"/>
  <c r="G13" i="2"/>
  <c r="H13" i="2" s="1"/>
  <c r="G12" i="2"/>
  <c r="B40" i="1"/>
  <c r="H21" i="1"/>
  <c r="F5" i="1"/>
  <c r="H22" i="1"/>
  <c r="F31" i="1"/>
  <c r="F4" i="1"/>
  <c r="F30" i="1"/>
  <c r="F12" i="1"/>
  <c r="F38" i="1"/>
  <c r="H14" i="2" l="1"/>
  <c r="H15" i="2"/>
  <c r="H12" i="2"/>
  <c r="F14" i="1"/>
  <c r="F40" i="1"/>
  <c r="F32" i="1"/>
  <c r="G29" i="1" s="1"/>
  <c r="H24" i="1"/>
  <c r="F6" i="1"/>
  <c r="G3" i="1" s="1"/>
  <c r="G4" i="1"/>
  <c r="I19" i="1" l="1"/>
  <c r="I20" i="1"/>
  <c r="I23" i="1"/>
  <c r="G33" i="1"/>
  <c r="G39" i="1"/>
  <c r="G37" i="1"/>
  <c r="H4" i="1"/>
  <c r="G38" i="1"/>
  <c r="G30" i="1"/>
  <c r="I22" i="1"/>
  <c r="G7" i="1"/>
  <c r="H3" i="1"/>
  <c r="G31" i="1"/>
  <c r="H31" i="1" s="1"/>
  <c r="I21" i="1"/>
  <c r="J21" i="1" s="1"/>
  <c r="G11" i="1"/>
  <c r="G13" i="1"/>
  <c r="G5" i="1"/>
  <c r="H5" i="1" s="1"/>
  <c r="G12" i="1"/>
  <c r="J23" i="1" l="1"/>
  <c r="G15" i="1"/>
  <c r="H11" i="1"/>
  <c r="H37" i="1"/>
  <c r="G41" i="1"/>
  <c r="H39" i="1"/>
  <c r="H29" i="1"/>
  <c r="J22" i="1"/>
  <c r="J20" i="1"/>
  <c r="H12" i="1"/>
  <c r="H30" i="1"/>
  <c r="H13" i="1"/>
  <c r="H38" i="1"/>
  <c r="J19" i="1"/>
  <c r="I25" i="1"/>
</calcChain>
</file>

<file path=xl/sharedStrings.xml><?xml version="1.0" encoding="utf-8"?>
<sst xmlns="http://schemas.openxmlformats.org/spreadsheetml/2006/main" count="110" uniqueCount="26">
  <si>
    <t>Sustainability</t>
  </si>
  <si>
    <t>High</t>
  </si>
  <si>
    <t>Medium</t>
  </si>
  <si>
    <t>Low</t>
  </si>
  <si>
    <t>Direct values</t>
  </si>
  <si>
    <t>Line Sum</t>
  </si>
  <si>
    <t>Est. Normal Priorities</t>
  </si>
  <si>
    <t>Est. Ideal Priorities</t>
  </si>
  <si>
    <t>Sum of Col</t>
  </si>
  <si>
    <t>Est. Incons.</t>
  </si>
  <si>
    <t>Financial Viability</t>
  </si>
  <si>
    <t>Customer Experience</t>
  </si>
  <si>
    <t>Excellent</t>
  </si>
  <si>
    <t>Above Average</t>
  </si>
  <si>
    <t>Average</t>
  </si>
  <si>
    <t>Below Average</t>
  </si>
  <si>
    <t>Poor</t>
  </si>
  <si>
    <t>Technological Innovation</t>
  </si>
  <si>
    <t>Market Competitiveness</t>
  </si>
  <si>
    <t>Benefits</t>
  </si>
  <si>
    <t>Opportunities</t>
  </si>
  <si>
    <t>Costs</t>
  </si>
  <si>
    <t>Risks</t>
  </si>
  <si>
    <t>ESTIMATED TOTALS AND PRIORITIES</t>
  </si>
  <si>
    <t>TOTALS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</si>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</sst>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123EF1"/>
      <name val="Calibri"/>
      <family val="2"/>
    </font>
    <font>
      <b/>
      <sz val="11"/>
      <color rgb="FF000000"/>
      <name val="Calibri"/>
      <family val="2"/>
    </font>
    <font>
      <sz val="11"/>
      <color rgb="FF123EF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ACCBE8"/>
        <bgColor rgb="FFACCBE8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2" fillId="6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4" fillId="6" borderId="1" xfId="0" applyNumberFormat="1" applyFont="1" applyFill="1" applyBorder="1"/>
    <xf numFmtId="164" fontId="2" fillId="6" borderId="1" xfId="0" applyNumberFormat="1" applyFont="1" applyFill="1" applyBorder="1"/>
    <xf numFmtId="164" fontId="0" fillId="4" borderId="1" xfId="0" applyNumberFormat="1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0" fontId="3" fillId="2" borderId="1" xfId="0" applyFont="1" applyFill="1" applyBorder="1"/>
    <xf numFmtId="0" fontId="0" fillId="7" borderId="1" xfId="0" applyFill="1" applyBorder="1"/>
    <xf numFmtId="0" fontId="3" fillId="3" borderId="2" xfId="0" applyFont="1" applyFill="1" applyBorder="1"/>
    <xf numFmtId="0" fontId="3" fillId="10" borderId="1" xfId="0" applyFont="1" applyFill="1" applyBorder="1"/>
    <xf numFmtId="164" fontId="4" fillId="8" borderId="1" xfId="0" applyNumberFormat="1" applyFont="1" applyFill="1" applyBorder="1"/>
    <xf numFmtId="164" fontId="5" fillId="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workbookViewId="0">
      <selection activeCell="D37" sqref="D37"/>
    </sheetView>
  </sheetViews>
  <sheetFormatPr baseColWidth="10" defaultColWidth="8.83203125" defaultRowHeight="15" x14ac:dyDescent="0.2"/>
  <cols>
    <col min="1" max="10" width="20" customWidth="1"/>
  </cols>
  <sheetData>
    <row r="1" spans="1:8" x14ac:dyDescent="0.2">
      <c r="A1" s="1" t="s">
        <v>0</v>
      </c>
      <c r="B1" s="2"/>
      <c r="C1" s="2"/>
      <c r="D1" s="2"/>
      <c r="E1" s="2"/>
    </row>
    <row r="2" spans="1:8" x14ac:dyDescent="0.2">
      <c r="A2" s="3"/>
      <c r="B2" s="4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6" t="s">
        <v>6</v>
      </c>
      <c r="H2" s="6" t="s">
        <v>7</v>
      </c>
    </row>
    <row r="3" spans="1:8" x14ac:dyDescent="0.2">
      <c r="A3" s="4" t="s">
        <v>1</v>
      </c>
      <c r="B3" s="7">
        <v>1</v>
      </c>
      <c r="C3" s="8">
        <v>2.6</v>
      </c>
      <c r="D3" s="8">
        <v>6.5</v>
      </c>
      <c r="E3" s="9"/>
      <c r="F3" s="10">
        <f>+B3+C3+D3</f>
        <v>10.1</v>
      </c>
      <c r="G3" s="11">
        <f>F3/F6</f>
        <v>0.65</v>
      </c>
      <c r="H3" s="11">
        <f>G3/MAX(G3:G6)</f>
        <v>1</v>
      </c>
    </row>
    <row r="4" spans="1:8" x14ac:dyDescent="0.2">
      <c r="A4" s="4" t="s">
        <v>2</v>
      </c>
      <c r="B4" s="12">
        <f>1/C3</f>
        <v>0.38461538461538458</v>
      </c>
      <c r="C4" s="7">
        <v>1</v>
      </c>
      <c r="D4" s="8">
        <v>2.5</v>
      </c>
      <c r="E4" s="9"/>
      <c r="F4" s="10">
        <f>+B4+C4+D4</f>
        <v>3.8846153846153846</v>
      </c>
      <c r="G4" s="11">
        <f>F4/F6</f>
        <v>0.25</v>
      </c>
      <c r="H4" s="11">
        <f>G4/MAX(G3:G6)</f>
        <v>0.38461538461538458</v>
      </c>
    </row>
    <row r="5" spans="1:8" x14ac:dyDescent="0.2">
      <c r="A5" s="4" t="s">
        <v>3</v>
      </c>
      <c r="B5" s="12">
        <f>1/D3</f>
        <v>0.15384615384615385</v>
      </c>
      <c r="C5" s="12">
        <f>1/D4</f>
        <v>0.4</v>
      </c>
      <c r="D5" s="7">
        <v>1</v>
      </c>
      <c r="E5" s="9"/>
      <c r="F5" s="10">
        <f>+B5+C5+D5</f>
        <v>1.5538461538461539</v>
      </c>
      <c r="G5" s="11">
        <f>F5/F6</f>
        <v>0.1</v>
      </c>
      <c r="H5" s="11">
        <f>G5/MAX(G3:G6)</f>
        <v>0.15384615384615385</v>
      </c>
    </row>
    <row r="6" spans="1:8" x14ac:dyDescent="0.2">
      <c r="A6" s="13" t="s">
        <v>8</v>
      </c>
      <c r="B6" s="14">
        <f>SUM(B3:B5)</f>
        <v>1.5384615384615383</v>
      </c>
      <c r="C6" s="14">
        <f>SUM(C3:C5)</f>
        <v>4</v>
      </c>
      <c r="D6" s="14">
        <f>SUM(D3:D5)</f>
        <v>10</v>
      </c>
      <c r="F6" s="10">
        <f>SUM(F3:F5)</f>
        <v>15.538461538461538</v>
      </c>
    </row>
    <row r="7" spans="1:8" x14ac:dyDescent="0.2">
      <c r="F7" s="13" t="s">
        <v>9</v>
      </c>
      <c r="G7" s="14">
        <f>((MMULT(B6:D6,G3:G5)-3)/(3-1))/0.52</f>
        <v>0</v>
      </c>
    </row>
    <row r="9" spans="1:8" x14ac:dyDescent="0.2">
      <c r="A9" s="1" t="s">
        <v>10</v>
      </c>
      <c r="B9" s="2"/>
      <c r="C9" s="2"/>
      <c r="D9" s="2"/>
      <c r="E9" s="2"/>
    </row>
    <row r="10" spans="1:8" x14ac:dyDescent="0.2">
      <c r="A10" s="3"/>
      <c r="B10" s="4" t="s">
        <v>1</v>
      </c>
      <c r="C10" s="4" t="s">
        <v>2</v>
      </c>
      <c r="D10" s="4" t="s">
        <v>3</v>
      </c>
      <c r="E10" s="5" t="s">
        <v>4</v>
      </c>
      <c r="F10" s="6" t="s">
        <v>5</v>
      </c>
      <c r="G10" s="6" t="s">
        <v>6</v>
      </c>
      <c r="H10" s="6" t="s">
        <v>7</v>
      </c>
    </row>
    <row r="11" spans="1:8" x14ac:dyDescent="0.2">
      <c r="A11" s="4" t="s">
        <v>1</v>
      </c>
      <c r="B11" s="7">
        <v>1</v>
      </c>
      <c r="C11" s="8">
        <v>2.6</v>
      </c>
      <c r="D11" s="8">
        <v>6.5</v>
      </c>
      <c r="E11" s="9"/>
      <c r="F11" s="10">
        <f>+B11+C11+D11</f>
        <v>10.1</v>
      </c>
      <c r="G11" s="11">
        <f>F11/F14</f>
        <v>0.65</v>
      </c>
      <c r="H11" s="11">
        <f>G11/MAX(G11:G14)</f>
        <v>1</v>
      </c>
    </row>
    <row r="12" spans="1:8" x14ac:dyDescent="0.2">
      <c r="A12" s="4" t="s">
        <v>2</v>
      </c>
      <c r="B12" s="12">
        <f>1/C11</f>
        <v>0.38461538461538458</v>
      </c>
      <c r="C12" s="7">
        <v>1</v>
      </c>
      <c r="D12" s="8">
        <v>2.5</v>
      </c>
      <c r="E12" s="9"/>
      <c r="F12" s="10">
        <f>+B12+C12+D12</f>
        <v>3.8846153846153846</v>
      </c>
      <c r="G12" s="11">
        <f>F12/F14</f>
        <v>0.25</v>
      </c>
      <c r="H12" s="11">
        <f>G12/MAX(G11:G14)</f>
        <v>0.38461538461538458</v>
      </c>
    </row>
    <row r="13" spans="1:8" x14ac:dyDescent="0.2">
      <c r="A13" s="4" t="s">
        <v>3</v>
      </c>
      <c r="B13" s="12">
        <f>1/D11</f>
        <v>0.15384615384615385</v>
      </c>
      <c r="C13" s="12">
        <f>1/D12</f>
        <v>0.4</v>
      </c>
      <c r="D13" s="7">
        <v>1</v>
      </c>
      <c r="E13" s="9"/>
      <c r="F13" s="10">
        <f>+B13+C13+D13</f>
        <v>1.5538461538461539</v>
      </c>
      <c r="G13" s="11">
        <f>F13/F14</f>
        <v>0.1</v>
      </c>
      <c r="H13" s="11">
        <f>G13/MAX(G11:G14)</f>
        <v>0.15384615384615385</v>
      </c>
    </row>
    <row r="14" spans="1:8" x14ac:dyDescent="0.2">
      <c r="A14" s="13" t="s">
        <v>8</v>
      </c>
      <c r="B14" s="14">
        <f>SUM(B11:B13)</f>
        <v>1.5384615384615383</v>
      </c>
      <c r="C14" s="14">
        <f>SUM(C11:C13)</f>
        <v>4</v>
      </c>
      <c r="D14" s="14">
        <f>SUM(D11:D13)</f>
        <v>10</v>
      </c>
      <c r="F14" s="10">
        <f>SUM(F11:F13)</f>
        <v>15.538461538461538</v>
      </c>
    </row>
    <row r="15" spans="1:8" x14ac:dyDescent="0.2">
      <c r="F15" s="13" t="s">
        <v>9</v>
      </c>
      <c r="G15" s="14">
        <f>((MMULT(B14:D14,G11:G13)-3)/(3-1))/0.52</f>
        <v>0</v>
      </c>
    </row>
    <row r="17" spans="1:10" x14ac:dyDescent="0.2">
      <c r="A17" s="1" t="s">
        <v>11</v>
      </c>
      <c r="B17" s="2"/>
      <c r="C17" s="2"/>
      <c r="D17" s="2"/>
      <c r="E17" s="2"/>
      <c r="F17" s="2"/>
      <c r="G17" s="2"/>
    </row>
    <row r="18" spans="1:10" x14ac:dyDescent="0.2">
      <c r="A18" s="3"/>
      <c r="B18" s="4" t="s">
        <v>12</v>
      </c>
      <c r="C18" s="4" t="s">
        <v>13</v>
      </c>
      <c r="D18" s="4" t="s">
        <v>14</v>
      </c>
      <c r="E18" s="4" t="s">
        <v>15</v>
      </c>
      <c r="F18" s="4" t="s">
        <v>16</v>
      </c>
      <c r="G18" s="5" t="s">
        <v>4</v>
      </c>
      <c r="H18" s="6" t="s">
        <v>5</v>
      </c>
      <c r="I18" s="6" t="s">
        <v>6</v>
      </c>
      <c r="J18" s="6" t="s">
        <v>7</v>
      </c>
    </row>
    <row r="19" spans="1:10" x14ac:dyDescent="0.2">
      <c r="A19" s="4" t="s">
        <v>12</v>
      </c>
      <c r="B19" s="7">
        <v>1</v>
      </c>
      <c r="C19" s="8">
        <v>1.25</v>
      </c>
      <c r="D19" s="8">
        <v>1.666666666666667</v>
      </c>
      <c r="E19" s="8">
        <v>2.5</v>
      </c>
      <c r="F19" s="8">
        <v>3.333333333333333</v>
      </c>
      <c r="G19" s="9"/>
      <c r="H19" s="10">
        <f>+B19+C19+D19+E19+F19</f>
        <v>9.75</v>
      </c>
      <c r="I19" s="11">
        <f>H19/H24</f>
        <v>0.32258064516129037</v>
      </c>
      <c r="J19" s="11">
        <f>I19/MAX(I19:I24)</f>
        <v>1</v>
      </c>
    </row>
    <row r="20" spans="1:10" x14ac:dyDescent="0.2">
      <c r="A20" s="4" t="s">
        <v>13</v>
      </c>
      <c r="B20" s="12">
        <f>1/C19</f>
        <v>0.8</v>
      </c>
      <c r="C20" s="7">
        <v>1</v>
      </c>
      <c r="D20" s="8">
        <v>1.333333333333333</v>
      </c>
      <c r="E20" s="8">
        <v>2</v>
      </c>
      <c r="F20" s="8">
        <v>2.666666666666667</v>
      </c>
      <c r="G20" s="9"/>
      <c r="H20" s="10">
        <f>+B20+C20+D20+E20+F20</f>
        <v>7.8</v>
      </c>
      <c r="I20" s="11">
        <f>H20/H24</f>
        <v>0.25806451612903225</v>
      </c>
      <c r="J20" s="11">
        <f>I20/MAX(I19:I24)</f>
        <v>0.79999999999999982</v>
      </c>
    </row>
    <row r="21" spans="1:10" x14ac:dyDescent="0.2">
      <c r="A21" s="4" t="s">
        <v>14</v>
      </c>
      <c r="B21" s="12">
        <f>1/D19</f>
        <v>0.59999999999999987</v>
      </c>
      <c r="C21" s="12">
        <f>1/D20</f>
        <v>0.75000000000000022</v>
      </c>
      <c r="D21" s="7">
        <v>1</v>
      </c>
      <c r="E21" s="8">
        <v>1.5</v>
      </c>
      <c r="F21" s="8">
        <v>2</v>
      </c>
      <c r="G21" s="9"/>
      <c r="H21" s="10">
        <f>+B21+C21+D21+E21+F21</f>
        <v>5.85</v>
      </c>
      <c r="I21" s="11">
        <f>H21/H24</f>
        <v>0.19354838709677419</v>
      </c>
      <c r="J21" s="11">
        <f>I21/MAX(I19:I24)</f>
        <v>0.59999999999999987</v>
      </c>
    </row>
    <row r="22" spans="1:10" x14ac:dyDescent="0.2">
      <c r="A22" s="4" t="s">
        <v>15</v>
      </c>
      <c r="B22" s="12">
        <f>1/E19</f>
        <v>0.4</v>
      </c>
      <c r="C22" s="12">
        <f>1/E20</f>
        <v>0.5</v>
      </c>
      <c r="D22" s="12">
        <f>1/E21</f>
        <v>0.66666666666666663</v>
      </c>
      <c r="E22" s="7">
        <v>1</v>
      </c>
      <c r="F22" s="8">
        <v>1.333333333333333</v>
      </c>
      <c r="G22" s="9"/>
      <c r="H22" s="10">
        <f>+B22+C22+D22+E22+F22</f>
        <v>3.8999999999999995</v>
      </c>
      <c r="I22" s="11">
        <f>H22/H24</f>
        <v>0.12903225806451613</v>
      </c>
      <c r="J22" s="11">
        <f>I22/MAX(I19:I24)</f>
        <v>0.39999999999999991</v>
      </c>
    </row>
    <row r="23" spans="1:10" x14ac:dyDescent="0.2">
      <c r="A23" s="4" t="s">
        <v>16</v>
      </c>
      <c r="B23" s="12">
        <f>1/F19</f>
        <v>0.30000000000000004</v>
      </c>
      <c r="C23" s="12">
        <f>1/F20</f>
        <v>0.37499999999999994</v>
      </c>
      <c r="D23" s="12">
        <f>1/F21</f>
        <v>0.5</v>
      </c>
      <c r="E23" s="12">
        <f>1/F22</f>
        <v>0.75000000000000022</v>
      </c>
      <c r="F23" s="7">
        <v>1</v>
      </c>
      <c r="G23" s="9"/>
      <c r="H23" s="10">
        <f>+B23+C23+D23+E23+F23</f>
        <v>2.9250000000000003</v>
      </c>
      <c r="I23" s="11">
        <f>H23/H24</f>
        <v>9.6774193548387108E-2</v>
      </c>
      <c r="J23" s="11">
        <f>I23/MAX(I19:I24)</f>
        <v>0.3</v>
      </c>
    </row>
    <row r="24" spans="1:10" x14ac:dyDescent="0.2">
      <c r="A24" s="13" t="s">
        <v>8</v>
      </c>
      <c r="B24" s="14">
        <f>SUM(B19:B23)</f>
        <v>3.0999999999999996</v>
      </c>
      <c r="C24" s="14">
        <f>SUM(C19:C23)</f>
        <v>3.875</v>
      </c>
      <c r="D24" s="14">
        <f>SUM(D19:D23)</f>
        <v>5.166666666666667</v>
      </c>
      <c r="E24" s="14">
        <f>SUM(E19:E23)</f>
        <v>7.75</v>
      </c>
      <c r="F24" s="14">
        <f>SUM(F19:F23)</f>
        <v>10.333333333333332</v>
      </c>
      <c r="H24" s="10">
        <f>SUM(H19:H23)</f>
        <v>30.224999999999998</v>
      </c>
    </row>
    <row r="25" spans="1:10" x14ac:dyDescent="0.2">
      <c r="H25" s="13" t="s">
        <v>9</v>
      </c>
      <c r="I25" s="14">
        <f>((MMULT(B24:F24,I19:I23)-5)/(5-1))/1.12</f>
        <v>0</v>
      </c>
    </row>
    <row r="27" spans="1:10" x14ac:dyDescent="0.2">
      <c r="A27" s="1" t="s">
        <v>17</v>
      </c>
      <c r="B27" s="2"/>
      <c r="C27" s="2"/>
      <c r="D27" s="2"/>
      <c r="E27" s="2"/>
    </row>
    <row r="28" spans="1:10" x14ac:dyDescent="0.2">
      <c r="A28" s="3"/>
      <c r="B28" s="4" t="s">
        <v>1</v>
      </c>
      <c r="C28" s="4" t="s">
        <v>2</v>
      </c>
      <c r="D28" s="4" t="s">
        <v>3</v>
      </c>
      <c r="E28" s="5" t="s">
        <v>4</v>
      </c>
      <c r="F28" s="6" t="s">
        <v>5</v>
      </c>
      <c r="G28" s="6" t="s">
        <v>6</v>
      </c>
      <c r="H28" s="6" t="s">
        <v>7</v>
      </c>
    </row>
    <row r="29" spans="1:10" x14ac:dyDescent="0.2">
      <c r="A29" s="4" t="s">
        <v>1</v>
      </c>
      <c r="B29" s="7">
        <v>1</v>
      </c>
      <c r="C29" s="8">
        <v>2.6</v>
      </c>
      <c r="D29" s="8">
        <v>6.5</v>
      </c>
      <c r="E29" s="9"/>
      <c r="F29" s="10">
        <f>+B29+C29+D29</f>
        <v>10.1</v>
      </c>
      <c r="G29" s="11">
        <f>F29/F32</f>
        <v>0.65</v>
      </c>
      <c r="H29" s="11">
        <f>G29/MAX(G29:G32)</f>
        <v>1</v>
      </c>
    </row>
    <row r="30" spans="1:10" x14ac:dyDescent="0.2">
      <c r="A30" s="4" t="s">
        <v>2</v>
      </c>
      <c r="B30" s="12">
        <f>1/C29</f>
        <v>0.38461538461538458</v>
      </c>
      <c r="C30" s="7">
        <v>1</v>
      </c>
      <c r="D30" s="8">
        <v>2.5</v>
      </c>
      <c r="E30" s="9"/>
      <c r="F30" s="10">
        <f>+B30+C30+D30</f>
        <v>3.8846153846153846</v>
      </c>
      <c r="G30" s="11">
        <f>F30/F32</f>
        <v>0.25</v>
      </c>
      <c r="H30" s="11">
        <f>G30/MAX(G29:G32)</f>
        <v>0.38461538461538458</v>
      </c>
    </row>
    <row r="31" spans="1:10" x14ac:dyDescent="0.2">
      <c r="A31" s="4" t="s">
        <v>3</v>
      </c>
      <c r="B31" s="12">
        <f>1/D29</f>
        <v>0.15384615384615385</v>
      </c>
      <c r="C31" s="12">
        <f>1/D30</f>
        <v>0.4</v>
      </c>
      <c r="D31" s="7">
        <v>1</v>
      </c>
      <c r="E31" s="9"/>
      <c r="F31" s="10">
        <f>+B31+C31+D31</f>
        <v>1.5538461538461539</v>
      </c>
      <c r="G31" s="11">
        <f>F31/F32</f>
        <v>0.1</v>
      </c>
      <c r="H31" s="11">
        <f>G31/MAX(G29:G32)</f>
        <v>0.15384615384615385</v>
      </c>
    </row>
    <row r="32" spans="1:10" x14ac:dyDescent="0.2">
      <c r="A32" s="13" t="s">
        <v>8</v>
      </c>
      <c r="B32" s="14">
        <f>SUM(B29:B31)</f>
        <v>1.5384615384615383</v>
      </c>
      <c r="C32" s="14">
        <f>SUM(C29:C31)</f>
        <v>4</v>
      </c>
      <c r="D32" s="14">
        <f>SUM(D29:D31)</f>
        <v>10</v>
      </c>
      <c r="F32" s="10">
        <f>SUM(F29:F31)</f>
        <v>15.538461538461538</v>
      </c>
    </row>
    <row r="33" spans="1:8" x14ac:dyDescent="0.2">
      <c r="F33" s="13" t="s">
        <v>9</v>
      </c>
      <c r="G33" s="14">
        <f>((MMULT(B32:D32,G29:G31)-3)/(3-1))/0.52</f>
        <v>0</v>
      </c>
    </row>
    <row r="35" spans="1:8" x14ac:dyDescent="0.2">
      <c r="A35" s="1" t="s">
        <v>18</v>
      </c>
      <c r="B35" s="2"/>
      <c r="C35" s="2"/>
      <c r="D35" s="2"/>
      <c r="E35" s="2"/>
    </row>
    <row r="36" spans="1:8" x14ac:dyDescent="0.2">
      <c r="A36" s="3"/>
      <c r="B36" s="4" t="s">
        <v>1</v>
      </c>
      <c r="C36" s="4" t="s">
        <v>2</v>
      </c>
      <c r="D36" s="4" t="s">
        <v>3</v>
      </c>
      <c r="E36" s="5" t="s">
        <v>4</v>
      </c>
      <c r="F36" s="6" t="s">
        <v>5</v>
      </c>
      <c r="G36" s="6" t="s">
        <v>6</v>
      </c>
      <c r="H36" s="6" t="s">
        <v>7</v>
      </c>
    </row>
    <row r="37" spans="1:8" x14ac:dyDescent="0.2">
      <c r="A37" s="4" t="s">
        <v>1</v>
      </c>
      <c r="B37" s="7">
        <v>1</v>
      </c>
      <c r="C37" s="8">
        <v>3</v>
      </c>
      <c r="D37" s="8">
        <v>5</v>
      </c>
      <c r="E37" s="9"/>
      <c r="F37" s="10">
        <f>+B37+C37+D37</f>
        <v>9</v>
      </c>
      <c r="G37" s="11">
        <f>F37/F40</f>
        <v>0.64133016627078399</v>
      </c>
      <c r="H37" s="11">
        <f>G37/MAX(G37:G40)</f>
        <v>1</v>
      </c>
    </row>
    <row r="38" spans="1:8" x14ac:dyDescent="0.2">
      <c r="A38" s="4" t="s">
        <v>2</v>
      </c>
      <c r="B38" s="12">
        <f>1/C37</f>
        <v>0.33333333333333331</v>
      </c>
      <c r="C38" s="7">
        <v>1</v>
      </c>
      <c r="D38" s="8">
        <v>2</v>
      </c>
      <c r="E38" s="9"/>
      <c r="F38" s="10">
        <f>+B38+C38+D38</f>
        <v>3.333333333333333</v>
      </c>
      <c r="G38" s="11">
        <f>F38/F40</f>
        <v>0.23752969121140144</v>
      </c>
      <c r="H38" s="11">
        <f>G38/MAX(G37:G40)</f>
        <v>0.37037037037037029</v>
      </c>
    </row>
    <row r="39" spans="1:8" x14ac:dyDescent="0.2">
      <c r="A39" s="4" t="s">
        <v>3</v>
      </c>
      <c r="B39" s="12">
        <f>1/D37</f>
        <v>0.2</v>
      </c>
      <c r="C39" s="12">
        <f>1/D38</f>
        <v>0.5</v>
      </c>
      <c r="D39" s="7">
        <v>1</v>
      </c>
      <c r="E39" s="9"/>
      <c r="F39" s="10">
        <f>+B39+C39+D39</f>
        <v>1.7</v>
      </c>
      <c r="G39" s="11">
        <f>F39/F40</f>
        <v>0.12114014251781474</v>
      </c>
      <c r="H39" s="11">
        <f>G39/MAX(G37:G40)</f>
        <v>0.18888888888888888</v>
      </c>
    </row>
    <row r="40" spans="1:8" x14ac:dyDescent="0.2">
      <c r="A40" s="13" t="s">
        <v>8</v>
      </c>
      <c r="B40" s="14">
        <f>SUM(B37:B39)</f>
        <v>1.5333333333333332</v>
      </c>
      <c r="C40" s="14">
        <f>SUM(C37:C39)</f>
        <v>4.5</v>
      </c>
      <c r="D40" s="14">
        <f>SUM(D37:D39)</f>
        <v>8</v>
      </c>
      <c r="F40" s="10">
        <f>SUM(F37:F39)</f>
        <v>14.033333333333331</v>
      </c>
    </row>
    <row r="41" spans="1:8" x14ac:dyDescent="0.2">
      <c r="F41" s="13" t="s">
        <v>9</v>
      </c>
      <c r="G41" s="14">
        <f>((MMULT(B40:D40,G37:G39)-3)/(3-1))/0.52</f>
        <v>2.0555454047140789E-2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tabSelected="1" workbookViewId="0">
      <selection activeCell="G12" sqref="G12:G15"/>
    </sheetView>
  </sheetViews>
  <sheetFormatPr baseColWidth="10" defaultColWidth="8.83203125" defaultRowHeight="15" x14ac:dyDescent="0.2"/>
  <cols>
    <col min="1" max="8" width="20" customWidth="1"/>
  </cols>
  <sheetData>
    <row r="1" spans="1:8" x14ac:dyDescent="0.2">
      <c r="B1" s="15" t="s">
        <v>0</v>
      </c>
      <c r="C1" s="15" t="s">
        <v>10</v>
      </c>
      <c r="D1" s="15" t="s">
        <v>11</v>
      </c>
      <c r="E1" s="15" t="s">
        <v>17</v>
      </c>
      <c r="F1" s="15" t="s">
        <v>18</v>
      </c>
    </row>
    <row r="2" spans="1:8" x14ac:dyDescent="0.2">
      <c r="A2" s="15" t="s">
        <v>19</v>
      </c>
      <c r="B2" s="16" t="s">
        <v>2</v>
      </c>
      <c r="C2" s="16" t="s">
        <v>2</v>
      </c>
      <c r="D2" s="16" t="s">
        <v>12</v>
      </c>
      <c r="E2" s="16" t="s">
        <v>1</v>
      </c>
      <c r="F2" s="16" t="s">
        <v>1</v>
      </c>
    </row>
    <row r="3" spans="1:8" x14ac:dyDescent="0.2">
      <c r="A3" s="15" t="s">
        <v>20</v>
      </c>
      <c r="B3" s="16" t="s">
        <v>1</v>
      </c>
      <c r="C3" s="16" t="s">
        <v>2</v>
      </c>
      <c r="D3" s="16" t="s">
        <v>13</v>
      </c>
      <c r="E3" s="16" t="s">
        <v>1</v>
      </c>
      <c r="F3" s="16" t="s">
        <v>2</v>
      </c>
    </row>
    <row r="4" spans="1:8" x14ac:dyDescent="0.2">
      <c r="A4" s="15" t="s">
        <v>21</v>
      </c>
      <c r="B4" s="16" t="s">
        <v>2</v>
      </c>
      <c r="C4" s="16" t="s">
        <v>1</v>
      </c>
      <c r="D4" s="16" t="s">
        <v>13</v>
      </c>
      <c r="E4" s="16" t="s">
        <v>1</v>
      </c>
      <c r="F4" s="16" t="s">
        <v>2</v>
      </c>
    </row>
    <row r="5" spans="1:8" x14ac:dyDescent="0.2">
      <c r="A5" s="15" t="s">
        <v>22</v>
      </c>
      <c r="B5" s="16" t="s">
        <v>3</v>
      </c>
      <c r="C5" s="16" t="s">
        <v>2</v>
      </c>
      <c r="D5" s="16" t="s">
        <v>15</v>
      </c>
      <c r="E5" s="16" t="s">
        <v>2</v>
      </c>
      <c r="F5" s="16" t="s">
        <v>1</v>
      </c>
    </row>
    <row r="8" spans="1:8" x14ac:dyDescent="0.2">
      <c r="A8" s="17" t="s">
        <v>23</v>
      </c>
      <c r="B8" s="17"/>
      <c r="C8" s="17"/>
      <c r="D8" s="17"/>
      <c r="E8" s="17"/>
      <c r="F8" s="17"/>
      <c r="G8" s="17"/>
      <c r="H8" s="17"/>
    </row>
    <row r="10" spans="1:8" x14ac:dyDescent="0.2">
      <c r="B10" s="8">
        <v>0</v>
      </c>
      <c r="C10" s="8">
        <v>0.44555702321823831</v>
      </c>
      <c r="D10" s="8">
        <v>0.30120075706009719</v>
      </c>
      <c r="E10" s="8">
        <v>0.12338731388787071</v>
      </c>
      <c r="F10" s="8">
        <v>0.1298549058337938</v>
      </c>
      <c r="G10" s="18" t="s">
        <v>24</v>
      </c>
      <c r="H10" s="18" t="s">
        <v>25</v>
      </c>
    </row>
    <row r="11" spans="1:8" x14ac:dyDescent="0.2">
      <c r="B11" s="15" t="s">
        <v>0</v>
      </c>
      <c r="C11" s="15" t="s">
        <v>10</v>
      </c>
      <c r="D11" s="15" t="s">
        <v>11</v>
      </c>
      <c r="E11" s="15" t="s">
        <v>17</v>
      </c>
      <c r="F11" s="15" t="s">
        <v>18</v>
      </c>
    </row>
    <row r="12" spans="1:8" x14ac:dyDescent="0.2">
      <c r="A12" s="15" t="s">
        <v>19</v>
      </c>
      <c r="B12" s="8">
        <f>INDEX(rating_scales!H3:H5, MATCH(B2,rating_scales!A3:A5, 0))</f>
        <v>0.38461538461538458</v>
      </c>
      <c r="C12" s="8">
        <f>INDEX(rating_scales!H11:H13, MATCH(C2,rating_scales!A11:A13, 0))</f>
        <v>0.38461538461538458</v>
      </c>
      <c r="D12" s="8">
        <f>INDEX(rating_scales!J19:J23, MATCH(D2,rating_scales!A19:A23, 0))</f>
        <v>1</v>
      </c>
      <c r="E12" s="8">
        <f>INDEX(rating_scales!H29:H31, MATCH(E2,rating_scales!A29:A31, 0))</f>
        <v>1</v>
      </c>
      <c r="F12" s="8">
        <f>INDEX(rating_scales!H37:H39, MATCH(F2,rating_scales!A37:A39, 0))</f>
        <v>1</v>
      </c>
      <c r="G12" s="19">
        <f>SUMPRODUCT(B12:F12,B10:F10)</f>
        <v>0.72581106263493023</v>
      </c>
      <c r="H12" s="20">
        <f>G12/SUM(G12:G15)</f>
        <v>0.27526408988781964</v>
      </c>
    </row>
    <row r="13" spans="1:8" x14ac:dyDescent="0.2">
      <c r="A13" s="15" t="s">
        <v>20</v>
      </c>
      <c r="B13" s="8">
        <f>INDEX(rating_scales!H3:H5, MATCH(B3,rating_scales!A3:A5, 0))</f>
        <v>1</v>
      </c>
      <c r="C13" s="8">
        <f>INDEX(rating_scales!H11:H13, MATCH(C3,rating_scales!A11:A13, 0))</f>
        <v>0.38461538461538458</v>
      </c>
      <c r="D13" s="8">
        <f>INDEX(rating_scales!J19:J23, MATCH(D3,rating_scales!A19:A23, 0))</f>
        <v>0.79999999999999982</v>
      </c>
      <c r="E13" s="8">
        <f>INDEX(rating_scales!H29:H31, MATCH(E3,rating_scales!A29:A31, 0))</f>
        <v>1</v>
      </c>
      <c r="F13" s="8">
        <f>INDEX(rating_scales!H37:H39, MATCH(F3,rating_scales!A37:A39, 0))</f>
        <v>0.37037037037037029</v>
      </c>
      <c r="G13" s="19">
        <f>SUMPRODUCT(B13:F13,B10:F10)</f>
        <v>0.58381041495718877</v>
      </c>
      <c r="H13" s="20">
        <f>G13/SUM(G12:G15)</f>
        <v>0.22141029644384339</v>
      </c>
    </row>
    <row r="14" spans="1:8" x14ac:dyDescent="0.2">
      <c r="A14" s="15" t="s">
        <v>21</v>
      </c>
      <c r="B14" s="8">
        <f>INDEX(rating_scales!H3:H5, MATCH(B4,rating_scales!A3:A5, 0))</f>
        <v>0.38461538461538458</v>
      </c>
      <c r="C14" s="8">
        <f>INDEX(rating_scales!H11:H13, MATCH(C4,rating_scales!A11:A13, 0))</f>
        <v>1</v>
      </c>
      <c r="D14" s="8">
        <f>INDEX(rating_scales!J19:J23, MATCH(D4,rating_scales!A19:A23, 0))</f>
        <v>0.79999999999999982</v>
      </c>
      <c r="E14" s="8">
        <f>INDEX(rating_scales!H29:H31, MATCH(E4,rating_scales!A29:A31, 0))</f>
        <v>1</v>
      </c>
      <c r="F14" s="8">
        <f>INDEX(rating_scales!H37:H39, MATCH(F4,rating_scales!A37:A39, 0))</f>
        <v>0.37037037037037029</v>
      </c>
      <c r="G14" s="19">
        <f>SUMPRODUCT(B14:F14,B10:F10)</f>
        <v>0.85799935232225844</v>
      </c>
      <c r="H14" s="20">
        <f>G14/SUM(G12:G15)</f>
        <v>0.325396543260071</v>
      </c>
    </row>
    <row r="15" spans="1:8" x14ac:dyDescent="0.2">
      <c r="A15" s="15" t="s">
        <v>22</v>
      </c>
      <c r="B15" s="8">
        <f>INDEX(rating_scales!H3:H5, MATCH(B5,rating_scales!A3:A5, 0))</f>
        <v>0.15384615384615385</v>
      </c>
      <c r="C15" s="8">
        <f>INDEX(rating_scales!H11:H13, MATCH(C5,rating_scales!A11:A13, 0))</f>
        <v>0.38461538461538458</v>
      </c>
      <c r="D15" s="8">
        <f>INDEX(rating_scales!J19:J23, MATCH(D5,rating_scales!A19:A23, 0))</f>
        <v>0.39999999999999991</v>
      </c>
      <c r="E15" s="8">
        <f>INDEX(rating_scales!H29:H31, MATCH(E5,rating_scales!A29:A31, 0))</f>
        <v>0.38461538461538458</v>
      </c>
      <c r="F15" s="8">
        <f>INDEX(rating_scales!H37:H39, MATCH(F5,rating_scales!A37:A39, 0))</f>
        <v>1</v>
      </c>
      <c r="G15" s="19">
        <f>SUMPRODUCT(B15:F15,B10:F10)</f>
        <v>0.46915995369864383</v>
      </c>
      <c r="H15" s="20">
        <f>G15/SUM(G12:G15)</f>
        <v>0.17792907040826589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xr:uid="{00000000-0002-0000-0100-000000000000}">
          <x14:formula1>
            <xm:f>rating_scales!A3:A5</xm:f>
          </x14:formula1>
          <xm:sqref>B2</xm:sqref>
        </x14:dataValidation>
        <x14:dataValidation type="list" xr:uid="{00000000-0002-0000-0100-000001000000}">
          <x14:formula1>
            <xm:f>rating_scales!A3:A5</xm:f>
          </x14:formula1>
          <xm:sqref>B3</xm:sqref>
        </x14:dataValidation>
        <x14:dataValidation type="list" xr:uid="{00000000-0002-0000-0100-000002000000}">
          <x14:formula1>
            <xm:f>rating_scales!A3:A5</xm:f>
          </x14:formula1>
          <xm:sqref>B4</xm:sqref>
        </x14:dataValidation>
        <x14:dataValidation type="list" xr:uid="{00000000-0002-0000-0100-000003000000}">
          <x14:formula1>
            <xm:f>rating_scales!A3:A5</xm:f>
          </x14:formula1>
          <xm:sqref>B5</xm:sqref>
        </x14:dataValidation>
        <x14:dataValidation type="list" xr:uid="{00000000-0002-0000-0100-000004000000}">
          <x14:formula1>
            <xm:f>rating_scales!A11:A13</xm:f>
          </x14:formula1>
          <xm:sqref>C2</xm:sqref>
        </x14:dataValidation>
        <x14:dataValidation type="list" xr:uid="{00000000-0002-0000-0100-000005000000}">
          <x14:formula1>
            <xm:f>rating_scales!A11:A13</xm:f>
          </x14:formula1>
          <xm:sqref>C3</xm:sqref>
        </x14:dataValidation>
        <x14:dataValidation type="list" xr:uid="{00000000-0002-0000-0100-000006000000}">
          <x14:formula1>
            <xm:f>rating_scales!A11:A13</xm:f>
          </x14:formula1>
          <xm:sqref>C4</xm:sqref>
        </x14:dataValidation>
        <x14:dataValidation type="list" xr:uid="{00000000-0002-0000-0100-000007000000}">
          <x14:formula1>
            <xm:f>rating_scales!A11:A13</xm:f>
          </x14:formula1>
          <xm:sqref>C5</xm:sqref>
        </x14:dataValidation>
        <x14:dataValidation type="list" xr:uid="{00000000-0002-0000-0100-000008000000}">
          <x14:formula1>
            <xm:f>rating_scales!A19:A23</xm:f>
          </x14:formula1>
          <xm:sqref>D2</xm:sqref>
        </x14:dataValidation>
        <x14:dataValidation type="list" xr:uid="{00000000-0002-0000-0100-000009000000}">
          <x14:formula1>
            <xm:f>rating_scales!A19:A23</xm:f>
          </x14:formula1>
          <xm:sqref>D3</xm:sqref>
        </x14:dataValidation>
        <x14:dataValidation type="list" xr:uid="{00000000-0002-0000-0100-00000A000000}">
          <x14:formula1>
            <xm:f>rating_scales!A19:A23</xm:f>
          </x14:formula1>
          <xm:sqref>D4</xm:sqref>
        </x14:dataValidation>
        <x14:dataValidation type="list" xr:uid="{00000000-0002-0000-0100-00000B000000}">
          <x14:formula1>
            <xm:f>rating_scales!A19:A23</xm:f>
          </x14:formula1>
          <xm:sqref>D5</xm:sqref>
        </x14:dataValidation>
        <x14:dataValidation type="list" xr:uid="{00000000-0002-0000-0100-00000C000000}">
          <x14:formula1>
            <xm:f>rating_scales!A29:A31</xm:f>
          </x14:formula1>
          <xm:sqref>E2</xm:sqref>
        </x14:dataValidation>
        <x14:dataValidation type="list" xr:uid="{00000000-0002-0000-0100-00000D000000}">
          <x14:formula1>
            <xm:f>rating_scales!A29:A31</xm:f>
          </x14:formula1>
          <xm:sqref>E3</xm:sqref>
        </x14:dataValidation>
        <x14:dataValidation type="list" xr:uid="{00000000-0002-0000-0100-00000E000000}">
          <x14:formula1>
            <xm:f>rating_scales!A29:A31</xm:f>
          </x14:formula1>
          <xm:sqref>E4</xm:sqref>
        </x14:dataValidation>
        <x14:dataValidation type="list" xr:uid="{00000000-0002-0000-0100-00000F000000}">
          <x14:formula1>
            <xm:f>rating_scales!A29:A31</xm:f>
          </x14:formula1>
          <xm:sqref>E5</xm:sqref>
        </x14:dataValidation>
        <x14:dataValidation type="list" xr:uid="{00000000-0002-0000-0100-000010000000}">
          <x14:formula1>
            <xm:f>rating_scales!A37:A39</xm:f>
          </x14:formula1>
          <xm:sqref>F2</xm:sqref>
        </x14:dataValidation>
        <x14:dataValidation type="list" xr:uid="{00000000-0002-0000-0100-000011000000}">
          <x14:formula1>
            <xm:f>rating_scales!A37:A39</xm:f>
          </x14:formula1>
          <xm:sqref>F3</xm:sqref>
        </x14:dataValidation>
        <x14:dataValidation type="list" xr:uid="{00000000-0002-0000-0100-000012000000}">
          <x14:formula1>
            <xm:f>rating_scales!A37:A39</xm:f>
          </x14:formula1>
          <xm:sqref>F4</xm:sqref>
        </x14:dataValidation>
        <x14:dataValidation type="list" xr:uid="{00000000-0002-0000-0100-000013000000}">
          <x14:formula1>
            <xm:f>rating_scales!A37:A39</xm:f>
          </x14:formula1>
          <xm:sqref>F5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rating_scales</vt:lpstr>
      <vt:lpstr>rating_table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Lirong Wei</cp:lastModifiedBy>
  <dcterms:created xsi:type="dcterms:W3CDTF">2024-03-19T06:07:40Z</dcterms:created>
  <dcterms:modified xsi:type="dcterms:W3CDTF">2024-03-19T06:49:33Z</dcterms:modified>
</cp:coreProperties>
</file>