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1"/>
  <workbookPr defaultThemeVersion="124226"/>
  <mc:AlternateContent xmlns:mc="http://schemas.openxmlformats.org/markup-compatibility/2006">
    <mc:Choice Requires="x15">
      <x15ac:absPath xmlns:x15ac="http://schemas.microsoft.com/office/spreadsheetml/2010/11/ac" url="/Users/lirongwei/CDF Dropbox/COLLAB/PYTHON_AHP_TUTORIAL/AhpAnpTutorialCarModel/"/>
    </mc:Choice>
  </mc:AlternateContent>
  <xr:revisionPtr revIDLastSave="0" documentId="13_ncr:1_{54CDC6F6-B440-E94C-84EB-8E17AA45EEAB}" xr6:coauthVersionLast="47" xr6:coauthVersionMax="47" xr10:uidLastSave="{00000000-0000-0000-0000-000000000000}"/>
  <bookViews>
    <workbookView xWindow="240" yWindow="740" windowWidth="16920" windowHeight="14320" xr2:uid="{00000000-000D-0000-FFFF-FFFF00000000}"/>
  </bookViews>
  <sheets>
    <sheet name="pairwise_comp"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 i="1" l="1"/>
  <c r="D16" i="1"/>
  <c r="B16" i="1"/>
  <c r="C15" i="1"/>
  <c r="C16" i="1" s="1"/>
  <c r="B15" i="1"/>
  <c r="B14" i="1"/>
  <c r="D8" i="1"/>
  <c r="C8" i="1"/>
  <c r="D7" i="1"/>
  <c r="C7" i="1"/>
  <c r="B7" i="1"/>
  <c r="C6" i="1"/>
  <c r="B6" i="1"/>
  <c r="B5" i="1"/>
  <c r="B8" i="1" l="1"/>
  <c r="F14" i="1" l="1"/>
  <c r="F13" i="1"/>
  <c r="E8" i="1"/>
  <c r="G7" i="1"/>
  <c r="G6" i="1"/>
  <c r="G5" i="1"/>
  <c r="G4" i="1"/>
  <c r="G8" i="1" l="1"/>
  <c r="H4" i="1" s="1"/>
  <c r="F15" i="1"/>
  <c r="F16" i="1" l="1"/>
  <c r="H6" i="1"/>
  <c r="H7" i="1"/>
  <c r="H5" i="1"/>
  <c r="H9" i="1" s="1"/>
  <c r="G14" i="1" l="1"/>
  <c r="G13" i="1"/>
  <c r="G17" i="1" s="1"/>
  <c r="G15" i="1"/>
</calcChain>
</file>

<file path=xl/sharedStrings.xml><?xml version="1.0" encoding="utf-8"?>
<sst xmlns="http://schemas.openxmlformats.org/spreadsheetml/2006/main" count="30" uniqueCount="16">
  <si>
    <t>GoalNode</t>
  </si>
  <si>
    <t>Enter pairwise comparisons in the white cells of the table or numerical data in the green cells. For the Direct Values column, if the smallest value is best, invert the value before entering it (e.g., $10 as =1/10) .</t>
  </si>
  <si>
    <t>2Criteria</t>
  </si>
  <si>
    <t>1Cost</t>
  </si>
  <si>
    <t>Direct values</t>
  </si>
  <si>
    <t>2Reliability</t>
  </si>
  <si>
    <t>3Performance</t>
  </si>
  <si>
    <t>4Comfort and Style</t>
  </si>
  <si>
    <t>Line Sum</t>
  </si>
  <si>
    <t>Estimated Priority</t>
  </si>
  <si>
    <t>Sum of Col</t>
  </si>
  <si>
    <t>Est. Incons.</t>
  </si>
  <si>
    <t>CostSubCriteria</t>
  </si>
  <si>
    <t>1.1Initial Cost</t>
  </si>
  <si>
    <t>1.2Monthly Payment</t>
  </si>
  <si>
    <t>1.3Resale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</si>
</sst>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6"/>
      <color rgb="FFFF0000"/>
      <name val="Calibri"/>
      <family val="2"/>
      <scheme val="minor"/>
    </font>
    <font>
      <b/>
      <sz val="11"/>
      <color rgb="FFFF0000"/>
      <name val="Calibri"/>
      <family val="2"/>
      <scheme val="minor"/>
    </font>
    <font>
      <b/>
      <sz val="11"/>
      <color rgb="FF0000FF"/>
      <name val="Calibri"/>
      <family val="2"/>
      <scheme val="minor"/>
    </font>
    <font>
      <b/>
      <sz val="11"/>
      <color rgb="FFFF6600"/>
      <name val="Calibri"/>
      <family val="2"/>
      <scheme val="minor"/>
    </font>
  </fonts>
  <fills count="9">
    <fill>
      <patternFill patternType="none"/>
    </fill>
    <fill>
      <patternFill patternType="gray125"/>
    </fill>
    <fill>
      <patternFill patternType="solid">
        <fgColor rgb="FFC3D5FF"/>
        <bgColor indexed="64"/>
      </patternFill>
    </fill>
    <fill>
      <patternFill patternType="solid">
        <fgColor rgb="FFD5FFC3"/>
        <bgColor indexed="64"/>
      </patternFill>
    </fill>
    <fill>
      <patternFill patternType="solid">
        <fgColor rgb="FFACCBE8"/>
        <bgColor indexed="64"/>
      </patternFill>
    </fill>
    <fill>
      <patternFill patternType="solid">
        <fgColor rgb="FFFFFF6B"/>
        <bgColor indexed="64"/>
      </patternFill>
    </fill>
    <fill>
      <patternFill patternType="solid">
        <fgColor rgb="FFCEEBD6"/>
        <bgColor indexed="64"/>
      </patternFill>
    </fill>
    <fill>
      <patternFill patternType="solid">
        <fgColor rgb="FF808080"/>
        <bgColor indexed="64"/>
      </patternFill>
    </fill>
    <fill>
      <patternFill patternType="solid">
        <fgColor rgb="FFF9D5B6"/>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1" fillId="2" borderId="0" xfId="0" applyFont="1" applyFill="1"/>
    <xf numFmtId="0" fontId="2" fillId="0" borderId="0" xfId="0" applyFont="1"/>
    <xf numFmtId="0" fontId="2" fillId="3" borderId="0" xfId="0" applyFont="1" applyFill="1"/>
    <xf numFmtId="0" fontId="3" fillId="0" borderId="1" xfId="0" applyFont="1" applyBorder="1"/>
    <xf numFmtId="0" fontId="3" fillId="4" borderId="1" xfId="0" applyFont="1" applyFill="1" applyBorder="1"/>
    <xf numFmtId="0" fontId="0" fillId="5" borderId="1" xfId="0" applyFill="1" applyBorder="1"/>
    <xf numFmtId="0" fontId="0" fillId="0" borderId="1" xfId="0" applyBorder="1"/>
    <xf numFmtId="0" fontId="0" fillId="6" borderId="1" xfId="0" applyFill="1" applyBorder="1"/>
    <xf numFmtId="2" fontId="0" fillId="4" borderId="1" xfId="0" applyNumberFormat="1" applyFill="1" applyBorder="1"/>
    <xf numFmtId="0" fontId="0" fillId="7" borderId="1" xfId="0" applyFill="1" applyBorder="1"/>
    <xf numFmtId="0" fontId="4" fillId="8" borderId="1" xfId="0" applyFont="1" applyFill="1" applyBorder="1"/>
    <xf numFmtId="2" fontId="0" fillId="8" borderId="1" xfId="0" applyNumberForma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7"/>
  <sheetViews>
    <sheetView tabSelected="1" workbookViewId="0">
      <selection activeCell="E7" sqref="E7"/>
    </sheetView>
  </sheetViews>
  <sheetFormatPr baseColWidth="10" defaultColWidth="8.83203125" defaultRowHeight="15" x14ac:dyDescent="0.2"/>
  <cols>
    <col min="1" max="21" width="15.6640625" customWidth="1"/>
  </cols>
  <sheetData>
    <row r="1" spans="1:8" ht="21" x14ac:dyDescent="0.25">
      <c r="A1" s="1" t="s">
        <v>0</v>
      </c>
    </row>
    <row r="2" spans="1:8" x14ac:dyDescent="0.2">
      <c r="A2" s="2" t="s">
        <v>1</v>
      </c>
    </row>
    <row r="3" spans="1:8" x14ac:dyDescent="0.2">
      <c r="A3" s="3" t="s">
        <v>2</v>
      </c>
      <c r="B3" s="4" t="s">
        <v>3</v>
      </c>
      <c r="C3" s="4" t="s">
        <v>5</v>
      </c>
      <c r="D3" s="4" t="s">
        <v>6</v>
      </c>
      <c r="E3" s="4" t="s">
        <v>7</v>
      </c>
      <c r="F3" s="4" t="s">
        <v>4</v>
      </c>
      <c r="G3" s="5" t="s">
        <v>8</v>
      </c>
      <c r="H3" s="5" t="s">
        <v>9</v>
      </c>
    </row>
    <row r="4" spans="1:8" x14ac:dyDescent="0.2">
      <c r="A4" s="4" t="s">
        <v>3</v>
      </c>
      <c r="B4" s="6">
        <v>1</v>
      </c>
      <c r="C4" s="7">
        <v>3</v>
      </c>
      <c r="D4" s="7">
        <v>5</v>
      </c>
      <c r="E4" s="7">
        <v>3</v>
      </c>
      <c r="F4" s="8"/>
      <c r="G4" s="9">
        <f>+B4+C4+D4+E4</f>
        <v>12</v>
      </c>
      <c r="H4" s="9">
        <f>G4/G8</f>
        <v>0.46391752577319589</v>
      </c>
    </row>
    <row r="5" spans="1:8" x14ac:dyDescent="0.2">
      <c r="A5" s="4" t="s">
        <v>5</v>
      </c>
      <c r="B5" s="10">
        <f>1/C4</f>
        <v>0.33333333333333331</v>
      </c>
      <c r="C5" s="6">
        <v>1</v>
      </c>
      <c r="D5" s="7">
        <v>3</v>
      </c>
      <c r="E5" s="7">
        <v>3</v>
      </c>
      <c r="F5" s="8"/>
      <c r="G5" s="9">
        <f>+B5+C5+D5+E5</f>
        <v>7.333333333333333</v>
      </c>
      <c r="H5" s="9">
        <f>G5/G8</f>
        <v>0.28350515463917525</v>
      </c>
    </row>
    <row r="6" spans="1:8" x14ac:dyDescent="0.2">
      <c r="A6" s="4" t="s">
        <v>6</v>
      </c>
      <c r="B6" s="10">
        <f>1/D4</f>
        <v>0.2</v>
      </c>
      <c r="C6" s="10">
        <f>1/D5</f>
        <v>0.33333333333333331</v>
      </c>
      <c r="D6" s="6">
        <v>1</v>
      </c>
      <c r="E6" s="7">
        <f>1/3</f>
        <v>0.33333333333333331</v>
      </c>
      <c r="F6" s="8"/>
      <c r="G6" s="9">
        <f>+B6+C6+D6+E6</f>
        <v>1.8666666666666665</v>
      </c>
      <c r="H6" s="9">
        <f>G6/G8</f>
        <v>7.2164948453608241E-2</v>
      </c>
    </row>
    <row r="7" spans="1:8" x14ac:dyDescent="0.2">
      <c r="A7" s="4" t="s">
        <v>7</v>
      </c>
      <c r="B7" s="10">
        <f>1/E4</f>
        <v>0.33333333333333331</v>
      </c>
      <c r="C7" s="10">
        <f>1/E5</f>
        <v>0.33333333333333331</v>
      </c>
      <c r="D7" s="10">
        <f>1/E6</f>
        <v>3</v>
      </c>
      <c r="E7" s="6">
        <v>1</v>
      </c>
      <c r="F7" s="8"/>
      <c r="G7" s="9">
        <f>+B7+C7+D7+E7</f>
        <v>4.6666666666666661</v>
      </c>
      <c r="H7" s="9">
        <f>G7/G8</f>
        <v>0.18041237113402059</v>
      </c>
    </row>
    <row r="8" spans="1:8" x14ac:dyDescent="0.2">
      <c r="A8" s="11" t="s">
        <v>10</v>
      </c>
      <c r="B8" s="12">
        <f>SUM(B4:B7)</f>
        <v>1.8666666666666665</v>
      </c>
      <c r="C8" s="12">
        <f>SUM(C4:C7)</f>
        <v>4.6666666666666661</v>
      </c>
      <c r="D8" s="12">
        <f>SUM(D4:D7)</f>
        <v>12</v>
      </c>
      <c r="E8" s="12">
        <f>SUM(E4:E7)</f>
        <v>7.333333333333333</v>
      </c>
      <c r="G8" s="9">
        <f>SUM(G4:G7)</f>
        <v>25.866666666666667</v>
      </c>
    </row>
    <row r="9" spans="1:8" x14ac:dyDescent="0.2">
      <c r="G9" s="11" t="s">
        <v>11</v>
      </c>
      <c r="H9" s="12">
        <f>((MMULT(B8:E8,H4:H7)-4)/(4-1))/0.89</f>
        <v>0.14157560780982517</v>
      </c>
    </row>
    <row r="10" spans="1:8" ht="21" x14ac:dyDescent="0.25">
      <c r="A10" s="1" t="s">
        <v>3</v>
      </c>
    </row>
    <row r="11" spans="1:8" x14ac:dyDescent="0.2">
      <c r="A11" s="2" t="s">
        <v>1</v>
      </c>
    </row>
    <row r="12" spans="1:8" x14ac:dyDescent="0.2">
      <c r="A12" s="3" t="s">
        <v>12</v>
      </c>
      <c r="B12" s="4" t="s">
        <v>13</v>
      </c>
      <c r="C12" s="4" t="s">
        <v>14</v>
      </c>
      <c r="D12" s="4" t="s">
        <v>15</v>
      </c>
      <c r="E12" s="4" t="s">
        <v>4</v>
      </c>
      <c r="F12" s="5" t="s">
        <v>8</v>
      </c>
      <c r="G12" s="5" t="s">
        <v>9</v>
      </c>
    </row>
    <row r="13" spans="1:8" x14ac:dyDescent="0.2">
      <c r="A13" s="4" t="s">
        <v>13</v>
      </c>
      <c r="B13" s="6">
        <v>1</v>
      </c>
      <c r="C13" s="7">
        <v>3</v>
      </c>
      <c r="D13" s="7">
        <v>7</v>
      </c>
      <c r="E13" s="8"/>
      <c r="F13" s="9">
        <f>+B13+C13+D13</f>
        <v>11</v>
      </c>
      <c r="G13" s="9">
        <f>F13/F16</f>
        <v>0.58898521162672113</v>
      </c>
    </row>
    <row r="14" spans="1:8" x14ac:dyDescent="0.2">
      <c r="A14" s="4" t="s">
        <v>14</v>
      </c>
      <c r="B14" s="10">
        <f>1/C13</f>
        <v>0.33333333333333331</v>
      </c>
      <c r="C14" s="6">
        <v>1</v>
      </c>
      <c r="D14" s="7">
        <v>5</v>
      </c>
      <c r="E14" s="8"/>
      <c r="F14" s="9">
        <f>+B14+C14+D14</f>
        <v>6.333333333333333</v>
      </c>
      <c r="G14" s="9">
        <f>F14/F16</f>
        <v>0.33911269760326368</v>
      </c>
    </row>
    <row r="15" spans="1:8" x14ac:dyDescent="0.2">
      <c r="A15" s="4" t="s">
        <v>15</v>
      </c>
      <c r="B15" s="10">
        <f>1/D13</f>
        <v>0.14285714285714285</v>
      </c>
      <c r="C15" s="10">
        <f>1/D14</f>
        <v>0.2</v>
      </c>
      <c r="D15" s="6">
        <v>1</v>
      </c>
      <c r="E15" s="8"/>
      <c r="F15" s="9">
        <f>+B15+C15+D15</f>
        <v>1.342857142857143</v>
      </c>
      <c r="G15" s="9">
        <f>F15/F16</f>
        <v>7.1902090770015317E-2</v>
      </c>
    </row>
    <row r="16" spans="1:8" x14ac:dyDescent="0.2">
      <c r="A16" s="11" t="s">
        <v>10</v>
      </c>
      <c r="B16" s="12">
        <f>SUM(B13:B15)</f>
        <v>1.4761904761904761</v>
      </c>
      <c r="C16" s="12">
        <f>SUM(C13:C15)</f>
        <v>4.2</v>
      </c>
      <c r="D16" s="12">
        <f>SUM(D13:D15)</f>
        <v>13</v>
      </c>
      <c r="F16" s="9">
        <f>SUM(F13:F15)</f>
        <v>18.676190476190474</v>
      </c>
    </row>
    <row r="17" spans="6:7" x14ac:dyDescent="0.2">
      <c r="F17" s="11" t="s">
        <v>11</v>
      </c>
      <c r="G17" s="12">
        <f>((MMULT(B16:D16,G13:G15)-3)/(3-1))/0.52</f>
        <v>0.21966814419644687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pairwise_comp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Lirong Wei</cp:lastModifiedBy>
  <dcterms:created xsi:type="dcterms:W3CDTF">2024-03-12T06:50:36Z</dcterms:created>
  <dcterms:modified xsi:type="dcterms:W3CDTF">2024-03-12T06:53:08Z</dcterms:modified>
</cp:coreProperties>
</file>