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0" yWindow="3560" windowWidth="26280" windowHeight="12420" tabRatio="600" firstSheet="0" activeTab="1" autoFilterDateGrouping="1"/>
  </bookViews>
  <sheets>
    <sheet name="rating_scales" sheetId="1" state="visible" r:id="rId1"/>
    <sheet name="rating_table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0.000"/>
  </numFmts>
  <fonts count="11">
    <font>
      <name val="Calibri"/>
      <family val="2"/>
      <color theme="1"/>
      <sz val="11"/>
      <scheme val="minor"/>
    </font>
    <font>
      <name val="Calibri"/>
      <family val="2"/>
      <b val="1"/>
      <sz val="11"/>
    </font>
    <font>
      <name val="Calibri"/>
      <family val="2"/>
      <b val="1"/>
      <color rgb="FF123EF1"/>
      <sz val="11"/>
    </font>
    <font>
      <name val="Calibri"/>
      <family val="2"/>
      <b val="1"/>
      <color rgb="FF000000"/>
      <sz val="11"/>
    </font>
    <font>
      <name val="Calibri"/>
      <family val="2"/>
      <color rgb="FF123EF1"/>
      <sz val="11"/>
    </font>
    <font>
      <name val="Calibri"/>
      <family val="2"/>
      <color rgb="FF000000"/>
      <sz val="11"/>
    </font>
    <font>
      <b val="1"/>
    </font>
    <font>
      <b val="1"/>
      <color rgb="ff123ef1"/>
    </font>
    <font>
      <b val="1"/>
      <color rgb="ff000000"/>
    </font>
    <font>
      <color rgb="ff123ef1"/>
    </font>
    <font>
      <color rgb="ff000000"/>
    </font>
  </fonts>
  <fills count="21">
    <fill>
      <patternFill/>
    </fill>
    <fill>
      <patternFill patternType="gray125"/>
    </fill>
    <fill>
      <patternFill patternType="solid">
        <fgColor rgb="FFB6E5F2"/>
        <bgColor rgb="FFB6E5F2"/>
      </patternFill>
    </fill>
    <fill>
      <patternFill patternType="solid">
        <fgColor rgb="FFB6D7A8"/>
        <bgColor rgb="FFB6D7A8"/>
      </patternFill>
    </fill>
    <fill>
      <patternFill patternType="solid">
        <fgColor rgb="FFBCBCBC"/>
        <bgColor rgb="FFBCBCBC"/>
      </patternFill>
    </fill>
    <fill>
      <patternFill patternType="solid">
        <fgColor rgb="FFFFFF6B"/>
        <bgColor rgb="FFFFFF6B"/>
      </patternFill>
    </fill>
    <fill>
      <patternFill patternType="solid">
        <fgColor rgb="FFACCBE8"/>
        <bgColor rgb="FFACCBE8"/>
      </patternFill>
    </fill>
    <fill>
      <patternFill patternType="solid">
        <fgColor rgb="FFF9D5B6"/>
        <bgColor rgb="FFF9D5B6"/>
      </patternFill>
    </fill>
    <fill>
      <patternFill patternType="solid">
        <fgColor rgb="FFFFFFCC"/>
      </patternFill>
    </fill>
    <fill>
      <patternFill patternType="solid">
        <fgColor rgb="FFFFFFB3"/>
      </patternFill>
    </fill>
    <fill>
      <patternFill patternType="solid">
        <fgColor rgb="FFF2FA07"/>
      </patternFill>
    </fill>
    <fill>
      <patternFill patternType="solid">
        <fgColor rgb="ffb6e5f2"/>
        <bgColor rgb="ffb6e5f2"/>
      </patternFill>
    </fill>
    <fill>
      <patternFill patternType="solid">
        <fgColor rgb="006aa84f"/>
        <bgColor rgb="006aa84f"/>
      </patternFill>
    </fill>
    <fill>
      <patternFill patternType="solid">
        <fgColor rgb="00b6d7a8"/>
        <bgColor rgb="00b6d7a8"/>
      </patternFill>
    </fill>
    <fill>
      <patternFill patternType="solid">
        <fgColor rgb="00bcbcbc"/>
        <bgColor rgb="00bcbcbc"/>
      </patternFill>
    </fill>
    <fill>
      <patternFill patternType="solid">
        <fgColor rgb="00FFFF6B"/>
        <bgColor rgb="00FFFF6B"/>
      </patternFill>
    </fill>
    <fill>
      <patternFill patternType="solid">
        <fgColor rgb="00accbe8"/>
        <bgColor rgb="00accbe8"/>
      </patternFill>
    </fill>
    <fill>
      <patternFill patternType="solid">
        <fgColor rgb="00f9d5b6"/>
        <bgColor rgb="00f9d5b6"/>
      </patternFill>
    </fill>
    <fill>
      <patternFill patternType="solid">
        <fgColor rgb="ffffffcc"/>
      </patternFill>
    </fill>
    <fill>
      <patternFill patternType="solid">
        <fgColor rgb="ffffffb3"/>
      </patternFill>
    </fill>
    <fill>
      <patternFill patternType="solid">
        <fgColor rgb="fff2fa07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/>
      <diagonal/>
    </border>
    <border>
      <left style="thin"/>
      <right style="thin"/>
      <top style="thin"/>
      <bottom style="thin"/>
    </border>
    <border/>
  </borders>
  <cellStyleXfs count="1">
    <xf numFmtId="0" fontId="0" fillId="0" borderId="2"/>
  </cellStyleXfs>
  <cellXfs count="41">
    <xf numFmtId="0" fontId="0" fillId="0" borderId="0" pivotButton="0" quotePrefix="0" xfId="0"/>
    <xf numFmtId="0" fontId="1" fillId="2" borderId="0" pivotButton="0" quotePrefix="0" xfId="0"/>
    <xf numFmtId="0" fontId="0" fillId="2" borderId="0" pivotButton="0" quotePrefix="0" xfId="0"/>
    <xf numFmtId="0" fontId="0" fillId="0" borderId="1" pivotButton="0" quotePrefix="0" xfId="0"/>
    <xf numFmtId="0" fontId="1" fillId="0" borderId="1" pivotButton="0" quotePrefix="0" xfId="0"/>
    <xf numFmtId="0" fontId="1" fillId="3" borderId="1" pivotButton="0" quotePrefix="0" xfId="0"/>
    <xf numFmtId="0" fontId="2" fillId="6" borderId="1" pivotButton="0" quotePrefix="0" xfId="0"/>
    <xf numFmtId="164" fontId="0" fillId="5" borderId="1" pivotButton="0" quotePrefix="0" xfId="0"/>
    <xf numFmtId="164" fontId="0" fillId="0" borderId="1" pivotButton="0" quotePrefix="0" xfId="0"/>
    <xf numFmtId="0" fontId="0" fillId="3" borderId="1" pivotButton="0" quotePrefix="0" xfId="0"/>
    <xf numFmtId="164" fontId="4" fillId="6" borderId="1" pivotButton="0" quotePrefix="0" xfId="0"/>
    <xf numFmtId="164" fontId="2" fillId="6" borderId="1" pivotButton="0" quotePrefix="0" xfId="0"/>
    <xf numFmtId="164" fontId="0" fillId="4" borderId="1" pivotButton="0" quotePrefix="0" xfId="0"/>
    <xf numFmtId="0" fontId="3" fillId="7" borderId="1" pivotButton="0" quotePrefix="0" xfId="0"/>
    <xf numFmtId="164" fontId="3" fillId="7" borderId="1" pivotButton="0" quotePrefix="0" xfId="0"/>
    <xf numFmtId="0" fontId="3" fillId="2" borderId="1" pivotButton="0" quotePrefix="0" xfId="0"/>
    <xf numFmtId="0" fontId="0" fillId="7" borderId="1" pivotButton="0" quotePrefix="0" xfId="0"/>
    <xf numFmtId="0" fontId="3" fillId="3" borderId="2" pivotButton="0" quotePrefix="0" xfId="0"/>
    <xf numFmtId="0" fontId="3" fillId="10" borderId="1" pivotButton="0" quotePrefix="0" xfId="0"/>
    <xf numFmtId="164" fontId="4" fillId="8" borderId="1" pivotButton="0" quotePrefix="0" xfId="0"/>
    <xf numFmtId="164" fontId="5" fillId="9" borderId="1" pivotButton="0" quotePrefix="0" xfId="0"/>
    <xf numFmtId="0" fontId="6" fillId="11" borderId="0" pivotButton="0" quotePrefix="0" xfId="0"/>
    <xf numFmtId="0" fontId="0" fillId="11" borderId="0" pivotButton="0" quotePrefix="0" xfId="0"/>
    <xf numFmtId="0" fontId="0" fillId="0" borderId="3" pivotButton="0" quotePrefix="0" xfId="0"/>
    <xf numFmtId="0" fontId="6" fillId="0" borderId="3" pivotButton="0" quotePrefix="0" xfId="0"/>
    <xf numFmtId="0" fontId="6" fillId="13" borderId="3" pivotButton="0" quotePrefix="0" xfId="0"/>
    <xf numFmtId="0" fontId="7" fillId="16" borderId="3" pivotButton="0" quotePrefix="0" xfId="0"/>
    <xf numFmtId="164" fontId="0" fillId="15" borderId="3" pivotButton="0" quotePrefix="0" xfId="0"/>
    <xf numFmtId="164" fontId="0" fillId="0" borderId="3" pivotButton="0" quotePrefix="0" xfId="0"/>
    <xf numFmtId="0" fontId="0" fillId="13" borderId="3" pivotButton="0" quotePrefix="0" xfId="0"/>
    <xf numFmtId="164" fontId="9" fillId="16" borderId="3" pivotButton="0" quotePrefix="0" xfId="0"/>
    <xf numFmtId="164" fontId="7" fillId="16" borderId="3" pivotButton="0" quotePrefix="0" xfId="0"/>
    <xf numFmtId="164" fontId="0" fillId="14" borderId="3" pivotButton="0" quotePrefix="0" xfId="0"/>
    <xf numFmtId="0" fontId="8" fillId="17" borderId="3" pivotButton="0" quotePrefix="0" xfId="0"/>
    <xf numFmtId="164" fontId="8" fillId="17" borderId="3" pivotButton="0" quotePrefix="0" xfId="0"/>
    <xf numFmtId="0" fontId="8" fillId="11" borderId="3" pivotButton="0" quotePrefix="0" xfId="0"/>
    <xf numFmtId="0" fontId="0" fillId="17" borderId="3" pivotButton="0" quotePrefix="0" xfId="0"/>
    <xf numFmtId="0" fontId="8" fillId="13" borderId="4" pivotButton="0" quotePrefix="0" xfId="0"/>
    <xf numFmtId="0" fontId="8" fillId="20" borderId="3" pivotButton="0" quotePrefix="0" xfId="0"/>
    <xf numFmtId="164" fontId="9" fillId="18" borderId="3" pivotButton="0" quotePrefix="0" xfId="0"/>
    <xf numFmtId="164" fontId="10" fillId="19" borderId="3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2"/>
  <sheetViews>
    <sheetView workbookViewId="0">
      <selection activeCell="A1" sqref="A1"/>
    </sheetView>
  </sheetViews>
  <sheetFormatPr baseColWidth="10" defaultColWidth="8.83203125" defaultRowHeight="15"/>
  <cols>
    <col width="20" customWidth="1" min="1" max="10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</cols>
  <sheetData>
    <row r="1">
      <c r="A1" s="21" t="inlineStr">
        <is>
          <t>1.1Initial Cost</t>
        </is>
      </c>
      <c r="B1" s="22" t="n"/>
      <c r="C1" s="22" t="n"/>
      <c r="D1" s="22" t="n"/>
      <c r="E1" s="22" t="n"/>
      <c r="F1" s="22" t="n"/>
    </row>
    <row r="2">
      <c r="A2" s="23" t="n"/>
      <c r="B2" s="24" t="inlineStr">
        <is>
          <t>More than 30 K</t>
        </is>
      </c>
      <c r="C2" s="24" t="inlineStr">
        <is>
          <t>Between 25K and 30K</t>
        </is>
      </c>
      <c r="D2" s="24" t="inlineStr">
        <is>
          <t>Between 20K and 25K</t>
        </is>
      </c>
      <c r="E2" s="24" t="inlineStr">
        <is>
          <t>Less than 20K</t>
        </is>
      </c>
      <c r="F2" s="25" t="inlineStr">
        <is>
          <t>Direct values</t>
        </is>
      </c>
      <c r="G2" s="26" t="inlineStr">
        <is>
          <t>Line Sum</t>
        </is>
      </c>
      <c r="H2" s="26" t="inlineStr">
        <is>
          <t>Est. Normal Priorities</t>
        </is>
      </c>
      <c r="I2" s="26" t="inlineStr">
        <is>
          <t>Est. Ideal Priorities</t>
        </is>
      </c>
    </row>
    <row r="3">
      <c r="A3" s="24" t="inlineStr">
        <is>
          <t>More than 30 K</t>
        </is>
      </c>
      <c r="B3" s="27" t="n">
        <v>1</v>
      </c>
      <c r="C3" s="28" t="n">
        <v>0.51</v>
      </c>
      <c r="D3" s="28" t="n">
        <v>1.307692307692308</v>
      </c>
      <c r="E3" s="28" t="n">
        <v>5.666666666666667</v>
      </c>
      <c r="F3" s="29" t="n"/>
      <c r="G3" s="30">
        <f>+B3+C3+D3+E3</f>
        <v/>
      </c>
      <c r="H3" s="31">
        <f>G3/G7</f>
        <v/>
      </c>
      <c r="I3" s="31">
        <f>H3/MAX(H3:H7)</f>
        <v/>
      </c>
    </row>
    <row r="4">
      <c r="A4" s="24" t="inlineStr">
        <is>
          <t>Between 25K and 30K</t>
        </is>
      </c>
      <c r="B4" s="32">
        <f>1/C3</f>
        <v/>
      </c>
      <c r="C4" s="27" t="n">
        <v>1</v>
      </c>
      <c r="D4" s="28" t="n">
        <v>2.564102564102564</v>
      </c>
      <c r="E4" s="28" t="n">
        <v>11.11111111111111</v>
      </c>
      <c r="F4" s="29" t="n"/>
      <c r="G4" s="30">
        <f>+B4+C4+D4+E4</f>
        <v/>
      </c>
      <c r="H4" s="31">
        <f>G4/G7</f>
        <v/>
      </c>
      <c r="I4" s="31">
        <f>H4/MAX(H3:H7)</f>
        <v/>
      </c>
    </row>
    <row r="5">
      <c r="A5" s="24" t="inlineStr">
        <is>
          <t>Between 20K and 25K</t>
        </is>
      </c>
      <c r="B5" s="32">
        <f>1/D3</f>
        <v/>
      </c>
      <c r="C5" s="32">
        <f>1/D4</f>
        <v/>
      </c>
      <c r="D5" s="27" t="n">
        <v>1</v>
      </c>
      <c r="E5" s="28" t="n">
        <v>4.333333333333334</v>
      </c>
      <c r="F5" s="29" t="n"/>
      <c r="G5" s="30">
        <f>+B5+C5+D5+E5</f>
        <v/>
      </c>
      <c r="H5" s="31">
        <f>G5/G7</f>
        <v/>
      </c>
      <c r="I5" s="31">
        <f>H5/MAX(H3:H7)</f>
        <v/>
      </c>
    </row>
    <row r="6">
      <c r="A6" s="24" t="inlineStr">
        <is>
          <t>Less than 20K</t>
        </is>
      </c>
      <c r="B6" s="32">
        <f>1/E3</f>
        <v/>
      </c>
      <c r="C6" s="32">
        <f>1/E4</f>
        <v/>
      </c>
      <c r="D6" s="32">
        <f>1/E5</f>
        <v/>
      </c>
      <c r="E6" s="27" t="n">
        <v>1</v>
      </c>
      <c r="F6" s="29" t="n"/>
      <c r="G6" s="30">
        <f>+B6+C6+D6+E6</f>
        <v/>
      </c>
      <c r="H6" s="31">
        <f>G6/G7</f>
        <v/>
      </c>
      <c r="I6" s="31">
        <f>H6/MAX(H3:H7)</f>
        <v/>
      </c>
    </row>
    <row r="7">
      <c r="A7" s="33" t="inlineStr">
        <is>
          <t>Sum of Col</t>
        </is>
      </c>
      <c r="B7" s="34">
        <f>sum(B3:B6)</f>
        <v/>
      </c>
      <c r="C7" s="34">
        <f>sum(C3:C6)</f>
        <v/>
      </c>
      <c r="D7" s="34">
        <f>sum(D3:D6)</f>
        <v/>
      </c>
      <c r="E7" s="34">
        <f>sum(E3:E6)</f>
        <v/>
      </c>
      <c r="G7" s="30">
        <f>sum(G3:G6)</f>
        <v/>
      </c>
    </row>
    <row r="8">
      <c r="G8" s="33" t="inlineStr">
        <is>
          <t>Est. Incons.</t>
        </is>
      </c>
      <c r="H8" s="34">
        <f>((MMULT(B7:E7,H3:H6)-4)/(4-1))/0.89</f>
        <v/>
      </c>
    </row>
    <row r="10">
      <c r="A10" s="21" t="inlineStr">
        <is>
          <t>1.2Monthly Payment</t>
        </is>
      </c>
      <c r="B10" s="22" t="n"/>
      <c r="C10" s="22" t="n"/>
      <c r="D10" s="22" t="n"/>
      <c r="E10" s="22" t="n"/>
    </row>
    <row r="11">
      <c r="A11" s="23" t="n"/>
      <c r="B11" s="24" t="inlineStr">
        <is>
          <t>Hi</t>
        </is>
      </c>
      <c r="C11" s="24" t="inlineStr">
        <is>
          <t>Med</t>
        </is>
      </c>
      <c r="D11" s="24" t="inlineStr">
        <is>
          <t>Lo</t>
        </is>
      </c>
      <c r="E11" s="25" t="inlineStr">
        <is>
          <t>Direct values</t>
        </is>
      </c>
      <c r="F11" s="26" t="inlineStr">
        <is>
          <t>Line Sum</t>
        </is>
      </c>
      <c r="G11" s="26" t="inlineStr">
        <is>
          <t>Est. Normal Priorities</t>
        </is>
      </c>
      <c r="H11" s="26" t="inlineStr">
        <is>
          <t>Est. Ideal Priorities</t>
        </is>
      </c>
    </row>
    <row r="12">
      <c r="A12" s="24" t="inlineStr">
        <is>
          <t>Hi</t>
        </is>
      </c>
      <c r="B12" s="27" t="n">
        <v>1</v>
      </c>
      <c r="C12" s="28" t="n">
        <v>1</v>
      </c>
      <c r="D12" s="28" t="n">
        <v>1</v>
      </c>
      <c r="E12" s="29" t="n"/>
      <c r="F12" s="30">
        <f>+B12+C12+D12</f>
        <v/>
      </c>
      <c r="G12" s="31">
        <f>F12/F15</f>
        <v/>
      </c>
      <c r="H12" s="31">
        <f>G12/MAX(G12:G15)</f>
        <v/>
      </c>
    </row>
    <row r="13">
      <c r="A13" s="24" t="inlineStr">
        <is>
          <t>Med</t>
        </is>
      </c>
      <c r="B13" s="32">
        <f>1/C12</f>
        <v/>
      </c>
      <c r="C13" s="27" t="n">
        <v>1</v>
      </c>
      <c r="D13" s="28" t="n">
        <v>1</v>
      </c>
      <c r="E13" s="29" t="n"/>
      <c r="F13" s="30">
        <f>+B13+C13+D13</f>
        <v/>
      </c>
      <c r="G13" s="31">
        <f>F13/F15</f>
        <v/>
      </c>
      <c r="H13" s="31">
        <f>G13/MAX(G12:G15)</f>
        <v/>
      </c>
    </row>
    <row r="14">
      <c r="A14" s="24" t="inlineStr">
        <is>
          <t>Lo</t>
        </is>
      </c>
      <c r="B14" s="32">
        <f>1/D12</f>
        <v/>
      </c>
      <c r="C14" s="32">
        <f>1/D13</f>
        <v/>
      </c>
      <c r="D14" s="27" t="n">
        <v>1</v>
      </c>
      <c r="E14" s="29" t="n"/>
      <c r="F14" s="30">
        <f>+B14+C14+D14</f>
        <v/>
      </c>
      <c r="G14" s="31">
        <f>F14/F15</f>
        <v/>
      </c>
      <c r="H14" s="31">
        <f>G14/MAX(G12:G15)</f>
        <v/>
      </c>
    </row>
    <row r="15">
      <c r="A15" s="33" t="inlineStr">
        <is>
          <t>Sum of Col</t>
        </is>
      </c>
      <c r="B15" s="34">
        <f>sum(B12:B14)</f>
        <v/>
      </c>
      <c r="C15" s="34">
        <f>sum(C12:C14)</f>
        <v/>
      </c>
      <c r="D15" s="34">
        <f>sum(D12:D14)</f>
        <v/>
      </c>
      <c r="F15" s="30">
        <f>sum(F12:F14)</f>
        <v/>
      </c>
    </row>
    <row r="16">
      <c r="F16" s="33" t="inlineStr">
        <is>
          <t>Est. Incons.</t>
        </is>
      </c>
      <c r="G16" s="34">
        <f>((MMULT(B15:D15,G12:G14)-3)/(3-1))/0.52</f>
        <v/>
      </c>
    </row>
    <row r="18">
      <c r="A18" s="21" t="inlineStr">
        <is>
          <t>1.3Resale Value</t>
        </is>
      </c>
      <c r="B18" s="22" t="n"/>
      <c r="C18" s="22" t="n"/>
      <c r="D18" s="22" t="n"/>
      <c r="E18" s="22" t="n"/>
    </row>
    <row r="19">
      <c r="A19" s="23" t="n"/>
      <c r="B19" s="24" t="inlineStr">
        <is>
          <t>Hi</t>
        </is>
      </c>
      <c r="C19" s="24" t="inlineStr">
        <is>
          <t>Med</t>
        </is>
      </c>
      <c r="D19" s="24" t="inlineStr">
        <is>
          <t>Lo</t>
        </is>
      </c>
      <c r="E19" s="25" t="inlineStr">
        <is>
          <t>Direct values</t>
        </is>
      </c>
      <c r="F19" s="26" t="inlineStr">
        <is>
          <t>Line Sum</t>
        </is>
      </c>
      <c r="G19" s="26" t="inlineStr">
        <is>
          <t>Est. Normal Priorities</t>
        </is>
      </c>
      <c r="H19" s="26" t="inlineStr">
        <is>
          <t>Est. Ideal Priorities</t>
        </is>
      </c>
    </row>
    <row r="20">
      <c r="A20" s="24" t="inlineStr">
        <is>
          <t>Hi</t>
        </is>
      </c>
      <c r="B20" s="27" t="n">
        <v>1</v>
      </c>
      <c r="C20" s="28" t="n">
        <v>1</v>
      </c>
      <c r="D20" s="28" t="n">
        <v>1</v>
      </c>
      <c r="E20" s="29" t="n"/>
      <c r="F20" s="30">
        <f>+B20+C20+D20</f>
        <v/>
      </c>
      <c r="G20" s="31">
        <f>F20/F23</f>
        <v/>
      </c>
      <c r="H20" s="31">
        <f>G20/MAX(G20:G23)</f>
        <v/>
      </c>
    </row>
    <row r="21">
      <c r="A21" s="24" t="inlineStr">
        <is>
          <t>Med</t>
        </is>
      </c>
      <c r="B21" s="32">
        <f>1/C20</f>
        <v/>
      </c>
      <c r="C21" s="27" t="n">
        <v>1</v>
      </c>
      <c r="D21" s="28" t="n">
        <v>1</v>
      </c>
      <c r="E21" s="29" t="n"/>
      <c r="F21" s="30">
        <f>+B21+C21+D21</f>
        <v/>
      </c>
      <c r="G21" s="31">
        <f>F21/F23</f>
        <v/>
      </c>
      <c r="H21" s="31">
        <f>G21/MAX(G20:G23)</f>
        <v/>
      </c>
    </row>
    <row r="22">
      <c r="A22" s="24" t="inlineStr">
        <is>
          <t>Lo</t>
        </is>
      </c>
      <c r="B22" s="32">
        <f>1/D20</f>
        <v/>
      </c>
      <c r="C22" s="32">
        <f>1/D21</f>
        <v/>
      </c>
      <c r="D22" s="27" t="n">
        <v>1</v>
      </c>
      <c r="E22" s="29" t="n"/>
      <c r="F22" s="30">
        <f>+B22+C22+D22</f>
        <v/>
      </c>
      <c r="G22" s="31">
        <f>F22/F23</f>
        <v/>
      </c>
      <c r="H22" s="31">
        <f>G22/MAX(G20:G23)</f>
        <v/>
      </c>
    </row>
    <row r="23">
      <c r="A23" s="33" t="inlineStr">
        <is>
          <t>Sum of Col</t>
        </is>
      </c>
      <c r="B23" s="34">
        <f>sum(B20:B22)</f>
        <v/>
      </c>
      <c r="C23" s="34">
        <f>sum(C20:C22)</f>
        <v/>
      </c>
      <c r="D23" s="34">
        <f>sum(D20:D22)</f>
        <v/>
      </c>
      <c r="F23" s="30">
        <f>sum(F20:F22)</f>
        <v/>
      </c>
    </row>
    <row r="24">
      <c r="F24" s="33" t="inlineStr">
        <is>
          <t>Est. Incons.</t>
        </is>
      </c>
      <c r="G24" s="34">
        <f>((MMULT(B23:D23,G20:G22)-3)/(3-1))/0.52</f>
        <v/>
      </c>
    </row>
    <row r="26">
      <c r="A26" s="21" t="inlineStr">
        <is>
          <t>2Reliability</t>
        </is>
      </c>
      <c r="B26" s="22" t="n"/>
      <c r="C26" s="22" t="n"/>
      <c r="D26" s="22" t="n"/>
      <c r="E26" s="22" t="n"/>
      <c r="F26" s="22" t="n"/>
      <c r="G26" s="22" t="n"/>
    </row>
    <row r="27">
      <c r="A27" s="23" t="n"/>
      <c r="B27" s="24" t="inlineStr">
        <is>
          <t>Excellent</t>
        </is>
      </c>
      <c r="C27" s="24" t="inlineStr">
        <is>
          <t>Above Average</t>
        </is>
      </c>
      <c r="D27" s="24" t="inlineStr">
        <is>
          <t>Average</t>
        </is>
      </c>
      <c r="E27" s="24" t="inlineStr">
        <is>
          <t>Below Average</t>
        </is>
      </c>
      <c r="F27" s="24" t="inlineStr">
        <is>
          <t>Poor</t>
        </is>
      </c>
      <c r="G27" s="25" t="inlineStr">
        <is>
          <t>Direct values</t>
        </is>
      </c>
      <c r="H27" s="26" t="inlineStr">
        <is>
          <t>Line Sum</t>
        </is>
      </c>
      <c r="I27" s="26" t="inlineStr">
        <is>
          <t>Est. Normal Priorities</t>
        </is>
      </c>
      <c r="J27" s="26" t="inlineStr">
        <is>
          <t>Est. Ideal Priorities</t>
        </is>
      </c>
    </row>
    <row r="28">
      <c r="A28" s="24" t="inlineStr">
        <is>
          <t>Excellent</t>
        </is>
      </c>
      <c r="B28" s="27" t="n">
        <v>1</v>
      </c>
      <c r="C28" s="28" t="n">
        <v>2</v>
      </c>
      <c r="D28" s="28" t="n">
        <v>5</v>
      </c>
      <c r="E28" s="28" t="n">
        <v>7</v>
      </c>
      <c r="F28" s="28" t="n">
        <v>9</v>
      </c>
      <c r="G28" s="29" t="n"/>
      <c r="H28" s="30">
        <f>+B28+C28+D28+E28+F28</f>
        <v/>
      </c>
      <c r="I28" s="31">
        <f>H28/H33</f>
        <v/>
      </c>
      <c r="J28" s="31">
        <f>I28/MAX(I28:I33)</f>
        <v/>
      </c>
    </row>
    <row r="29">
      <c r="A29" s="24" t="inlineStr">
        <is>
          <t>Above Average</t>
        </is>
      </c>
      <c r="B29" s="32">
        <f>1/C28</f>
        <v/>
      </c>
      <c r="C29" s="27" t="n">
        <v>1</v>
      </c>
      <c r="D29" s="28" t="n">
        <v>4</v>
      </c>
      <c r="E29" s="28" t="n">
        <v>5</v>
      </c>
      <c r="F29" s="28" t="n">
        <v>8</v>
      </c>
      <c r="G29" s="29" t="n"/>
      <c r="H29" s="30">
        <f>+B29+C29+D29+E29+F29</f>
        <v/>
      </c>
      <c r="I29" s="31">
        <f>H29/H33</f>
        <v/>
      </c>
      <c r="J29" s="31">
        <f>I29/MAX(I28:I33)</f>
        <v/>
      </c>
    </row>
    <row r="30">
      <c r="A30" s="24" t="inlineStr">
        <is>
          <t>Average</t>
        </is>
      </c>
      <c r="B30" s="32">
        <f>1/D28</f>
        <v/>
      </c>
      <c r="C30" s="32">
        <f>1/D29</f>
        <v/>
      </c>
      <c r="D30" s="27" t="n">
        <v>1</v>
      </c>
      <c r="E30" s="28" t="n">
        <v>4</v>
      </c>
      <c r="F30" s="28" t="n">
        <v>7</v>
      </c>
      <c r="G30" s="29" t="n"/>
      <c r="H30" s="30">
        <f>+B30+C30+D30+E30+F30</f>
        <v/>
      </c>
      <c r="I30" s="31">
        <f>H30/H33</f>
        <v/>
      </c>
      <c r="J30" s="31">
        <f>I30/MAX(I28:I33)</f>
        <v/>
      </c>
    </row>
    <row r="31">
      <c r="A31" s="24" t="inlineStr">
        <is>
          <t>Below Average</t>
        </is>
      </c>
      <c r="B31" s="32">
        <f>1/E28</f>
        <v/>
      </c>
      <c r="C31" s="32">
        <f>1/E29</f>
        <v/>
      </c>
      <c r="D31" s="32">
        <f>1/E30</f>
        <v/>
      </c>
      <c r="E31" s="27" t="n">
        <v>1</v>
      </c>
      <c r="F31" s="28" t="n">
        <v>3</v>
      </c>
      <c r="G31" s="29" t="n"/>
      <c r="H31" s="30">
        <f>+B31+C31+D31+E31+F31</f>
        <v/>
      </c>
      <c r="I31" s="31">
        <f>H31/H33</f>
        <v/>
      </c>
      <c r="J31" s="31">
        <f>I31/MAX(I28:I33)</f>
        <v/>
      </c>
    </row>
    <row r="32">
      <c r="A32" s="24" t="inlineStr">
        <is>
          <t>Poor</t>
        </is>
      </c>
      <c r="B32" s="32">
        <f>1/F28</f>
        <v/>
      </c>
      <c r="C32" s="32">
        <f>1/F29</f>
        <v/>
      </c>
      <c r="D32" s="32">
        <f>1/F30</f>
        <v/>
      </c>
      <c r="E32" s="32">
        <f>1/F31</f>
        <v/>
      </c>
      <c r="F32" s="27" t="n">
        <v>1</v>
      </c>
      <c r="G32" s="29" t="n"/>
      <c r="H32" s="30">
        <f>+B32+C32+D32+E32+F32</f>
        <v/>
      </c>
      <c r="I32" s="31">
        <f>H32/H33</f>
        <v/>
      </c>
      <c r="J32" s="31">
        <f>I32/MAX(I28:I33)</f>
        <v/>
      </c>
    </row>
    <row r="33">
      <c r="A33" s="33" t="inlineStr">
        <is>
          <t>Sum of Col</t>
        </is>
      </c>
      <c r="B33" s="34">
        <f>sum(B28:B32)</f>
        <v/>
      </c>
      <c r="C33" s="34">
        <f>sum(C28:C32)</f>
        <v/>
      </c>
      <c r="D33" s="34">
        <f>sum(D28:D32)</f>
        <v/>
      </c>
      <c r="E33" s="34">
        <f>sum(E28:E32)</f>
        <v/>
      </c>
      <c r="F33" s="34">
        <f>sum(F28:F32)</f>
        <v/>
      </c>
      <c r="H33" s="30">
        <f>sum(H28:H32)</f>
        <v/>
      </c>
    </row>
    <row r="34">
      <c r="H34" s="33" t="inlineStr">
        <is>
          <t>Est. Incons.</t>
        </is>
      </c>
      <c r="I34" s="34">
        <f>((MMULT(B33:F33,I28:I32)-5)/(5-1))/1.12</f>
        <v/>
      </c>
    </row>
    <row r="36">
      <c r="A36" s="21" t="inlineStr">
        <is>
          <t>3Performance</t>
        </is>
      </c>
      <c r="B36" s="22" t="n"/>
      <c r="C36" s="22" t="n"/>
      <c r="D36" s="22" t="n"/>
      <c r="E36" s="22" t="n"/>
    </row>
    <row r="37">
      <c r="A37" s="23" t="n"/>
      <c r="B37" s="24" t="inlineStr">
        <is>
          <t>Good</t>
        </is>
      </c>
      <c r="C37" s="24" t="inlineStr">
        <is>
          <t>Med</t>
        </is>
      </c>
      <c r="D37" s="24" t="inlineStr">
        <is>
          <t>Poor</t>
        </is>
      </c>
      <c r="E37" s="25" t="inlineStr">
        <is>
          <t>Direct values</t>
        </is>
      </c>
      <c r="F37" s="26" t="inlineStr">
        <is>
          <t>Line Sum</t>
        </is>
      </c>
      <c r="G37" s="26" t="inlineStr">
        <is>
          <t>Est. Normal Priorities</t>
        </is>
      </c>
      <c r="H37" s="26" t="inlineStr">
        <is>
          <t>Est. Ideal Priorities</t>
        </is>
      </c>
    </row>
    <row r="38">
      <c r="A38" s="24" t="inlineStr">
        <is>
          <t>Good</t>
        </is>
      </c>
      <c r="B38" s="27" t="n">
        <v>1</v>
      </c>
      <c r="C38" s="28" t="n">
        <v>2.884496121794964</v>
      </c>
      <c r="D38" s="28" t="n">
        <v>12.4804992199688</v>
      </c>
      <c r="E38" s="29" t="n"/>
      <c r="F38" s="30">
        <f>+B38+C38+D38</f>
        <v/>
      </c>
      <c r="G38" s="31">
        <f>F38/F41</f>
        <v/>
      </c>
      <c r="H38" s="31">
        <f>G38/MAX(G38:G41)</f>
        <v/>
      </c>
    </row>
    <row r="39">
      <c r="A39" s="24" t="inlineStr">
        <is>
          <t>Med</t>
        </is>
      </c>
      <c r="B39" s="32">
        <f>1/C38</f>
        <v/>
      </c>
      <c r="C39" s="27" t="n">
        <v>1</v>
      </c>
      <c r="D39" s="28" t="n">
        <v>4.326751950078004</v>
      </c>
      <c r="E39" s="29" t="n"/>
      <c r="F39" s="30">
        <f>+B39+C39+D39</f>
        <v/>
      </c>
      <c r="G39" s="31">
        <f>F39/F41</f>
        <v/>
      </c>
      <c r="H39" s="31">
        <f>G39/MAX(G38:G41)</f>
        <v/>
      </c>
    </row>
    <row r="40">
      <c r="A40" s="24" t="inlineStr">
        <is>
          <t>Poor</t>
        </is>
      </c>
      <c r="B40" s="32">
        <f>1/D38</f>
        <v/>
      </c>
      <c r="C40" s="32">
        <f>1/D39</f>
        <v/>
      </c>
      <c r="D40" s="27" t="n">
        <v>1</v>
      </c>
      <c r="E40" s="29" t="n"/>
      <c r="F40" s="30">
        <f>+B40+C40+D40</f>
        <v/>
      </c>
      <c r="G40" s="31">
        <f>F40/F41</f>
        <v/>
      </c>
      <c r="H40" s="31">
        <f>G40/MAX(G38:G41)</f>
        <v/>
      </c>
    </row>
    <row r="41">
      <c r="A41" s="33" t="inlineStr">
        <is>
          <t>Sum of Col</t>
        </is>
      </c>
      <c r="B41" s="34">
        <f>sum(B38:B40)</f>
        <v/>
      </c>
      <c r="C41" s="34">
        <f>sum(C38:C40)</f>
        <v/>
      </c>
      <c r="D41" s="34">
        <f>sum(D38:D40)</f>
        <v/>
      </c>
      <c r="F41" s="30">
        <f>sum(F38:F40)</f>
        <v/>
      </c>
    </row>
    <row r="42">
      <c r="F42" s="33" t="inlineStr">
        <is>
          <t>Est. Incons.</t>
        </is>
      </c>
      <c r="G42" s="34">
        <f>((MMULT(B41:D41,G38:G40)-3)/(3-1))/0.52</f>
        <v/>
      </c>
    </row>
    <row r="44">
      <c r="A44" s="21" t="inlineStr">
        <is>
          <t>4Comfort and Style</t>
        </is>
      </c>
      <c r="B44" s="22" t="n"/>
      <c r="C44" s="22" t="n"/>
      <c r="D44" s="22" t="n"/>
      <c r="E44" s="22" t="n"/>
      <c r="F44" s="22" t="n"/>
      <c r="G44" s="22" t="n"/>
    </row>
    <row r="45">
      <c r="A45" s="23" t="n"/>
      <c r="B45" s="24" t="inlineStr">
        <is>
          <t>Excellent</t>
        </is>
      </c>
      <c r="C45" s="24" t="inlineStr">
        <is>
          <t>Above Average</t>
        </is>
      </c>
      <c r="D45" s="24" t="inlineStr">
        <is>
          <t>Average</t>
        </is>
      </c>
      <c r="E45" s="24" t="inlineStr">
        <is>
          <t>Below Average</t>
        </is>
      </c>
      <c r="F45" s="24" t="inlineStr">
        <is>
          <t>Poor</t>
        </is>
      </c>
      <c r="G45" s="25" t="inlineStr">
        <is>
          <t>Direct values</t>
        </is>
      </c>
      <c r="H45" s="26" t="inlineStr">
        <is>
          <t>Line Sum</t>
        </is>
      </c>
      <c r="I45" s="26" t="inlineStr">
        <is>
          <t>Est. Normal Priorities</t>
        </is>
      </c>
      <c r="J45" s="26" t="inlineStr">
        <is>
          <t>Est. Ideal Priorities</t>
        </is>
      </c>
    </row>
    <row r="46">
      <c r="A46" s="24" t="inlineStr">
        <is>
          <t>Excellent</t>
        </is>
      </c>
      <c r="B46" s="27" t="n">
        <v>1</v>
      </c>
      <c r="C46" s="28" t="n">
        <v>2</v>
      </c>
      <c r="D46" s="28" t="n">
        <v>5</v>
      </c>
      <c r="E46" s="28" t="n">
        <v>7</v>
      </c>
      <c r="F46" s="28" t="n">
        <v>9</v>
      </c>
      <c r="G46" s="29" t="n"/>
      <c r="H46" s="30">
        <f>+B46+C46+D46+E46+F46</f>
        <v/>
      </c>
      <c r="I46" s="31">
        <f>H46/H51</f>
        <v/>
      </c>
      <c r="J46" s="31">
        <f>I46/MAX(I46:I51)</f>
        <v/>
      </c>
    </row>
    <row r="47">
      <c r="A47" s="24" t="inlineStr">
        <is>
          <t>Above Average</t>
        </is>
      </c>
      <c r="B47" s="32">
        <f>1/C46</f>
        <v/>
      </c>
      <c r="C47" s="27" t="n">
        <v>1</v>
      </c>
      <c r="D47" s="28" t="n">
        <v>4</v>
      </c>
      <c r="E47" s="28" t="n">
        <v>5</v>
      </c>
      <c r="F47" s="28" t="n">
        <v>8</v>
      </c>
      <c r="G47" s="29" t="n"/>
      <c r="H47" s="30">
        <f>+B47+C47+D47+E47+F47</f>
        <v/>
      </c>
      <c r="I47" s="31">
        <f>H47/H51</f>
        <v/>
      </c>
      <c r="J47" s="31">
        <f>I47/MAX(I46:I51)</f>
        <v/>
      </c>
    </row>
    <row r="48">
      <c r="A48" s="24" t="inlineStr">
        <is>
          <t>Average</t>
        </is>
      </c>
      <c r="B48" s="32">
        <f>1/D46</f>
        <v/>
      </c>
      <c r="C48" s="32">
        <f>1/D47</f>
        <v/>
      </c>
      <c r="D48" s="27" t="n">
        <v>1</v>
      </c>
      <c r="E48" s="28" t="n">
        <v>4</v>
      </c>
      <c r="F48" s="28" t="n">
        <v>7</v>
      </c>
      <c r="G48" s="29" t="n"/>
      <c r="H48" s="30">
        <f>+B48+C48+D48+E48+F48</f>
        <v/>
      </c>
      <c r="I48" s="31">
        <f>H48/H51</f>
        <v/>
      </c>
      <c r="J48" s="31">
        <f>I48/MAX(I46:I51)</f>
        <v/>
      </c>
    </row>
    <row r="49">
      <c r="A49" s="24" t="inlineStr">
        <is>
          <t>Below Average</t>
        </is>
      </c>
      <c r="B49" s="32">
        <f>1/E46</f>
        <v/>
      </c>
      <c r="C49" s="32">
        <f>1/E47</f>
        <v/>
      </c>
      <c r="D49" s="32">
        <f>1/E48</f>
        <v/>
      </c>
      <c r="E49" s="27" t="n">
        <v>1</v>
      </c>
      <c r="F49" s="28" t="n">
        <v>3</v>
      </c>
      <c r="G49" s="29" t="n"/>
      <c r="H49" s="30">
        <f>+B49+C49+D49+E49+F49</f>
        <v/>
      </c>
      <c r="I49" s="31">
        <f>H49/H51</f>
        <v/>
      </c>
      <c r="J49" s="31">
        <f>I49/MAX(I46:I51)</f>
        <v/>
      </c>
    </row>
    <row r="50">
      <c r="A50" s="24" t="inlineStr">
        <is>
          <t>Poor</t>
        </is>
      </c>
      <c r="B50" s="32">
        <f>1/F46</f>
        <v/>
      </c>
      <c r="C50" s="32">
        <f>1/F47</f>
        <v/>
      </c>
      <c r="D50" s="32">
        <f>1/F48</f>
        <v/>
      </c>
      <c r="E50" s="32">
        <f>1/F49</f>
        <v/>
      </c>
      <c r="F50" s="27" t="n">
        <v>1</v>
      </c>
      <c r="G50" s="29" t="n"/>
      <c r="H50" s="30">
        <f>+B50+C50+D50+E50+F50</f>
        <v/>
      </c>
      <c r="I50" s="31">
        <f>H50/H51</f>
        <v/>
      </c>
      <c r="J50" s="31">
        <f>I50/MAX(I46:I51)</f>
        <v/>
      </c>
    </row>
    <row r="51">
      <c r="A51" s="33" t="inlineStr">
        <is>
          <t>Sum of Col</t>
        </is>
      </c>
      <c r="B51" s="34">
        <f>sum(B46:B50)</f>
        <v/>
      </c>
      <c r="C51" s="34">
        <f>sum(C46:C50)</f>
        <v/>
      </c>
      <c r="D51" s="34">
        <f>sum(D46:D50)</f>
        <v/>
      </c>
      <c r="E51" s="34">
        <f>sum(E46:E50)</f>
        <v/>
      </c>
      <c r="F51" s="34">
        <f>sum(F46:F50)</f>
        <v/>
      </c>
      <c r="H51" s="30">
        <f>sum(H46:H50)</f>
        <v/>
      </c>
    </row>
    <row r="52">
      <c r="H52" s="33" t="inlineStr">
        <is>
          <t>Est. Incons.</t>
        </is>
      </c>
      <c r="I52" s="34">
        <f>((MMULT(B51:F51,I46:I50)-5)/(5-1))/1.12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5"/>
  <sheetViews>
    <sheetView tabSelected="1" workbookViewId="0">
      <selection activeCell="D27" sqref="D27"/>
    </sheetView>
  </sheetViews>
  <sheetFormatPr baseColWidth="10" defaultColWidth="8.83203125" defaultRowHeight="15"/>
  <cols>
    <col width="20" customWidth="1" min="1" max="9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</cols>
  <sheetData>
    <row r="1">
      <c r="B1" s="35" t="inlineStr">
        <is>
          <t>1.1Initial Cost</t>
        </is>
      </c>
      <c r="C1" s="35" t="inlineStr">
        <is>
          <t>1.2Monthly Payment</t>
        </is>
      </c>
      <c r="D1" s="35" t="inlineStr">
        <is>
          <t>1.3Resale Value</t>
        </is>
      </c>
      <c r="E1" s="35" t="inlineStr">
        <is>
          <t>2Reliability</t>
        </is>
      </c>
      <c r="F1" s="35" t="inlineStr">
        <is>
          <t>3Performance</t>
        </is>
      </c>
      <c r="G1" s="35" t="inlineStr">
        <is>
          <t>4Comfort and Style</t>
        </is>
      </c>
    </row>
    <row r="2">
      <c r="A2" s="35" t="inlineStr">
        <is>
          <t>1Toyota Highlander</t>
        </is>
      </c>
      <c r="B2" s="36" t="inlineStr">
        <is>
          <t>More than 30 K</t>
        </is>
      </c>
      <c r="C2" s="36" t="inlineStr">
        <is>
          <t>Hi</t>
        </is>
      </c>
      <c r="D2" s="36" t="inlineStr">
        <is>
          <t>Hi</t>
        </is>
      </c>
      <c r="E2" s="36" t="inlineStr">
        <is>
          <t>Excellent</t>
        </is>
      </c>
      <c r="F2" s="36" t="inlineStr">
        <is>
          <t>Med</t>
        </is>
      </c>
      <c r="G2" s="36" t="inlineStr">
        <is>
          <t>Excellent</t>
        </is>
      </c>
    </row>
    <row r="3">
      <c r="A3" s="35" t="inlineStr">
        <is>
          <t>2Honda Odyssey</t>
        </is>
      </c>
      <c r="B3" s="36" t="inlineStr">
        <is>
          <t>More than 30 K</t>
        </is>
      </c>
      <c r="C3" s="36" t="inlineStr">
        <is>
          <t>Hi</t>
        </is>
      </c>
      <c r="D3" s="36" t="inlineStr">
        <is>
          <t>Hi</t>
        </is>
      </c>
      <c r="E3" s="36" t="inlineStr">
        <is>
          <t>Above Average</t>
        </is>
      </c>
      <c r="F3" s="36" t="inlineStr">
        <is>
          <t>Med</t>
        </is>
      </c>
      <c r="G3" s="36" t="inlineStr">
        <is>
          <t>Excellent</t>
        </is>
      </c>
    </row>
    <row r="4">
      <c r="A4" s="35" t="inlineStr">
        <is>
          <t>3Subaru Outback</t>
        </is>
      </c>
      <c r="B4" s="36" t="inlineStr">
        <is>
          <t>Between 25K and 30K</t>
        </is>
      </c>
      <c r="C4" s="36" t="inlineStr">
        <is>
          <t>Med</t>
        </is>
      </c>
      <c r="D4" s="36" t="inlineStr">
        <is>
          <t>Med</t>
        </is>
      </c>
      <c r="E4" s="36" t="inlineStr">
        <is>
          <t>Excellent</t>
        </is>
      </c>
      <c r="F4" s="36" t="inlineStr">
        <is>
          <t>Good</t>
        </is>
      </c>
      <c r="G4" s="36" t="inlineStr">
        <is>
          <t>Excellent</t>
        </is>
      </c>
    </row>
    <row r="5">
      <c r="A5" s="35" t="inlineStr">
        <is>
          <t>4Acura TL</t>
        </is>
      </c>
      <c r="B5" s="36" t="inlineStr">
        <is>
          <t>More than 30 K</t>
        </is>
      </c>
      <c r="C5" s="36" t="inlineStr">
        <is>
          <t>Hi</t>
        </is>
      </c>
      <c r="D5" s="36" t="inlineStr">
        <is>
          <t>Hi</t>
        </is>
      </c>
      <c r="E5" s="36" t="inlineStr">
        <is>
          <t>Excellent</t>
        </is>
      </c>
      <c r="F5" s="36" t="inlineStr">
        <is>
          <t>Poor</t>
        </is>
      </c>
      <c r="G5" s="36" t="inlineStr">
        <is>
          <t>Excellent</t>
        </is>
      </c>
    </row>
    <row r="6">
      <c r="A6" s="35" t="inlineStr">
        <is>
          <t>5Toyota Camry</t>
        </is>
      </c>
      <c r="B6" s="36" t="inlineStr">
        <is>
          <t>Between 25K and 30K</t>
        </is>
      </c>
      <c r="C6" s="36" t="inlineStr">
        <is>
          <t>Med</t>
        </is>
      </c>
      <c r="D6" s="36" t="inlineStr">
        <is>
          <t>Hi</t>
        </is>
      </c>
      <c r="E6" s="36" t="inlineStr">
        <is>
          <t>Above Average</t>
        </is>
      </c>
      <c r="F6" s="36" t="inlineStr">
        <is>
          <t>Med</t>
        </is>
      </c>
      <c r="G6" s="36" t="inlineStr">
        <is>
          <t>Average</t>
        </is>
      </c>
    </row>
    <row r="7">
      <c r="A7" s="35" t="inlineStr">
        <is>
          <t>6Honda Civic</t>
        </is>
      </c>
      <c r="B7" s="36" t="inlineStr">
        <is>
          <t>Between 25K and 30K</t>
        </is>
      </c>
      <c r="C7" s="36" t="inlineStr">
        <is>
          <t>Lo</t>
        </is>
      </c>
      <c r="D7" s="36" t="inlineStr">
        <is>
          <t>Hi</t>
        </is>
      </c>
      <c r="E7" s="36" t="inlineStr">
        <is>
          <t>Poor</t>
        </is>
      </c>
      <c r="F7" s="36" t="inlineStr">
        <is>
          <t>Good</t>
        </is>
      </c>
      <c r="G7" s="36" t="inlineStr">
        <is>
          <t>Above Average</t>
        </is>
      </c>
    </row>
    <row r="8">
      <c r="A8" s="35" t="inlineStr">
        <is>
          <t>7Fiat</t>
        </is>
      </c>
      <c r="B8" s="36" t="inlineStr">
        <is>
          <t>Less than 20K</t>
        </is>
      </c>
      <c r="C8" s="36" t="inlineStr">
        <is>
          <t>Lo</t>
        </is>
      </c>
      <c r="D8" s="36" t="inlineStr">
        <is>
          <t>Lo</t>
        </is>
      </c>
      <c r="E8" s="36" t="inlineStr">
        <is>
          <t>Average</t>
        </is>
      </c>
      <c r="F8" s="36" t="inlineStr">
        <is>
          <t>Good</t>
        </is>
      </c>
      <c r="G8" s="36" t="inlineStr">
        <is>
          <t>Below Average</t>
        </is>
      </c>
    </row>
    <row r="9">
      <c r="A9" s="35" t="inlineStr">
        <is>
          <t>8MiniCooper</t>
        </is>
      </c>
      <c r="B9" s="36" t="inlineStr">
        <is>
          <t>Between 20K and 25K</t>
        </is>
      </c>
      <c r="C9" s="36" t="inlineStr">
        <is>
          <t>Med</t>
        </is>
      </c>
      <c r="D9" s="36" t="inlineStr">
        <is>
          <t>Med</t>
        </is>
      </c>
      <c r="E9" s="36" t="inlineStr">
        <is>
          <t>Excellent</t>
        </is>
      </c>
      <c r="F9" s="36" t="inlineStr">
        <is>
          <t>Med</t>
        </is>
      </c>
      <c r="G9" s="36" t="inlineStr">
        <is>
          <t>Average</t>
        </is>
      </c>
    </row>
    <row r="10">
      <c r="A10" s="35" t="inlineStr">
        <is>
          <t>9Kia Rio</t>
        </is>
      </c>
      <c r="B10" s="36" t="inlineStr">
        <is>
          <t>Less than 20K</t>
        </is>
      </c>
      <c r="C10" s="36" t="inlineStr">
        <is>
          <t>Lo</t>
        </is>
      </c>
      <c r="D10" s="36" t="inlineStr">
        <is>
          <t>Lo</t>
        </is>
      </c>
      <c r="E10" s="36" t="inlineStr">
        <is>
          <t>Poor</t>
        </is>
      </c>
      <c r="F10" s="36" t="inlineStr">
        <is>
          <t>Poor</t>
        </is>
      </c>
      <c r="G10" s="36" t="inlineStr">
        <is>
          <t>Average</t>
        </is>
      </c>
    </row>
    <row r="11"/>
    <row r="12"/>
    <row r="13">
      <c r="A13" s="37" t="inlineStr">
        <is>
          <t>ESTIMATED TOTALS AND PRIORITIES</t>
        </is>
      </c>
      <c r="B13" s="37" t="inlineStr"/>
      <c r="C13" s="37" t="inlineStr"/>
      <c r="D13" s="37" t="inlineStr"/>
      <c r="E13" s="37" t="inlineStr"/>
      <c r="F13" s="37" t="inlineStr"/>
      <c r="G13" s="37" t="inlineStr"/>
      <c r="H13" s="37" t="inlineStr"/>
      <c r="I13" s="37" t="inlineStr"/>
    </row>
    <row r="14"/>
    <row r="15">
      <c r="B15" s="28" t="n">
        <v>0.3299385380102808</v>
      </c>
      <c r="C15" s="28" t="n">
        <v>0.141789105913486</v>
      </c>
      <c r="D15" s="28" t="n">
        <v>0.03655981021711523</v>
      </c>
      <c r="E15" s="28" t="n">
        <v>0.2653353928116421</v>
      </c>
      <c r="F15" s="28" t="n">
        <v>0.07520008432424914</v>
      </c>
      <c r="G15" s="28" t="n">
        <v>0.1511770687232268</v>
      </c>
      <c r="H15" s="38" t="inlineStr">
        <is>
          <t>TOTALS</t>
        </is>
      </c>
      <c r="I15" s="38" t="inlineStr">
        <is>
          <t>PRIORITIES</t>
        </is>
      </c>
    </row>
    <row r="16">
      <c r="B16" s="35" t="inlineStr">
        <is>
          <t>1.1Initial Cost</t>
        </is>
      </c>
      <c r="C16" s="35" t="inlineStr">
        <is>
          <t>1.2Monthly Payment</t>
        </is>
      </c>
      <c r="D16" s="35" t="inlineStr">
        <is>
          <t>1.3Resale Value</t>
        </is>
      </c>
      <c r="E16" s="35" t="inlineStr">
        <is>
          <t>2Reliability</t>
        </is>
      </c>
      <c r="F16" s="35" t="inlineStr">
        <is>
          <t>3Performance</t>
        </is>
      </c>
      <c r="G16" s="35" t="inlineStr">
        <is>
          <t>4Comfort and Style</t>
        </is>
      </c>
    </row>
    <row r="17">
      <c r="A17" s="35" t="inlineStr">
        <is>
          <t>1Toyota Highlander</t>
        </is>
      </c>
      <c r="B17" s="28">
        <f>INDEX(rating_scales!I3:I6, MATCH(B2,rating_scales!A3:A6, 0))</f>
        <v/>
      </c>
      <c r="C17" s="28">
        <f>INDEX(rating_scales!H12:H14, MATCH(C2,rating_scales!A12:A14, 0))</f>
        <v/>
      </c>
      <c r="D17" s="28">
        <f>INDEX(rating_scales!H20:H22, MATCH(D2,rating_scales!A20:A22, 0))</f>
        <v/>
      </c>
      <c r="E17" s="28">
        <f>INDEX(rating_scales!J28:J32, MATCH(E2,rating_scales!A28:A32, 0))</f>
        <v/>
      </c>
      <c r="F17" s="28">
        <f>INDEX(rating_scales!H38:H40, MATCH(F2,rating_scales!A38:A40, 0))</f>
        <v/>
      </c>
      <c r="G17" s="28">
        <f>INDEX(rating_scales!J46:J50, MATCH(G2,rating_scales!A46:A50, 0))</f>
        <v/>
      </c>
      <c r="H17" s="39">
        <f>sumproduct(B17:G17,B15:G15)</f>
        <v/>
      </c>
      <c r="I17" s="40">
        <f>H17/sum(H17:H25)</f>
        <v/>
      </c>
    </row>
    <row r="18">
      <c r="A18" s="35" t="inlineStr">
        <is>
          <t>2Honda Odyssey</t>
        </is>
      </c>
      <c r="B18" s="28">
        <f>INDEX(rating_scales!I3:I6, MATCH(B3,rating_scales!A3:A6, 0))</f>
        <v/>
      </c>
      <c r="C18" s="28">
        <f>INDEX(rating_scales!H12:H14, MATCH(C3,rating_scales!A12:A14, 0))</f>
        <v/>
      </c>
      <c r="D18" s="28">
        <f>INDEX(rating_scales!H20:H22, MATCH(D3,rating_scales!A20:A22, 0))</f>
        <v/>
      </c>
      <c r="E18" s="28">
        <f>INDEX(rating_scales!J28:J32, MATCH(E3,rating_scales!A28:A32, 0))</f>
        <v/>
      </c>
      <c r="F18" s="28">
        <f>INDEX(rating_scales!H38:H40, MATCH(F3,rating_scales!A38:A40, 0))</f>
        <v/>
      </c>
      <c r="G18" s="28">
        <f>INDEX(rating_scales!J46:J50, MATCH(G3,rating_scales!A46:A50, 0))</f>
        <v/>
      </c>
      <c r="H18" s="39">
        <f>sumproduct(B18:G18,B15:G15)</f>
        <v/>
      </c>
      <c r="I18" s="40">
        <f>H18/sum(H17:H25)</f>
        <v/>
      </c>
    </row>
    <row r="19">
      <c r="A19" s="35" t="inlineStr">
        <is>
          <t>3Subaru Outback</t>
        </is>
      </c>
      <c r="B19" s="28">
        <f>INDEX(rating_scales!I3:I6, MATCH(B4,rating_scales!A3:A6, 0))</f>
        <v/>
      </c>
      <c r="C19" s="28">
        <f>INDEX(rating_scales!H12:H14, MATCH(C4,rating_scales!A12:A14, 0))</f>
        <v/>
      </c>
      <c r="D19" s="28">
        <f>INDEX(rating_scales!H20:H22, MATCH(D4,rating_scales!A20:A22, 0))</f>
        <v/>
      </c>
      <c r="E19" s="28">
        <f>INDEX(rating_scales!J28:J32, MATCH(E4,rating_scales!A28:A32, 0))</f>
        <v/>
      </c>
      <c r="F19" s="28">
        <f>INDEX(rating_scales!H38:H40, MATCH(F4,rating_scales!A38:A40, 0))</f>
        <v/>
      </c>
      <c r="G19" s="28">
        <f>INDEX(rating_scales!J46:J50, MATCH(G4,rating_scales!A46:A50, 0))</f>
        <v/>
      </c>
      <c r="H19" s="39">
        <f>sumproduct(B19:G19,B15:G15)</f>
        <v/>
      </c>
      <c r="I19" s="40">
        <f>H19/sum(H17:H25)</f>
        <v/>
      </c>
    </row>
    <row r="20">
      <c r="A20" s="35" t="inlineStr">
        <is>
          <t>4Acura TL</t>
        </is>
      </c>
      <c r="B20" s="28">
        <f>INDEX(rating_scales!I3:I6, MATCH(B5,rating_scales!A3:A6, 0))</f>
        <v/>
      </c>
      <c r="C20" s="28">
        <f>INDEX(rating_scales!H12:H14, MATCH(C5,rating_scales!A12:A14, 0))</f>
        <v/>
      </c>
      <c r="D20" s="28">
        <f>INDEX(rating_scales!H20:H22, MATCH(D5,rating_scales!A20:A22, 0))</f>
        <v/>
      </c>
      <c r="E20" s="28">
        <f>INDEX(rating_scales!J28:J32, MATCH(E5,rating_scales!A28:A32, 0))</f>
        <v/>
      </c>
      <c r="F20" s="28">
        <f>INDEX(rating_scales!H38:H40, MATCH(F5,rating_scales!A38:A40, 0))</f>
        <v/>
      </c>
      <c r="G20" s="28">
        <f>INDEX(rating_scales!J46:J50, MATCH(G5,rating_scales!A46:A50, 0))</f>
        <v/>
      </c>
      <c r="H20" s="39">
        <f>sumproduct(B20:G20,B15:G15)</f>
        <v/>
      </c>
      <c r="I20" s="40">
        <f>H20/sum(H17:H25)</f>
        <v/>
      </c>
    </row>
    <row r="21">
      <c r="A21" s="35" t="inlineStr">
        <is>
          <t>5Toyota Camry</t>
        </is>
      </c>
      <c r="B21" s="28">
        <f>INDEX(rating_scales!I3:I6, MATCH(B6,rating_scales!A3:A6, 0))</f>
        <v/>
      </c>
      <c r="C21" s="28">
        <f>INDEX(rating_scales!H12:H14, MATCH(C6,rating_scales!A12:A14, 0))</f>
        <v/>
      </c>
      <c r="D21" s="28">
        <f>INDEX(rating_scales!H20:H22, MATCH(D6,rating_scales!A20:A22, 0))</f>
        <v/>
      </c>
      <c r="E21" s="28">
        <f>INDEX(rating_scales!J28:J32, MATCH(E6,rating_scales!A28:A32, 0))</f>
        <v/>
      </c>
      <c r="F21" s="28">
        <f>INDEX(rating_scales!H38:H40, MATCH(F6,rating_scales!A38:A40, 0))</f>
        <v/>
      </c>
      <c r="G21" s="28">
        <f>INDEX(rating_scales!J46:J50, MATCH(G6,rating_scales!A46:A50, 0))</f>
        <v/>
      </c>
      <c r="H21" s="39">
        <f>sumproduct(B21:G21,B15:G15)</f>
        <v/>
      </c>
      <c r="I21" s="40">
        <f>H21/sum(H17:H25)</f>
        <v/>
      </c>
    </row>
    <row r="22">
      <c r="A22" s="35" t="inlineStr">
        <is>
          <t>6Honda Civic</t>
        </is>
      </c>
      <c r="B22" s="28">
        <f>INDEX(rating_scales!I3:I6, MATCH(B7,rating_scales!A3:A6, 0))</f>
        <v/>
      </c>
      <c r="C22" s="28">
        <f>INDEX(rating_scales!H12:H14, MATCH(C7,rating_scales!A12:A14, 0))</f>
        <v/>
      </c>
      <c r="D22" s="28">
        <f>INDEX(rating_scales!H20:H22, MATCH(D7,rating_scales!A20:A22, 0))</f>
        <v/>
      </c>
      <c r="E22" s="28">
        <f>INDEX(rating_scales!J28:J32, MATCH(E7,rating_scales!A28:A32, 0))</f>
        <v/>
      </c>
      <c r="F22" s="28">
        <f>INDEX(rating_scales!H38:H40, MATCH(F7,rating_scales!A38:A40, 0))</f>
        <v/>
      </c>
      <c r="G22" s="28">
        <f>INDEX(rating_scales!J46:J50, MATCH(G7,rating_scales!A46:A50, 0))</f>
        <v/>
      </c>
      <c r="H22" s="39">
        <f>sumproduct(B22:G22,B15:G15)</f>
        <v/>
      </c>
      <c r="I22" s="40">
        <f>H22/sum(H17:H25)</f>
        <v/>
      </c>
    </row>
    <row r="23">
      <c r="A23" s="35" t="inlineStr">
        <is>
          <t>7Fiat</t>
        </is>
      </c>
      <c r="B23" s="28">
        <f>INDEX(rating_scales!I3:I6, MATCH(B8,rating_scales!A3:A6, 0))</f>
        <v/>
      </c>
      <c r="C23" s="28">
        <f>INDEX(rating_scales!H12:H14, MATCH(C8,rating_scales!A12:A14, 0))</f>
        <v/>
      </c>
      <c r="D23" s="28">
        <f>INDEX(rating_scales!H20:H22, MATCH(D8,rating_scales!A20:A22, 0))</f>
        <v/>
      </c>
      <c r="E23" s="28">
        <f>INDEX(rating_scales!J28:J32, MATCH(E8,rating_scales!A28:A32, 0))</f>
        <v/>
      </c>
      <c r="F23" s="28">
        <f>INDEX(rating_scales!H38:H40, MATCH(F8,rating_scales!A38:A40, 0))</f>
        <v/>
      </c>
      <c r="G23" s="28">
        <f>INDEX(rating_scales!J46:J50, MATCH(G8,rating_scales!A46:A50, 0))</f>
        <v/>
      </c>
      <c r="H23" s="39">
        <f>sumproduct(B23:G23,B15:G15)</f>
        <v/>
      </c>
      <c r="I23" s="40">
        <f>H23/sum(H17:H25)</f>
        <v/>
      </c>
    </row>
    <row r="24">
      <c r="A24" s="35" t="inlineStr">
        <is>
          <t>8MiniCooper</t>
        </is>
      </c>
      <c r="B24" s="28">
        <f>INDEX(rating_scales!I3:I6, MATCH(B9,rating_scales!A3:A6, 0))</f>
        <v/>
      </c>
      <c r="C24" s="28">
        <f>INDEX(rating_scales!H12:H14, MATCH(C9,rating_scales!A12:A14, 0))</f>
        <v/>
      </c>
      <c r="D24" s="28">
        <f>INDEX(rating_scales!H20:H22, MATCH(D9,rating_scales!A20:A22, 0))</f>
        <v/>
      </c>
      <c r="E24" s="28">
        <f>INDEX(rating_scales!J28:J32, MATCH(E9,rating_scales!A28:A32, 0))</f>
        <v/>
      </c>
      <c r="F24" s="28">
        <f>INDEX(rating_scales!H38:H40, MATCH(F9,rating_scales!A38:A40, 0))</f>
        <v/>
      </c>
      <c r="G24" s="28">
        <f>INDEX(rating_scales!J46:J50, MATCH(G9,rating_scales!A46:A50, 0))</f>
        <v/>
      </c>
      <c r="H24" s="39">
        <f>sumproduct(B24:G24,B15:G15)</f>
        <v/>
      </c>
      <c r="I24" s="40">
        <f>H24/sum(H17:H25)</f>
        <v/>
      </c>
    </row>
    <row r="25">
      <c r="A25" s="35" t="inlineStr">
        <is>
          <t>9Kia Rio</t>
        </is>
      </c>
      <c r="B25" s="28">
        <f>INDEX(rating_scales!I3:I6, MATCH(B10,rating_scales!A3:A6, 0))</f>
        <v/>
      </c>
      <c r="C25" s="28">
        <f>INDEX(rating_scales!H12:H14, MATCH(C10,rating_scales!A12:A14, 0))</f>
        <v/>
      </c>
      <c r="D25" s="28">
        <f>INDEX(rating_scales!H20:H22, MATCH(D10,rating_scales!A20:A22, 0))</f>
        <v/>
      </c>
      <c r="E25" s="28">
        <f>INDEX(rating_scales!J28:J32, MATCH(E10,rating_scales!A28:A32, 0))</f>
        <v/>
      </c>
      <c r="F25" s="28">
        <f>INDEX(rating_scales!H38:H40, MATCH(F10,rating_scales!A38:A40, 0))</f>
        <v/>
      </c>
      <c r="G25" s="28">
        <f>INDEX(rating_scales!J46:J50, MATCH(G10,rating_scales!A46:A50, 0))</f>
        <v/>
      </c>
      <c r="H25" s="39">
        <f>sumproduct(B25:G25,B15:G15)</f>
        <v/>
      </c>
      <c r="I25" s="40">
        <f>H25/sum(H17:H25)</f>
        <v/>
      </c>
    </row>
  </sheetData>
  <dataValidations count="108">
    <dataValidation sqref="B2" showDropDown="0" showInputMessage="0" showErrorMessage="0" allowBlank="0" type="list">
      <formula1>=rating_scales!A3:A6</formula1>
    </dataValidation>
    <dataValidation sqref="B3" showDropDown="0" showInputMessage="0" showErrorMessage="0" allowBlank="0" type="list">
      <formula1>=rating_scales!A3:A6</formula1>
    </dataValidation>
    <dataValidation sqref="B4" showDropDown="0" showInputMessage="0" showErrorMessage="0" allowBlank="0" type="list">
      <formula1>=rating_scales!A3:A6</formula1>
    </dataValidation>
    <dataValidation sqref="B5" showDropDown="0" showInputMessage="0" showErrorMessage="0" allowBlank="0" type="list">
      <formula1>=rating_scales!A3:A6</formula1>
    </dataValidation>
    <dataValidation sqref="B6" showDropDown="0" showInputMessage="0" showErrorMessage="0" allowBlank="0" type="list">
      <formula1>=rating_scales!A3:A6</formula1>
    </dataValidation>
    <dataValidation sqref="B7" showDropDown="0" showInputMessage="0" showErrorMessage="0" allowBlank="0" type="list">
      <formula1>=rating_scales!A3:A6</formula1>
    </dataValidation>
    <dataValidation sqref="B8" showDropDown="0" showInputMessage="0" showErrorMessage="0" allowBlank="0" type="list">
      <formula1>=rating_scales!A3:A6</formula1>
    </dataValidation>
    <dataValidation sqref="B9" showDropDown="0" showInputMessage="0" showErrorMessage="0" allowBlank="0" type="list">
      <formula1>=rating_scales!A3:A6</formula1>
    </dataValidation>
    <dataValidation sqref="B10" showDropDown="0" showInputMessage="0" showErrorMessage="0" allowBlank="0" type="list">
      <formula1>=rating_scales!A3:A6</formula1>
    </dataValidation>
    <dataValidation sqref="C2" showDropDown="0" showInputMessage="0" showErrorMessage="0" allowBlank="0" type="list">
      <formula1>=rating_scales!A12:A14</formula1>
    </dataValidation>
    <dataValidation sqref="C3" showDropDown="0" showInputMessage="0" showErrorMessage="0" allowBlank="0" type="list">
      <formula1>=rating_scales!A12:A14</formula1>
    </dataValidation>
    <dataValidation sqref="C4" showDropDown="0" showInputMessage="0" showErrorMessage="0" allowBlank="0" type="list">
      <formula1>=rating_scales!A12:A14</formula1>
    </dataValidation>
    <dataValidation sqref="C5" showDropDown="0" showInputMessage="0" showErrorMessage="0" allowBlank="0" type="list">
      <formula1>=rating_scales!A12:A14</formula1>
    </dataValidation>
    <dataValidation sqref="C6" showDropDown="0" showInputMessage="0" showErrorMessage="0" allowBlank="0" type="list">
      <formula1>=rating_scales!A12:A14</formula1>
    </dataValidation>
    <dataValidation sqref="C7" showDropDown="0" showInputMessage="0" showErrorMessage="0" allowBlank="0" type="list">
      <formula1>=rating_scales!A12:A14</formula1>
    </dataValidation>
    <dataValidation sqref="C8" showDropDown="0" showInputMessage="0" showErrorMessage="0" allowBlank="0" type="list">
      <formula1>=rating_scales!A12:A14</formula1>
    </dataValidation>
    <dataValidation sqref="C9" showDropDown="0" showInputMessage="0" showErrorMessage="0" allowBlank="0" type="list">
      <formula1>=rating_scales!A12:A14</formula1>
    </dataValidation>
    <dataValidation sqref="C10" showDropDown="0" showInputMessage="0" showErrorMessage="0" allowBlank="0" type="list">
      <formula1>=rating_scales!A12:A14</formula1>
    </dataValidation>
    <dataValidation sqref="D2" showDropDown="0" showInputMessage="0" showErrorMessage="0" allowBlank="0" type="list">
      <formula1>=rating_scales!A20:A22</formula1>
    </dataValidation>
    <dataValidation sqref="D3" showDropDown="0" showInputMessage="0" showErrorMessage="0" allowBlank="0" type="list">
      <formula1>=rating_scales!A20:A22</formula1>
    </dataValidation>
    <dataValidation sqref="D4" showDropDown="0" showInputMessage="0" showErrorMessage="0" allowBlank="0" type="list">
      <formula1>=rating_scales!A20:A22</formula1>
    </dataValidation>
    <dataValidation sqref="D5" showDropDown="0" showInputMessage="0" showErrorMessage="0" allowBlank="0" type="list">
      <formula1>=rating_scales!A20:A22</formula1>
    </dataValidation>
    <dataValidation sqref="D6" showDropDown="0" showInputMessage="0" showErrorMessage="0" allowBlank="0" type="list">
      <formula1>=rating_scales!A20:A22</formula1>
    </dataValidation>
    <dataValidation sqref="D7" showDropDown="0" showInputMessage="0" showErrorMessage="0" allowBlank="0" type="list">
      <formula1>=rating_scales!A20:A22</formula1>
    </dataValidation>
    <dataValidation sqref="D8" showDropDown="0" showInputMessage="0" showErrorMessage="0" allowBlank="0" type="list">
      <formula1>=rating_scales!A20:A22</formula1>
    </dataValidation>
    <dataValidation sqref="D9" showDropDown="0" showInputMessage="0" showErrorMessage="0" allowBlank="0" type="list">
      <formula1>=rating_scales!A20:A22</formula1>
    </dataValidation>
    <dataValidation sqref="D10" showDropDown="0" showInputMessage="0" showErrorMessage="0" allowBlank="0" type="list">
      <formula1>=rating_scales!A20:A22</formula1>
    </dataValidation>
    <dataValidation sqref="E2" showDropDown="0" showInputMessage="0" showErrorMessage="0" allowBlank="0" type="list">
      <formula1>=rating_scales!A28:A32</formula1>
    </dataValidation>
    <dataValidation sqref="E3" showDropDown="0" showInputMessage="0" showErrorMessage="0" allowBlank="0" type="list">
      <formula1>=rating_scales!A28:A32</formula1>
    </dataValidation>
    <dataValidation sqref="E4" showDropDown="0" showInputMessage="0" showErrorMessage="0" allowBlank="0" type="list">
      <formula1>=rating_scales!A28:A32</formula1>
    </dataValidation>
    <dataValidation sqref="E5" showDropDown="0" showInputMessage="0" showErrorMessage="0" allowBlank="0" type="list">
      <formula1>=rating_scales!A28:A32</formula1>
    </dataValidation>
    <dataValidation sqref="E6" showDropDown="0" showInputMessage="0" showErrorMessage="0" allowBlank="0" type="list">
      <formula1>=rating_scales!A28:A32</formula1>
    </dataValidation>
    <dataValidation sqref="E7" showDropDown="0" showInputMessage="0" showErrorMessage="0" allowBlank="0" type="list">
      <formula1>=rating_scales!A28:A32</formula1>
    </dataValidation>
    <dataValidation sqref="E8" showDropDown="0" showInputMessage="0" showErrorMessage="0" allowBlank="0" type="list">
      <formula1>=rating_scales!A28:A32</formula1>
    </dataValidation>
    <dataValidation sqref="E9" showDropDown="0" showInputMessage="0" showErrorMessage="0" allowBlank="0" type="list">
      <formula1>=rating_scales!A28:A32</formula1>
    </dataValidation>
    <dataValidation sqref="E10" showDropDown="0" showInputMessage="0" showErrorMessage="0" allowBlank="0" type="list">
      <formula1>=rating_scales!A28:A32</formula1>
    </dataValidation>
    <dataValidation sqref="F2" showDropDown="0" showInputMessage="0" showErrorMessage="0" allowBlank="0" type="list">
      <formula1>=rating_scales!A38:A40</formula1>
    </dataValidation>
    <dataValidation sqref="F3" showDropDown="0" showInputMessage="0" showErrorMessage="0" allowBlank="0" type="list">
      <formula1>=rating_scales!A38:A40</formula1>
    </dataValidation>
    <dataValidation sqref="F4" showDropDown="0" showInputMessage="0" showErrorMessage="0" allowBlank="0" type="list">
      <formula1>=rating_scales!A38:A40</formula1>
    </dataValidation>
    <dataValidation sqref="F5" showDropDown="0" showInputMessage="0" showErrorMessage="0" allowBlank="0" type="list">
      <formula1>=rating_scales!A38:A40</formula1>
    </dataValidation>
    <dataValidation sqref="F6" showDropDown="0" showInputMessage="0" showErrorMessage="0" allowBlank="0" type="list">
      <formula1>=rating_scales!A38:A40</formula1>
    </dataValidation>
    <dataValidation sqref="F7" showDropDown="0" showInputMessage="0" showErrorMessage="0" allowBlank="0" type="list">
      <formula1>=rating_scales!A38:A40</formula1>
    </dataValidation>
    <dataValidation sqref="F8" showDropDown="0" showInputMessage="0" showErrorMessage="0" allowBlank="0" type="list">
      <formula1>=rating_scales!A38:A40</formula1>
    </dataValidation>
    <dataValidation sqref="F9" showDropDown="0" showInputMessage="0" showErrorMessage="0" allowBlank="0" type="list">
      <formula1>=rating_scales!A38:A40</formula1>
    </dataValidation>
    <dataValidation sqref="F10" showDropDown="0" showInputMessage="0" showErrorMessage="0" allowBlank="0" type="list">
      <formula1>=rating_scales!A38:A40</formula1>
    </dataValidation>
    <dataValidation sqref="G2" showDropDown="0" showInputMessage="0" showErrorMessage="0" allowBlank="0" type="list">
      <formula1>=rating_scales!A46:A50</formula1>
    </dataValidation>
    <dataValidation sqref="G3" showDropDown="0" showInputMessage="0" showErrorMessage="0" allowBlank="0" type="list">
      <formula1>=rating_scales!A46:A50</formula1>
    </dataValidation>
    <dataValidation sqref="G4" showDropDown="0" showInputMessage="0" showErrorMessage="0" allowBlank="0" type="list">
      <formula1>=rating_scales!A46:A50</formula1>
    </dataValidation>
    <dataValidation sqref="G5" showDropDown="0" showInputMessage="0" showErrorMessage="0" allowBlank="0" type="list">
      <formula1>=rating_scales!A46:A50</formula1>
    </dataValidation>
    <dataValidation sqref="G6" showDropDown="0" showInputMessage="0" showErrorMessage="0" allowBlank="0" type="list">
      <formula1>=rating_scales!A46:A50</formula1>
    </dataValidation>
    <dataValidation sqref="G7" showDropDown="0" showInputMessage="0" showErrorMessage="0" allowBlank="0" type="list">
      <formula1>=rating_scales!A46:A50</formula1>
    </dataValidation>
    <dataValidation sqref="G8" showDropDown="0" showInputMessage="0" showErrorMessage="0" allowBlank="0" type="list">
      <formula1>=rating_scales!A46:A50</formula1>
    </dataValidation>
    <dataValidation sqref="G9" showDropDown="0" showInputMessage="0" showErrorMessage="0" allowBlank="0" type="list">
      <formula1>=rating_scales!A46:A50</formula1>
    </dataValidation>
    <dataValidation sqref="G10" showDropDown="0" showInputMessage="0" showErrorMessage="0" allowBlank="0" type="list">
      <formula1>=rating_scales!A46:A50</formula1>
    </dataValidation>
    <dataValidation sqref="B2" showDropDown="0" showInputMessage="0" showErrorMessage="0" allowBlank="0" type="list">
      <formula1>=rating_scales!A3:A6</formula1>
    </dataValidation>
    <dataValidation sqref="B3" showDropDown="0" showInputMessage="0" showErrorMessage="0" allowBlank="0" type="list">
      <formula1>=rating_scales!A3:A6</formula1>
    </dataValidation>
    <dataValidation sqref="B4" showDropDown="0" showInputMessage="0" showErrorMessage="0" allowBlank="0" type="list">
      <formula1>=rating_scales!A3:A6</formula1>
    </dataValidation>
    <dataValidation sqref="B5" showDropDown="0" showInputMessage="0" showErrorMessage="0" allowBlank="0" type="list">
      <formula1>=rating_scales!A3:A6</formula1>
    </dataValidation>
    <dataValidation sqref="B6" showDropDown="0" showInputMessage="0" showErrorMessage="0" allowBlank="0" type="list">
      <formula1>=rating_scales!A3:A6</formula1>
    </dataValidation>
    <dataValidation sqref="B7" showDropDown="0" showInputMessage="0" showErrorMessage="0" allowBlank="0" type="list">
      <formula1>=rating_scales!A3:A6</formula1>
    </dataValidation>
    <dataValidation sqref="B8" showDropDown="0" showInputMessage="0" showErrorMessage="0" allowBlank="0" type="list">
      <formula1>=rating_scales!A3:A6</formula1>
    </dataValidation>
    <dataValidation sqref="B9" showDropDown="0" showInputMessage="0" showErrorMessage="0" allowBlank="0" type="list">
      <formula1>=rating_scales!A3:A6</formula1>
    </dataValidation>
    <dataValidation sqref="B10" showDropDown="0" showInputMessage="0" showErrorMessage="0" allowBlank="0" type="list">
      <formula1>=rating_scales!A3:A6</formula1>
    </dataValidation>
    <dataValidation sqref="C2" showDropDown="0" showInputMessage="0" showErrorMessage="0" allowBlank="0" type="list">
      <formula1>=rating_scales!A12:A14</formula1>
    </dataValidation>
    <dataValidation sqref="C3" showDropDown="0" showInputMessage="0" showErrorMessage="0" allowBlank="0" type="list">
      <formula1>=rating_scales!A12:A14</formula1>
    </dataValidation>
    <dataValidation sqref="C4" showDropDown="0" showInputMessage="0" showErrorMessage="0" allowBlank="0" type="list">
      <formula1>=rating_scales!A12:A14</formula1>
    </dataValidation>
    <dataValidation sqref="C5" showDropDown="0" showInputMessage="0" showErrorMessage="0" allowBlank="0" type="list">
      <formula1>=rating_scales!A12:A14</formula1>
    </dataValidation>
    <dataValidation sqref="C6" showDropDown="0" showInputMessage="0" showErrorMessage="0" allowBlank="0" type="list">
      <formula1>=rating_scales!A12:A14</formula1>
    </dataValidation>
    <dataValidation sqref="C7" showDropDown="0" showInputMessage="0" showErrorMessage="0" allowBlank="0" type="list">
      <formula1>=rating_scales!A12:A14</formula1>
    </dataValidation>
    <dataValidation sqref="C8" showDropDown="0" showInputMessage="0" showErrorMessage="0" allowBlank="0" type="list">
      <formula1>=rating_scales!A12:A14</formula1>
    </dataValidation>
    <dataValidation sqref="C9" showDropDown="0" showInputMessage="0" showErrorMessage="0" allowBlank="0" type="list">
      <formula1>=rating_scales!A12:A14</formula1>
    </dataValidation>
    <dataValidation sqref="C10" showDropDown="0" showInputMessage="0" showErrorMessage="0" allowBlank="0" type="list">
      <formula1>=rating_scales!A12:A14</formula1>
    </dataValidation>
    <dataValidation sqref="D2" showDropDown="0" showInputMessage="0" showErrorMessage="0" allowBlank="0" type="list">
      <formula1>=rating_scales!A20:A22</formula1>
    </dataValidation>
    <dataValidation sqref="D3" showDropDown="0" showInputMessage="0" showErrorMessage="0" allowBlank="0" type="list">
      <formula1>=rating_scales!A20:A22</formula1>
    </dataValidation>
    <dataValidation sqref="D4" showDropDown="0" showInputMessage="0" showErrorMessage="0" allowBlank="0" type="list">
      <formula1>=rating_scales!A20:A22</formula1>
    </dataValidation>
    <dataValidation sqref="D5" showDropDown="0" showInputMessage="0" showErrorMessage="0" allowBlank="0" type="list">
      <formula1>=rating_scales!A20:A22</formula1>
    </dataValidation>
    <dataValidation sqref="D6" showDropDown="0" showInputMessage="0" showErrorMessage="0" allowBlank="0" type="list">
      <formula1>=rating_scales!A20:A22</formula1>
    </dataValidation>
    <dataValidation sqref="D7" showDropDown="0" showInputMessage="0" showErrorMessage="0" allowBlank="0" type="list">
      <formula1>=rating_scales!A20:A22</formula1>
    </dataValidation>
    <dataValidation sqref="D8" showDropDown="0" showInputMessage="0" showErrorMessage="0" allowBlank="0" type="list">
      <formula1>=rating_scales!A20:A22</formula1>
    </dataValidation>
    <dataValidation sqref="D9" showDropDown="0" showInputMessage="0" showErrorMessage="0" allowBlank="0" type="list">
      <formula1>=rating_scales!A20:A22</formula1>
    </dataValidation>
    <dataValidation sqref="D10" showDropDown="0" showInputMessage="0" showErrorMessage="0" allowBlank="0" type="list">
      <formula1>=rating_scales!A20:A22</formula1>
    </dataValidation>
    <dataValidation sqref="E2" showDropDown="0" showInputMessage="0" showErrorMessage="0" allowBlank="0" type="list">
      <formula1>=rating_scales!A28:A32</formula1>
    </dataValidation>
    <dataValidation sqref="E3" showDropDown="0" showInputMessage="0" showErrorMessage="0" allowBlank="0" type="list">
      <formula1>=rating_scales!A28:A32</formula1>
    </dataValidation>
    <dataValidation sqref="E4" showDropDown="0" showInputMessage="0" showErrorMessage="0" allowBlank="0" type="list">
      <formula1>=rating_scales!A28:A32</formula1>
    </dataValidation>
    <dataValidation sqref="E5" showDropDown="0" showInputMessage="0" showErrorMessage="0" allowBlank="0" type="list">
      <formula1>=rating_scales!A28:A32</formula1>
    </dataValidation>
    <dataValidation sqref="E6" showDropDown="0" showInputMessage="0" showErrorMessage="0" allowBlank="0" type="list">
      <formula1>=rating_scales!A28:A32</formula1>
    </dataValidation>
    <dataValidation sqref="E7" showDropDown="0" showInputMessage="0" showErrorMessage="0" allowBlank="0" type="list">
      <formula1>=rating_scales!A28:A32</formula1>
    </dataValidation>
    <dataValidation sqref="E8" showDropDown="0" showInputMessage="0" showErrorMessage="0" allowBlank="0" type="list">
      <formula1>=rating_scales!A28:A32</formula1>
    </dataValidation>
    <dataValidation sqref="E9" showDropDown="0" showInputMessage="0" showErrorMessage="0" allowBlank="0" type="list">
      <formula1>=rating_scales!A28:A32</formula1>
    </dataValidation>
    <dataValidation sqref="E10" showDropDown="0" showInputMessage="0" showErrorMessage="0" allowBlank="0" type="list">
      <formula1>=rating_scales!A28:A32</formula1>
    </dataValidation>
    <dataValidation sqref="F2" showDropDown="0" showInputMessage="0" showErrorMessage="0" allowBlank="0" type="list">
      <formula1>=rating_scales!A38:A40</formula1>
    </dataValidation>
    <dataValidation sqref="F3" showDropDown="0" showInputMessage="0" showErrorMessage="0" allowBlank="0" type="list">
      <formula1>=rating_scales!A38:A40</formula1>
    </dataValidation>
    <dataValidation sqref="F4" showDropDown="0" showInputMessage="0" showErrorMessage="0" allowBlank="0" type="list">
      <formula1>=rating_scales!A38:A40</formula1>
    </dataValidation>
    <dataValidation sqref="F5" showDropDown="0" showInputMessage="0" showErrorMessage="0" allowBlank="0" type="list">
      <formula1>=rating_scales!A38:A40</formula1>
    </dataValidation>
    <dataValidation sqref="F6" showDropDown="0" showInputMessage="0" showErrorMessage="0" allowBlank="0" type="list">
      <formula1>=rating_scales!A38:A40</formula1>
    </dataValidation>
    <dataValidation sqref="F7" showDropDown="0" showInputMessage="0" showErrorMessage="0" allowBlank="0" type="list">
      <formula1>=rating_scales!A38:A40</formula1>
    </dataValidation>
    <dataValidation sqref="F8" showDropDown="0" showInputMessage="0" showErrorMessage="0" allowBlank="0" type="list">
      <formula1>=rating_scales!A38:A40</formula1>
    </dataValidation>
    <dataValidation sqref="F9" showDropDown="0" showInputMessage="0" showErrorMessage="0" allowBlank="0" type="list">
      <formula1>=rating_scales!A38:A40</formula1>
    </dataValidation>
    <dataValidation sqref="F10" showDropDown="0" showInputMessage="0" showErrorMessage="0" allowBlank="0" type="list">
      <formula1>=rating_scales!A38:A40</formula1>
    </dataValidation>
    <dataValidation sqref="G2" showDropDown="0" showInputMessage="0" showErrorMessage="0" allowBlank="0" type="list">
      <formula1>=rating_scales!A46:A50</formula1>
    </dataValidation>
    <dataValidation sqref="G3" showDropDown="0" showInputMessage="0" showErrorMessage="0" allowBlank="0" type="list">
      <formula1>=rating_scales!A46:A50</formula1>
    </dataValidation>
    <dataValidation sqref="G4" showDropDown="0" showInputMessage="0" showErrorMessage="0" allowBlank="0" type="list">
      <formula1>=rating_scales!A46:A50</formula1>
    </dataValidation>
    <dataValidation sqref="G5" showDropDown="0" showInputMessage="0" showErrorMessage="0" allowBlank="0" type="list">
      <formula1>=rating_scales!A46:A50</formula1>
    </dataValidation>
    <dataValidation sqref="G6" showDropDown="0" showInputMessage="0" showErrorMessage="0" allowBlank="0" type="list">
      <formula1>=rating_scales!A46:A50</formula1>
    </dataValidation>
    <dataValidation sqref="G7" showDropDown="0" showInputMessage="0" showErrorMessage="0" allowBlank="0" type="list">
      <formula1>=rating_scales!A46:A50</formula1>
    </dataValidation>
    <dataValidation sqref="G8" showDropDown="0" showInputMessage="0" showErrorMessage="0" allowBlank="0" type="list">
      <formula1>=rating_scales!A46:A50</formula1>
    </dataValidation>
    <dataValidation sqref="G9" showDropDown="0" showInputMessage="0" showErrorMessage="0" allowBlank="0" type="list">
      <formula1>=rating_scales!A46:A50</formula1>
    </dataValidation>
    <dataValidation sqref="G10" showDropDown="0" showInputMessage="0" showErrorMessage="0" allowBlank="0" type="list">
      <formula1>=rating_scales!A46:A50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2024-03-13T03:08:11Z</dcterms:created>
  <dcterms:modified xsi:type="dcterms:W3CDTF">2024-03-13T05:26:06Z</dcterms:modified>
  <cp:lastModifiedBy>Lirong Wei</cp:lastModifiedBy>
</cp:coreProperties>
</file>