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ba5a81f45963ae/Desktop/PSU- MBA/FIN500/The Advance Company/"/>
    </mc:Choice>
  </mc:AlternateContent>
  <xr:revisionPtr revIDLastSave="14" documentId="8_{A219FD55-16C4-4922-BE4F-63CBE8C5F0BE}" xr6:coauthVersionLast="47" xr6:coauthVersionMax="47" xr10:uidLastSave="{1CF5F6C9-D8B9-472A-8ED4-93E8A2201E53}"/>
  <bookViews>
    <workbookView xWindow="-98" yWindow="-98" windowWidth="20715" windowHeight="13155" xr2:uid="{F3F8E575-B91E-437A-AE1C-10CABD3AA437}"/>
  </bookViews>
  <sheets>
    <sheet name="Income Statements" sheetId="1" r:id="rId1"/>
    <sheet name="Balance sheet" sheetId="2" r:id="rId2"/>
    <sheet name="cash flow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3" l="1"/>
  <c r="H51" i="3"/>
  <c r="I51" i="3"/>
  <c r="E51" i="3"/>
  <c r="G48" i="3"/>
  <c r="H48" i="3"/>
  <c r="I48" i="3"/>
  <c r="E48" i="3"/>
  <c r="G38" i="3"/>
  <c r="H38" i="3"/>
  <c r="I38" i="3"/>
  <c r="E38" i="3"/>
  <c r="G16" i="3"/>
  <c r="G23" i="3" s="1"/>
  <c r="G28" i="3" s="1"/>
  <c r="H16" i="3"/>
  <c r="H23" i="3" s="1"/>
  <c r="H28" i="3" s="1"/>
  <c r="I16" i="3"/>
  <c r="I23" i="3" s="1"/>
  <c r="I28" i="3" s="1"/>
  <c r="E16" i="3"/>
  <c r="E23" i="3" s="1"/>
  <c r="E28" i="3" s="1"/>
  <c r="F51" i="3"/>
  <c r="F48" i="3"/>
  <c r="F38" i="3"/>
  <c r="F16" i="3"/>
  <c r="F23" i="3" s="1"/>
  <c r="F28" i="3" s="1"/>
  <c r="I32" i="2"/>
  <c r="F39" i="2"/>
  <c r="G39" i="2"/>
  <c r="H39" i="2"/>
  <c r="I39" i="2"/>
  <c r="E39" i="2"/>
  <c r="E6" i="1"/>
  <c r="E9" i="1" s="1"/>
  <c r="E13" i="1" s="1"/>
  <c r="E18" i="1" s="1"/>
  <c r="D6" i="1"/>
  <c r="D9" i="1" s="1"/>
  <c r="D13" i="1" s="1"/>
  <c r="D18" i="1" s="1"/>
  <c r="G32" i="2"/>
  <c r="H32" i="2"/>
  <c r="F32" i="2"/>
  <c r="E32" i="2"/>
  <c r="G48" i="2"/>
  <c r="H48" i="2"/>
  <c r="I48" i="2"/>
  <c r="G21" i="2"/>
  <c r="H21" i="2"/>
  <c r="I21" i="2"/>
  <c r="G13" i="2"/>
  <c r="H13" i="2"/>
  <c r="I13" i="2"/>
  <c r="E48" i="2"/>
  <c r="E21" i="2"/>
  <c r="E13" i="2"/>
  <c r="F48" i="2"/>
  <c r="F21" i="2"/>
  <c r="F13" i="2"/>
  <c r="D22" i="1"/>
  <c r="E22" i="1"/>
  <c r="G22" i="1"/>
  <c r="H22" i="1"/>
  <c r="F22" i="1"/>
  <c r="F6" i="1"/>
  <c r="F9" i="1" s="1"/>
  <c r="F13" i="1" s="1"/>
  <c r="F18" i="1" s="1"/>
  <c r="G6" i="1"/>
  <c r="G9" i="1" s="1"/>
  <c r="G13" i="1" s="1"/>
  <c r="G18" i="1" s="1"/>
  <c r="H6" i="1"/>
  <c r="H9" i="1" s="1"/>
  <c r="H13" i="1" s="1"/>
  <c r="H18" i="1" s="1"/>
  <c r="I49" i="2" l="1"/>
  <c r="I50" i="2" s="1"/>
  <c r="E49" i="2"/>
  <c r="E50" i="2" s="1"/>
  <c r="H49" i="2"/>
  <c r="H50" i="2" s="1"/>
  <c r="H22" i="2"/>
  <c r="G49" i="2"/>
  <c r="G50" i="2" s="1"/>
  <c r="G22" i="2"/>
  <c r="I22" i="2"/>
  <c r="F22" i="2"/>
  <c r="F49" i="2"/>
  <c r="F50" i="2" s="1"/>
  <c r="E22" i="2"/>
</calcChain>
</file>

<file path=xl/sharedStrings.xml><?xml version="1.0" encoding="utf-8"?>
<sst xmlns="http://schemas.openxmlformats.org/spreadsheetml/2006/main" count="114" uniqueCount="106">
  <si>
    <t>Sales</t>
  </si>
  <si>
    <t>Cost of Sales</t>
  </si>
  <si>
    <t>Gross Profits</t>
  </si>
  <si>
    <t>Selling&amp;Distribution Exp</t>
  </si>
  <si>
    <t>G&amp;A Exp</t>
  </si>
  <si>
    <t>Operating Profit</t>
  </si>
  <si>
    <t>Finance cost</t>
  </si>
  <si>
    <t>Share in profit of an associate</t>
  </si>
  <si>
    <t>Other income, net</t>
  </si>
  <si>
    <t>Profit before tax</t>
  </si>
  <si>
    <t>Zakat&amp;Income tax Exp</t>
  </si>
  <si>
    <t>Zakat</t>
  </si>
  <si>
    <t>Current Tax</t>
  </si>
  <si>
    <t>Deferred Tax</t>
  </si>
  <si>
    <t>Profit for the year</t>
  </si>
  <si>
    <t>Earning per share</t>
  </si>
  <si>
    <t>Basic&amp;diluted</t>
  </si>
  <si>
    <t>Profit/(Loss) attributable to:</t>
  </si>
  <si>
    <t>Equity holders of the parent company</t>
  </si>
  <si>
    <t>Non-controlling interest</t>
  </si>
  <si>
    <t>Assets</t>
  </si>
  <si>
    <t>Non-Current Assets</t>
  </si>
  <si>
    <t>Property, plant &amp; equipments</t>
  </si>
  <si>
    <t>Right-of-use assets</t>
  </si>
  <si>
    <t>intangible assets</t>
  </si>
  <si>
    <t>investment in an associate</t>
  </si>
  <si>
    <t>investment in an unconsolidated subsidiary</t>
  </si>
  <si>
    <t>Equity investment at fair value through other comperhensive income</t>
  </si>
  <si>
    <t>Other non-current assets</t>
  </si>
  <si>
    <t>Total non-current assets</t>
  </si>
  <si>
    <t>Current Assets</t>
  </si>
  <si>
    <t>Inventories</t>
  </si>
  <si>
    <t>Trade receivables</t>
  </si>
  <si>
    <t>Prepayment &amp; other current assets</t>
  </si>
  <si>
    <t>short term investments</t>
  </si>
  <si>
    <t>Cash &amp; cash equivalents</t>
  </si>
  <si>
    <t>Total Current assets</t>
  </si>
  <si>
    <t>Total Assets</t>
  </si>
  <si>
    <t>Equity &amp; Liabilities</t>
  </si>
  <si>
    <t>Equity</t>
  </si>
  <si>
    <t>Share capital</t>
  </si>
  <si>
    <t>Statutory reserve</t>
  </si>
  <si>
    <t>Other components of equity</t>
  </si>
  <si>
    <t>Retained earnings</t>
  </si>
  <si>
    <t>Total Equity</t>
  </si>
  <si>
    <t>Non-Current Liabilities</t>
  </si>
  <si>
    <t>Non-current portion of lease liabilities</t>
  </si>
  <si>
    <t>Employees' defined benefit liabilities &amp; other benefits</t>
  </si>
  <si>
    <t>Deferred tax liabilities, net</t>
  </si>
  <si>
    <t>Total non-current Liabilities</t>
  </si>
  <si>
    <t>Current Liabilities</t>
  </si>
  <si>
    <t>Sukuk</t>
  </si>
  <si>
    <t>Current portion of lease liabilities</t>
  </si>
  <si>
    <t>Trade payable</t>
  </si>
  <si>
    <t>Accruals &amp; other current liabilities</t>
  </si>
  <si>
    <t>Zakat &amp; income tax provision</t>
  </si>
  <si>
    <t>Dividends payable</t>
  </si>
  <si>
    <t>Total Current Liabilities</t>
  </si>
  <si>
    <t>Total Liabilities</t>
  </si>
  <si>
    <t>Total Equity &amp; Liabilities</t>
  </si>
  <si>
    <t>Investment at fair value through profit or loss</t>
  </si>
  <si>
    <t>General reserve</t>
  </si>
  <si>
    <t>Long term retentions</t>
  </si>
  <si>
    <t>Murabaha loan</t>
  </si>
  <si>
    <t>Treasury shares</t>
  </si>
  <si>
    <t>SIDF loan</t>
  </si>
  <si>
    <t>Operating Activities</t>
  </si>
  <si>
    <t>Profit before Zakat &amp; income tax</t>
  </si>
  <si>
    <t>Depreciation</t>
  </si>
  <si>
    <t>Amortisation</t>
  </si>
  <si>
    <t>Depreciation of right-of-use assets</t>
  </si>
  <si>
    <t>Loss on disposal of property, plant and equipment</t>
  </si>
  <si>
    <t>share in profit of an associate</t>
  </si>
  <si>
    <t>Working capital adjustments:</t>
  </si>
  <si>
    <t>Cash from operation</t>
  </si>
  <si>
    <t>Employees' defined benefit liabilities &amp; other benefits paid</t>
  </si>
  <si>
    <t>Finance costs paid</t>
  </si>
  <si>
    <t>Zakat &amp; income tax paid</t>
  </si>
  <si>
    <t>Net Cash flows from operating activities</t>
  </si>
  <si>
    <t>Investing Activities</t>
  </si>
  <si>
    <t>Net movement in short term investments</t>
  </si>
  <si>
    <t>Additions to equity investment at FVOCI</t>
  </si>
  <si>
    <t>Additions to intangible assets</t>
  </si>
  <si>
    <t>Additions to property, plant and equipment</t>
  </si>
  <si>
    <t>Net movement in other non-current assets</t>
  </si>
  <si>
    <t>Net Cash flows from investing activities</t>
  </si>
  <si>
    <t>Financing Activities</t>
  </si>
  <si>
    <t>Repayment of term loan</t>
  </si>
  <si>
    <t>Repayment of Sukuk</t>
  </si>
  <si>
    <t>Payment of lease liabilities</t>
  </si>
  <si>
    <t>Dividends paid</t>
  </si>
  <si>
    <t>Net Cash flows from Financing activities</t>
  </si>
  <si>
    <t>Net decrease in cash &amp; cash equivalents</t>
  </si>
  <si>
    <t>Cash &amp; cash equivalents at the beginning of the year</t>
  </si>
  <si>
    <t>Cash &amp; cash equivalents at the end of the year</t>
  </si>
  <si>
    <t xml:space="preserve">Adjustment to reconcile Profit before zakat &amp; income tax to net cash flow from operations: </t>
  </si>
  <si>
    <t>Gain on disposal of property, plant and equipment</t>
  </si>
  <si>
    <t>Share -based payment Exp</t>
  </si>
  <si>
    <t>Dividends received from an associate</t>
  </si>
  <si>
    <t>Movement in long term retentions payable</t>
  </si>
  <si>
    <t>Investment in subsidiary by a non-controlling shareholder</t>
  </si>
  <si>
    <t>Purchase of treasury shares</t>
  </si>
  <si>
    <t>Proceeds from SIDF loan, net</t>
  </si>
  <si>
    <t>Proceeds from short term Murabaha</t>
  </si>
  <si>
    <t>Payment from short term Murabaha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</si>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</sst>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8" formatCode="_(* #,##0.000_);_(* \(#,##0.00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1" fontId="0" fillId="0" borderId="0" xfId="0" applyNumberFormat="1"/>
    <xf numFmtId="41" fontId="1" fillId="0" borderId="0" xfId="0" applyNumberFormat="1" applyFont="1"/>
    <xf numFmtId="168" fontId="0" fillId="0" borderId="0" xfId="0" applyNumberFormat="1"/>
    <xf numFmtId="0" fontId="0" fillId="0" borderId="0" xfId="0" applyFont="1"/>
    <xf numFmtId="41" fontId="0" fillId="0" borderId="0" xfId="0" applyNumberFormat="1" applyFont="1"/>
    <xf numFmtId="0" fontId="0" fillId="0" borderId="0" xfId="0" applyAlignment="1">
      <alignment wrapText="1"/>
    </xf>
    <xf numFmtId="41" fontId="1" fillId="0" borderId="1" xfId="0" applyNumberFormat="1" applyFont="1" applyBorder="1"/>
    <xf numFmtId="41" fontId="0" fillId="0" borderId="0" xfId="0" applyNumberFormat="1" applyAlignment="1">
      <alignment vertical="center"/>
    </xf>
    <xf numFmtId="41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5" fontId="1" fillId="0" borderId="0" xfId="0" applyNumberFormat="1" applyFont="1"/>
    <xf numFmtId="0" fontId="1" fillId="0" borderId="0" xfId="0" applyFont="1" applyAlignment="1">
      <alignment horizontal="center"/>
    </xf>
    <xf numFmtId="41" fontId="0" fillId="0" borderId="2" xfId="0" applyNumberFormat="1" applyBorder="1"/>
    <xf numFmtId="41" fontId="0" fillId="0" borderId="2" xfId="0" applyNumberFormat="1" applyFont="1" applyBorder="1"/>
    <xf numFmtId="0" fontId="0" fillId="0" borderId="0" xfId="0" applyAlignment="1">
      <alignment horizontal="left"/>
    </xf>
    <xf numFmtId="41" fontId="0" fillId="0" borderId="2" xfId="0" applyNumberForma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left" wrapText="1"/>
    </xf>
    <xf numFmtId="41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38647</xdr:colOff>
      <xdr:row>21</xdr:row>
      <xdr:rowOff>45142</xdr:rowOff>
    </xdr:from>
    <xdr:to>
      <xdr:col>2</xdr:col>
      <xdr:colOff>86527</xdr:colOff>
      <xdr:row>21</xdr:row>
      <xdr:rowOff>71062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D9A925-8A51-04AC-DE8F-78133F30659B}"/>
                </a:ext>
              </a:extLst>
            </xdr14:cNvPr>
            <xdr14:cNvContentPartPr/>
          </xdr14:nvContentPartPr>
          <xdr14:nvPr macro=""/>
          <xdr14:xfrm>
            <a:off x="1091160" y="4393305"/>
            <a:ext cx="47880" cy="259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D9A925-8A51-04AC-DE8F-78133F30659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2160" y="4384305"/>
              <a:ext cx="6552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349500</xdr:colOff>
      <xdr:row>21</xdr:row>
      <xdr:rowOff>111742</xdr:rowOff>
    </xdr:from>
    <xdr:to>
      <xdr:col>1</xdr:col>
      <xdr:colOff>393420</xdr:colOff>
      <xdr:row>21</xdr:row>
      <xdr:rowOff>167182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6813566-CD3D-285A-E6B6-325D43C26E0D}"/>
                </a:ext>
              </a:extLst>
            </xdr14:cNvPr>
            <xdr14:cNvContentPartPr/>
          </xdr14:nvContentPartPr>
          <xdr14:nvPr macro=""/>
          <xdr14:xfrm>
            <a:off x="997200" y="4459905"/>
            <a:ext cx="43920" cy="554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6813566-CD3D-285A-E6B6-325D43C26E0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8560" y="4451265"/>
              <a:ext cx="61560" cy="73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8:42:47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71 9672 0 0,'0'0'1032'0'0,"4"0"-1032"0"0,-1 0 0 0 0,1-4 80 0 0,0 4-16 0 0,3 0-64 0 0,2-3 96 0 0,-2 3-96 0 0,4-2-128 0 0,-3-3 24 0 0,3 3 8 0 0,0-5-416 0 0,1 0-88 0 0,-1 0-8 0 0,8-13-1848 0 0,-8 6-360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8:42:48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1 11720 0 0,'0'0'1170'0'0,"-1"1"-1071"0"0,0 0-96 0 0,0 0 0 0 0,0 0 0 0 0,0 0-1 0 0,0 0 1 0 0,0 0 0 0 0,0 0 0 0 0,1 0 0 0 0,-1 0 0 0 0,0 1 0 0 0,1-1-1 0 0,-1 0 1 0 0,1 0 0 0 0,-1 1 0 0 0,0 1 0 0 0,0 1 29 0 0,0-2 96 0 0,20 4 10 0 0,-16-5-130 0 0,1-1 0 0 0,-1 1 0 0 0,1-1 0 0 0,-1 0 0 0 0,0 0 1 0 0,1-1-1 0 0,-1 1 0 0 0,1-1 0 0 0,-1 0 0 0 0,6-1 0 0 0,30-16-167 0 0,-29 13-23 0 0,-8 4-18 0 0</inkml:trace>
  <inkml:trace contextRef="#ctx0" brushRef="#br0" timeOffset="1">16 70 11976 0 0,'0'10'1064'0'0,"0"-3"-848"0"0,-7 3-216 0 0,3 1 0 0 0,4-1 160 0 0,0-1 0 0 0,-4 1-8 0 0,4-3 0 0 0,4 0-632 0 0,3-4-768 0 0,8-6-2080 0 0,0-4-536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DD87-37AA-4FCA-98F2-868E1476D3C7}">
  <dimension ref="B3:H24"/>
  <sheetViews>
    <sheetView showGridLines="0" tabSelected="1" zoomScaleNormal="100" workbookViewId="0">
      <selection activeCell="K10" sqref="K10"/>
    </sheetView>
  </sheetViews>
  <sheetFormatPr defaultRowHeight="14.25" x14ac:dyDescent="0.45"/>
  <cols>
    <col min="2" max="2" width="10.59765625" bestFit="1" customWidth="1"/>
    <col min="3" max="3" width="30.6640625" bestFit="1" customWidth="1"/>
    <col min="4" max="4" width="10.59765625" bestFit="1" customWidth="1"/>
    <col min="5" max="6" width="10.59765625" customWidth="1"/>
    <col min="7" max="8" width="10.59765625" bestFit="1" customWidth="1"/>
  </cols>
  <sheetData>
    <row r="3" spans="2:8" x14ac:dyDescent="0.45">
      <c r="D3" s="15">
        <v>2018</v>
      </c>
      <c r="E3" s="15">
        <v>2019</v>
      </c>
      <c r="F3" s="15">
        <v>2020</v>
      </c>
      <c r="G3" s="15">
        <v>2021</v>
      </c>
      <c r="H3" s="15">
        <v>2022</v>
      </c>
    </row>
    <row r="4" spans="2:8" x14ac:dyDescent="0.45">
      <c r="B4" t="s">
        <v>0</v>
      </c>
      <c r="D4" s="2">
        <v>2748212</v>
      </c>
      <c r="E4" s="2">
        <v>2594508</v>
      </c>
      <c r="F4" s="2">
        <v>2231354</v>
      </c>
      <c r="G4" s="2">
        <v>3111319</v>
      </c>
      <c r="H4" s="2">
        <v>2948471</v>
      </c>
    </row>
    <row r="5" spans="2:8" x14ac:dyDescent="0.45">
      <c r="B5" s="25" t="s">
        <v>1</v>
      </c>
      <c r="D5" s="16">
        <v>-1920634</v>
      </c>
      <c r="E5" s="16">
        <v>-1695313</v>
      </c>
      <c r="F5" s="16">
        <v>-1502135</v>
      </c>
      <c r="G5" s="16">
        <v>-2052404</v>
      </c>
      <c r="H5" s="16">
        <v>-2412176</v>
      </c>
    </row>
    <row r="6" spans="2:8" x14ac:dyDescent="0.45">
      <c r="B6" s="1" t="s">
        <v>2</v>
      </c>
      <c r="D6" s="3">
        <f>SUM(D4:D5)</f>
        <v>827578</v>
      </c>
      <c r="E6" s="3">
        <f>SUM(E4:E5)</f>
        <v>899195</v>
      </c>
      <c r="F6" s="3">
        <f t="shared" ref="F6:H6" si="0">SUM(F4:F5)</f>
        <v>729219</v>
      </c>
      <c r="G6" s="3">
        <f t="shared" si="0"/>
        <v>1058915</v>
      </c>
      <c r="H6" s="3">
        <f t="shared" si="0"/>
        <v>536295</v>
      </c>
    </row>
    <row r="7" spans="2:8" x14ac:dyDescent="0.45">
      <c r="B7" t="s">
        <v>3</v>
      </c>
      <c r="D7" s="2">
        <v>-19800</v>
      </c>
      <c r="E7" s="2">
        <v>-26377</v>
      </c>
      <c r="F7" s="2">
        <v>-26954</v>
      </c>
      <c r="G7" s="2">
        <v>-25426</v>
      </c>
      <c r="H7" s="2">
        <v>-32054</v>
      </c>
    </row>
    <row r="8" spans="2:8" x14ac:dyDescent="0.45">
      <c r="B8" s="25" t="s">
        <v>4</v>
      </c>
      <c r="D8" s="16">
        <v>-107403</v>
      </c>
      <c r="E8" s="16">
        <v>-140595</v>
      </c>
      <c r="F8" s="16">
        <v>-109811</v>
      </c>
      <c r="G8" s="16">
        <v>-168817</v>
      </c>
      <c r="H8" s="16">
        <v>-105273</v>
      </c>
    </row>
    <row r="9" spans="2:8" x14ac:dyDescent="0.45">
      <c r="B9" s="1" t="s">
        <v>5</v>
      </c>
      <c r="D9" s="3">
        <f>SUM(D6:D8)</f>
        <v>700375</v>
      </c>
      <c r="E9" s="3">
        <f t="shared" ref="E9:H9" si="1">SUM(E6:E8)</f>
        <v>732223</v>
      </c>
      <c r="F9" s="3">
        <f t="shared" si="1"/>
        <v>592454</v>
      </c>
      <c r="G9" s="3">
        <f t="shared" si="1"/>
        <v>864672</v>
      </c>
      <c r="H9" s="3">
        <f t="shared" si="1"/>
        <v>398968</v>
      </c>
    </row>
    <row r="10" spans="2:8" x14ac:dyDescent="0.45">
      <c r="B10" t="s">
        <v>6</v>
      </c>
      <c r="D10" s="2">
        <v>-38515</v>
      </c>
      <c r="E10" s="2">
        <v>-39809</v>
      </c>
      <c r="F10" s="2">
        <v>-5539</v>
      </c>
      <c r="G10" s="2">
        <v>-15955</v>
      </c>
      <c r="H10" s="2">
        <v>-1393</v>
      </c>
    </row>
    <row r="11" spans="2:8" x14ac:dyDescent="0.45">
      <c r="B11" t="s">
        <v>7</v>
      </c>
      <c r="D11" s="2">
        <v>66878</v>
      </c>
      <c r="E11" s="2">
        <v>76587</v>
      </c>
      <c r="F11" s="2">
        <v>34360</v>
      </c>
      <c r="G11" s="2">
        <v>10825</v>
      </c>
      <c r="H11" s="2">
        <v>-109099</v>
      </c>
    </row>
    <row r="12" spans="2:8" x14ac:dyDescent="0.45">
      <c r="B12" s="25" t="s">
        <v>8</v>
      </c>
      <c r="D12" s="16">
        <v>16624</v>
      </c>
      <c r="E12" s="16">
        <v>19616</v>
      </c>
      <c r="F12" s="16">
        <v>3083</v>
      </c>
      <c r="G12" s="16">
        <v>11153</v>
      </c>
      <c r="H12" s="16">
        <v>7264</v>
      </c>
    </row>
    <row r="13" spans="2:8" x14ac:dyDescent="0.45">
      <c r="B13" s="1" t="s">
        <v>9</v>
      </c>
      <c r="D13" s="3">
        <f>SUM(D9:D12)</f>
        <v>745362</v>
      </c>
      <c r="E13" s="3">
        <f t="shared" ref="E13:H13" si="2">SUM(E9:E12)</f>
        <v>788617</v>
      </c>
      <c r="F13" s="3">
        <f t="shared" si="2"/>
        <v>624358</v>
      </c>
      <c r="G13" s="3">
        <f t="shared" si="2"/>
        <v>870695</v>
      </c>
      <c r="H13" s="3">
        <f t="shared" si="2"/>
        <v>295740</v>
      </c>
    </row>
    <row r="14" spans="2:8" x14ac:dyDescent="0.45">
      <c r="B14" t="s">
        <v>10</v>
      </c>
      <c r="D14" s="2"/>
      <c r="E14" s="2"/>
      <c r="F14" s="2"/>
      <c r="G14" s="2"/>
      <c r="H14" s="2"/>
    </row>
    <row r="15" spans="2:8" x14ac:dyDescent="0.45">
      <c r="C15" t="s">
        <v>11</v>
      </c>
      <c r="D15" s="2">
        <v>-27640</v>
      </c>
      <c r="E15" s="2">
        <v>-28310</v>
      </c>
      <c r="F15" s="2">
        <v>-27768</v>
      </c>
      <c r="G15" s="2">
        <v>-57047</v>
      </c>
      <c r="H15" s="2">
        <v>-2918</v>
      </c>
    </row>
    <row r="16" spans="2:8" x14ac:dyDescent="0.45">
      <c r="C16" t="s">
        <v>12</v>
      </c>
      <c r="D16" s="2">
        <v>-963</v>
      </c>
      <c r="E16" s="2">
        <v>-1276</v>
      </c>
      <c r="F16" s="2">
        <v>-860</v>
      </c>
      <c r="G16" s="2">
        <v>-1865</v>
      </c>
      <c r="H16" s="2">
        <v>-439</v>
      </c>
    </row>
    <row r="17" spans="2:8" x14ac:dyDescent="0.45">
      <c r="C17" t="s">
        <v>13</v>
      </c>
      <c r="D17" s="2">
        <v>201</v>
      </c>
      <c r="E17" s="2">
        <v>277</v>
      </c>
      <c r="F17" s="2">
        <v>-141</v>
      </c>
      <c r="G17" s="2">
        <v>0</v>
      </c>
      <c r="H17" s="2">
        <v>0</v>
      </c>
    </row>
    <row r="18" spans="2:8" ht="14.65" thickBot="1" x14ac:dyDescent="0.5">
      <c r="B18" s="1" t="s">
        <v>14</v>
      </c>
      <c r="D18" s="8">
        <f>SUM(D13,D15:D17)</f>
        <v>716960</v>
      </c>
      <c r="E18" s="8">
        <f t="shared" ref="E18:H18" si="3">SUM(E13,E15:E17)</f>
        <v>759308</v>
      </c>
      <c r="F18" s="8">
        <f t="shared" si="3"/>
        <v>595589</v>
      </c>
      <c r="G18" s="8">
        <f t="shared" si="3"/>
        <v>811783</v>
      </c>
      <c r="H18" s="8">
        <f t="shared" si="3"/>
        <v>292383</v>
      </c>
    </row>
    <row r="19" spans="2:8" ht="14.65" thickTop="1" x14ac:dyDescent="0.45">
      <c r="B19" s="5" t="s">
        <v>17</v>
      </c>
      <c r="C19" s="5"/>
      <c r="D19" s="6"/>
      <c r="E19" s="6"/>
      <c r="F19" s="6"/>
      <c r="G19" s="6"/>
      <c r="H19" s="3"/>
    </row>
    <row r="20" spans="2:8" x14ac:dyDescent="0.45">
      <c r="C20" s="5" t="s">
        <v>18</v>
      </c>
      <c r="D20" s="6">
        <v>0</v>
      </c>
      <c r="E20" s="6">
        <v>0</v>
      </c>
      <c r="F20" s="6">
        <v>595589</v>
      </c>
      <c r="G20" s="6">
        <v>815395</v>
      </c>
      <c r="H20" s="6">
        <v>294501</v>
      </c>
    </row>
    <row r="21" spans="2:8" x14ac:dyDescent="0.45">
      <c r="C21" s="5" t="s">
        <v>19</v>
      </c>
      <c r="D21" s="17">
        <v>0</v>
      </c>
      <c r="E21" s="17">
        <v>0</v>
      </c>
      <c r="F21" s="17">
        <v>0</v>
      </c>
      <c r="G21" s="17">
        <v>-3612</v>
      </c>
      <c r="H21" s="17">
        <v>-2118</v>
      </c>
    </row>
    <row r="22" spans="2:8" x14ac:dyDescent="0.45">
      <c r="C22" s="5"/>
      <c r="D22" s="3">
        <f t="shared" ref="D22:E22" si="4">SUM(D20:D21)</f>
        <v>0</v>
      </c>
      <c r="E22" s="3">
        <f t="shared" si="4"/>
        <v>0</v>
      </c>
      <c r="F22" s="3">
        <f>SUM(F20:F21)</f>
        <v>595589</v>
      </c>
      <c r="G22" s="3">
        <f t="shared" ref="G22:H22" si="5">SUM(G20:G21)</f>
        <v>811783</v>
      </c>
      <c r="H22" s="3">
        <f t="shared" si="5"/>
        <v>292383</v>
      </c>
    </row>
    <row r="23" spans="2:8" x14ac:dyDescent="0.45">
      <c r="B23" t="s">
        <v>15</v>
      </c>
      <c r="D23" s="2"/>
      <c r="E23" s="2"/>
      <c r="F23" s="2"/>
      <c r="G23" s="2"/>
      <c r="H23" s="2"/>
    </row>
    <row r="24" spans="2:8" x14ac:dyDescent="0.45">
      <c r="C24" t="s">
        <v>16</v>
      </c>
      <c r="D24" s="4">
        <v>3.3119999999999998</v>
      </c>
      <c r="E24" s="4">
        <v>3.508</v>
      </c>
      <c r="F24" s="4">
        <v>2.7509999999999999</v>
      </c>
      <c r="G24" s="4">
        <v>3.7669999999999999</v>
      </c>
      <c r="H24" s="4">
        <v>1.135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3151-18D8-44F0-BE1E-63054308E6BA}">
  <dimension ref="B3:I51"/>
  <sheetViews>
    <sheetView showGridLines="0" workbookViewId="0">
      <selection activeCell="D24" sqref="D24"/>
    </sheetView>
  </sheetViews>
  <sheetFormatPr defaultRowHeight="14.25" x14ac:dyDescent="0.45"/>
  <cols>
    <col min="2" max="2" width="5.6640625" bestFit="1" customWidth="1"/>
    <col min="3" max="3" width="5.6640625" customWidth="1"/>
    <col min="4" max="4" width="55.53125" bestFit="1" customWidth="1"/>
    <col min="5" max="9" width="9.86328125" bestFit="1" customWidth="1"/>
  </cols>
  <sheetData>
    <row r="3" spans="2:9" x14ac:dyDescent="0.45">
      <c r="E3" s="14">
        <v>43465</v>
      </c>
      <c r="F3" s="14">
        <v>43830</v>
      </c>
      <c r="G3" s="14">
        <v>44196</v>
      </c>
      <c r="H3" s="14">
        <v>44561</v>
      </c>
      <c r="I3" s="14">
        <v>44926</v>
      </c>
    </row>
    <row r="4" spans="2:9" x14ac:dyDescent="0.45">
      <c r="B4" s="1" t="s">
        <v>20</v>
      </c>
      <c r="E4" s="2"/>
      <c r="F4" s="2"/>
      <c r="G4" s="2"/>
      <c r="H4" s="2"/>
      <c r="I4" s="2"/>
    </row>
    <row r="5" spans="2:9" x14ac:dyDescent="0.45">
      <c r="C5" t="s">
        <v>21</v>
      </c>
      <c r="E5" s="2"/>
      <c r="F5" s="2"/>
      <c r="G5" s="2"/>
      <c r="H5" s="2"/>
      <c r="I5" s="2"/>
    </row>
    <row r="6" spans="2:9" x14ac:dyDescent="0.45">
      <c r="D6" s="18" t="s">
        <v>22</v>
      </c>
      <c r="E6" s="9">
        <v>2018405</v>
      </c>
      <c r="F6" s="9">
        <v>1778970</v>
      </c>
      <c r="G6" s="9">
        <v>1756446</v>
      </c>
      <c r="H6" s="9">
        <v>2984724</v>
      </c>
      <c r="I6" s="9">
        <v>5184951</v>
      </c>
    </row>
    <row r="7" spans="2:9" x14ac:dyDescent="0.45">
      <c r="D7" s="18" t="s">
        <v>23</v>
      </c>
      <c r="E7" s="9">
        <v>0</v>
      </c>
      <c r="F7" s="9">
        <v>13397</v>
      </c>
      <c r="G7" s="9">
        <v>12196</v>
      </c>
      <c r="H7" s="9">
        <v>192109</v>
      </c>
      <c r="I7" s="9">
        <v>184736</v>
      </c>
    </row>
    <row r="8" spans="2:9" x14ac:dyDescent="0.45">
      <c r="D8" s="18" t="s">
        <v>24</v>
      </c>
      <c r="E8" s="9">
        <v>2439</v>
      </c>
      <c r="F8" s="9">
        <v>2092</v>
      </c>
      <c r="G8" s="9">
        <v>0</v>
      </c>
      <c r="H8" s="9">
        <v>0</v>
      </c>
      <c r="I8" s="9">
        <v>0</v>
      </c>
    </row>
    <row r="9" spans="2:9" x14ac:dyDescent="0.45">
      <c r="D9" s="18" t="s">
        <v>25</v>
      </c>
      <c r="E9" s="9">
        <v>579074</v>
      </c>
      <c r="F9" s="9">
        <v>637483</v>
      </c>
      <c r="G9" s="9">
        <v>692935</v>
      </c>
      <c r="H9" s="9">
        <v>636926</v>
      </c>
      <c r="I9" s="9">
        <v>484041</v>
      </c>
    </row>
    <row r="10" spans="2:9" x14ac:dyDescent="0.45">
      <c r="D10" s="18" t="s">
        <v>26</v>
      </c>
      <c r="E10" s="9">
        <v>376</v>
      </c>
      <c r="F10" s="9">
        <v>376</v>
      </c>
      <c r="G10" s="9">
        <v>376</v>
      </c>
      <c r="H10" s="9">
        <v>376</v>
      </c>
      <c r="I10" s="9">
        <v>376</v>
      </c>
    </row>
    <row r="11" spans="2:9" x14ac:dyDescent="0.45">
      <c r="D11" s="18" t="s">
        <v>27</v>
      </c>
      <c r="E11" s="9">
        <v>609199</v>
      </c>
      <c r="F11" s="9">
        <v>582448</v>
      </c>
      <c r="G11" s="9">
        <v>582226</v>
      </c>
      <c r="H11" s="9">
        <v>788504</v>
      </c>
      <c r="I11" s="9">
        <v>460126</v>
      </c>
    </row>
    <row r="12" spans="2:9" x14ac:dyDescent="0.45">
      <c r="D12" s="18" t="s">
        <v>28</v>
      </c>
      <c r="E12" s="19">
        <v>144087</v>
      </c>
      <c r="F12" s="19">
        <v>259953</v>
      </c>
      <c r="G12" s="19">
        <v>261269</v>
      </c>
      <c r="H12" s="19">
        <v>232332</v>
      </c>
      <c r="I12" s="19">
        <v>217611</v>
      </c>
    </row>
    <row r="13" spans="2:9" x14ac:dyDescent="0.45">
      <c r="C13" s="1" t="s">
        <v>29</v>
      </c>
      <c r="D13" s="24"/>
      <c r="E13" s="10">
        <f>SUM(E6:E12)</f>
        <v>3353580</v>
      </c>
      <c r="F13" s="10">
        <f>SUM(F6:F12)</f>
        <v>3274719</v>
      </c>
      <c r="G13" s="10">
        <f t="shared" ref="G13:I13" si="0">SUM(G6:G12)</f>
        <v>3305448</v>
      </c>
      <c r="H13" s="10">
        <f t="shared" si="0"/>
        <v>4834971</v>
      </c>
      <c r="I13" s="10">
        <f t="shared" si="0"/>
        <v>6531841</v>
      </c>
    </row>
    <row r="14" spans="2:9" x14ac:dyDescent="0.45">
      <c r="C14" t="s">
        <v>30</v>
      </c>
      <c r="D14" s="21"/>
      <c r="E14" s="11"/>
      <c r="F14" s="9"/>
      <c r="G14" s="9"/>
      <c r="H14" s="9"/>
      <c r="I14" s="9"/>
    </row>
    <row r="15" spans="2:9" x14ac:dyDescent="0.45">
      <c r="D15" s="21" t="s">
        <v>31</v>
      </c>
      <c r="E15" s="9">
        <v>152023</v>
      </c>
      <c r="F15" s="9">
        <v>131989</v>
      </c>
      <c r="G15" s="9">
        <v>174817</v>
      </c>
      <c r="H15" s="9">
        <v>201592</v>
      </c>
      <c r="I15" s="9">
        <v>180678</v>
      </c>
    </row>
    <row r="16" spans="2:9" x14ac:dyDescent="0.45">
      <c r="D16" s="21" t="s">
        <v>32</v>
      </c>
      <c r="E16" s="9">
        <v>276581</v>
      </c>
      <c r="F16" s="9">
        <v>311056</v>
      </c>
      <c r="G16" s="9">
        <v>328043</v>
      </c>
      <c r="H16" s="9">
        <v>434561</v>
      </c>
      <c r="I16" s="9">
        <v>354293</v>
      </c>
    </row>
    <row r="17" spans="2:9" ht="14.75" customHeight="1" x14ac:dyDescent="0.45">
      <c r="D17" s="11" t="s">
        <v>33</v>
      </c>
      <c r="E17" s="9">
        <v>61444</v>
      </c>
      <c r="F17" s="9">
        <v>36925</v>
      </c>
      <c r="G17" s="9">
        <v>88590</v>
      </c>
      <c r="H17" s="9">
        <v>104325</v>
      </c>
      <c r="I17" s="9">
        <v>165009</v>
      </c>
    </row>
    <row r="18" spans="2:9" x14ac:dyDescent="0.45">
      <c r="D18" s="21" t="s">
        <v>34</v>
      </c>
      <c r="E18" s="9">
        <v>660000</v>
      </c>
      <c r="F18" s="9">
        <v>0</v>
      </c>
      <c r="G18" s="9">
        <v>0</v>
      </c>
      <c r="H18" s="9">
        <v>0</v>
      </c>
      <c r="I18" s="9">
        <v>0</v>
      </c>
    </row>
    <row r="19" spans="2:9" x14ac:dyDescent="0.45">
      <c r="D19" s="21" t="s">
        <v>60</v>
      </c>
      <c r="E19" s="9">
        <v>0</v>
      </c>
      <c r="F19" s="9">
        <v>0</v>
      </c>
      <c r="G19" s="9">
        <v>0</v>
      </c>
      <c r="H19" s="9">
        <v>72333</v>
      </c>
      <c r="I19" s="9">
        <v>0</v>
      </c>
    </row>
    <row r="20" spans="2:9" x14ac:dyDescent="0.45">
      <c r="D20" s="21" t="s">
        <v>35</v>
      </c>
      <c r="E20" s="9">
        <v>192720</v>
      </c>
      <c r="F20" s="9">
        <v>47899</v>
      </c>
      <c r="G20" s="9">
        <v>61921</v>
      </c>
      <c r="H20" s="9">
        <v>242886</v>
      </c>
      <c r="I20" s="9">
        <v>1006535</v>
      </c>
    </row>
    <row r="21" spans="2:9" x14ac:dyDescent="0.45">
      <c r="C21" s="1" t="s">
        <v>36</v>
      </c>
      <c r="D21" s="24"/>
      <c r="E21" s="10">
        <f>SUM(E15:E20)</f>
        <v>1342768</v>
      </c>
      <c r="F21" s="10">
        <f>SUM(F15:F20)</f>
        <v>527869</v>
      </c>
      <c r="G21" s="10">
        <f t="shared" ref="G21:I21" si="1">SUM(G15:G20)</f>
        <v>653371</v>
      </c>
      <c r="H21" s="10">
        <f t="shared" si="1"/>
        <v>1055697</v>
      </c>
      <c r="I21" s="10">
        <f t="shared" si="1"/>
        <v>1706515</v>
      </c>
    </row>
    <row r="22" spans="2:9" ht="14.65" thickBot="1" x14ac:dyDescent="0.5">
      <c r="B22" s="1" t="s">
        <v>37</v>
      </c>
      <c r="C22" s="1"/>
      <c r="D22" s="24"/>
      <c r="E22" s="12">
        <f>SUM(E13,E21)</f>
        <v>4696348</v>
      </c>
      <c r="F22" s="12">
        <f>SUM(F13,F21)</f>
        <v>3802588</v>
      </c>
      <c r="G22" s="12">
        <f t="shared" ref="G22:I22" si="2">SUM(G13,G21)</f>
        <v>3958819</v>
      </c>
      <c r="H22" s="12">
        <f t="shared" si="2"/>
        <v>5890668</v>
      </c>
      <c r="I22" s="12">
        <f t="shared" si="2"/>
        <v>8238356</v>
      </c>
    </row>
    <row r="23" spans="2:9" ht="14.65" thickTop="1" x14ac:dyDescent="0.45">
      <c r="B23" s="1" t="s">
        <v>38</v>
      </c>
      <c r="D23" s="21"/>
      <c r="E23" s="9"/>
      <c r="F23" s="9"/>
      <c r="G23" s="9"/>
      <c r="H23" s="9"/>
      <c r="I23" s="9"/>
    </row>
    <row r="24" spans="2:9" x14ac:dyDescent="0.45">
      <c r="C24" s="1" t="s">
        <v>39</v>
      </c>
      <c r="D24" s="21"/>
      <c r="E24" s="9"/>
      <c r="F24" s="9"/>
      <c r="G24" s="9"/>
      <c r="H24" s="9"/>
      <c r="I24" s="9"/>
    </row>
    <row r="25" spans="2:9" x14ac:dyDescent="0.45">
      <c r="D25" s="21" t="s">
        <v>40</v>
      </c>
      <c r="E25" s="9">
        <v>1967940</v>
      </c>
      <c r="F25" s="9">
        <v>2164734</v>
      </c>
      <c r="G25" s="9">
        <v>2164734</v>
      </c>
      <c r="H25" s="9">
        <v>2164734</v>
      </c>
      <c r="I25" s="9">
        <v>2600000</v>
      </c>
    </row>
    <row r="26" spans="2:9" x14ac:dyDescent="0.45">
      <c r="D26" s="21" t="s">
        <v>64</v>
      </c>
      <c r="E26" s="9">
        <v>0</v>
      </c>
      <c r="F26" s="9">
        <v>0</v>
      </c>
      <c r="G26" s="9">
        <v>0</v>
      </c>
      <c r="H26" s="9">
        <v>0</v>
      </c>
      <c r="I26" s="9">
        <v>-49926</v>
      </c>
    </row>
    <row r="27" spans="2:9" x14ac:dyDescent="0.45">
      <c r="D27" s="21" t="s">
        <v>41</v>
      </c>
      <c r="E27" s="9">
        <v>561012</v>
      </c>
      <c r="F27" s="9">
        <v>636943</v>
      </c>
      <c r="G27" s="9">
        <v>696502</v>
      </c>
      <c r="H27" s="9">
        <v>696502</v>
      </c>
      <c r="I27" s="9">
        <v>464792</v>
      </c>
    </row>
    <row r="28" spans="2:9" x14ac:dyDescent="0.45">
      <c r="D28" s="21" t="s">
        <v>61</v>
      </c>
      <c r="E28" s="9">
        <v>0</v>
      </c>
      <c r="F28" s="9">
        <v>0</v>
      </c>
      <c r="G28" s="9">
        <v>0</v>
      </c>
      <c r="H28" s="9">
        <v>81539</v>
      </c>
      <c r="I28" s="9">
        <v>0</v>
      </c>
    </row>
    <row r="29" spans="2:9" x14ac:dyDescent="0.45">
      <c r="D29" s="21" t="s">
        <v>42</v>
      </c>
      <c r="E29" s="9">
        <v>157039</v>
      </c>
      <c r="F29" s="9">
        <v>83725</v>
      </c>
      <c r="G29" s="9">
        <v>122419</v>
      </c>
      <c r="H29" s="9">
        <v>299432</v>
      </c>
      <c r="I29" s="9">
        <v>-27208</v>
      </c>
    </row>
    <row r="30" spans="2:9" x14ac:dyDescent="0.45">
      <c r="D30" s="21" t="s">
        <v>43</v>
      </c>
      <c r="E30" s="9">
        <v>538331</v>
      </c>
      <c r="F30" s="9">
        <v>464929</v>
      </c>
      <c r="G30" s="9">
        <v>435451</v>
      </c>
      <c r="H30" s="9">
        <v>491950</v>
      </c>
      <c r="I30" s="9">
        <v>251866</v>
      </c>
    </row>
    <row r="31" spans="2:9" x14ac:dyDescent="0.45">
      <c r="D31" s="21" t="s">
        <v>19</v>
      </c>
      <c r="E31" s="19">
        <v>0</v>
      </c>
      <c r="F31" s="19">
        <v>0</v>
      </c>
      <c r="G31" s="19">
        <v>0</v>
      </c>
      <c r="H31" s="19">
        <v>221782</v>
      </c>
      <c r="I31" s="19">
        <v>378964</v>
      </c>
    </row>
    <row r="32" spans="2:9" x14ac:dyDescent="0.45">
      <c r="C32" s="1" t="s">
        <v>44</v>
      </c>
      <c r="D32" s="24"/>
      <c r="E32" s="10">
        <f>SUM(E25:E31)</f>
        <v>3224322</v>
      </c>
      <c r="F32" s="10">
        <f>SUM(F25:F31)</f>
        <v>3350331</v>
      </c>
      <c r="G32" s="10">
        <f>SUM(G25:G31)</f>
        <v>3419106</v>
      </c>
      <c r="H32" s="10">
        <f>SUM(H25:H31)</f>
        <v>3955939</v>
      </c>
      <c r="I32" s="10">
        <f>SUM(I25:I31)</f>
        <v>3618488</v>
      </c>
    </row>
    <row r="33" spans="3:9" x14ac:dyDescent="0.45">
      <c r="C33" t="s">
        <v>45</v>
      </c>
      <c r="D33" s="21"/>
      <c r="E33" s="9"/>
      <c r="F33" s="9"/>
      <c r="G33" s="9"/>
      <c r="H33" s="9"/>
      <c r="I33" s="9"/>
    </row>
    <row r="34" spans="3:9" x14ac:dyDescent="0.45">
      <c r="D34" s="21" t="s">
        <v>65</v>
      </c>
      <c r="E34" s="9">
        <v>0</v>
      </c>
      <c r="F34" s="9">
        <v>0</v>
      </c>
      <c r="G34" s="9">
        <v>0</v>
      </c>
      <c r="H34" s="9">
        <v>0</v>
      </c>
      <c r="I34" s="9">
        <v>2042424</v>
      </c>
    </row>
    <row r="35" spans="3:9" x14ac:dyDescent="0.45">
      <c r="D35" s="21" t="s">
        <v>46</v>
      </c>
      <c r="E35" s="9">
        <v>0</v>
      </c>
      <c r="F35" s="9">
        <v>12338</v>
      </c>
      <c r="G35" s="9">
        <v>11689</v>
      </c>
      <c r="H35" s="9">
        <v>173624</v>
      </c>
      <c r="I35" s="9">
        <v>169821</v>
      </c>
    </row>
    <row r="36" spans="3:9" x14ac:dyDescent="0.45">
      <c r="D36" s="21" t="s">
        <v>62</v>
      </c>
      <c r="E36" s="9">
        <v>0</v>
      </c>
      <c r="F36" s="9">
        <v>0</v>
      </c>
      <c r="G36" s="9">
        <v>0</v>
      </c>
      <c r="H36" s="9">
        <v>11615</v>
      </c>
      <c r="I36" s="9">
        <v>81605</v>
      </c>
    </row>
    <row r="37" spans="3:9" x14ac:dyDescent="0.45">
      <c r="D37" s="21" t="s">
        <v>47</v>
      </c>
      <c r="E37" s="9">
        <v>101690</v>
      </c>
      <c r="F37" s="9">
        <v>110561</v>
      </c>
      <c r="G37" s="9">
        <v>129400</v>
      </c>
      <c r="H37" s="9">
        <v>145366</v>
      </c>
      <c r="I37" s="9">
        <v>167221</v>
      </c>
    </row>
    <row r="38" spans="3:9" x14ac:dyDescent="0.45">
      <c r="D38" s="21" t="s">
        <v>48</v>
      </c>
      <c r="E38" s="19">
        <v>1293</v>
      </c>
      <c r="F38" s="19">
        <v>1016</v>
      </c>
      <c r="G38" s="19">
        <v>1157</v>
      </c>
      <c r="H38" s="19">
        <v>1157</v>
      </c>
      <c r="I38" s="19">
        <v>1157</v>
      </c>
    </row>
    <row r="39" spans="3:9" x14ac:dyDescent="0.45">
      <c r="C39" s="1" t="s">
        <v>49</v>
      </c>
      <c r="D39" s="24"/>
      <c r="E39" s="10">
        <f>SUM(E34:E38)</f>
        <v>102983</v>
      </c>
      <c r="F39" s="10">
        <f t="shared" ref="F39:I39" si="3">SUM(F34:F38)</f>
        <v>123915</v>
      </c>
      <c r="G39" s="10">
        <f t="shared" si="3"/>
        <v>142246</v>
      </c>
      <c r="H39" s="10">
        <f t="shared" si="3"/>
        <v>331762</v>
      </c>
      <c r="I39" s="10">
        <f t="shared" si="3"/>
        <v>2462228</v>
      </c>
    </row>
    <row r="40" spans="3:9" x14ac:dyDescent="0.45">
      <c r="C40" t="s">
        <v>50</v>
      </c>
      <c r="D40" s="21"/>
      <c r="E40" s="9"/>
      <c r="F40" s="9"/>
      <c r="G40" s="9"/>
      <c r="H40" s="9"/>
      <c r="I40" s="9"/>
    </row>
    <row r="41" spans="3:9" x14ac:dyDescent="0.45">
      <c r="D41" s="21" t="s">
        <v>51</v>
      </c>
      <c r="E41" s="9">
        <v>999298</v>
      </c>
      <c r="F41" s="9">
        <v>0</v>
      </c>
      <c r="G41" s="9">
        <v>0</v>
      </c>
      <c r="H41" s="9">
        <v>0</v>
      </c>
      <c r="I41" s="9">
        <v>0</v>
      </c>
    </row>
    <row r="42" spans="3:9" x14ac:dyDescent="0.45">
      <c r="D42" s="21" t="s">
        <v>63</v>
      </c>
      <c r="E42" s="9">
        <v>0</v>
      </c>
      <c r="F42" s="9">
        <v>0</v>
      </c>
      <c r="G42" s="9">
        <v>0</v>
      </c>
      <c r="H42" s="9">
        <v>877700</v>
      </c>
      <c r="I42" s="9">
        <v>1740400</v>
      </c>
    </row>
    <row r="43" spans="3:9" x14ac:dyDescent="0.45">
      <c r="D43" s="21" t="s">
        <v>52</v>
      </c>
      <c r="E43" s="9">
        <v>0</v>
      </c>
      <c r="F43" s="9">
        <v>1190</v>
      </c>
      <c r="G43" s="9">
        <v>1190</v>
      </c>
      <c r="H43" s="9">
        <v>11450</v>
      </c>
      <c r="I43" s="9">
        <v>11450</v>
      </c>
    </row>
    <row r="44" spans="3:9" x14ac:dyDescent="0.45">
      <c r="D44" s="21" t="s">
        <v>53</v>
      </c>
      <c r="E44" s="9">
        <v>141541</v>
      </c>
      <c r="F44" s="9">
        <v>88030</v>
      </c>
      <c r="G44" s="9">
        <v>144164</v>
      </c>
      <c r="H44" s="9">
        <v>190344</v>
      </c>
      <c r="I44" s="9">
        <v>144400</v>
      </c>
    </row>
    <row r="45" spans="3:9" x14ac:dyDescent="0.45">
      <c r="D45" s="21" t="s">
        <v>54</v>
      </c>
      <c r="E45" s="9">
        <v>199339</v>
      </c>
      <c r="F45" s="9">
        <v>208275</v>
      </c>
      <c r="G45" s="9">
        <v>216319</v>
      </c>
      <c r="H45" s="9">
        <v>339893</v>
      </c>
      <c r="I45" s="9">
        <v>242009</v>
      </c>
    </row>
    <row r="46" spans="3:9" x14ac:dyDescent="0.45">
      <c r="D46" s="21" t="s">
        <v>55</v>
      </c>
      <c r="E46" s="9">
        <v>24156</v>
      </c>
      <c r="F46" s="9">
        <v>25433</v>
      </c>
      <c r="G46" s="9">
        <v>31225</v>
      </c>
      <c r="H46" s="9">
        <v>38090</v>
      </c>
      <c r="I46" s="9">
        <v>15324</v>
      </c>
    </row>
    <row r="47" spans="3:9" x14ac:dyDescent="0.45">
      <c r="D47" s="21" t="s">
        <v>56</v>
      </c>
      <c r="E47" s="19">
        <v>4709</v>
      </c>
      <c r="F47" s="19">
        <v>5414</v>
      </c>
      <c r="G47" s="19">
        <v>4569</v>
      </c>
      <c r="H47" s="19">
        <v>145490</v>
      </c>
      <c r="I47" s="19">
        <v>4057</v>
      </c>
    </row>
    <row r="48" spans="3:9" x14ac:dyDescent="0.45">
      <c r="C48" s="1" t="s">
        <v>57</v>
      </c>
      <c r="D48" s="24"/>
      <c r="E48" s="20">
        <f>SUM(E41:E47)</f>
        <v>1369043</v>
      </c>
      <c r="F48" s="20">
        <f>SUM(F41:F47)</f>
        <v>328342</v>
      </c>
      <c r="G48" s="20">
        <f t="shared" ref="G48:I48" si="4">SUM(G41:G47)</f>
        <v>397467</v>
      </c>
      <c r="H48" s="20">
        <f t="shared" si="4"/>
        <v>1602967</v>
      </c>
      <c r="I48" s="20">
        <f t="shared" si="4"/>
        <v>2157640</v>
      </c>
    </row>
    <row r="49" spans="2:9" x14ac:dyDescent="0.45">
      <c r="C49" s="1" t="s">
        <v>58</v>
      </c>
      <c r="D49" s="24"/>
      <c r="E49" s="10">
        <f>SUM(E39,E48)</f>
        <v>1472026</v>
      </c>
      <c r="F49" s="10">
        <f>SUM(F39,F48)</f>
        <v>452257</v>
      </c>
      <c r="G49" s="10">
        <f t="shared" ref="G49:I49" si="5">SUM(G39,G48)</f>
        <v>539713</v>
      </c>
      <c r="H49" s="10">
        <f t="shared" si="5"/>
        <v>1934729</v>
      </c>
      <c r="I49" s="10">
        <f t="shared" si="5"/>
        <v>4619868</v>
      </c>
    </row>
    <row r="50" spans="2:9" ht="14.65" thickBot="1" x14ac:dyDescent="0.5">
      <c r="B50" s="1" t="s">
        <v>59</v>
      </c>
      <c r="C50" s="1"/>
      <c r="D50" s="24"/>
      <c r="E50" s="12">
        <f>SUM(E32,E49)</f>
        <v>4696348</v>
      </c>
      <c r="F50" s="12">
        <f>SUM(F32,F49)</f>
        <v>3802588</v>
      </c>
      <c r="G50" s="12">
        <f t="shared" ref="G50:I50" si="6">SUM(G32,G49)</f>
        <v>3958819</v>
      </c>
      <c r="H50" s="12">
        <f t="shared" si="6"/>
        <v>5890668</v>
      </c>
      <c r="I50" s="12">
        <f t="shared" si="6"/>
        <v>8238356</v>
      </c>
    </row>
    <row r="51" spans="2:9" ht="14.65" thickTop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89D7-7668-4556-9856-BC9DAD3F6E74}">
  <dimension ref="B3:I52"/>
  <sheetViews>
    <sheetView showGridLines="0" workbookViewId="0">
      <selection activeCell="M9" sqref="M9"/>
    </sheetView>
  </sheetViews>
  <sheetFormatPr defaultRowHeight="14.25" x14ac:dyDescent="0.45"/>
  <cols>
    <col min="4" max="4" width="45.19921875" style="7" customWidth="1"/>
    <col min="5" max="5" width="9.06640625" customWidth="1"/>
    <col min="6" max="6" width="10.46484375" customWidth="1"/>
    <col min="7" max="7" width="9.06640625" customWidth="1"/>
    <col min="8" max="9" width="10.46484375" bestFit="1" customWidth="1"/>
  </cols>
  <sheetData>
    <row r="3" spans="2:9" x14ac:dyDescent="0.45">
      <c r="E3" s="15">
        <v>2018</v>
      </c>
      <c r="F3" s="15">
        <v>2019</v>
      </c>
      <c r="G3" s="15">
        <v>2020</v>
      </c>
      <c r="H3" s="15">
        <v>2021</v>
      </c>
      <c r="I3" s="15">
        <v>2022</v>
      </c>
    </row>
    <row r="4" spans="2:9" x14ac:dyDescent="0.45">
      <c r="B4" s="1" t="s">
        <v>66</v>
      </c>
      <c r="E4" s="2"/>
      <c r="F4" s="2"/>
      <c r="G4" s="2"/>
      <c r="H4" s="2"/>
      <c r="I4" s="2"/>
    </row>
    <row r="5" spans="2:9" x14ac:dyDescent="0.45">
      <c r="C5" t="s">
        <v>67</v>
      </c>
      <c r="E5" s="2">
        <v>745362</v>
      </c>
      <c r="F5" s="2">
        <v>788617</v>
      </c>
      <c r="G5" s="2">
        <v>624358</v>
      </c>
      <c r="H5" s="2">
        <v>870695</v>
      </c>
      <c r="I5" s="2">
        <v>295740</v>
      </c>
    </row>
    <row r="6" spans="2:9" s="18" customFormat="1" ht="30.85" customHeight="1" x14ac:dyDescent="0.45">
      <c r="C6" s="22" t="s">
        <v>95</v>
      </c>
      <c r="D6" s="22"/>
      <c r="E6" s="23"/>
      <c r="F6" s="23"/>
      <c r="G6" s="23"/>
      <c r="H6" s="23"/>
      <c r="I6" s="23"/>
    </row>
    <row r="7" spans="2:9" x14ac:dyDescent="0.45">
      <c r="D7" s="7" t="s">
        <v>68</v>
      </c>
      <c r="E7" s="2">
        <v>206500</v>
      </c>
      <c r="F7" s="2">
        <v>214111</v>
      </c>
      <c r="G7" s="2">
        <v>215729</v>
      </c>
      <c r="H7" s="2">
        <v>220030</v>
      </c>
      <c r="I7" s="2">
        <v>214091</v>
      </c>
    </row>
    <row r="8" spans="2:9" x14ac:dyDescent="0.45">
      <c r="D8" s="7" t="s">
        <v>69</v>
      </c>
      <c r="E8" s="2">
        <v>1243</v>
      </c>
      <c r="F8" s="2">
        <v>1139</v>
      </c>
      <c r="G8" s="2">
        <v>0</v>
      </c>
      <c r="H8" s="2">
        <v>0</v>
      </c>
      <c r="I8" s="2">
        <v>0</v>
      </c>
    </row>
    <row r="9" spans="2:9" x14ac:dyDescent="0.45">
      <c r="D9" s="7" t="s">
        <v>70</v>
      </c>
      <c r="E9" s="2">
        <v>0</v>
      </c>
      <c r="F9" s="2">
        <v>1201</v>
      </c>
      <c r="G9" s="2">
        <v>1201</v>
      </c>
      <c r="H9" s="2">
        <v>1288</v>
      </c>
      <c r="I9" s="2">
        <v>1375</v>
      </c>
    </row>
    <row r="10" spans="2:9" x14ac:dyDescent="0.45">
      <c r="D10" s="7" t="s">
        <v>71</v>
      </c>
      <c r="E10" s="2">
        <v>69</v>
      </c>
      <c r="F10" s="2">
        <v>3446</v>
      </c>
      <c r="G10" s="2">
        <v>541</v>
      </c>
      <c r="H10" s="2">
        <v>0</v>
      </c>
      <c r="I10" s="2">
        <v>0</v>
      </c>
    </row>
    <row r="11" spans="2:9" x14ac:dyDescent="0.45">
      <c r="D11" s="7" t="s">
        <v>96</v>
      </c>
      <c r="E11" s="2">
        <v>0</v>
      </c>
      <c r="F11" s="2">
        <v>0</v>
      </c>
      <c r="G11" s="2">
        <v>0</v>
      </c>
      <c r="H11" s="2" t="s">
        <v>105</v>
      </c>
      <c r="I11" s="2">
        <v>-823</v>
      </c>
    </row>
    <row r="12" spans="2:9" x14ac:dyDescent="0.45">
      <c r="D12" s="7" t="s">
        <v>6</v>
      </c>
      <c r="E12" s="2">
        <v>38515</v>
      </c>
      <c r="F12" s="2">
        <v>39809</v>
      </c>
      <c r="G12" s="2">
        <v>5539</v>
      </c>
      <c r="H12" s="2">
        <v>15955</v>
      </c>
      <c r="I12" s="2">
        <v>1393</v>
      </c>
    </row>
    <row r="13" spans="2:9" x14ac:dyDescent="0.45">
      <c r="D13" s="7" t="s">
        <v>72</v>
      </c>
      <c r="E13" s="2">
        <v>-66878</v>
      </c>
      <c r="F13" s="2">
        <v>-76587</v>
      </c>
      <c r="G13" s="2">
        <v>-34360</v>
      </c>
      <c r="H13" s="2">
        <v>-10825</v>
      </c>
      <c r="I13" s="2">
        <v>109099</v>
      </c>
    </row>
    <row r="14" spans="2:9" x14ac:dyDescent="0.45">
      <c r="D14" s="7" t="s">
        <v>97</v>
      </c>
      <c r="E14" s="2">
        <v>0</v>
      </c>
      <c r="F14" s="2">
        <v>0</v>
      </c>
      <c r="G14" s="2">
        <v>0</v>
      </c>
      <c r="H14" s="2">
        <v>0</v>
      </c>
      <c r="I14" s="2">
        <v>3206</v>
      </c>
    </row>
    <row r="15" spans="2:9" x14ac:dyDescent="0.45">
      <c r="D15" s="7" t="s">
        <v>47</v>
      </c>
      <c r="E15" s="2">
        <v>19952</v>
      </c>
      <c r="F15" s="2">
        <v>19421</v>
      </c>
      <c r="G15" s="2">
        <v>17971</v>
      </c>
      <c r="H15" s="2">
        <v>21227</v>
      </c>
      <c r="I15" s="2">
        <v>24700</v>
      </c>
    </row>
    <row r="16" spans="2:9" x14ac:dyDescent="0.45">
      <c r="E16" s="3">
        <f>SUM(E5,E7:E15)</f>
        <v>944763</v>
      </c>
      <c r="F16" s="3">
        <f>SUM(F5,F7:F15)</f>
        <v>991157</v>
      </c>
      <c r="G16" s="3">
        <f t="shared" ref="G16:I16" si="0">SUM(G5,G7:G15)</f>
        <v>830979</v>
      </c>
      <c r="H16" s="3">
        <f t="shared" si="0"/>
        <v>1118370</v>
      </c>
      <c r="I16" s="3">
        <f t="shared" si="0"/>
        <v>648781</v>
      </c>
    </row>
    <row r="17" spans="2:9" x14ac:dyDescent="0.45">
      <c r="C17" t="s">
        <v>73</v>
      </c>
      <c r="E17" s="2"/>
      <c r="F17" s="2"/>
      <c r="G17" s="2"/>
      <c r="H17" s="2"/>
      <c r="I17" s="2"/>
    </row>
    <row r="18" spans="2:9" x14ac:dyDescent="0.45">
      <c r="D18" s="7" t="s">
        <v>31</v>
      </c>
      <c r="E18" s="2">
        <v>-9019</v>
      </c>
      <c r="F18" s="2">
        <v>-5323</v>
      </c>
      <c r="G18" s="2">
        <v>-42828</v>
      </c>
      <c r="H18" s="2">
        <v>-26775</v>
      </c>
      <c r="I18" s="2">
        <v>20914</v>
      </c>
    </row>
    <row r="19" spans="2:9" x14ac:dyDescent="0.45">
      <c r="D19" s="7" t="s">
        <v>32</v>
      </c>
      <c r="E19" s="2">
        <v>24357</v>
      </c>
      <c r="F19" s="2">
        <v>-34475</v>
      </c>
      <c r="G19" s="2">
        <v>-16987</v>
      </c>
      <c r="H19" s="2">
        <v>-106518</v>
      </c>
      <c r="I19" s="2">
        <v>80268</v>
      </c>
    </row>
    <row r="20" spans="2:9" x14ac:dyDescent="0.45">
      <c r="D20" s="13" t="s">
        <v>33</v>
      </c>
      <c r="E20" s="2">
        <v>-14501</v>
      </c>
      <c r="F20" s="2">
        <v>22584</v>
      </c>
      <c r="G20" s="2">
        <v>-48088</v>
      </c>
      <c r="H20" s="2">
        <v>-17747</v>
      </c>
      <c r="I20" s="2">
        <v>-57406</v>
      </c>
    </row>
    <row r="21" spans="2:9" x14ac:dyDescent="0.45">
      <c r="D21" s="7" t="s">
        <v>53</v>
      </c>
      <c r="E21" s="2">
        <v>18067</v>
      </c>
      <c r="F21" s="2">
        <v>-53511</v>
      </c>
      <c r="G21" s="2">
        <v>56134</v>
      </c>
      <c r="H21" s="2">
        <v>46180</v>
      </c>
      <c r="I21" s="2">
        <v>-45944</v>
      </c>
    </row>
    <row r="22" spans="2:9" x14ac:dyDescent="0.45">
      <c r="D22" s="7" t="s">
        <v>54</v>
      </c>
      <c r="E22" s="2">
        <v>20752</v>
      </c>
      <c r="F22" s="2">
        <v>14051</v>
      </c>
      <c r="G22" s="2">
        <v>7246</v>
      </c>
      <c r="H22" s="2">
        <v>123837</v>
      </c>
      <c r="I22" s="2">
        <v>-104131</v>
      </c>
    </row>
    <row r="23" spans="2:9" x14ac:dyDescent="0.45">
      <c r="C23" s="1" t="s">
        <v>74</v>
      </c>
      <c r="E23" s="3">
        <f>SUM(E16,E18:E22)</f>
        <v>984419</v>
      </c>
      <c r="F23" s="3">
        <f>SUM(F16,F18:F22)</f>
        <v>934483</v>
      </c>
      <c r="G23" s="3">
        <f t="shared" ref="G23:I23" si="1">SUM(G16,G18:G22)</f>
        <v>786456</v>
      </c>
      <c r="H23" s="3">
        <f t="shared" si="1"/>
        <v>1137347</v>
      </c>
      <c r="I23" s="3">
        <f t="shared" si="1"/>
        <v>542482</v>
      </c>
    </row>
    <row r="24" spans="2:9" x14ac:dyDescent="0.45">
      <c r="E24" s="2"/>
      <c r="F24" s="2"/>
      <c r="G24" s="2"/>
      <c r="H24" s="2"/>
      <c r="I24" s="2"/>
    </row>
    <row r="25" spans="2:9" x14ac:dyDescent="0.45">
      <c r="C25" t="s">
        <v>75</v>
      </c>
      <c r="E25" s="2">
        <v>-1306</v>
      </c>
      <c r="F25" s="2">
        <v>-16560</v>
      </c>
      <c r="G25" s="2">
        <v>-1809</v>
      </c>
      <c r="H25" s="2">
        <v>-12240</v>
      </c>
      <c r="I25" s="2">
        <v>-4451</v>
      </c>
    </row>
    <row r="26" spans="2:9" x14ac:dyDescent="0.45">
      <c r="C26" t="s">
        <v>76</v>
      </c>
      <c r="E26" s="2">
        <v>-36586</v>
      </c>
      <c r="F26" s="2">
        <v>-43662</v>
      </c>
      <c r="G26" s="2">
        <v>-4218</v>
      </c>
      <c r="H26" s="2">
        <v>-15696</v>
      </c>
      <c r="I26" s="2">
        <v>-51411</v>
      </c>
    </row>
    <row r="27" spans="2:9" x14ac:dyDescent="0.45">
      <c r="C27" t="s">
        <v>77</v>
      </c>
      <c r="E27" s="2">
        <v>-25684</v>
      </c>
      <c r="F27" s="2">
        <v>-28309</v>
      </c>
      <c r="G27" s="2">
        <v>-22836</v>
      </c>
      <c r="H27" s="2">
        <v>-52047</v>
      </c>
      <c r="I27" s="2">
        <v>-26123</v>
      </c>
    </row>
    <row r="28" spans="2:9" ht="14.65" thickBot="1" x14ac:dyDescent="0.5">
      <c r="B28" s="1" t="s">
        <v>78</v>
      </c>
      <c r="E28" s="8">
        <f>SUM(E23,E25:E27)</f>
        <v>920843</v>
      </c>
      <c r="F28" s="8">
        <f>SUM(F23,F25:F27)</f>
        <v>845952</v>
      </c>
      <c r="G28" s="8">
        <f t="shared" ref="G28:I28" si="2">SUM(G23,G25:G27)</f>
        <v>757593</v>
      </c>
      <c r="H28" s="8">
        <f t="shared" si="2"/>
        <v>1057364</v>
      </c>
      <c r="I28" s="8">
        <f t="shared" si="2"/>
        <v>460497</v>
      </c>
    </row>
    <row r="29" spans="2:9" ht="14.65" thickTop="1" x14ac:dyDescent="0.45">
      <c r="B29" t="s">
        <v>79</v>
      </c>
      <c r="E29" s="2"/>
      <c r="F29" s="2"/>
      <c r="G29" s="2"/>
      <c r="H29" s="2"/>
      <c r="I29" s="2"/>
    </row>
    <row r="30" spans="2:9" x14ac:dyDescent="0.45">
      <c r="C30" t="s">
        <v>80</v>
      </c>
      <c r="E30" s="2">
        <v>-170000</v>
      </c>
      <c r="F30" s="2">
        <v>660000</v>
      </c>
      <c r="G30" s="2">
        <v>0</v>
      </c>
      <c r="H30" s="2">
        <v>-72333</v>
      </c>
      <c r="I30" s="2">
        <v>72333</v>
      </c>
    </row>
    <row r="31" spans="2:9" x14ac:dyDescent="0.45">
      <c r="C31" t="s">
        <v>81</v>
      </c>
      <c r="E31" s="2">
        <v>0</v>
      </c>
      <c r="F31" s="2">
        <v>-28385</v>
      </c>
      <c r="G31" s="2">
        <v>0</v>
      </c>
      <c r="H31" s="2">
        <v>60413</v>
      </c>
      <c r="I31" s="2">
        <v>56238</v>
      </c>
    </row>
    <row r="32" spans="2:9" x14ac:dyDescent="0.45">
      <c r="C32" t="s">
        <v>82</v>
      </c>
      <c r="E32" s="2">
        <v>-348</v>
      </c>
      <c r="F32" s="2">
        <v>-792</v>
      </c>
      <c r="G32" s="2">
        <v>0</v>
      </c>
      <c r="H32" s="2">
        <v>0</v>
      </c>
      <c r="I32" s="2">
        <v>0</v>
      </c>
    </row>
    <row r="33" spans="2:9" x14ac:dyDescent="0.45">
      <c r="C33" t="s">
        <v>83</v>
      </c>
      <c r="E33" s="2">
        <v>-267607</v>
      </c>
      <c r="F33" s="2">
        <v>-80847</v>
      </c>
      <c r="G33" s="2">
        <v>-219266</v>
      </c>
      <c r="H33" s="2">
        <v>-1446187</v>
      </c>
      <c r="I33" s="2">
        <v>-2346873</v>
      </c>
    </row>
    <row r="34" spans="2:9" x14ac:dyDescent="0.45">
      <c r="C34" t="s">
        <v>98</v>
      </c>
      <c r="E34" s="2">
        <v>0</v>
      </c>
      <c r="F34" s="2">
        <v>0</v>
      </c>
      <c r="G34" s="2">
        <v>17874</v>
      </c>
      <c r="H34" s="2">
        <v>10317</v>
      </c>
      <c r="I34" s="2">
        <v>3150</v>
      </c>
    </row>
    <row r="35" spans="2:9" x14ac:dyDescent="0.45">
      <c r="C35" t="s">
        <v>99</v>
      </c>
      <c r="E35" s="2">
        <v>0</v>
      </c>
      <c r="F35" s="2">
        <v>0</v>
      </c>
      <c r="G35" s="2">
        <v>0</v>
      </c>
      <c r="H35" s="2">
        <v>11615</v>
      </c>
      <c r="I35" s="2">
        <v>69990</v>
      </c>
    </row>
    <row r="36" spans="2:9" x14ac:dyDescent="0.45">
      <c r="C36" t="s">
        <v>100</v>
      </c>
      <c r="E36" s="2">
        <v>0</v>
      </c>
      <c r="F36" s="2">
        <v>0</v>
      </c>
      <c r="G36" s="2">
        <v>0</v>
      </c>
      <c r="H36" s="2">
        <v>225394</v>
      </c>
      <c r="I36" s="2">
        <v>159300</v>
      </c>
    </row>
    <row r="37" spans="2:9" x14ac:dyDescent="0.45">
      <c r="C37" t="s">
        <v>84</v>
      </c>
      <c r="E37" s="2">
        <v>10867</v>
      </c>
      <c r="F37" s="2">
        <v>13536</v>
      </c>
      <c r="G37" s="2">
        <v>22669</v>
      </c>
      <c r="H37" s="2">
        <v>30949</v>
      </c>
      <c r="I37" s="2">
        <v>14721</v>
      </c>
    </row>
    <row r="38" spans="2:9" ht="14.65" thickBot="1" x14ac:dyDescent="0.5">
      <c r="B38" s="1" t="s">
        <v>85</v>
      </c>
      <c r="E38" s="8">
        <f>SUM(E30:E37)</f>
        <v>-427088</v>
      </c>
      <c r="F38" s="8">
        <f>SUM(F30:F37)</f>
        <v>563512</v>
      </c>
      <c r="G38" s="8">
        <f t="shared" ref="G38:I38" si="3">SUM(G30:G37)</f>
        <v>-178723</v>
      </c>
      <c r="H38" s="8">
        <f t="shared" si="3"/>
        <v>-1179832</v>
      </c>
      <c r="I38" s="8">
        <f t="shared" si="3"/>
        <v>-1971141</v>
      </c>
    </row>
    <row r="39" spans="2:9" ht="14.65" thickTop="1" x14ac:dyDescent="0.45">
      <c r="B39" t="s">
        <v>86</v>
      </c>
      <c r="E39" s="2"/>
      <c r="F39" s="2"/>
      <c r="G39" s="2"/>
      <c r="H39" s="2"/>
      <c r="I39" s="2"/>
    </row>
    <row r="40" spans="2:9" x14ac:dyDescent="0.45">
      <c r="C40" t="s">
        <v>87</v>
      </c>
      <c r="E40" s="2">
        <v>-10000</v>
      </c>
      <c r="F40" s="2">
        <v>0</v>
      </c>
      <c r="G40" s="2">
        <v>0</v>
      </c>
      <c r="H40" s="2">
        <v>0</v>
      </c>
      <c r="I40" s="2">
        <v>0</v>
      </c>
    </row>
    <row r="41" spans="2:9" x14ac:dyDescent="0.45">
      <c r="C41" t="s">
        <v>88</v>
      </c>
      <c r="E41" s="2">
        <v>0</v>
      </c>
      <c r="F41" s="2">
        <v>-1000000</v>
      </c>
      <c r="G41" s="2">
        <v>0</v>
      </c>
      <c r="H41" s="2">
        <v>0</v>
      </c>
      <c r="I41" s="2">
        <v>0</v>
      </c>
    </row>
    <row r="42" spans="2:9" x14ac:dyDescent="0.45">
      <c r="C42" t="s">
        <v>101</v>
      </c>
      <c r="E42" s="2">
        <v>0</v>
      </c>
      <c r="F42" s="2">
        <v>0</v>
      </c>
      <c r="G42" s="2">
        <v>0</v>
      </c>
      <c r="H42" s="2">
        <v>0</v>
      </c>
      <c r="I42" s="2">
        <v>-49926</v>
      </c>
    </row>
    <row r="43" spans="2:9" x14ac:dyDescent="0.45">
      <c r="C43" t="s">
        <v>102</v>
      </c>
      <c r="E43" s="2">
        <v>0</v>
      </c>
      <c r="F43" s="2">
        <v>0</v>
      </c>
      <c r="G43" s="2">
        <v>0</v>
      </c>
      <c r="H43" s="2">
        <v>0</v>
      </c>
      <c r="I43" s="2">
        <v>2042424</v>
      </c>
    </row>
    <row r="44" spans="2:9" x14ac:dyDescent="0.45">
      <c r="C44" t="s">
        <v>103</v>
      </c>
      <c r="E44" s="2">
        <v>0</v>
      </c>
      <c r="F44" s="2">
        <v>0</v>
      </c>
      <c r="G44" s="2">
        <v>0</v>
      </c>
      <c r="H44" s="2">
        <v>1407700</v>
      </c>
      <c r="I44" s="2">
        <v>1062700</v>
      </c>
    </row>
    <row r="45" spans="2:9" x14ac:dyDescent="0.45">
      <c r="C45" t="s">
        <v>104</v>
      </c>
      <c r="E45" s="2">
        <v>0</v>
      </c>
      <c r="F45" s="2">
        <v>0</v>
      </c>
      <c r="G45" s="2">
        <v>0</v>
      </c>
      <c r="H45" s="2">
        <v>-530000</v>
      </c>
      <c r="I45" s="2">
        <v>-200000</v>
      </c>
    </row>
    <row r="46" spans="2:9" x14ac:dyDescent="0.45">
      <c r="C46" t="s">
        <v>89</v>
      </c>
      <c r="E46" s="2">
        <v>0</v>
      </c>
      <c r="F46" s="2">
        <v>-1015</v>
      </c>
      <c r="G46" s="2">
        <v>-1172</v>
      </c>
      <c r="H46" s="2">
        <v>-11650</v>
      </c>
      <c r="I46" s="2">
        <v>-11440</v>
      </c>
    </row>
    <row r="47" spans="2:9" x14ac:dyDescent="0.45">
      <c r="C47" t="s">
        <v>90</v>
      </c>
      <c r="E47" s="2">
        <v>-551304</v>
      </c>
      <c r="F47" s="2">
        <v>-553270</v>
      </c>
      <c r="G47" s="2">
        <v>-563676</v>
      </c>
      <c r="H47" s="2">
        <v>-562617</v>
      </c>
      <c r="I47" s="2">
        <v>-569465</v>
      </c>
    </row>
    <row r="48" spans="2:9" ht="14.65" thickBot="1" x14ac:dyDescent="0.5">
      <c r="B48" s="1" t="s">
        <v>91</v>
      </c>
      <c r="E48" s="8">
        <f>SUM(E40:E47)</f>
        <v>-561304</v>
      </c>
      <c r="F48" s="8">
        <f>SUM(F40:F47)</f>
        <v>-1554285</v>
      </c>
      <c r="G48" s="8">
        <f t="shared" ref="G48:I48" si="4">SUM(G40:G47)</f>
        <v>-564848</v>
      </c>
      <c r="H48" s="8">
        <f t="shared" si="4"/>
        <v>303433</v>
      </c>
      <c r="I48" s="8">
        <f t="shared" si="4"/>
        <v>2274293</v>
      </c>
    </row>
    <row r="49" spans="2:9" ht="14.65" thickTop="1" x14ac:dyDescent="0.45">
      <c r="B49" t="s">
        <v>92</v>
      </c>
      <c r="E49" s="2">
        <v>-67549</v>
      </c>
      <c r="F49" s="2">
        <v>-144821</v>
      </c>
      <c r="G49" s="2">
        <v>14022</v>
      </c>
      <c r="H49" s="2">
        <v>180965</v>
      </c>
      <c r="I49" s="2">
        <v>763649</v>
      </c>
    </row>
    <row r="50" spans="2:9" x14ac:dyDescent="0.45">
      <c r="B50" t="s">
        <v>93</v>
      </c>
      <c r="E50" s="2">
        <v>260269</v>
      </c>
      <c r="F50" s="2">
        <v>192720</v>
      </c>
      <c r="G50" s="2">
        <v>47899</v>
      </c>
      <c r="H50" s="2">
        <v>61921</v>
      </c>
      <c r="I50" s="2">
        <v>242886</v>
      </c>
    </row>
    <row r="51" spans="2:9" ht="14.65" thickBot="1" x14ac:dyDescent="0.5">
      <c r="B51" s="1" t="s">
        <v>94</v>
      </c>
      <c r="E51" s="8">
        <f>SUM(E49:E50)</f>
        <v>192720</v>
      </c>
      <c r="F51" s="8">
        <f>SUM(F49:F50)</f>
        <v>47899</v>
      </c>
      <c r="G51" s="8">
        <f t="shared" ref="G51:I51" si="5">SUM(G49:G50)</f>
        <v>61921</v>
      </c>
      <c r="H51" s="8">
        <f t="shared" si="5"/>
        <v>242886</v>
      </c>
      <c r="I51" s="8">
        <f t="shared" si="5"/>
        <v>1006535</v>
      </c>
    </row>
    <row r="52" spans="2:9" ht="14.65" thickTop="1" x14ac:dyDescent="0.45"/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Statements</vt:lpstr>
      <vt:lpstr>Balance sheet</vt:lpstr>
      <vt:lpstr>cash flow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Aldakkan</dc:creator>
  <cp:lastModifiedBy>Abdulaziz Aldakkan</cp:lastModifiedBy>
  <dcterms:created xsi:type="dcterms:W3CDTF">2023-12-03T19:49:07Z</dcterms:created>
  <dcterms:modified xsi:type="dcterms:W3CDTF">2023-12-04T21:25:29Z</dcterms:modified>
</cp:coreProperties>
</file>