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7520" tabRatio="783" firstSheet="0" activeTab="1" autoFilterDateGrouping="1"/>
  </bookViews>
  <sheets>
    <sheet name="A2" sheetId="1" state="visible" r:id="rId1"/>
    <sheet name="Business Requirements" sheetId="2" state="visible" r:id="rId2"/>
  </sheets>
  <definedNames>
    <definedName name="RgFwd">#REF!</definedName>
    <definedName name="RgMatFwd">#REF!</definedName>
    <definedName name="RgMatSwaps">#REF!</definedName>
    <definedName name="RgSpot">#REF!</definedName>
    <definedName name="RgSwaps">#REF!</definedName>
    <definedName name="_xlnm.Print_Titles" localSheetId="0">'A2'!$1:$8,'A2'!$B:$C</definedName>
    <definedName name="_xlnm.Print_Area" localSheetId="0">'A2'!$B$1:$AA$129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,##0;\–#,##0;\–\ "/>
  </numFmts>
  <fonts count="31">
    <font>
      <name val="Helvetica 65"/>
      <sz val="9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14"/>
    </font>
    <font>
      <name val="Arial"/>
      <family val="2"/>
      <b val="1"/>
      <color indexed="9"/>
      <sz val="14"/>
    </font>
    <font>
      <name val="Arial"/>
      <family val="2"/>
      <sz val="14"/>
    </font>
    <font>
      <name val="Arial"/>
      <family val="2"/>
      <sz val="11"/>
    </font>
    <font>
      <name val="Arial"/>
      <family val="2"/>
      <sz val="11"/>
      <vertAlign val="superscript"/>
    </font>
    <font>
      <name val="Arial"/>
      <family val="2"/>
      <b val="1"/>
      <sz val="11"/>
    </font>
    <font>
      <name val="Arial"/>
      <family val="2"/>
      <b val="1"/>
      <sz val="11"/>
      <vertAlign val="superscript"/>
    </font>
    <font>
      <name val="Arial"/>
      <family val="2"/>
      <b val="1"/>
      <sz val="14"/>
      <vertAlign val="superscript"/>
    </font>
    <font>
      <name val="Arial"/>
      <family val="2"/>
      <b val="1"/>
      <sz val="11"/>
      <u val="single"/>
    </font>
    <font>
      <name val="Arial"/>
      <family val="2"/>
      <sz val="9"/>
    </font>
    <font>
      <name val="Arial"/>
      <family val="2"/>
      <color indexed="21"/>
      <sz val="9"/>
    </font>
    <font>
      <name val="Arial"/>
      <family val="2"/>
      <i val="1"/>
      <sz val="11"/>
    </font>
    <font>
      <name val="Arial"/>
      <family val="2"/>
      <i val="1"/>
      <color indexed="21"/>
      <sz val="9"/>
    </font>
    <font>
      <name val="Arial"/>
      <family val="2"/>
      <sz val="8"/>
    </font>
    <font>
      <name val="Arial"/>
      <family val="2"/>
      <color indexed="21"/>
      <sz val="11"/>
    </font>
    <font>
      <name val="Arial"/>
      <family val="2"/>
      <i val="1"/>
      <sz val="11"/>
      <vertAlign val="superscript"/>
    </font>
    <font>
      <name val="Arial"/>
      <family val="2"/>
      <b val="1"/>
      <color indexed="10"/>
      <sz val="16"/>
    </font>
    <font>
      <name val="Arial"/>
      <family val="2"/>
      <b val="1"/>
      <color indexed="9"/>
      <sz val="11"/>
    </font>
    <font>
      <name val="Arial"/>
      <family val="2"/>
      <i val="1"/>
      <sz val="8"/>
    </font>
    <font>
      <name val="Arial"/>
      <family val="2"/>
      <color indexed="21"/>
      <sz val="8"/>
    </font>
    <font>
      <name val="Arial"/>
      <family val="2"/>
      <i val="1"/>
      <color indexed="21"/>
      <sz val="8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Helvetica 65"/>
      <i val="1"/>
      <sz val="8"/>
    </font>
    <font>
      <name val="Helvetica 65"/>
      <i val="1"/>
      <sz val="11"/>
    </font>
    <font>
      <name val="Arial"/>
      <family val="2"/>
      <color rgb="FFFFC000"/>
      <sz val="11"/>
    </font>
    <font>
      <name val="Aptos Narrow"/>
      <family val="2"/>
      <color rgb="FF242424"/>
      <sz val="11"/>
    </font>
    <font>
      <name val="Helvetica 65"/>
      <sz val="8"/>
    </font>
  </fonts>
  <fills count="9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gray125">
        <bgColor indexed="43"/>
      </patternFill>
    </fill>
    <fill>
      <patternFill patternType="gray125"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138">
    <xf numFmtId="0" fontId="0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applyProtection="1" pivotButton="0" quotePrefix="0" xfId="0">
      <alignment vertical="center"/>
      <protection locked="0" hidden="0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4" fillId="2" borderId="0" applyAlignment="1" applyProtection="1" pivotButton="0" quotePrefix="1" xfId="0">
      <alignment vertical="center"/>
      <protection locked="0" hidden="0"/>
    </xf>
    <xf numFmtId="0" fontId="4" fillId="2" borderId="0" applyAlignment="1" pivotButton="0" quotePrefix="1" xfId="0">
      <alignment vertical="center"/>
    </xf>
    <xf numFmtId="0" fontId="5" fillId="2" borderId="0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Continuous" vertical="center" wrapText="1"/>
    </xf>
    <xf numFmtId="0" fontId="6" fillId="2" borderId="4" applyAlignment="1" pivotButton="0" quotePrefix="0" xfId="0">
      <alignment horizontal="centerContinuous" wrapText="1"/>
    </xf>
    <xf numFmtId="0" fontId="6" fillId="2" borderId="0" applyAlignment="1" pivotButton="0" quotePrefix="0" xfId="0">
      <alignment horizontal="centerContinuous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2" borderId="0" applyAlignment="1" pivotButton="0" quotePrefix="0" xfId="0">
      <alignment vertical="center"/>
    </xf>
    <xf numFmtId="0" fontId="8" fillId="2" borderId="0" applyAlignment="1" pivotButton="0" quotePrefix="0" xfId="0">
      <alignment horizontal="center" vertical="center"/>
    </xf>
    <xf numFmtId="0" fontId="6" fillId="2" borderId="0" applyProtection="1" pivotButton="0" quotePrefix="0" xfId="0">
      <protection locked="0" hidden="0"/>
    </xf>
    <xf numFmtId="0" fontId="6" fillId="2" borderId="0" pivotButton="0" quotePrefix="0" xfId="0"/>
    <xf numFmtId="0" fontId="12" fillId="2" borderId="0" applyAlignment="1" applyProtection="1" pivotButton="0" quotePrefix="0" xfId="0">
      <alignment vertical="center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0" applyAlignment="1" applyProtection="1" pivotButton="0" quotePrefix="0" xfId="0">
      <alignment vertical="top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6" applyAlignment="1" applyProtection="1" pivotButton="0" quotePrefix="0" xfId="0">
      <alignment vertical="top"/>
      <protection locked="0" hidden="0"/>
    </xf>
    <xf numFmtId="0" fontId="13" fillId="2" borderId="0" applyProtection="1" pivotButton="0" quotePrefix="0" xfId="0">
      <protection locked="0" hidden="0"/>
    </xf>
    <xf numFmtId="0" fontId="13" fillId="2" borderId="0" applyAlignment="1" applyProtection="1" pivotButton="0" quotePrefix="0" xfId="0">
      <alignment vertical="top"/>
      <protection locked="0" hidden="0"/>
    </xf>
    <xf numFmtId="0" fontId="13" fillId="2" borderId="0" applyAlignment="1" applyProtection="1" pivotButton="0" quotePrefix="0" xfId="0">
      <alignment horizontal="center" vertical="center"/>
      <protection locked="0" hidden="0"/>
    </xf>
    <xf numFmtId="0" fontId="13" fillId="2" borderId="0" applyAlignment="1" applyProtection="1" pivotButton="0" quotePrefix="0" xfId="0">
      <alignment vertical="center"/>
      <protection locked="0" hidden="0"/>
    </xf>
    <xf numFmtId="0" fontId="13" fillId="2" borderId="0" applyAlignment="1" applyProtection="1" pivotButton="0" quotePrefix="1" xfId="0">
      <alignment vertical="center"/>
      <protection locked="0" hidden="0"/>
    </xf>
    <xf numFmtId="0" fontId="13" fillId="3" borderId="7" applyAlignment="1" applyProtection="1" pivotButton="0" quotePrefix="0" xfId="0">
      <alignment horizontal="center"/>
      <protection locked="0" hidden="0"/>
    </xf>
    <xf numFmtId="1" fontId="13" fillId="3" borderId="7" applyAlignment="1" applyProtection="1" pivotButton="0" quotePrefix="0" xfId="0">
      <alignment horizontal="center"/>
      <protection locked="0" hidden="0"/>
    </xf>
    <xf numFmtId="1" fontId="13" fillId="3" borderId="9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 vertical="center"/>
      <protection locked="0" hidden="0"/>
    </xf>
    <xf numFmtId="164" fontId="13" fillId="3" borderId="9" applyAlignment="1" applyProtection="1" pivotButton="0" quotePrefix="0" xfId="0">
      <alignment horizontal="center"/>
      <protection locked="0" hidden="0"/>
    </xf>
    <xf numFmtId="0" fontId="6" fillId="2" borderId="11" applyAlignment="1" pivotButton="0" quotePrefix="0" xfId="0">
      <alignment horizontal="centerContinuous" vertical="center" wrapText="1"/>
    </xf>
    <xf numFmtId="0" fontId="6" fillId="2" borderId="1" applyAlignment="1" pivotButton="0" quotePrefix="0" xfId="0">
      <alignment horizontal="centerContinuous" wrapText="1"/>
    </xf>
    <xf numFmtId="1" fontId="15" fillId="3" borderId="10" applyAlignment="1" applyProtection="1" pivotButton="0" quotePrefix="0" xfId="0">
      <alignment horizontal="center" vertical="center"/>
      <protection locked="0" hidden="0"/>
    </xf>
    <xf numFmtId="0" fontId="14" fillId="2" borderId="0" applyAlignment="1" applyProtection="1" pivotButton="0" quotePrefix="0" xfId="0">
      <alignment vertical="center"/>
      <protection locked="0" hidden="0"/>
    </xf>
    <xf numFmtId="0" fontId="14" fillId="2" borderId="0" applyAlignment="1" pivotButton="0" quotePrefix="0" xfId="0">
      <alignment vertical="center"/>
    </xf>
    <xf numFmtId="0" fontId="6" fillId="0" borderId="5" applyAlignment="1" applyProtection="1" pivotButton="0" quotePrefix="0" xfId="0">
      <alignment vertical="center"/>
      <protection locked="0" hidden="0"/>
    </xf>
    <xf numFmtId="0" fontId="12" fillId="0" borderId="5" applyProtection="1" pivotButton="0" quotePrefix="0" xfId="0"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0" fontId="5" fillId="0" borderId="0" applyAlignment="1" pivotButton="0" quotePrefix="0" xfId="0">
      <alignment vertical="center"/>
    </xf>
    <xf numFmtId="0" fontId="12" fillId="0" borderId="0" applyProtection="1" pivotButton="0" quotePrefix="0" xfId="0">
      <protection locked="0" hidden="0"/>
    </xf>
    <xf numFmtId="0" fontId="8" fillId="2" borderId="6" applyAlignment="1" pivotButton="0" quotePrefix="0" xfId="0">
      <alignment horizontal="center" vertical="center"/>
    </xf>
    <xf numFmtId="0" fontId="8" fillId="2" borderId="15" applyAlignment="1" pivotButton="0" quotePrefix="0" xfId="0">
      <alignment horizontal="center" vertical="center"/>
    </xf>
    <xf numFmtId="0" fontId="8" fillId="2" borderId="15" applyAlignment="1" pivotButton="0" quotePrefix="1" xfId="0">
      <alignment horizontal="center" vertical="center"/>
    </xf>
    <xf numFmtId="0" fontId="17" fillId="3" borderId="7" applyAlignment="1" applyProtection="1" pivotButton="0" quotePrefix="0" xfId="0">
      <alignment horizontal="center" vertical="center"/>
      <protection locked="0" hidden="0"/>
    </xf>
    <xf numFmtId="0" fontId="17" fillId="3" borderId="7" applyAlignment="1" applyProtection="1" pivotButton="0" quotePrefix="1" xfId="0">
      <alignment horizontal="center" vertical="center" wrapText="1"/>
      <protection locked="0" hidden="0"/>
    </xf>
    <xf numFmtId="0" fontId="8" fillId="2" borderId="15" applyAlignment="1" pivotButton="0" quotePrefix="0" xfId="0">
      <alignment horizontal="center" vertical="center" wrapText="1"/>
    </xf>
    <xf numFmtId="0" fontId="6" fillId="2" borderId="0" applyAlignment="1" pivotButton="0" quotePrefix="0" xfId="0">
      <alignment vertical="top"/>
    </xf>
    <xf numFmtId="0" fontId="6" fillId="2" borderId="0" applyAlignment="1" applyProtection="1" pivotButton="0" quotePrefix="0" xfId="0">
      <alignment vertical="top"/>
      <protection locked="0" hidden="0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1" xfId="0">
      <alignment vertical="center"/>
    </xf>
    <xf numFmtId="0" fontId="12" fillId="4" borderId="3" applyAlignment="1" applyProtection="1" pivotButton="0" quotePrefix="0" xfId="0">
      <alignment horizontal="left" vertical="center"/>
      <protection locked="0" hidden="0"/>
    </xf>
    <xf numFmtId="1" fontId="12" fillId="4" borderId="13" applyAlignment="1" applyProtection="1" pivotButton="0" quotePrefix="0" xfId="0">
      <alignment vertical="center"/>
      <protection locked="0" hidden="0"/>
    </xf>
    <xf numFmtId="0" fontId="12" fillId="4" borderId="11" applyAlignment="1" applyProtection="1" pivotButton="0" quotePrefix="0" xfId="0">
      <alignment horizontal="left" vertical="center"/>
      <protection locked="0" hidden="0"/>
    </xf>
    <xf numFmtId="1" fontId="12" fillId="4" borderId="14" applyAlignment="1" applyProtection="1" pivotButton="0" quotePrefix="1" xfId="0">
      <alignment vertical="center"/>
      <protection locked="0" hidden="0"/>
    </xf>
    <xf numFmtId="1" fontId="13" fillId="3" borderId="16" applyAlignment="1" applyProtection="1" pivotButton="0" quotePrefix="0" xfId="0">
      <alignment horizontal="center" vertical="top"/>
      <protection locked="0" hidden="0"/>
    </xf>
    <xf numFmtId="1" fontId="13" fillId="3" borderId="17" applyAlignment="1" applyProtection="1" pivotButton="0" quotePrefix="0" xfId="0">
      <alignment horizontal="center" vertical="top"/>
      <protection locked="0" hidden="0"/>
    </xf>
    <xf numFmtId="1" fontId="15" fillId="3" borderId="10" applyAlignment="1" applyProtection="1" pivotButton="0" quotePrefix="0" xfId="0">
      <alignment horizontal="center"/>
      <protection locked="0" hidden="0"/>
    </xf>
    <xf numFmtId="0" fontId="19" fillId="2" borderId="0" applyAlignment="1" pivotButton="0" quotePrefix="0" xfId="0">
      <alignment horizontal="center" vertical="center"/>
    </xf>
    <xf numFmtId="0" fontId="14" fillId="0" borderId="2" applyAlignment="1" pivotButton="0" quotePrefix="0" xfId="0">
      <alignment vertical="center"/>
    </xf>
    <xf numFmtId="0" fontId="14" fillId="0" borderId="2" applyAlignment="1" pivotButton="0" quotePrefix="1" xfId="0">
      <alignment vertical="center"/>
    </xf>
    <xf numFmtId="164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/>
      <protection locked="0" hidden="0"/>
    </xf>
    <xf numFmtId="3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 vertical="center"/>
      <protection locked="0" hidden="0"/>
    </xf>
    <xf numFmtId="164" fontId="16" fillId="2" borderId="9" applyAlignment="1" applyProtection="1" pivotButton="0" quotePrefix="0" xfId="0">
      <alignment horizontal="center" vertical="top"/>
      <protection locked="0" hidden="0"/>
    </xf>
    <xf numFmtId="164" fontId="16" fillId="2" borderId="2" applyAlignment="1" applyProtection="1" pivotButton="0" quotePrefix="0" xfId="0">
      <alignment horizontal="center" vertical="top"/>
      <protection locked="0" hidden="0"/>
    </xf>
    <xf numFmtId="0" fontId="16" fillId="0" borderId="12" pivotButton="0" quotePrefix="0" xfId="0"/>
    <xf numFmtId="1" fontId="22" fillId="0" borderId="12" applyAlignment="1" applyProtection="1" pivotButton="0" quotePrefix="0" xfId="0">
      <alignment horizontal="center" vertical="center"/>
      <protection locked="0" hidden="0"/>
    </xf>
    <xf numFmtId="1" fontId="22" fillId="0" borderId="12" applyAlignment="1" applyProtection="1" pivotButton="0" quotePrefix="0" xfId="0">
      <alignment horizontal="center"/>
      <protection locked="0" hidden="0"/>
    </xf>
    <xf numFmtId="0" fontId="21" fillId="0" borderId="12" applyAlignment="1" pivotButton="0" quotePrefix="0" xfId="0">
      <alignment vertical="center"/>
    </xf>
    <xf numFmtId="1" fontId="23" fillId="0" borderId="12" applyAlignment="1" applyProtection="1" pivotButton="0" quotePrefix="0" xfId="0">
      <alignment horizontal="center" vertical="center"/>
      <protection locked="0" hidden="0"/>
    </xf>
    <xf numFmtId="0" fontId="16" fillId="0" borderId="12" applyAlignment="1" pivotButton="0" quotePrefix="0" xfId="0">
      <alignment vertical="center"/>
    </xf>
    <xf numFmtId="0" fontId="16" fillId="0" borderId="14" applyAlignment="1" pivotButton="0" quotePrefix="0" xfId="0">
      <alignment vertical="top"/>
    </xf>
    <xf numFmtId="0" fontId="11" fillId="0" borderId="3" pivotButton="0" quotePrefix="0" xfId="0"/>
    <xf numFmtId="0" fontId="8" fillId="0" borderId="4" pivotButton="0" quotePrefix="0" xfId="0"/>
    <xf numFmtId="0" fontId="6" fillId="0" borderId="2" applyAlignment="1" pivotButton="0" quotePrefix="0" xfId="0">
      <alignment vertical="center"/>
    </xf>
    <xf numFmtId="0" fontId="6" fillId="0" borderId="2" applyAlignment="1" pivotButton="0" quotePrefix="1" xfId="0">
      <alignment vertical="center"/>
    </xf>
    <xf numFmtId="0" fontId="6" fillId="0" borderId="2" pivotButton="0" quotePrefix="1" xfId="0"/>
    <xf numFmtId="0" fontId="6" fillId="0" borderId="0" pivotButton="0" quotePrefix="1" xfId="0"/>
    <xf numFmtId="0" fontId="6" fillId="0" borderId="2" pivotButton="0" quotePrefix="0" xfId="0"/>
    <xf numFmtId="0" fontId="11" fillId="0" borderId="2" pivotButton="0" quotePrefix="0" xfId="0"/>
    <xf numFmtId="0" fontId="6" fillId="0" borderId="2" applyAlignment="1" pivotButton="0" quotePrefix="0" xfId="0">
      <alignment vertical="top"/>
    </xf>
    <xf numFmtId="0" fontId="14" fillId="0" borderId="0" applyAlignment="1" pivotButton="0" quotePrefix="1" xfId="0">
      <alignment vertical="top"/>
    </xf>
    <xf numFmtId="0" fontId="8" fillId="0" borderId="15" applyAlignment="1" pivotButton="0" quotePrefix="0" xfId="0">
      <alignment horizontal="center" vertical="center"/>
    </xf>
    <xf numFmtId="164" fontId="21" fillId="0" borderId="2" applyAlignment="1" applyProtection="1" pivotButton="0" quotePrefix="0" xfId="0">
      <alignment horizontal="center"/>
      <protection locked="0" hidden="0"/>
    </xf>
    <xf numFmtId="3" fontId="2" fillId="2" borderId="9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 vertical="center"/>
      <protection locked="0" hidden="0"/>
    </xf>
    <xf numFmtId="3" fontId="2" fillId="2" borderId="9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/>
      <protection locked="0" hidden="0"/>
    </xf>
    <xf numFmtId="3" fontId="2" fillId="2" borderId="9" applyAlignment="1" pivotButton="0" quotePrefix="0" xfId="0">
      <alignment horizontal="center"/>
    </xf>
    <xf numFmtId="164" fontId="2" fillId="2" borderId="9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/>
      <protection locked="0" hidden="0"/>
    </xf>
    <xf numFmtId="3" fontId="2" fillId="2" borderId="2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 vertical="center"/>
      <protection locked="0" hidden="0"/>
    </xf>
    <xf numFmtId="3" fontId="26" fillId="6" borderId="9" applyAlignment="1" applyProtection="1" pivotButton="0" quotePrefix="0" xfId="0">
      <alignment horizontal="center" vertical="center"/>
      <protection locked="0" hidden="0"/>
    </xf>
    <xf numFmtId="3" fontId="26" fillId="0" borderId="12" applyAlignment="1" applyProtection="1" pivotButton="0" quotePrefix="0" xfId="0">
      <alignment horizontal="center" vertical="center"/>
      <protection locked="0" hidden="0"/>
    </xf>
    <xf numFmtId="3" fontId="27" fillId="5" borderId="9" applyAlignment="1" applyProtection="1" pivotButton="0" quotePrefix="0" xfId="0">
      <alignment horizontal="center" vertical="center"/>
      <protection locked="0" hidden="0"/>
    </xf>
    <xf numFmtId="3" fontId="26" fillId="0" borderId="9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1" xfId="0">
      <alignment vertical="center"/>
    </xf>
    <xf numFmtId="0" fontId="6" fillId="8" borderId="0" applyAlignment="1" pivotButton="0" quotePrefix="0" xfId="0">
      <alignment vertical="center"/>
    </xf>
    <xf numFmtId="0" fontId="6" fillId="8" borderId="0" applyAlignment="1" pivotButton="0" quotePrefix="1" xfId="0">
      <alignment vertical="center"/>
    </xf>
    <xf numFmtId="0" fontId="6" fillId="8" borderId="0" pivotButton="0" quotePrefix="1" xfId="0"/>
    <xf numFmtId="0" fontId="6" fillId="8" borderId="0" applyAlignment="1" pivotButton="0" quotePrefix="1" xfId="0">
      <alignment vertical="center"/>
    </xf>
    <xf numFmtId="0" fontId="6" fillId="8" borderId="0" pivotButton="0" quotePrefix="0" xfId="0"/>
    <xf numFmtId="0" fontId="14" fillId="8" borderId="0" applyAlignment="1" pivotButton="0" quotePrefix="1" xfId="0">
      <alignment vertical="center"/>
    </xf>
    <xf numFmtId="0" fontId="14" fillId="8" borderId="0" applyAlignment="1" pivotButton="0" quotePrefix="1" xfId="0">
      <alignment vertical="center"/>
    </xf>
    <xf numFmtId="0" fontId="8" fillId="8" borderId="0" pivotButton="0" quotePrefix="0" xfId="0"/>
    <xf numFmtId="0" fontId="8" fillId="8" borderId="0" applyAlignment="1" pivotButton="0" quotePrefix="0" xfId="0">
      <alignment vertical="center"/>
    </xf>
    <xf numFmtId="0" fontId="6" fillId="7" borderId="0" applyAlignment="1" pivotButton="0" quotePrefix="1" xfId="0">
      <alignment horizontal="left" vertical="center" indent="2"/>
    </xf>
    <xf numFmtId="3" fontId="2" fillId="7" borderId="9" applyAlignment="1" applyProtection="1" pivotButton="0" quotePrefix="0" xfId="0">
      <alignment horizontal="center" vertical="center"/>
      <protection locked="0" hidden="0"/>
    </xf>
    <xf numFmtId="0" fontId="16" fillId="7" borderId="12" applyAlignment="1" pivotButton="0" quotePrefix="0" xfId="0">
      <alignment vertical="center"/>
    </xf>
    <xf numFmtId="164" fontId="21" fillId="7" borderId="2" applyAlignment="1" applyProtection="1" pivotButton="0" quotePrefix="0" xfId="0">
      <alignment horizontal="center"/>
      <protection locked="0" hidden="0"/>
    </xf>
    <xf numFmtId="0" fontId="29" fillId="0" borderId="0" pivotButton="0" quotePrefix="0" xfId="0"/>
    <xf numFmtId="0" fontId="17" fillId="3" borderId="6" applyAlignment="1" applyProtection="1" pivotButton="0" quotePrefix="0" xfId="0">
      <alignment horizontal="center" vertical="center"/>
      <protection locked="0" hidden="0"/>
    </xf>
    <xf numFmtId="0" fontId="17" fillId="3" borderId="8" applyAlignment="1" applyProtection="1" pivotButton="0" quotePrefix="0" xfId="0">
      <alignment horizontal="center" vertical="center"/>
      <protection locked="0" hidden="0"/>
    </xf>
    <xf numFmtId="0" fontId="17" fillId="3" borderId="5" applyAlignment="1" applyProtection="1" pivotButton="0" quotePrefix="0" xfId="0">
      <alignment horizontal="center" vertical="center"/>
      <protection locked="0" hidden="0"/>
    </xf>
    <xf numFmtId="0" fontId="7" fillId="2" borderId="8" applyAlignment="1" pivotButton="0" quotePrefix="0" xfId="0">
      <alignment horizontal="justify" vertical="top" wrapText="1"/>
    </xf>
    <xf numFmtId="0" fontId="8" fillId="2" borderId="6" applyAlignment="1" pivotButton="0" quotePrefix="0" xfId="0">
      <alignment horizontal="center" vertical="center"/>
    </xf>
    <xf numFmtId="0" fontId="8" fillId="2" borderId="8" applyAlignment="1" pivotButton="0" quotePrefix="0" xfId="0">
      <alignment horizontal="center" vertical="center"/>
    </xf>
    <xf numFmtId="0" fontId="20" fillId="2" borderId="1" applyAlignment="1" applyProtection="1" pivotButton="0" quotePrefix="1" xfId="0">
      <alignment horizontal="center" vertical="center" wrapText="1"/>
      <protection locked="1" hidden="1"/>
    </xf>
    <xf numFmtId="0" fontId="3" fillId="2" borderId="0" applyAlignment="1" pivotButton="0" quotePrefix="0" xfId="0">
      <alignment horizontal="center" vertical="center"/>
    </xf>
    <xf numFmtId="0" fontId="17" fillId="3" borderId="15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1" applyProtection="1" pivotButton="0" quotePrefix="0" xfId="0">
      <protection locked="1" hidden="1"/>
    </xf>
    <xf numFmtId="0" fontId="0" fillId="0" borderId="8" pivotButton="0" quotePrefix="0" xfId="0"/>
  </cellXfs>
  <cellStyles count="2">
    <cellStyle name="Normal" xfId="0" builtinId="0"/>
    <cellStyle name="Dezimal_Tabelle2" xfId="1"/>
  </cellStyles>
  <dxfs count="5">
    <dxf>
      <font>
        <b val="1"/>
        <condense val="0"/>
        <color indexed="10"/>
        <extend val="0"/>
      </font>
    </dxf>
    <dxf>
      <fill>
        <patternFill>
          <bgColor indexed="10"/>
        </patternFill>
      </fill>
    </dxf>
    <dxf>
      <font>
        <b val="1"/>
        <condense val="0"/>
        <color auto="1"/>
        <extend val="0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JAMES MARTIN FERNANDO</author>
  </authors>
  <commentList>
    <comment ref="C3" authorId="0" shapeId="0">
      <text>
        <t>JAMES MARTIN FERNANDO:
ColH = Foreign exchange</t>
      </text>
    </comment>
    <comment ref="D7" authorId="0" shapeId="0">
      <text>
        <t>JAMES MARTIN FERNANDO:
ColQ = USD</t>
      </text>
    </comment>
    <comment ref="D8" authorId="0" shapeId="0">
      <text>
        <t>JAMES MARTIN FERNANDO:
ColS</t>
      </text>
    </comment>
    <comment ref="C9" authorId="0" shapeId="0">
      <text>
        <t>JAMES MARTIN FERNANDO:
Col F = Spot</t>
      </text>
    </comment>
    <comment ref="C10" authorId="0" shapeId="0">
      <text>
        <t>JAMES MARTIN FERNANDO:
Col L (Counterparty Sector)</t>
      </text>
    </comment>
    <comment ref="C11" authorId="0" shapeId="0">
      <text>
        <t>JAMES MARTIN FERNANDO:
Col N (Counterparty Country)</t>
      </text>
    </comment>
    <comment ref="C26" authorId="0" shapeId="0">
      <text>
        <t>JAMES MARTIN FERNANDO:
Col L (Counterparty Sector) = Prime brokered</t>
      </text>
    </comment>
    <comment ref="C28" authorId="0" shapeId="0">
      <text>
        <t>JAMES MARTIN FERNANDO:
Col L (Counterparty Sector) = Retail-driven</t>
      </text>
    </comment>
    <comment ref="C29" authorId="0" shapeId="0">
      <text>
        <t>JAMES MARTIN FERNANDO:
Col F = Outright forwards</t>
      </text>
    </comment>
    <comment ref="C57" authorId="0" shapeId="0">
      <text>
        <t>JAMES MARTIN FERNANDO:
Col F = FX swaps</t>
      </text>
    </comment>
    <comment ref="C84" authorId="0" shapeId="0">
      <text>
        <t>JAMES MARTIN FERNANDO:
Col F = Currency swaps</t>
      </text>
    </comment>
    <comment ref="C104" authorId="0" shapeId="0">
      <text>
        <t>JAMES MARTIN FERNANDO:
Col F = Options</t>
      </text>
    </comment>
    <comment ref="C124" authorId="0" shapeId="0">
      <text>
        <t>JAMES MARTIN FERNANDO:
Col F = Total (all instruments)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Sheet11">
    <outlinePr summaryBelow="0" summaryRight="0"/>
    <pageSetUpPr/>
  </sheetPr>
  <dimension ref="B1:BA129"/>
  <sheetViews>
    <sheetView showGridLines="0" zoomScale="115" zoomScaleNormal="115" zoomScaleSheetLayoutView="70" workbookViewId="0">
      <pane xSplit="3" ySplit="8" topLeftCell="D22" activePane="bottomRight" state="frozen"/>
      <selection pane="topRight" activeCell="A1" sqref="A1"/>
      <selection pane="bottomLeft" activeCell="A1" sqref="A1"/>
      <selection pane="bottomRight" activeCell="C25" sqref="C25:C28"/>
    </sheetView>
  </sheetViews>
  <sheetFormatPr baseColWidth="8" defaultColWidth="0" defaultRowHeight="12" zeroHeight="1"/>
  <cols>
    <col width="1.7109375" customWidth="1" style="22" min="1" max="2"/>
    <col width="50.7109375" customWidth="1" style="22" min="3" max="3"/>
    <col width="7.7109375" customWidth="1" style="22" min="4" max="11"/>
    <col width="7.7109375" customWidth="1" min="12" max="12"/>
    <col width="7.7109375" customWidth="1" style="22" min="13" max="24"/>
    <col width="8.85546875" customWidth="1" style="22" min="25" max="25"/>
    <col width="8.85546875" customWidth="1" style="22" min="26" max="26"/>
    <col width="1.7109375" customWidth="1" style="46" min="27" max="27"/>
    <col width="1.7109375" customWidth="1" style="22" min="28" max="28"/>
    <col width="6.7109375" customWidth="1" style="24" min="29" max="32"/>
    <col width="6.7109375" customWidth="1" style="22" min="33" max="51"/>
    <col width="1.7109375" customWidth="1" style="22" min="52" max="52"/>
    <col width="6.7109375" customWidth="1" style="22" min="53" max="53"/>
    <col width="9.140625" customWidth="1" style="22" min="54" max="54"/>
    <col hidden="1" style="22" min="55" max="16384"/>
  </cols>
  <sheetData>
    <row r="1" ht="20.1" customFormat="1" customHeight="1" s="7">
      <c r="B1" s="2" t="inlineStr">
        <is>
          <t>Table A2</t>
        </is>
      </c>
      <c r="C1" s="3" t="n"/>
      <c r="D1" s="10" t="n"/>
      <c r="E1" s="10" t="n"/>
      <c r="F1" s="10" t="n"/>
      <c r="G1" s="10" t="n"/>
      <c r="H1" s="10" t="n"/>
      <c r="I1" s="10" t="n"/>
      <c r="J1" s="10" t="n"/>
      <c r="K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65" t="n"/>
      <c r="AA1" s="44" t="n"/>
      <c r="AB1" s="10" t="n"/>
      <c r="AC1" s="26" t="n"/>
      <c r="AD1" s="26" t="n"/>
      <c r="AE1" s="26" t="n"/>
      <c r="AF1" s="26" t="n"/>
      <c r="AG1" s="5" t="n"/>
      <c r="BA1" s="19" t="n"/>
    </row>
    <row r="2" ht="20.1" customFormat="1" customHeight="1" s="7">
      <c r="B2" s="7" t="n"/>
      <c r="C2" s="132" t="inlineStr">
        <is>
          <t>Central Bank Survey of Foreign Exchange and Derivatives Market Activity</t>
        </is>
      </c>
      <c r="AA2" s="44" t="n"/>
      <c r="AB2" s="132" t="n"/>
      <c r="AC2" s="58" t="inlineStr">
        <is>
          <t>Max</t>
        </is>
      </c>
      <c r="AD2" s="59">
        <f>MAX(AC9:BA128)</f>
        <v/>
      </c>
      <c r="AG2" s="5" t="n"/>
    </row>
    <row r="3" ht="20.1" customFormat="1" customHeight="1" s="7">
      <c r="C3" s="132" t="inlineStr">
        <is>
          <t>FOREIGN EXCHANGE CONTRACTS 1</t>
        </is>
      </c>
      <c r="AA3" s="44" t="n"/>
      <c r="AB3" s="132" t="n"/>
      <c r="AC3" s="60" t="inlineStr">
        <is>
          <t>Min</t>
        </is>
      </c>
      <c r="AD3" s="61">
        <f>MIN(AC9:BA128)</f>
        <v/>
      </c>
      <c r="AE3" s="27" t="n"/>
      <c r="AG3" s="5" t="n"/>
      <c r="BA3" s="19" t="n"/>
    </row>
    <row r="4" ht="20.1" customFormat="1" customHeight="1" s="7">
      <c r="C4" s="132" t="inlineStr">
        <is>
          <t>Turnover in nominal or notional principal amounts in April 2022</t>
        </is>
      </c>
      <c r="AA4" s="44" t="n"/>
      <c r="AB4" s="9" t="n"/>
      <c r="AE4" s="27" t="n"/>
      <c r="AF4" s="28" t="n"/>
      <c r="AG4" s="5" t="n"/>
      <c r="BA4" s="19" t="n"/>
    </row>
    <row r="5" ht="20.1" customFormat="1" customHeight="1" s="7">
      <c r="C5" s="132" t="inlineStr">
        <is>
          <t>(in millions of USD)</t>
        </is>
      </c>
      <c r="AA5" s="45" t="n"/>
      <c r="AB5" s="8" t="n"/>
      <c r="AC5" s="133" t="inlineStr">
        <is>
          <t>Checking table</t>
        </is>
      </c>
      <c r="AD5" s="134" t="n"/>
      <c r="AE5" s="134" t="n"/>
      <c r="AF5" s="134" t="n"/>
      <c r="AG5" s="134" t="n"/>
      <c r="AH5" s="134" t="n"/>
      <c r="AI5" s="134" t="n"/>
      <c r="AJ5" s="134" t="n"/>
      <c r="AK5" s="134" t="n"/>
      <c r="AL5" s="134" t="n"/>
      <c r="AM5" s="134" t="n"/>
      <c r="AN5" s="134" t="n"/>
      <c r="AO5" s="134" t="n"/>
      <c r="AP5" s="134" t="n"/>
      <c r="AQ5" s="134" t="n"/>
      <c r="AR5" s="134" t="n"/>
      <c r="AS5" s="134" t="n"/>
      <c r="AT5" s="134" t="n"/>
      <c r="AU5" s="134" t="n"/>
      <c r="AV5" s="134" t="n"/>
      <c r="AW5" s="134" t="n"/>
      <c r="AX5" s="134" t="n"/>
      <c r="AY5" s="134" t="n"/>
      <c r="AZ5" s="134" t="n"/>
      <c r="BA5" s="135" t="n"/>
    </row>
    <row r="6" ht="39.95" customFormat="1" customHeight="1" s="7">
      <c r="D6" s="131" t="inlineStr">
        <is>
          <t>Negative values and non-numeric entries are not allowed</t>
        </is>
      </c>
      <c r="E6" s="136" t="n"/>
      <c r="F6" s="136" t="n"/>
      <c r="G6" s="136" t="n"/>
      <c r="H6" s="136" t="n"/>
      <c r="I6" s="136" t="n"/>
      <c r="J6" s="136" t="n"/>
      <c r="K6" s="136" t="n"/>
      <c r="L6" s="136" t="n"/>
      <c r="M6" s="136" t="n"/>
      <c r="N6" s="136" t="n"/>
      <c r="O6" s="136" t="n"/>
      <c r="P6" s="136" t="n"/>
      <c r="Q6" s="136" t="n"/>
      <c r="R6" s="136" t="n"/>
      <c r="S6" s="136" t="n"/>
      <c r="T6" s="136" t="n"/>
      <c r="U6" s="136" t="n"/>
      <c r="V6" s="136" t="n"/>
      <c r="W6" s="136" t="n"/>
      <c r="X6" s="136" t="n"/>
      <c r="Y6" s="136" t="n"/>
      <c r="Z6" s="136" t="n"/>
      <c r="AA6" s="136" t="n"/>
      <c r="AB6" s="10" t="n"/>
      <c r="AG6" s="5" t="n"/>
    </row>
    <row r="7" ht="27.95" customFormat="1" customHeight="1" s="15">
      <c r="B7" s="11" t="n"/>
      <c r="C7" s="12" t="inlineStr">
        <is>
          <t>Instruments</t>
        </is>
      </c>
      <c r="D7" s="129" t="inlineStr">
        <is>
          <t>USD against</t>
        </is>
      </c>
      <c r="E7" s="137" t="n"/>
      <c r="F7" s="137" t="n"/>
      <c r="G7" s="137" t="n"/>
      <c r="H7" s="137" t="n"/>
      <c r="I7" s="137" t="n"/>
      <c r="J7" s="137" t="n"/>
      <c r="K7" s="137" t="n"/>
      <c r="L7" s="137" t="n"/>
      <c r="M7" s="137" t="n"/>
      <c r="N7" s="137" t="n"/>
      <c r="O7" s="137" t="n"/>
      <c r="P7" s="137" t="n"/>
      <c r="Q7" s="137" t="n"/>
      <c r="R7" s="137" t="n"/>
      <c r="S7" s="137" t="n"/>
      <c r="T7" s="137" t="n"/>
      <c r="U7" s="137" t="n"/>
      <c r="V7" s="137" t="n"/>
      <c r="W7" s="137" t="n"/>
      <c r="X7" s="137" t="n"/>
      <c r="Y7" s="137" t="n"/>
      <c r="Z7" s="137" t="n"/>
      <c r="AA7" s="42" t="n"/>
      <c r="AB7" s="13" t="n"/>
      <c r="AC7" s="133">
        <f>+D7</f>
        <v/>
      </c>
      <c r="AD7" s="134" t="n"/>
      <c r="AE7" s="134" t="n"/>
      <c r="AF7" s="134" t="n"/>
      <c r="AG7" s="134" t="n"/>
      <c r="AH7" s="134" t="n"/>
      <c r="AI7" s="134" t="n"/>
      <c r="AJ7" s="134" t="n"/>
      <c r="AK7" s="134" t="n"/>
      <c r="AL7" s="134" t="n"/>
      <c r="AM7" s="134" t="n"/>
      <c r="AN7" s="134" t="n"/>
      <c r="AO7" s="134" t="n"/>
      <c r="AP7" s="134" t="n"/>
      <c r="AQ7" s="134" t="n"/>
      <c r="AR7" s="134" t="n"/>
      <c r="AS7" s="134" t="n"/>
      <c r="AT7" s="134" t="n"/>
      <c r="AU7" s="134" t="n"/>
      <c r="AV7" s="134" t="n"/>
      <c r="AW7" s="134" t="n"/>
      <c r="AX7" s="134" t="n"/>
      <c r="AY7" s="135" t="n"/>
      <c r="BA7" s="14" t="n"/>
    </row>
    <row r="8" ht="27.95" customFormat="1" customHeight="1" s="15">
      <c r="B8" s="37" t="n"/>
      <c r="C8" s="38" t="n"/>
      <c r="D8" s="48" t="inlineStr">
        <is>
          <t>AUD</t>
        </is>
      </c>
      <c r="E8" s="48" t="inlineStr">
        <is>
          <t>BRL</t>
        </is>
      </c>
      <c r="F8" s="48" t="inlineStr">
        <is>
          <t>CAD</t>
        </is>
      </c>
      <c r="G8" s="48" t="inlineStr">
        <is>
          <t>CHF</t>
        </is>
      </c>
      <c r="H8" s="48" t="inlineStr">
        <is>
          <t>CNY</t>
        </is>
      </c>
      <c r="I8" s="48" t="inlineStr">
        <is>
          <t>EUR</t>
        </is>
      </c>
      <c r="J8" s="48" t="inlineStr">
        <is>
          <t>GBP</t>
        </is>
      </c>
      <c r="K8" s="48" t="inlineStr">
        <is>
          <t>HKD</t>
        </is>
      </c>
      <c r="L8" s="52" t="inlineStr">
        <is>
          <t>INR</t>
        </is>
      </c>
      <c r="M8" s="48" t="inlineStr">
        <is>
          <t>JPY</t>
        </is>
      </c>
      <c r="N8" s="48" t="inlineStr">
        <is>
          <t>KRW</t>
        </is>
      </c>
      <c r="O8" s="91" t="inlineStr">
        <is>
          <t>MXN</t>
        </is>
      </c>
      <c r="P8" s="91" t="inlineStr">
        <is>
          <t>NOK</t>
        </is>
      </c>
      <c r="Q8" s="91" t="inlineStr">
        <is>
          <t>NZD</t>
        </is>
      </c>
      <c r="R8" s="91" t="inlineStr">
        <is>
          <t>PLN</t>
        </is>
      </c>
      <c r="S8" s="91" t="inlineStr">
        <is>
          <t>RUB</t>
        </is>
      </c>
      <c r="T8" s="91" t="inlineStr">
        <is>
          <t>SEK</t>
        </is>
      </c>
      <c r="U8" s="91" t="inlineStr">
        <is>
          <t>SGD</t>
        </is>
      </c>
      <c r="V8" s="91" t="inlineStr">
        <is>
          <t>TRY</t>
        </is>
      </c>
      <c r="W8" s="91" t="inlineStr">
        <is>
          <t>TWD</t>
        </is>
      </c>
      <c r="X8" s="48" t="inlineStr">
        <is>
          <t>ZAR</t>
        </is>
      </c>
      <c r="Y8" s="49" t="inlineStr">
        <is>
          <t>Other 2</t>
        </is>
      </c>
      <c r="Z8" s="129" t="inlineStr">
        <is>
          <t>TOT</t>
        </is>
      </c>
      <c r="AA8" s="42" t="n"/>
      <c r="AB8" s="16" t="n"/>
      <c r="AC8" s="50">
        <f>+D8</f>
        <v/>
      </c>
      <c r="AD8" s="50">
        <f>+E8</f>
        <v/>
      </c>
      <c r="AE8" s="50">
        <f>+F8</f>
        <v/>
      </c>
      <c r="AF8" s="50">
        <f>+G8</f>
        <v/>
      </c>
      <c r="AG8" s="50">
        <f>+H8</f>
        <v/>
      </c>
      <c r="AH8" s="50">
        <f>+I8</f>
        <v/>
      </c>
      <c r="AI8" s="50">
        <f>+J8</f>
        <v/>
      </c>
      <c r="AJ8" s="50">
        <f>+K8</f>
        <v/>
      </c>
      <c r="AK8" s="50">
        <f>+L8</f>
        <v/>
      </c>
      <c r="AL8" s="50">
        <f>+M8</f>
        <v/>
      </c>
      <c r="AM8" s="50">
        <f>+N8</f>
        <v/>
      </c>
      <c r="AN8" s="50">
        <f>+O8</f>
        <v/>
      </c>
      <c r="AO8" s="50">
        <f>+P8</f>
        <v/>
      </c>
      <c r="AP8" s="50">
        <f>+Q8</f>
        <v/>
      </c>
      <c r="AQ8" s="50">
        <f>+R8</f>
        <v/>
      </c>
      <c r="AR8" s="50">
        <f>+S8</f>
        <v/>
      </c>
      <c r="AS8" s="50">
        <f>+T8</f>
        <v/>
      </c>
      <c r="AT8" s="50">
        <f>+U8</f>
        <v/>
      </c>
      <c r="AU8" s="50">
        <f>+V8</f>
        <v/>
      </c>
      <c r="AV8" s="50">
        <f>+W8</f>
        <v/>
      </c>
      <c r="AW8" s="50">
        <f>+X8</f>
        <v/>
      </c>
      <c r="AX8" s="50" t="inlineStr">
        <is>
          <t>OTH</t>
        </is>
      </c>
      <c r="AY8" s="50">
        <f>+Z8</f>
        <v/>
      </c>
      <c r="BA8" s="51">
        <f>+Z8</f>
        <v/>
      </c>
    </row>
    <row r="9" ht="30" customFormat="1" customHeight="1" s="18">
      <c r="B9" s="81" t="n"/>
      <c r="C9" s="82" t="inlineStr">
        <is>
          <t>SPOT 3</t>
        </is>
      </c>
      <c r="D9" s="93" t="n"/>
      <c r="E9" s="93" t="n"/>
      <c r="F9" s="93" t="n"/>
      <c r="G9" s="93" t="n"/>
      <c r="H9" s="93" t="n"/>
      <c r="I9" s="93" t="n"/>
      <c r="J9" s="93" t="n"/>
      <c r="K9" s="9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  <c r="U9" s="103" t="n"/>
      <c r="V9" s="103" t="n"/>
      <c r="W9" s="103" t="n"/>
      <c r="X9" s="103" t="n"/>
      <c r="Y9" s="103" t="n"/>
      <c r="Z9" s="104" t="n"/>
      <c r="AA9" s="74" t="n"/>
      <c r="AB9" s="17" t="n"/>
      <c r="AC9" s="30" t="n"/>
      <c r="AD9" s="30" t="n"/>
      <c r="AE9" s="30" t="n"/>
      <c r="AF9" s="30" t="n"/>
      <c r="AG9" s="30" t="n"/>
      <c r="AH9" s="30" t="n"/>
      <c r="AI9" s="30" t="n"/>
      <c r="AJ9" s="30" t="n"/>
      <c r="AK9" s="30" t="n"/>
      <c r="AL9" s="30" t="n"/>
      <c r="AM9" s="30" t="n"/>
      <c r="AN9" s="30" t="n"/>
      <c r="AO9" s="30" t="n"/>
      <c r="AP9" s="30" t="n"/>
      <c r="AQ9" s="30" t="n"/>
      <c r="AR9" s="30" t="n"/>
      <c r="AS9" s="30" t="n"/>
      <c r="AT9" s="30" t="n"/>
      <c r="AU9" s="30" t="n"/>
      <c r="AV9" s="30" t="n"/>
      <c r="AW9" s="30" t="n"/>
      <c r="AX9" s="30" t="n"/>
      <c r="AY9" s="30" t="n"/>
      <c r="BA9" s="29" t="n"/>
    </row>
    <row r="10" ht="17.1" customFormat="1" customHeight="1" s="15">
      <c r="B10" s="83" t="n"/>
      <c r="C10" s="55" t="inlineStr">
        <is>
          <t>with reporting dealers</t>
        </is>
      </c>
      <c r="D10" s="93" t="n">
        <v>47496.86777</v>
      </c>
      <c r="E10" s="93" t="n">
        <v>2457.59604</v>
      </c>
      <c r="F10" s="93" t="n">
        <v>42753.683005</v>
      </c>
      <c r="G10" s="93" t="n">
        <v>26586.369132</v>
      </c>
      <c r="H10" s="93" t="n">
        <v>69523.96212900001</v>
      </c>
      <c r="I10" s="93" t="n">
        <v>174898.648735</v>
      </c>
      <c r="J10" s="93" t="n">
        <v>64765.558713</v>
      </c>
      <c r="K10" s="93" t="n">
        <v>17089.478121</v>
      </c>
      <c r="L10" s="93" t="n">
        <v>14859.401565</v>
      </c>
      <c r="M10" s="93" t="n">
        <v>135222.993647</v>
      </c>
      <c r="N10" s="93" t="n">
        <v>13971.91817</v>
      </c>
      <c r="O10" s="93" t="n">
        <v>14794.955944</v>
      </c>
      <c r="P10" s="93" t="n">
        <v>5290.869994</v>
      </c>
      <c r="Q10" s="93" t="n">
        <v>12375.869713</v>
      </c>
      <c r="R10" s="93" t="n">
        <v>2585.531134</v>
      </c>
      <c r="S10" s="93" t="n">
        <v>935.071717</v>
      </c>
      <c r="T10" s="93" t="n">
        <v>6604.028559</v>
      </c>
      <c r="U10" s="93" t="n">
        <v>21831.411553</v>
      </c>
      <c r="V10" s="93" t="n">
        <v>5963.363428</v>
      </c>
      <c r="W10" s="93" t="n">
        <v>5038.330174</v>
      </c>
      <c r="X10" s="93" t="n">
        <v>7331.52881</v>
      </c>
      <c r="Y10" s="93" t="n"/>
      <c r="Z10" s="95" t="n"/>
      <c r="AA10" s="75" t="n"/>
      <c r="AB10" s="14" t="n"/>
      <c r="AC10" s="32">
        <f>+D10-SUM(D11:D12)</f>
        <v/>
      </c>
      <c r="AD10" s="32">
        <f>+E10-SUM(E11:E12)</f>
        <v/>
      </c>
      <c r="AE10" s="32">
        <f>+F10-SUM(F11:F12)</f>
        <v/>
      </c>
      <c r="AF10" s="32">
        <f>+G10-SUM(G11:G12)</f>
        <v/>
      </c>
      <c r="AG10" s="32">
        <f>+H10-SUM(H11:H12)</f>
        <v/>
      </c>
      <c r="AH10" s="32">
        <f>+I10-SUM(I11:I12)</f>
        <v/>
      </c>
      <c r="AI10" s="32">
        <f>+J10-SUM(J11:J12)</f>
        <v/>
      </c>
      <c r="AJ10" s="32">
        <f>+K10-SUM(K11:K12)</f>
        <v/>
      </c>
      <c r="AK10" s="32">
        <f>+L10-SUM(L11:L12)</f>
        <v/>
      </c>
      <c r="AL10" s="32">
        <f>+M10-SUM(M11:M12)</f>
        <v/>
      </c>
      <c r="AM10" s="32">
        <f>+N10-SUM(N11:N12)</f>
        <v/>
      </c>
      <c r="AN10" s="32">
        <f>+O10-SUM(O11:O12)</f>
        <v/>
      </c>
      <c r="AO10" s="32">
        <f>+P10-SUM(P11:P12)</f>
        <v/>
      </c>
      <c r="AP10" s="32">
        <f>+Q10-SUM(Q11:Q12)</f>
        <v/>
      </c>
      <c r="AQ10" s="32">
        <f>+R10-SUM(R11:R12)</f>
        <v/>
      </c>
      <c r="AR10" s="32">
        <f>+S10-SUM(S11:S12)</f>
        <v/>
      </c>
      <c r="AS10" s="32">
        <f>+T10-SUM(T11:T12)</f>
        <v/>
      </c>
      <c r="AT10" s="32">
        <f>+U10-SUM(U11:U12)</f>
        <v/>
      </c>
      <c r="AU10" s="32">
        <f>+V10-SUM(V11:V12)</f>
        <v/>
      </c>
      <c r="AV10" s="32">
        <f>+W10-SUM(W11:W12)</f>
        <v/>
      </c>
      <c r="AW10" s="32">
        <f>+X10-SUM(X11:X12)</f>
        <v/>
      </c>
      <c r="AX10" s="32">
        <f>+Y10-SUM(Y11:Y12)</f>
        <v/>
      </c>
      <c r="AY10" s="32">
        <f>+Z10-SUM(Z11:Z12)</f>
        <v/>
      </c>
      <c r="BA10" s="32">
        <f>+Z10-SUM(D10:Y10)</f>
        <v/>
      </c>
    </row>
    <row r="11" ht="17.1" customFormat="1" customHeight="1" s="15">
      <c r="B11" s="84" t="n"/>
      <c r="C11" s="110" t="inlineStr">
        <is>
          <t xml:space="preserve">         local</t>
        </is>
      </c>
      <c r="D11" s="93" t="n">
        <v>14746.567268</v>
      </c>
      <c r="E11" s="93" t="n">
        <v>1420.425801</v>
      </c>
      <c r="F11" s="93" t="n">
        <v>11415.055861</v>
      </c>
      <c r="G11" s="93" t="n">
        <v>7748.017512</v>
      </c>
      <c r="H11" s="93" t="n">
        <v>17958.001883</v>
      </c>
      <c r="I11" s="93" t="n">
        <v>53225.322993</v>
      </c>
      <c r="J11" s="93" t="n">
        <v>22552.219365</v>
      </c>
      <c r="K11" s="93" t="n">
        <v>4202.363902</v>
      </c>
      <c r="L11" s="93" t="n">
        <v>10137.650631</v>
      </c>
      <c r="M11" s="93" t="n">
        <v>32576.900618</v>
      </c>
      <c r="N11" s="93" t="n">
        <v>10094.188216</v>
      </c>
      <c r="O11" s="93" t="n">
        <v>3733.723466</v>
      </c>
      <c r="P11" s="93" t="n">
        <v>1743.217708</v>
      </c>
      <c r="Q11" s="93" t="n">
        <v>3790.439928</v>
      </c>
      <c r="R11" s="93" t="n">
        <v>1350.718737</v>
      </c>
      <c r="S11" s="93" t="n">
        <v>494.795498</v>
      </c>
      <c r="T11" s="93" t="n">
        <v>1940.399518</v>
      </c>
      <c r="U11" s="93" t="n">
        <v>5890.134874</v>
      </c>
      <c r="V11" s="93" t="n">
        <v>1538.582633</v>
      </c>
      <c r="W11" s="93" t="n">
        <v>2541.114893</v>
      </c>
      <c r="X11" s="93" t="n">
        <v>2431.161927</v>
      </c>
      <c r="Y11" s="93" t="n"/>
      <c r="Z11" s="95" t="n"/>
      <c r="AA11" s="75" t="n"/>
      <c r="AB11" s="14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BA11" s="32">
        <f>+Z11-SUM(D11:Y11)</f>
        <v/>
      </c>
    </row>
    <row r="12" ht="17.1" customFormat="1" customHeight="1" s="15">
      <c r="B12" s="84" t="n"/>
      <c r="C12" s="110" t="inlineStr">
        <is>
          <t xml:space="preserve">         cross-border</t>
        </is>
      </c>
      <c r="D12" s="93" t="n">
        <v>32750.300488</v>
      </c>
      <c r="E12" s="93" t="n">
        <v>1037.170233</v>
      </c>
      <c r="F12" s="93" t="n">
        <v>31338.627129</v>
      </c>
      <c r="G12" s="93" t="n">
        <v>18838.351604</v>
      </c>
      <c r="H12" s="93" t="n">
        <v>51565.960231</v>
      </c>
      <c r="I12" s="93" t="n">
        <v>121673.325716</v>
      </c>
      <c r="J12" s="93" t="n">
        <v>42213.339335</v>
      </c>
      <c r="K12" s="93" t="n">
        <v>12887.114202</v>
      </c>
      <c r="L12" s="93" t="n">
        <v>4721.750925</v>
      </c>
      <c r="M12" s="93" t="n">
        <v>102646.093018</v>
      </c>
      <c r="N12" s="93" t="n">
        <v>3877.729948</v>
      </c>
      <c r="O12" s="93" t="n">
        <v>11061.232469</v>
      </c>
      <c r="P12" s="93" t="n">
        <v>3547.652274</v>
      </c>
      <c r="Q12" s="93" t="n">
        <v>8585.429775000001</v>
      </c>
      <c r="R12" s="93" t="n">
        <v>1234.81239</v>
      </c>
      <c r="S12" s="93" t="n">
        <v>440.276212</v>
      </c>
      <c r="T12" s="93" t="n">
        <v>4663.62903</v>
      </c>
      <c r="U12" s="93" t="n">
        <v>15941.276661</v>
      </c>
      <c r="V12" s="93" t="n">
        <v>4424.780788</v>
      </c>
      <c r="W12" s="93" t="n">
        <v>2497.215275</v>
      </c>
      <c r="X12" s="93" t="n">
        <v>4900.366872</v>
      </c>
      <c r="Y12" s="93" t="n"/>
      <c r="Z12" s="95" t="n"/>
      <c r="AA12" s="75" t="n"/>
      <c r="AB12" s="14" t="n"/>
      <c r="AC12" s="32" t="n"/>
      <c r="AD12" s="32" t="n"/>
      <c r="AE12" s="32" t="n"/>
      <c r="AF12" s="32" t="n"/>
      <c r="AG12" s="32" t="n"/>
      <c r="AH12" s="32" t="n"/>
      <c r="AI12" s="32" t="n"/>
      <c r="AJ12" s="32" t="n"/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2" t="n"/>
      <c r="AT12" s="32" t="n"/>
      <c r="AU12" s="32" t="n"/>
      <c r="AV12" s="32" t="n"/>
      <c r="AW12" s="32" t="n"/>
      <c r="AX12" s="32" t="n"/>
      <c r="AY12" s="32" t="n"/>
      <c r="BA12" s="32">
        <f>+Z12-SUM(D12:Y12)</f>
        <v/>
      </c>
    </row>
    <row r="13" ht="24.95" customFormat="1" customHeight="1" s="18">
      <c r="B13" s="85" t="n"/>
      <c r="C13" s="115" t="inlineStr">
        <is>
          <t>with other financial institutions</t>
        </is>
      </c>
      <c r="D13" s="97" t="n">
        <v>56396.085242</v>
      </c>
      <c r="E13" s="97" t="n">
        <v>5904.144564</v>
      </c>
      <c r="F13" s="97" t="n">
        <v>60123.261535</v>
      </c>
      <c r="G13" s="97" t="n">
        <v>30428.20805</v>
      </c>
      <c r="H13" s="97" t="n">
        <v>74221.400257</v>
      </c>
      <c r="I13" s="97" t="n">
        <v>221174.072815</v>
      </c>
      <c r="J13" s="97" t="n">
        <v>87582.039437</v>
      </c>
      <c r="K13" s="97" t="n">
        <v>19693.486482</v>
      </c>
      <c r="L13" s="97" t="n">
        <v>16824.799367</v>
      </c>
      <c r="M13" s="97" t="n">
        <v>190748.542166</v>
      </c>
      <c r="N13" s="97" t="n">
        <v>15534.45918</v>
      </c>
      <c r="O13" s="97" t="n">
        <v>23771.48107</v>
      </c>
      <c r="P13" s="97" t="n">
        <v>8836.593766</v>
      </c>
      <c r="Q13" s="97" t="n">
        <v>15645.181501</v>
      </c>
      <c r="R13" s="97" t="n">
        <v>3603.216738</v>
      </c>
      <c r="S13" s="97" t="n">
        <v>918.996946</v>
      </c>
      <c r="T13" s="97" t="n">
        <v>10500.198575</v>
      </c>
      <c r="U13" s="97" t="n">
        <v>26198.51484</v>
      </c>
      <c r="V13" s="97" t="n">
        <v>4795.329128</v>
      </c>
      <c r="W13" s="97" t="n">
        <v>10220.845992</v>
      </c>
      <c r="X13" s="97" t="n">
        <v>11761.174576</v>
      </c>
      <c r="Y13" s="97" t="n"/>
      <c r="Z13" s="95" t="n"/>
      <c r="AA13" s="75" t="n"/>
      <c r="AB13" s="17" t="n"/>
      <c r="AC13" s="33">
        <f>+D13-SUM(D14:D15)</f>
        <v/>
      </c>
      <c r="AD13" s="33">
        <f>+E13-SUM(E14:E15)</f>
        <v/>
      </c>
      <c r="AE13" s="33">
        <f>+F13-SUM(F14:F15)</f>
        <v/>
      </c>
      <c r="AF13" s="33">
        <f>+G13-SUM(G14:G15)</f>
        <v/>
      </c>
      <c r="AG13" s="33">
        <f>+H13-SUM(H14:H15)</f>
        <v/>
      </c>
      <c r="AH13" s="33">
        <f>+I13-SUM(I14:I15)</f>
        <v/>
      </c>
      <c r="AI13" s="33">
        <f>+J13-SUM(J14:J15)</f>
        <v/>
      </c>
      <c r="AJ13" s="33">
        <f>+K13-SUM(K14:K15)</f>
        <v/>
      </c>
      <c r="AK13" s="33">
        <f>+L13-SUM(L14:L15)</f>
        <v/>
      </c>
      <c r="AL13" s="33">
        <f>+M13-SUM(M14:M15)</f>
        <v/>
      </c>
      <c r="AM13" s="33">
        <f>+N13-SUM(N14:N15)</f>
        <v/>
      </c>
      <c r="AN13" s="33">
        <f>+O13-SUM(O14:O15)</f>
        <v/>
      </c>
      <c r="AO13" s="33">
        <f>+P13-SUM(P14:P15)</f>
        <v/>
      </c>
      <c r="AP13" s="33">
        <f>+Q13-SUM(Q14:Q15)</f>
        <v/>
      </c>
      <c r="AQ13" s="33">
        <f>+R13-SUM(R14:R15)</f>
        <v/>
      </c>
      <c r="AR13" s="33">
        <f>+S13-SUM(S14:S15)</f>
        <v/>
      </c>
      <c r="AS13" s="33">
        <f>+T13-SUM(T14:T15)</f>
        <v/>
      </c>
      <c r="AT13" s="33">
        <f>+U13-SUM(U14:U15)</f>
        <v/>
      </c>
      <c r="AU13" s="33">
        <f>+V13-SUM(V14:V15)</f>
        <v/>
      </c>
      <c r="AV13" s="33">
        <f>+W13-SUM(W14:W15)</f>
        <v/>
      </c>
      <c r="AW13" s="33">
        <f>+X13-SUM(X14:X15)</f>
        <v/>
      </c>
      <c r="AX13" s="33">
        <f>+Y13-SUM(Y14:Y15)</f>
        <v/>
      </c>
      <c r="AY13" s="33">
        <f>+Z13-SUM(Z14:Z15)</f>
        <v/>
      </c>
      <c r="BA13" s="33">
        <f>+Z13-SUM(D13:Y13)</f>
        <v/>
      </c>
    </row>
    <row r="14" ht="17.1" customFormat="1" customHeight="1" s="15">
      <c r="B14" s="83" t="n"/>
      <c r="C14" s="114" t="inlineStr">
        <is>
          <t xml:space="preserve">         local</t>
        </is>
      </c>
      <c r="D14" s="93" t="n">
        <v>25794.35331</v>
      </c>
      <c r="E14" s="93" t="n">
        <v>3308.051537</v>
      </c>
      <c r="F14" s="93" t="n">
        <v>29714.293368</v>
      </c>
      <c r="G14" s="93" t="n">
        <v>16076.416907</v>
      </c>
      <c r="H14" s="93" t="n">
        <v>35562.116362</v>
      </c>
      <c r="I14" s="93" t="n">
        <v>99397.42769300001</v>
      </c>
      <c r="J14" s="93" t="n">
        <v>42189.575471</v>
      </c>
      <c r="K14" s="93" t="n">
        <v>7566.793904</v>
      </c>
      <c r="L14" s="93" t="n">
        <v>9322.816328999999</v>
      </c>
      <c r="M14" s="93" t="n">
        <v>82605.285552</v>
      </c>
      <c r="N14" s="93" t="n">
        <v>10591.008719</v>
      </c>
      <c r="O14" s="93" t="n">
        <v>9953.887263000001</v>
      </c>
      <c r="P14" s="93" t="n">
        <v>4165.413896</v>
      </c>
      <c r="Q14" s="93" t="n">
        <v>7714.361281</v>
      </c>
      <c r="R14" s="93" t="n">
        <v>1728.675455</v>
      </c>
      <c r="S14" s="93" t="n">
        <v>269.916853</v>
      </c>
      <c r="T14" s="93" t="n">
        <v>5233.928239</v>
      </c>
      <c r="U14" s="93" t="n">
        <v>9156.269426999999</v>
      </c>
      <c r="V14" s="93" t="n">
        <v>2495.640157</v>
      </c>
      <c r="W14" s="93" t="n">
        <v>5267.637965</v>
      </c>
      <c r="X14" s="93" t="n">
        <v>6206.364216</v>
      </c>
      <c r="Y14" s="93" t="n"/>
      <c r="Z14" s="95" t="n"/>
      <c r="AA14" s="75" t="n"/>
      <c r="AB14" s="14" t="n"/>
      <c r="AC14" s="32" t="n"/>
      <c r="AD14" s="32" t="n"/>
      <c r="AE14" s="32" t="n"/>
      <c r="AF14" s="32" t="n"/>
      <c r="AG14" s="32" t="n"/>
      <c r="AH14" s="32" t="n"/>
      <c r="AI14" s="32" t="n"/>
      <c r="AJ14" s="32" t="n"/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2" t="n"/>
      <c r="AT14" s="32" t="n"/>
      <c r="AU14" s="32" t="n"/>
      <c r="AV14" s="32" t="n"/>
      <c r="AW14" s="32" t="n"/>
      <c r="AX14" s="32" t="n"/>
      <c r="AY14" s="32" t="n"/>
      <c r="BA14" s="32">
        <f>+Z14-SUM(D14:Y14)</f>
        <v/>
      </c>
    </row>
    <row r="15" ht="17.1" customFormat="1" customHeight="1" s="15">
      <c r="B15" s="83" t="n"/>
      <c r="C15" s="114" t="inlineStr">
        <is>
          <t xml:space="preserve">         cross-border</t>
        </is>
      </c>
      <c r="D15" s="93" t="n">
        <v>30601.713727</v>
      </c>
      <c r="E15" s="93" t="n">
        <v>2596.116774</v>
      </c>
      <c r="F15" s="93" t="n">
        <v>30408.945026</v>
      </c>
      <c r="G15" s="93" t="n">
        <v>14351.872253</v>
      </c>
      <c r="H15" s="93" t="n">
        <v>38659.278887</v>
      </c>
      <c r="I15" s="93" t="n">
        <v>121776.691148</v>
      </c>
      <c r="J15" s="93" t="n">
        <v>45392.465404</v>
      </c>
      <c r="K15" s="93" t="n">
        <v>12126.682563</v>
      </c>
      <c r="L15" s="93" t="n">
        <v>7501.988136</v>
      </c>
      <c r="M15" s="93" t="n">
        <v>108143.198045</v>
      </c>
      <c r="N15" s="93" t="n">
        <v>4943.466245</v>
      </c>
      <c r="O15" s="93" t="n">
        <v>13817.551369</v>
      </c>
      <c r="P15" s="93" t="n">
        <v>4671.084613</v>
      </c>
      <c r="Q15" s="93" t="n">
        <v>7930.858085</v>
      </c>
      <c r="R15" s="93" t="n">
        <v>1874.50936</v>
      </c>
      <c r="S15" s="93" t="n">
        <v>649.074823</v>
      </c>
      <c r="T15" s="93" t="n">
        <v>5266.280421</v>
      </c>
      <c r="U15" s="93" t="n">
        <v>17042.32623</v>
      </c>
      <c r="V15" s="93" t="n">
        <v>2299.735765</v>
      </c>
      <c r="W15" s="93" t="n">
        <v>4953.208021</v>
      </c>
      <c r="X15" s="93" t="n">
        <v>5554.823296</v>
      </c>
      <c r="Y15" s="93" t="n"/>
      <c r="Z15" s="95" t="n"/>
      <c r="AA15" s="75" t="n"/>
      <c r="AB15" s="14" t="n"/>
      <c r="AC15" s="32" t="n"/>
      <c r="AD15" s="32" t="n"/>
      <c r="AE15" s="32" t="n"/>
      <c r="AF15" s="32" t="n"/>
      <c r="AG15" s="32" t="n"/>
      <c r="AH15" s="32" t="n"/>
      <c r="AI15" s="32" t="n"/>
      <c r="AJ15" s="32" t="n"/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2" t="n"/>
      <c r="AT15" s="32" t="n"/>
      <c r="AU15" s="32" t="n"/>
      <c r="AV15" s="32" t="n"/>
      <c r="AW15" s="32" t="n"/>
      <c r="AX15" s="32" t="n"/>
      <c r="AY15" s="32" t="n"/>
      <c r="BA15" s="32">
        <f>+Z15-SUM(D15:Y15)</f>
        <v/>
      </c>
    </row>
    <row r="16" ht="14.25" customFormat="1" customHeight="1" s="18">
      <c r="B16" s="85" t="n"/>
      <c r="C16" s="113" t="inlineStr">
        <is>
          <t xml:space="preserve">         non-reporting banks</t>
        </is>
      </c>
      <c r="D16" s="97" t="n">
        <v>21734.561095</v>
      </c>
      <c r="E16" s="97" t="n">
        <v>2072.145134</v>
      </c>
      <c r="F16" s="97" t="n">
        <v>22491.419208</v>
      </c>
      <c r="G16" s="97" t="n">
        <v>9724.106717000001</v>
      </c>
      <c r="H16" s="97" t="n">
        <v>39635.587889</v>
      </c>
      <c r="I16" s="97" t="n">
        <v>88822.064399</v>
      </c>
      <c r="J16" s="97" t="n">
        <v>33130.299184</v>
      </c>
      <c r="K16" s="97" t="n">
        <v>7366.765871</v>
      </c>
      <c r="L16" s="97" t="n">
        <v>7671.256443</v>
      </c>
      <c r="M16" s="97" t="n">
        <v>78733.150784</v>
      </c>
      <c r="N16" s="97" t="n">
        <v>7282.113886</v>
      </c>
      <c r="O16" s="97" t="n">
        <v>9473.262581999999</v>
      </c>
      <c r="P16" s="97" t="n">
        <v>2422.805348</v>
      </c>
      <c r="Q16" s="97" t="n">
        <v>5539.613472</v>
      </c>
      <c r="R16" s="97" t="n">
        <v>1343.919591</v>
      </c>
      <c r="S16" s="97" t="n">
        <v>593.630962</v>
      </c>
      <c r="T16" s="97" t="n">
        <v>4126.547734</v>
      </c>
      <c r="U16" s="97" t="n">
        <v>12711.817809</v>
      </c>
      <c r="V16" s="97" t="n">
        <v>2040.987391</v>
      </c>
      <c r="W16" s="97" t="n">
        <v>2594.183141</v>
      </c>
      <c r="X16" s="97" t="n">
        <v>4547.39144</v>
      </c>
      <c r="Y16" s="97" t="n"/>
      <c r="Z16" s="95" t="n"/>
      <c r="AA16" s="76" t="n"/>
      <c r="AB16" s="17" t="n"/>
      <c r="AC16" s="33">
        <f>+D13-SUM(D16:D21)</f>
        <v/>
      </c>
      <c r="AD16" s="33">
        <f>+E13-SUM(E16:E21)</f>
        <v/>
      </c>
      <c r="AE16" s="33">
        <f>+F13-SUM(F16:F21)</f>
        <v/>
      </c>
      <c r="AF16" s="33">
        <f>+G13-SUM(G16:G21)</f>
        <v/>
      </c>
      <c r="AG16" s="33">
        <f>+H13-SUM(H16:H21)</f>
        <v/>
      </c>
      <c r="AH16" s="33">
        <f>+I13-SUM(I16:I21)</f>
        <v/>
      </c>
      <c r="AI16" s="33">
        <f>+J13-SUM(J16:J21)</f>
        <v/>
      </c>
      <c r="AJ16" s="33">
        <f>+K13-SUM(K16:K21)</f>
        <v/>
      </c>
      <c r="AK16" s="33">
        <f>+L13-SUM(L16:L21)</f>
        <v/>
      </c>
      <c r="AL16" s="33">
        <f>+M13-SUM(M16:M21)</f>
        <v/>
      </c>
      <c r="AM16" s="33">
        <f>+N13-SUM(N16:N21)</f>
        <v/>
      </c>
      <c r="AN16" s="33">
        <f>+O13-SUM(O16:O21)</f>
        <v/>
      </c>
      <c r="AO16" s="33">
        <f>+P13-SUM(P16:P21)</f>
        <v/>
      </c>
      <c r="AP16" s="33">
        <f>+Q13-SUM(Q16:Q21)</f>
        <v/>
      </c>
      <c r="AQ16" s="33">
        <f>+R13-SUM(R16:R21)</f>
        <v/>
      </c>
      <c r="AR16" s="33">
        <f>+S13-SUM(S16:S21)</f>
        <v/>
      </c>
      <c r="AS16" s="33">
        <f>+T13-SUM(T16:T21)</f>
        <v/>
      </c>
      <c r="AT16" s="33">
        <f>+U13-SUM(U16:U21)</f>
        <v/>
      </c>
      <c r="AU16" s="33">
        <f>+V13-SUM(V16:V21)</f>
        <v/>
      </c>
      <c r="AV16" s="33">
        <f>+W13-SUM(W16:W21)</f>
        <v/>
      </c>
      <c r="AW16" s="33">
        <f>+X13-SUM(X16:X21)</f>
        <v/>
      </c>
      <c r="AX16" s="33">
        <f>+Y13-SUM(Y16:Y21)</f>
        <v/>
      </c>
      <c r="AY16" s="33">
        <f>+Z13-SUM(Z16:Z21)</f>
        <v/>
      </c>
      <c r="BA16" s="33">
        <f>+Z16-SUM(D16:Y16)</f>
        <v/>
      </c>
    </row>
    <row r="17" ht="17.1" customFormat="1" customHeight="1" s="15">
      <c r="B17" s="84" t="n"/>
      <c r="C17" s="114" t="inlineStr">
        <is>
          <t xml:space="preserve">         institutional investors</t>
        </is>
      </c>
      <c r="D17" s="93" t="n">
        <v>11785.291433</v>
      </c>
      <c r="E17" s="93" t="n">
        <v>1395.715705</v>
      </c>
      <c r="F17" s="93" t="n">
        <v>13402.769577</v>
      </c>
      <c r="G17" s="93" t="n">
        <v>10298.237336</v>
      </c>
      <c r="H17" s="93" t="n">
        <v>14128.983343</v>
      </c>
      <c r="I17" s="93" t="n">
        <v>49755.215564</v>
      </c>
      <c r="J17" s="93" t="n">
        <v>18489.513839</v>
      </c>
      <c r="K17" s="93" t="n">
        <v>5934.698471</v>
      </c>
      <c r="L17" s="93" t="n">
        <v>2371.553226</v>
      </c>
      <c r="M17" s="93" t="n">
        <v>37384.469157</v>
      </c>
      <c r="N17" s="93" t="n">
        <v>2622.373416</v>
      </c>
      <c r="O17" s="93" t="n">
        <v>3600.393519</v>
      </c>
      <c r="P17" s="93" t="n">
        <v>1435.706008</v>
      </c>
      <c r="Q17" s="93" t="n">
        <v>3068.186934</v>
      </c>
      <c r="R17" s="93" t="n">
        <v>883.9103699999999</v>
      </c>
      <c r="S17" s="93" t="n">
        <v>50.861354</v>
      </c>
      <c r="T17" s="93" t="n">
        <v>2404.069996</v>
      </c>
      <c r="U17" s="93" t="n">
        <v>3773.604577</v>
      </c>
      <c r="V17" s="93" t="n">
        <v>620.177188</v>
      </c>
      <c r="W17" s="93" t="n">
        <v>2243.701298</v>
      </c>
      <c r="X17" s="93" t="n">
        <v>2247.101297</v>
      </c>
      <c r="Y17" s="93" t="n"/>
      <c r="Z17" s="94" t="n"/>
      <c r="AA17" s="75" t="n"/>
      <c r="AB17" s="14" t="n"/>
      <c r="AC17" s="32" t="n"/>
      <c r="AD17" s="32" t="n"/>
      <c r="AE17" s="32" t="n"/>
      <c r="AF17" s="32" t="n"/>
      <c r="AG17" s="32" t="n"/>
      <c r="AH17" s="32" t="n"/>
      <c r="AI17" s="32" t="n"/>
      <c r="AJ17" s="32" t="n"/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2" t="n"/>
      <c r="AT17" s="32" t="n"/>
      <c r="AU17" s="32" t="n"/>
      <c r="AV17" s="32" t="n"/>
      <c r="AW17" s="32" t="n"/>
      <c r="AX17" s="32" t="n"/>
      <c r="AY17" s="32" t="n"/>
      <c r="BA17" s="32">
        <f>+Z17-SUM(D17:Y17)</f>
        <v/>
      </c>
    </row>
    <row r="18" ht="17.1" customFormat="1" customHeight="1" s="15">
      <c r="B18" s="84" t="n"/>
      <c r="C18" s="114" t="inlineStr">
        <is>
          <t xml:space="preserve">         hedge funds and proprietary trading firms</t>
        </is>
      </c>
      <c r="D18" s="93" t="n">
        <v>15273.796365</v>
      </c>
      <c r="E18" s="93" t="n">
        <v>137.691729</v>
      </c>
      <c r="F18" s="93" t="n">
        <v>14507.957419</v>
      </c>
      <c r="G18" s="93" t="n">
        <v>6642.157949</v>
      </c>
      <c r="H18" s="93" t="n">
        <v>11623.448815</v>
      </c>
      <c r="I18" s="93" t="n">
        <v>48801.222174</v>
      </c>
      <c r="J18" s="93" t="n">
        <v>24452.612593</v>
      </c>
      <c r="K18" s="93" t="n">
        <v>2761.611875</v>
      </c>
      <c r="L18" s="93" t="n">
        <v>1098.790417</v>
      </c>
      <c r="M18" s="93" t="n">
        <v>31517.261644</v>
      </c>
      <c r="N18" s="93" t="n">
        <v>654.932441</v>
      </c>
      <c r="O18" s="93" t="n">
        <v>6864.2694</v>
      </c>
      <c r="P18" s="93" t="n">
        <v>3317.985591</v>
      </c>
      <c r="Q18" s="93" t="n">
        <v>4609.660755</v>
      </c>
      <c r="R18" s="93" t="n">
        <v>730.561367</v>
      </c>
      <c r="S18" s="93" t="n">
        <v>9.765297</v>
      </c>
      <c r="T18" s="93" t="n">
        <v>2254.393492</v>
      </c>
      <c r="U18" s="93" t="n">
        <v>6390.657082</v>
      </c>
      <c r="V18" s="93" t="n">
        <v>796.597562</v>
      </c>
      <c r="W18" s="93" t="n">
        <v>688.950079</v>
      </c>
      <c r="X18" s="93" t="n">
        <v>3066.873061</v>
      </c>
      <c r="Y18" s="93" t="n"/>
      <c r="Z18" s="94" t="n"/>
      <c r="AA18" s="75" t="n"/>
      <c r="AB18" s="14" t="n"/>
      <c r="AC18" s="32" t="n"/>
      <c r="AD18" s="32" t="n"/>
      <c r="AE18" s="32" t="n"/>
      <c r="AF18" s="32" t="n"/>
      <c r="AG18" s="32" t="n"/>
      <c r="AH18" s="32" t="n"/>
      <c r="AI18" s="32" t="n"/>
      <c r="AJ18" s="32" t="n"/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2" t="n"/>
      <c r="AT18" s="32" t="n"/>
      <c r="AU18" s="32" t="n"/>
      <c r="AV18" s="32" t="n"/>
      <c r="AW18" s="32" t="n"/>
      <c r="AX18" s="32" t="n"/>
      <c r="AY18" s="32" t="n"/>
      <c r="BA18" s="32">
        <f>+Z18-SUM(D18:Y18)</f>
        <v/>
      </c>
    </row>
    <row r="19" ht="17.1" customFormat="1" customHeight="1" s="15">
      <c r="B19" s="84" t="n"/>
      <c r="C19" s="114" t="inlineStr">
        <is>
          <t xml:space="preserve">         official sector financial institutions</t>
        </is>
      </c>
      <c r="D19" s="93" t="n">
        <v>501.319245</v>
      </c>
      <c r="E19" s="93" t="n">
        <v>146.307635</v>
      </c>
      <c r="F19" s="93" t="n">
        <v>1128.041248</v>
      </c>
      <c r="G19" s="93" t="n">
        <v>466.605601</v>
      </c>
      <c r="H19" s="93" t="n">
        <v>812.1030500000001</v>
      </c>
      <c r="I19" s="93" t="n">
        <v>2726.307745</v>
      </c>
      <c r="J19" s="93" t="n">
        <v>896.564261</v>
      </c>
      <c r="K19" s="93" t="n">
        <v>417.1153</v>
      </c>
      <c r="L19" s="93" t="n">
        <v>1065.61245</v>
      </c>
      <c r="M19" s="93" t="n">
        <v>804.989165</v>
      </c>
      <c r="N19" s="93" t="n">
        <v>1385.208737</v>
      </c>
      <c r="O19" s="93" t="n">
        <v>138.72283</v>
      </c>
      <c r="P19" s="93" t="n">
        <v>123.310202</v>
      </c>
      <c r="Q19" s="93" t="n">
        <v>935.034294</v>
      </c>
      <c r="R19" s="93" t="n">
        <v>40.165137</v>
      </c>
      <c r="S19" s="93" t="n">
        <v>19.501226</v>
      </c>
      <c r="T19" s="93" t="n">
        <v>91.641998</v>
      </c>
      <c r="U19" s="93" t="n">
        <v>765.1799130000001</v>
      </c>
      <c r="V19" s="93" t="n">
        <v>903.935087</v>
      </c>
      <c r="W19" s="93" t="n">
        <v>1291.720673</v>
      </c>
      <c r="X19" s="93" t="n">
        <v>100.134814</v>
      </c>
      <c r="Y19" s="93" t="n"/>
      <c r="Z19" s="94" t="n"/>
      <c r="AA19" s="75" t="n"/>
      <c r="AB19" s="14" t="n"/>
      <c r="AC19" s="32" t="n"/>
      <c r="AD19" s="32" t="n"/>
      <c r="AE19" s="32" t="n"/>
      <c r="AF19" s="32" t="n"/>
      <c r="AG19" s="32" t="n"/>
      <c r="AH19" s="32" t="n"/>
      <c r="AI19" s="32" t="n"/>
      <c r="AJ19" s="32" t="n"/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2" t="n"/>
      <c r="AT19" s="32" t="n"/>
      <c r="AU19" s="32" t="n"/>
      <c r="AV19" s="32" t="n"/>
      <c r="AW19" s="32" t="n"/>
      <c r="AX19" s="32" t="n"/>
      <c r="AY19" s="32" t="n"/>
      <c r="BA19" s="32">
        <f>+Z19-SUM(D19:Y19)</f>
        <v/>
      </c>
    </row>
    <row r="20" ht="17.1" customFormat="1" customHeight="1" s="15">
      <c r="B20" s="84" t="n"/>
      <c r="C20" s="114" t="inlineStr">
        <is>
          <t xml:space="preserve">         others</t>
        </is>
      </c>
      <c r="D20" s="93" t="n">
        <v>61377.472239</v>
      </c>
      <c r="E20" s="93" t="n">
        <v>2335.562336</v>
      </c>
      <c r="F20" s="93" t="n">
        <v>60379.704449</v>
      </c>
      <c r="G20" s="93" t="n">
        <v>26903.598331</v>
      </c>
      <c r="H20" s="93" t="n">
        <v>54185.156043</v>
      </c>
      <c r="I20" s="93" t="n">
        <v>205854.937691</v>
      </c>
      <c r="J20" s="93" t="n">
        <v>85536.61681400001</v>
      </c>
      <c r="K20" s="93" t="n">
        <v>11004.092531</v>
      </c>
      <c r="L20" s="93" t="n">
        <v>7460.870833</v>
      </c>
      <c r="M20" s="93" t="n">
        <v>198282.5797</v>
      </c>
      <c r="N20" s="93" t="n">
        <v>3102.605936</v>
      </c>
      <c r="O20" s="93" t="n">
        <v>25656.885764</v>
      </c>
      <c r="P20" s="93" t="n">
        <v>7817.774682</v>
      </c>
      <c r="Q20" s="93" t="n">
        <v>17016.978077</v>
      </c>
      <c r="R20" s="93" t="n">
        <v>3313.88207</v>
      </c>
      <c r="S20" s="93" t="n">
        <v>265.199494</v>
      </c>
      <c r="T20" s="93" t="n">
        <v>8385.233891</v>
      </c>
      <c r="U20" s="93" t="n">
        <v>20411.336123</v>
      </c>
      <c r="V20" s="93" t="n">
        <v>3510.126939</v>
      </c>
      <c r="W20" s="93" t="n">
        <v>3577.773737</v>
      </c>
      <c r="X20" s="93" t="n">
        <v>12810.960133</v>
      </c>
      <c r="Y20" s="93" t="n"/>
      <c r="Z20" s="94" t="n"/>
      <c r="AA20" s="75" t="n"/>
      <c r="AB20" s="14" t="n"/>
      <c r="AC20" s="32" t="n"/>
      <c r="AD20" s="32" t="n"/>
      <c r="AE20" s="32" t="n"/>
      <c r="AF20" s="32" t="n"/>
      <c r="AG20" s="32" t="n"/>
      <c r="AH20" s="32" t="n"/>
      <c r="AI20" s="32" t="n"/>
      <c r="AJ20" s="32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2" t="n"/>
      <c r="AT20" s="32" t="n"/>
      <c r="AU20" s="32" t="n"/>
      <c r="AV20" s="32" t="n"/>
      <c r="AW20" s="32" t="n"/>
      <c r="AX20" s="32" t="n"/>
      <c r="AY20" s="32" t="n"/>
      <c r="BA20" s="32">
        <f>+Z20-SUM(D20:Y20)</f>
        <v/>
      </c>
    </row>
    <row r="21" ht="17.1" customFormat="1" customHeight="1" s="15">
      <c r="B21" s="84" t="n"/>
      <c r="C21" s="114" t="inlineStr">
        <is>
          <t xml:space="preserve">         undistributed</t>
        </is>
      </c>
      <c r="D21" s="93" t="n">
        <v>125.377995</v>
      </c>
      <c r="E21" s="93" t="n">
        <v>4.834585</v>
      </c>
      <c r="F21" s="93" t="n">
        <v>79.262762</v>
      </c>
      <c r="G21" s="93" t="n">
        <v>30.031606</v>
      </c>
      <c r="H21" s="93" t="n">
        <v>20.905475</v>
      </c>
      <c r="I21" s="93" t="n">
        <v>505.011687</v>
      </c>
      <c r="J21" s="93" t="n">
        <v>118.777513</v>
      </c>
      <c r="K21" s="93" t="n">
        <v>11.605079</v>
      </c>
      <c r="L21" s="93" t="n">
        <v>3.571316</v>
      </c>
      <c r="M21" s="93" t="n">
        <v>143.484051</v>
      </c>
      <c r="N21" s="93" t="n">
        <v>7.286466</v>
      </c>
      <c r="O21" s="93" t="n">
        <v>12.736295</v>
      </c>
      <c r="P21" s="93" t="n">
        <v>36.892951</v>
      </c>
      <c r="Q21" s="93" t="n">
        <v>11.989872</v>
      </c>
      <c r="R21" s="93" t="n">
        <v>3.719736</v>
      </c>
      <c r="S21" s="93" t="n">
        <v>0.075194</v>
      </c>
      <c r="T21" s="93" t="n">
        <v>40.752368</v>
      </c>
      <c r="U21" s="93" t="n">
        <v>25.814717</v>
      </c>
      <c r="V21" s="93" t="n">
        <v>14.115209</v>
      </c>
      <c r="W21" s="93" t="n">
        <v>9.190476</v>
      </c>
      <c r="X21" s="93" t="n">
        <v>29.643867</v>
      </c>
      <c r="Y21" s="93" t="n"/>
      <c r="Z21" s="94" t="n"/>
      <c r="AA21" s="75" t="n"/>
      <c r="AB21" s="14" t="n"/>
      <c r="AC21" s="32" t="n"/>
      <c r="AD21" s="32" t="n"/>
      <c r="AE21" s="32" t="n"/>
      <c r="AF21" s="32" t="n"/>
      <c r="AG21" s="32" t="n"/>
      <c r="AH21" s="32" t="n"/>
      <c r="AI21" s="32" t="n"/>
      <c r="AJ21" s="32" t="n"/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2" t="n"/>
      <c r="AT21" s="32" t="n"/>
      <c r="AU21" s="32" t="n"/>
      <c r="AV21" s="32" t="n"/>
      <c r="AW21" s="32" t="n"/>
      <c r="AX21" s="32" t="n"/>
      <c r="AY21" s="32" t="n"/>
      <c r="BA21" s="32">
        <f>+Z21-SUM(D21:Y21)</f>
        <v/>
      </c>
    </row>
    <row r="22" ht="24.95" customFormat="1" customHeight="1" s="18">
      <c r="B22" s="85" t="n"/>
      <c r="C22" s="115" t="inlineStr">
        <is>
          <t>with non-financial customers</t>
        </is>
      </c>
      <c r="D22" s="97" t="n">
        <v>6110.619295</v>
      </c>
      <c r="E22" s="97" t="n">
        <v>1853.62691</v>
      </c>
      <c r="F22" s="97" t="n">
        <v>6493.433525</v>
      </c>
      <c r="G22" s="97" t="n">
        <v>2161.580076</v>
      </c>
      <c r="H22" s="97" t="n">
        <v>15567.569324</v>
      </c>
      <c r="I22" s="97" t="n">
        <v>22755.971644</v>
      </c>
      <c r="J22" s="97" t="n">
        <v>6340.730327</v>
      </c>
      <c r="K22" s="97" t="n">
        <v>2001.66677</v>
      </c>
      <c r="L22" s="97" t="n">
        <v>5362.007061</v>
      </c>
      <c r="M22" s="97" t="n">
        <v>23709.136965</v>
      </c>
      <c r="N22" s="97" t="n">
        <v>2772.42066</v>
      </c>
      <c r="O22" s="97" t="n">
        <v>4103.713952</v>
      </c>
      <c r="P22" s="97" t="n">
        <v>820.815996</v>
      </c>
      <c r="Q22" s="97" t="n">
        <v>1353.531505</v>
      </c>
      <c r="R22" s="97" t="n">
        <v>539.191009</v>
      </c>
      <c r="S22" s="97" t="n">
        <v>132.288401</v>
      </c>
      <c r="T22" s="97" t="n">
        <v>956.052159</v>
      </c>
      <c r="U22" s="97" t="n">
        <v>1988.386421</v>
      </c>
      <c r="V22" s="97" t="n">
        <v>721.7938789999999</v>
      </c>
      <c r="W22" s="97" t="n">
        <v>2703.799434</v>
      </c>
      <c r="X22" s="97" t="n">
        <v>1284.245109</v>
      </c>
      <c r="Y22" s="97" t="n"/>
      <c r="Z22" s="95" t="n"/>
      <c r="AA22" s="75" t="n"/>
      <c r="AB22" s="17" t="n"/>
      <c r="AC22" s="33">
        <f>+D22-SUM(D23:D24)</f>
        <v/>
      </c>
      <c r="AD22" s="33">
        <f>+E22-SUM(E23:E24)</f>
        <v/>
      </c>
      <c r="AE22" s="33">
        <f>+F22-SUM(F23:F24)</f>
        <v/>
      </c>
      <c r="AF22" s="33">
        <f>+G22-SUM(G23:G24)</f>
        <v/>
      </c>
      <c r="AG22" s="33">
        <f>+H22-SUM(H23:H24)</f>
        <v/>
      </c>
      <c r="AH22" s="33">
        <f>+I22-SUM(I23:I24)</f>
        <v/>
      </c>
      <c r="AI22" s="33">
        <f>+J22-SUM(J23:J24)</f>
        <v/>
      </c>
      <c r="AJ22" s="33">
        <f>+K22-SUM(K23:K24)</f>
        <v/>
      </c>
      <c r="AK22" s="33">
        <f>+L22-SUM(L23:L24)</f>
        <v/>
      </c>
      <c r="AL22" s="33">
        <f>+M22-SUM(M23:M24)</f>
        <v/>
      </c>
      <c r="AM22" s="33">
        <f>+N22-SUM(N23:N24)</f>
        <v/>
      </c>
      <c r="AN22" s="33">
        <f>+O22-SUM(O23:O24)</f>
        <v/>
      </c>
      <c r="AO22" s="33">
        <f>+P22-SUM(P23:P24)</f>
        <v/>
      </c>
      <c r="AP22" s="33">
        <f>+Q22-SUM(Q23:Q24)</f>
        <v/>
      </c>
      <c r="AQ22" s="33">
        <f>+R22-SUM(R23:R24)</f>
        <v/>
      </c>
      <c r="AR22" s="33">
        <f>+S22-SUM(S23:S24)</f>
        <v/>
      </c>
      <c r="AS22" s="33">
        <f>+T22-SUM(T23:T24)</f>
        <v/>
      </c>
      <c r="AT22" s="33">
        <f>+U22-SUM(U23:U24)</f>
        <v/>
      </c>
      <c r="AU22" s="33">
        <f>+V22-SUM(V23:V24)</f>
        <v/>
      </c>
      <c r="AV22" s="33">
        <f>+W22-SUM(W23:W24)</f>
        <v/>
      </c>
      <c r="AW22" s="33">
        <f>+X22-SUM(X23:X24)</f>
        <v/>
      </c>
      <c r="AX22" s="33">
        <f>+Y22-SUM(Y23:Y24)</f>
        <v/>
      </c>
      <c r="AY22" s="33">
        <f>+Z22-SUM(Z23:Z24)</f>
        <v/>
      </c>
      <c r="BA22" s="33">
        <f>+Z22-SUM(D22:Y22)</f>
        <v/>
      </c>
    </row>
    <row r="23" ht="17.1" customFormat="1" customHeight="1" s="41">
      <c r="B23" s="66" t="n"/>
      <c r="C23" s="114" t="inlineStr">
        <is>
          <t xml:space="preserve">         local</t>
        </is>
      </c>
      <c r="D23" s="96" t="n">
        <v>3640.395382</v>
      </c>
      <c r="E23" s="96" t="n">
        <v>1062.641463</v>
      </c>
      <c r="F23" s="96" t="n">
        <v>3957.021454</v>
      </c>
      <c r="G23" s="96" t="n">
        <v>998.368959</v>
      </c>
      <c r="H23" s="96" t="n">
        <v>13685.246966</v>
      </c>
      <c r="I23" s="96" t="n">
        <v>12087.615744</v>
      </c>
      <c r="J23" s="96" t="n">
        <v>3268.722703</v>
      </c>
      <c r="K23" s="96" t="n">
        <v>1370.764662</v>
      </c>
      <c r="L23" s="96" t="n">
        <v>4810.437976</v>
      </c>
      <c r="M23" s="96" t="n">
        <v>16588.106998</v>
      </c>
      <c r="N23" s="96" t="n">
        <v>2445.168889</v>
      </c>
      <c r="O23" s="96" t="n">
        <v>3467.383768</v>
      </c>
      <c r="P23" s="96" t="n">
        <v>555.297651</v>
      </c>
      <c r="Q23" s="96" t="n">
        <v>779.730192</v>
      </c>
      <c r="R23" s="96" t="n">
        <v>411.187886</v>
      </c>
      <c r="S23" s="96" t="n">
        <v>48.791021</v>
      </c>
      <c r="T23" s="96" t="n">
        <v>596.206773</v>
      </c>
      <c r="U23" s="96" t="n">
        <v>1287.831892</v>
      </c>
      <c r="V23" s="96" t="n">
        <v>425.229906</v>
      </c>
      <c r="W23" s="96" t="n">
        <v>2437.54641</v>
      </c>
      <c r="X23" s="96" t="n">
        <v>864.848159</v>
      </c>
      <c r="Y23" s="96" t="n"/>
      <c r="Z23" s="95" t="n"/>
      <c r="AA23" s="75" t="n"/>
      <c r="AB23" s="40" t="n"/>
      <c r="AC23" s="39" t="n"/>
      <c r="AD23" s="39" t="n"/>
      <c r="AE23" s="39" t="n"/>
      <c r="AF23" s="39" t="n"/>
      <c r="AG23" s="39" t="n"/>
      <c r="AH23" s="39" t="n"/>
      <c r="AI23" s="39" t="n"/>
      <c r="AJ23" s="39" t="n"/>
      <c r="AK23" s="39" t="n"/>
      <c r="AL23" s="39" t="n"/>
      <c r="AM23" s="39" t="n"/>
      <c r="AN23" s="39" t="n"/>
      <c r="AO23" s="39" t="n"/>
      <c r="AP23" s="39" t="n"/>
      <c r="AQ23" s="39" t="n"/>
      <c r="AR23" s="39" t="n"/>
      <c r="AS23" s="39" t="n"/>
      <c r="AT23" s="39" t="n"/>
      <c r="AU23" s="39" t="n"/>
      <c r="AV23" s="39" t="n"/>
      <c r="AW23" s="39" t="n"/>
      <c r="AX23" s="39" t="n"/>
      <c r="AY23" s="39" t="n"/>
      <c r="BA23" s="32">
        <f>+Z23-SUM(D23:Y23)</f>
        <v/>
      </c>
    </row>
    <row r="24" ht="17.1" customFormat="1" customHeight="1" s="15">
      <c r="B24" s="84" t="n"/>
      <c r="C24" s="114" t="inlineStr">
        <is>
          <t xml:space="preserve">         cross-border</t>
        </is>
      </c>
      <c r="D24" s="93" t="n">
        <v>2470.224161</v>
      </c>
      <c r="E24" s="93" t="n">
        <v>790.985444</v>
      </c>
      <c r="F24" s="93" t="n">
        <v>2536.412048</v>
      </c>
      <c r="G24" s="93" t="n">
        <v>1163.211207</v>
      </c>
      <c r="H24" s="93" t="n">
        <v>1882.322345</v>
      </c>
      <c r="I24" s="93" t="n">
        <v>10668.422997</v>
      </c>
      <c r="J24" s="93" t="n">
        <v>3071.972185</v>
      </c>
      <c r="K24" s="93" t="n">
        <v>630.849462</v>
      </c>
      <c r="L24" s="93" t="n">
        <v>551.569081</v>
      </c>
      <c r="M24" s="93" t="n">
        <v>7120.940381</v>
      </c>
      <c r="N24" s="93" t="n">
        <v>327.256767</v>
      </c>
      <c r="O24" s="93" t="n">
        <v>636.3301760000001</v>
      </c>
      <c r="P24" s="93" t="n">
        <v>265.513333</v>
      </c>
      <c r="Q24" s="93" t="n">
        <v>573.80535</v>
      </c>
      <c r="R24" s="93" t="n">
        <v>127.998113</v>
      </c>
      <c r="S24" s="93" t="n">
        <v>83.51422100000001</v>
      </c>
      <c r="T24" s="93" t="n">
        <v>359.845521</v>
      </c>
      <c r="U24" s="93" t="n">
        <v>700.507415</v>
      </c>
      <c r="V24" s="93" t="n">
        <v>296.569231</v>
      </c>
      <c r="W24" s="93" t="n">
        <v>266.253021</v>
      </c>
      <c r="X24" s="93" t="n">
        <v>419.407461</v>
      </c>
      <c r="Y24" s="93" t="n"/>
      <c r="Z24" s="95" t="n"/>
      <c r="AA24" s="75" t="n"/>
      <c r="AB24" s="14" t="n"/>
      <c r="AC24" s="32" t="n"/>
      <c r="AD24" s="32" t="n"/>
      <c r="AE24" s="32" t="n"/>
      <c r="AF24" s="32" t="n"/>
      <c r="AG24" s="32" t="n"/>
      <c r="AH24" s="32" t="n"/>
      <c r="AI24" s="32" t="n"/>
      <c r="AJ24" s="32" t="n"/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2" t="n"/>
      <c r="AT24" s="32" t="n"/>
      <c r="AU24" s="32" t="n"/>
      <c r="AV24" s="32" t="n"/>
      <c r="AW24" s="32" t="n"/>
      <c r="AX24" s="32" t="n"/>
      <c r="AY24" s="32" t="n"/>
      <c r="BA24" s="32">
        <f>+Z24-SUM(D24:Y24)</f>
        <v/>
      </c>
    </row>
    <row r="25" ht="30" customFormat="1" customHeight="1" s="18">
      <c r="B25" s="87" t="n"/>
      <c r="C25" s="115" t="inlineStr">
        <is>
          <t>TOTAL SPOT</t>
        </is>
      </c>
      <c r="D25" s="98" t="n">
        <v>110003.538146</v>
      </c>
      <c r="E25" s="98" t="n">
        <v>10215.367532</v>
      </c>
      <c r="F25" s="98" t="n">
        <v>109370.356801</v>
      </c>
      <c r="G25" s="98" t="n">
        <v>59176.1409</v>
      </c>
      <c r="H25" s="98" t="n">
        <v>159312.937077</v>
      </c>
      <c r="I25" s="98" t="n">
        <v>418828.700326</v>
      </c>
      <c r="J25" s="98" t="n">
        <v>158688.348738</v>
      </c>
      <c r="K25" s="98" t="n">
        <v>38784.633669</v>
      </c>
      <c r="L25" s="98" t="n">
        <v>37046.202387</v>
      </c>
      <c r="M25" s="98" t="n">
        <v>349680.683086</v>
      </c>
      <c r="N25" s="98" t="n">
        <v>32278.796468</v>
      </c>
      <c r="O25" s="98" t="n">
        <v>42670.17889</v>
      </c>
      <c r="P25" s="98" t="n">
        <v>14948.29248</v>
      </c>
      <c r="Q25" s="98" t="n">
        <v>29374.593709</v>
      </c>
      <c r="R25" s="98" t="n">
        <v>6727.942069</v>
      </c>
      <c r="S25" s="98" t="n">
        <v>1986.357084</v>
      </c>
      <c r="T25" s="98" t="n">
        <v>18060.275128</v>
      </c>
      <c r="U25" s="98" t="n">
        <v>50018.295693</v>
      </c>
      <c r="V25" s="98" t="n">
        <v>11480.491466</v>
      </c>
      <c r="W25" s="98" t="n">
        <v>17962.979354</v>
      </c>
      <c r="X25" s="98" t="n">
        <v>20376.918216</v>
      </c>
      <c r="Y25" s="98" t="n"/>
      <c r="Z25" s="95" t="n"/>
      <c r="AA25" s="74" t="n"/>
      <c r="AB25" s="17" t="n"/>
      <c r="AC25" s="33">
        <f>+D25-D10-D13-D22</f>
        <v/>
      </c>
      <c r="AD25" s="33">
        <f>+E25-E10-E13-E22</f>
        <v/>
      </c>
      <c r="AE25" s="33">
        <f>+F25-F10-F13-F22</f>
        <v/>
      </c>
      <c r="AF25" s="33">
        <f>+G25-G10-G13-G22</f>
        <v/>
      </c>
      <c r="AG25" s="33">
        <f>+H25-H10-H13-H22</f>
        <v/>
      </c>
      <c r="AH25" s="33">
        <f>+I25-I10-I13-I22</f>
        <v/>
      </c>
      <c r="AI25" s="33">
        <f>+J25-J10-J13-J22</f>
        <v/>
      </c>
      <c r="AJ25" s="33">
        <f>+K25-K10-K13-K22</f>
        <v/>
      </c>
      <c r="AK25" s="33">
        <f>+L25-L10-L13-L22</f>
        <v/>
      </c>
      <c r="AL25" s="33">
        <f>+M25-M10-M13-M22</f>
        <v/>
      </c>
      <c r="AM25" s="33">
        <f>+N25-N10-N13-N22</f>
        <v/>
      </c>
      <c r="AN25" s="33">
        <f>+O25-O10-O13-O22</f>
        <v/>
      </c>
      <c r="AO25" s="33">
        <f>+P25-P10-P13-P22</f>
        <v/>
      </c>
      <c r="AP25" s="33">
        <f>+Q25-Q10-Q13-Q22</f>
        <v/>
      </c>
      <c r="AQ25" s="33">
        <f>+R25-R10-R13-R22</f>
        <v/>
      </c>
      <c r="AR25" s="33">
        <f>+S25-S10-S13-S22</f>
        <v/>
      </c>
      <c r="AS25" s="33">
        <f>+T25-T10-T13-T22</f>
        <v/>
      </c>
      <c r="AT25" s="33">
        <f>+U25-U10-U13-U22</f>
        <v/>
      </c>
      <c r="AU25" s="33">
        <f>+V25-V10-V13-V22</f>
        <v/>
      </c>
      <c r="AV25" s="33">
        <f>+W25-W10-W13-W22</f>
        <v/>
      </c>
      <c r="AW25" s="33">
        <f>+X25-X10-X13-X22</f>
        <v/>
      </c>
      <c r="AX25" s="33">
        <f>+Y25-Y10-Y13-Y22</f>
        <v/>
      </c>
      <c r="AY25" s="33">
        <f>+Z25-Z10-Z13-Z22</f>
        <v/>
      </c>
      <c r="BA25" s="33">
        <f>+Z25-SUM(D25:Y25)</f>
        <v/>
      </c>
    </row>
    <row r="26" ht="17.1" customFormat="1" customHeight="1" s="41">
      <c r="B26" s="66" t="n"/>
      <c r="C26" s="117" t="inlineStr">
        <is>
          <t>o/w prime brokered to non-bank electronic market-makers</t>
        </is>
      </c>
      <c r="D26" s="68" t="n">
        <v>0</v>
      </c>
      <c r="E26" s="68" t="n">
        <v>0</v>
      </c>
      <c r="F26" s="68" t="n">
        <v>0</v>
      </c>
      <c r="G26" s="68" t="n">
        <v>0</v>
      </c>
      <c r="H26" s="68" t="n">
        <v>0</v>
      </c>
      <c r="I26" s="68" t="n">
        <v>0</v>
      </c>
      <c r="J26" s="68" t="n">
        <v>0</v>
      </c>
      <c r="K26" s="68" t="n">
        <v>0</v>
      </c>
      <c r="L26" s="68" t="n">
        <v>0</v>
      </c>
      <c r="M26" s="68" t="n">
        <v>0</v>
      </c>
      <c r="N26" s="68" t="n">
        <v>0</v>
      </c>
      <c r="O26" s="68" t="n">
        <v>0</v>
      </c>
      <c r="P26" s="68" t="n">
        <v>0</v>
      </c>
      <c r="Q26" s="68" t="n">
        <v>0</v>
      </c>
      <c r="R26" s="68" t="n">
        <v>0</v>
      </c>
      <c r="S26" s="68" t="n">
        <v>0</v>
      </c>
      <c r="T26" s="68" t="n">
        <v>0</v>
      </c>
      <c r="U26" s="68" t="n">
        <v>0</v>
      </c>
      <c r="V26" s="68" t="n">
        <v>0</v>
      </c>
      <c r="W26" s="68" t="n">
        <v>0</v>
      </c>
      <c r="X26" s="68" t="n">
        <v>0</v>
      </c>
      <c r="Y26" s="68" t="n"/>
      <c r="Z26" s="69" t="n"/>
      <c r="AA26" s="77" t="n"/>
      <c r="AB26" s="40" t="n"/>
      <c r="AC26" s="39">
        <f>+IF((D26+D27&gt;D25),111,0)</f>
        <v/>
      </c>
      <c r="AD26" s="39">
        <f>+IF((E26+E27&gt;E25),111,0)</f>
        <v/>
      </c>
      <c r="AE26" s="39">
        <f>+IF((F26+F27&gt;F25),111,0)</f>
        <v/>
      </c>
      <c r="AF26" s="39">
        <f>+IF((G26+G27&gt;G25),111,0)</f>
        <v/>
      </c>
      <c r="AG26" s="39">
        <f>+IF((H26+H27&gt;H25),111,0)</f>
        <v/>
      </c>
      <c r="AH26" s="39">
        <f>+IF((I26+I27&gt;I25),111,0)</f>
        <v/>
      </c>
      <c r="AI26" s="39">
        <f>+IF((J26+J27&gt;J25),111,0)</f>
        <v/>
      </c>
      <c r="AJ26" s="39">
        <f>+IF((K26+K27&gt;K25),111,0)</f>
        <v/>
      </c>
      <c r="AK26" s="39">
        <f>+IF((L26+L27&gt;L25),111,0)</f>
        <v/>
      </c>
      <c r="AL26" s="39">
        <f>+IF((M26+M27&gt;M25),111,0)</f>
        <v/>
      </c>
      <c r="AM26" s="39">
        <f>+IF((N26+N27&gt;N25),111,0)</f>
        <v/>
      </c>
      <c r="AN26" s="39">
        <f>+IF((O26+O27&gt;O25),111,0)</f>
        <v/>
      </c>
      <c r="AO26" s="39">
        <f>+IF((P26+P27&gt;P25),111,0)</f>
        <v/>
      </c>
      <c r="AP26" s="39">
        <f>+IF((Q26+Q27&gt;Q25),111,0)</f>
        <v/>
      </c>
      <c r="AQ26" s="39">
        <f>+IF((R26+R27&gt;R25),111,0)</f>
        <v/>
      </c>
      <c r="AR26" s="39">
        <f>+IF((S26+S27&gt;S25),111,0)</f>
        <v/>
      </c>
      <c r="AS26" s="39">
        <f>+IF((T26+T27&gt;T25),111,0)</f>
        <v/>
      </c>
      <c r="AT26" s="39">
        <f>+IF((U26+U27&gt;U25),111,0)</f>
        <v/>
      </c>
      <c r="AU26" s="39">
        <f>+IF((V26+V27&gt;V25),111,0)</f>
        <v/>
      </c>
      <c r="AV26" s="39">
        <f>+IF((W26+W27&gt;W25),111,0)</f>
        <v/>
      </c>
      <c r="AW26" s="39">
        <f>+IF((X26+X27&gt;X25),111,0)</f>
        <v/>
      </c>
      <c r="AX26" s="39">
        <f>+IF((Y26+Y27&gt;Y25),111,0)</f>
        <v/>
      </c>
      <c r="AY26" s="39">
        <f>+IF((Z26+Z27&gt;Z25),111,0)</f>
        <v/>
      </c>
      <c r="BA26" s="39">
        <f>+Z26-SUM(D26:Y26)</f>
        <v/>
      </c>
    </row>
    <row r="27" ht="17.1" customFormat="1" customHeight="1" s="41">
      <c r="B27" s="66" t="n"/>
      <c r="C27" s="117" t="inlineStr">
        <is>
          <t>o/w prime brokered to other customers</t>
        </is>
      </c>
      <c r="D27" s="68" t="n">
        <v>50942.739902</v>
      </c>
      <c r="E27" s="68" t="n">
        <v>297.799344</v>
      </c>
      <c r="F27" s="68" t="n">
        <v>51286.879123</v>
      </c>
      <c r="G27" s="68" t="n">
        <v>23116.501198</v>
      </c>
      <c r="H27" s="68" t="n">
        <v>37019.653493</v>
      </c>
      <c r="I27" s="68" t="n">
        <v>170018.71309</v>
      </c>
      <c r="J27" s="68" t="n">
        <v>73760.26946900001</v>
      </c>
      <c r="K27" s="68" t="n">
        <v>7868.67449</v>
      </c>
      <c r="L27" s="68" t="n">
        <v>2010.340695</v>
      </c>
      <c r="M27" s="68" t="n">
        <v>142071.208189</v>
      </c>
      <c r="N27" s="68" t="n">
        <v>314.482931</v>
      </c>
      <c r="O27" s="68" t="n">
        <v>20190.321487</v>
      </c>
      <c r="P27" s="68" t="n">
        <v>6817.997111</v>
      </c>
      <c r="Q27" s="68" t="n">
        <v>15012.539165</v>
      </c>
      <c r="R27" s="68" t="n">
        <v>2625.526638</v>
      </c>
      <c r="S27" s="68" t="n">
        <v>61.55</v>
      </c>
      <c r="T27" s="68" t="n">
        <v>7183.640779</v>
      </c>
      <c r="U27" s="68" t="n">
        <v>17476.604953</v>
      </c>
      <c r="V27" s="68" t="n">
        <v>2577.079326</v>
      </c>
      <c r="W27" s="68" t="n">
        <v>446.47009</v>
      </c>
      <c r="X27" s="68" t="n">
        <v>10646.544274</v>
      </c>
      <c r="Y27" s="68" t="n"/>
      <c r="Z27" s="69" t="n"/>
      <c r="AA27" s="77" t="n"/>
      <c r="AB27" s="40" t="n"/>
      <c r="AC27" s="39" t="n"/>
      <c r="AD27" s="39" t="n"/>
      <c r="AE27" s="39" t="n"/>
      <c r="AF27" s="39" t="n"/>
      <c r="AG27" s="39" t="n"/>
      <c r="AH27" s="39" t="n"/>
      <c r="AI27" s="39" t="n"/>
      <c r="AJ27" s="39" t="n"/>
      <c r="AK27" s="39" t="n"/>
      <c r="AL27" s="39" t="n"/>
      <c r="AM27" s="39" t="n"/>
      <c r="AN27" s="39" t="n"/>
      <c r="AO27" s="39" t="n"/>
      <c r="AP27" s="39" t="n"/>
      <c r="AQ27" s="39" t="n"/>
      <c r="AR27" s="39" t="n"/>
      <c r="AS27" s="39" t="n"/>
      <c r="AT27" s="39" t="n"/>
      <c r="AU27" s="39" t="n"/>
      <c r="AV27" s="39" t="n"/>
      <c r="AW27" s="39" t="n"/>
      <c r="AX27" s="39" t="n"/>
      <c r="AY27" s="39" t="n"/>
      <c r="BA27" s="39">
        <f>+Z27-SUM(D27:Y27)</f>
        <v/>
      </c>
    </row>
    <row r="28" ht="17.1" customFormat="1" customHeight="1" s="41">
      <c r="B28" s="67" t="n"/>
      <c r="C28" s="117" t="inlineStr">
        <is>
          <t>o/w retail-driven</t>
        </is>
      </c>
      <c r="D28" s="70" t="n">
        <v>4324.113042</v>
      </c>
      <c r="E28" s="70" t="n">
        <v>184.136082</v>
      </c>
      <c r="F28" s="70" t="n">
        <v>2599.391801</v>
      </c>
      <c r="G28" s="70" t="n">
        <v>1625.517057</v>
      </c>
      <c r="H28" s="70" t="n">
        <v>1597.933226</v>
      </c>
      <c r="I28" s="70" t="n">
        <v>13080.252957</v>
      </c>
      <c r="J28" s="70" t="n">
        <v>5435.617018</v>
      </c>
      <c r="K28" s="70" t="n">
        <v>1133.751271</v>
      </c>
      <c r="L28" s="70" t="n">
        <v>88.523077</v>
      </c>
      <c r="M28" s="70" t="n">
        <v>32502.234546</v>
      </c>
      <c r="N28" s="70" t="n">
        <v>15.702345</v>
      </c>
      <c r="O28" s="70" t="n">
        <v>1362.850325</v>
      </c>
      <c r="P28" s="70" t="n">
        <v>178.961575</v>
      </c>
      <c r="Q28" s="70" t="n">
        <v>650.907407</v>
      </c>
      <c r="R28" s="70" t="n">
        <v>149.164423</v>
      </c>
      <c r="S28" s="70" t="n">
        <v>71.361093</v>
      </c>
      <c r="T28" s="70" t="n">
        <v>245.540953</v>
      </c>
      <c r="U28" s="70" t="n">
        <v>946.344749</v>
      </c>
      <c r="V28" s="70" t="n">
        <v>211.253734</v>
      </c>
      <c r="W28" s="70" t="n">
        <v>427.504213</v>
      </c>
      <c r="X28" s="70" t="n">
        <v>880.17075</v>
      </c>
      <c r="Y28" s="70" t="n"/>
      <c r="Z28" s="69" t="n"/>
      <c r="AA28" s="78" t="n"/>
      <c r="AB28" s="40" t="n"/>
      <c r="AC28" s="39">
        <f>+IF((D28&gt;D25),111,0)</f>
        <v/>
      </c>
      <c r="AD28" s="39">
        <f>+IF((E28&gt;E25),111,0)</f>
        <v/>
      </c>
      <c r="AE28" s="39">
        <f>+IF((F28&gt;F25),111,0)</f>
        <v/>
      </c>
      <c r="AF28" s="39">
        <f>+IF((G28&gt;G25),111,0)</f>
        <v/>
      </c>
      <c r="AG28" s="39">
        <f>+IF((H28&gt;H25),111,0)</f>
        <v/>
      </c>
      <c r="AH28" s="39">
        <f>+IF((I28&gt;I25),111,0)</f>
        <v/>
      </c>
      <c r="AI28" s="39">
        <f>+IF((J28&gt;J25),111,0)</f>
        <v/>
      </c>
      <c r="AJ28" s="39">
        <f>+IF((K28&gt;K25),111,0)</f>
        <v/>
      </c>
      <c r="AK28" s="39">
        <f>+IF((L28&gt;L25),111,0)</f>
        <v/>
      </c>
      <c r="AL28" s="39">
        <f>+IF((M28&gt;M25),111,0)</f>
        <v/>
      </c>
      <c r="AM28" s="39">
        <f>+IF((N28&gt;N25),111,0)</f>
        <v/>
      </c>
      <c r="AN28" s="39">
        <f>+IF((O28&gt;O25),111,0)</f>
        <v/>
      </c>
      <c r="AO28" s="39">
        <f>+IF((P28&gt;P25),111,0)</f>
        <v/>
      </c>
      <c r="AP28" s="39">
        <f>+IF((Q28&gt;Q25),111,0)</f>
        <v/>
      </c>
      <c r="AQ28" s="39">
        <f>+IF((R28&gt;R25),111,0)</f>
        <v/>
      </c>
      <c r="AR28" s="39">
        <f>+IF((S28&gt;S25),111,0)</f>
        <v/>
      </c>
      <c r="AS28" s="39">
        <f>+IF((T28&gt;T25),111,0)</f>
        <v/>
      </c>
      <c r="AT28" s="39">
        <f>+IF((U28&gt;U25),111,0)</f>
        <v/>
      </c>
      <c r="AU28" s="39">
        <f>+IF((V28&gt;V25),111,0)</f>
        <v/>
      </c>
      <c r="AV28" s="39">
        <f>+IF((W28&gt;W25),111,0)</f>
        <v/>
      </c>
      <c r="AW28" s="39">
        <f>+IF((X28&gt;X25),111,0)</f>
        <v/>
      </c>
      <c r="AX28" s="39">
        <f>+IF((Y28&gt;Y25),111,0)</f>
        <v/>
      </c>
      <c r="AY28" s="39">
        <f>+IF((Z28&gt;Z25),111,0)</f>
        <v/>
      </c>
      <c r="BA28" s="39">
        <f>+Z28-SUM(D28:Y28)</f>
        <v/>
      </c>
    </row>
    <row r="29" ht="30" customFormat="1" customHeight="1" s="18">
      <c r="B29" s="88" t="n"/>
      <c r="C29" s="118" t="inlineStr">
        <is>
          <t>OUTRIGHT FORWARDS 4</t>
        </is>
      </c>
      <c r="D29" s="97" t="n"/>
      <c r="E29" s="97" t="n"/>
      <c r="F29" s="97" t="n"/>
      <c r="G29" s="97" t="n"/>
      <c r="H29" s="97" t="n"/>
      <c r="I29" s="97" t="n"/>
      <c r="J29" s="97" t="n"/>
      <c r="K29" s="97" t="n"/>
      <c r="L29" s="97" t="n"/>
      <c r="M29" s="97" t="n"/>
      <c r="N29" s="97" t="n"/>
      <c r="O29" s="97" t="n"/>
      <c r="P29" s="97" t="n"/>
      <c r="Q29" s="97" t="n"/>
      <c r="R29" s="97" t="n"/>
      <c r="S29" s="97" t="n"/>
      <c r="T29" s="97" t="n"/>
      <c r="U29" s="97" t="n"/>
      <c r="V29" s="97" t="n"/>
      <c r="W29" s="97" t="n"/>
      <c r="X29" s="97" t="n"/>
      <c r="Y29" s="97" t="n"/>
      <c r="Z29" s="101" t="n"/>
      <c r="AA29" s="74" t="n"/>
      <c r="AB29" s="17" t="n"/>
      <c r="AC29" s="33" t="n"/>
      <c r="AD29" s="33" t="n"/>
      <c r="AE29" s="33" t="n"/>
      <c r="AF29" s="33" t="n"/>
      <c r="AG29" s="33" t="n"/>
      <c r="AH29" s="33" t="n"/>
      <c r="AI29" s="33" t="n"/>
      <c r="AJ29" s="33" t="n"/>
      <c r="AK29" s="33" t="n"/>
      <c r="AL29" s="33" t="n"/>
      <c r="AM29" s="33" t="n"/>
      <c r="AN29" s="33" t="n"/>
      <c r="AO29" s="33" t="n"/>
      <c r="AP29" s="33" t="n"/>
      <c r="AQ29" s="33" t="n"/>
      <c r="AR29" s="33" t="n"/>
      <c r="AS29" s="33" t="n"/>
      <c r="AT29" s="33" t="n"/>
      <c r="AU29" s="33" t="n"/>
      <c r="AV29" s="33" t="n"/>
      <c r="AW29" s="33" t="n"/>
      <c r="AX29" s="33" t="n"/>
      <c r="AY29" s="33" t="n"/>
      <c r="BA29" s="34">
        <f>+Z29-SUM(D29:Y29)</f>
        <v/>
      </c>
    </row>
    <row r="30" ht="17.1" customFormat="1" customHeight="1" s="15">
      <c r="B30" s="83" t="n"/>
      <c r="C30" s="111" t="inlineStr">
        <is>
          <t>with reporting dealers</t>
        </is>
      </c>
      <c r="D30" s="93" t="n">
        <v>17327.699331</v>
      </c>
      <c r="E30" s="93" t="n">
        <v>16240.626855</v>
      </c>
      <c r="F30" s="93" t="n">
        <v>12393.311155</v>
      </c>
      <c r="G30" s="93" t="n">
        <v>12181.366167</v>
      </c>
      <c r="H30" s="93" t="n">
        <v>20034.813882</v>
      </c>
      <c r="I30" s="93" t="n">
        <v>57640.405622</v>
      </c>
      <c r="J30" s="93" t="n">
        <v>27158.842662</v>
      </c>
      <c r="K30" s="93" t="n">
        <v>6505.217901</v>
      </c>
      <c r="L30" s="93" t="n">
        <v>22467.975016</v>
      </c>
      <c r="M30" s="93" t="n">
        <v>37744.762443</v>
      </c>
      <c r="N30" s="93" t="n">
        <v>28337.274981</v>
      </c>
      <c r="O30" s="93" t="n">
        <v>4036.169737</v>
      </c>
      <c r="P30" s="93" t="n">
        <v>3185.387104</v>
      </c>
      <c r="Q30" s="93" t="n">
        <v>4414.304109</v>
      </c>
      <c r="R30" s="93" t="n">
        <v>897.289276</v>
      </c>
      <c r="S30" s="93" t="n">
        <v>2092.935196</v>
      </c>
      <c r="T30" s="93" t="n">
        <v>3502.319083</v>
      </c>
      <c r="U30" s="93" t="n">
        <v>5158.07771</v>
      </c>
      <c r="V30" s="93" t="n">
        <v>831.378698</v>
      </c>
      <c r="W30" s="93" t="n">
        <v>18996.090677</v>
      </c>
      <c r="X30" s="93" t="n">
        <v>2742.361021</v>
      </c>
      <c r="Y30" s="93" t="n"/>
      <c r="Z30" s="95" t="n"/>
      <c r="AA30" s="75" t="n"/>
      <c r="AB30" s="14" t="n"/>
      <c r="AC30" s="32">
        <f>+D30-SUM(D31:D32)</f>
        <v/>
      </c>
      <c r="AD30" s="32">
        <f>+E30-SUM(E31:E32)</f>
        <v/>
      </c>
      <c r="AE30" s="32">
        <f>+F30-SUM(F31:F32)</f>
        <v/>
      </c>
      <c r="AF30" s="32">
        <f>+G30-SUM(G31:G32)</f>
        <v/>
      </c>
      <c r="AG30" s="32">
        <f>+H30-SUM(H31:H32)</f>
        <v/>
      </c>
      <c r="AH30" s="32">
        <f>+I30-SUM(I31:I32)</f>
        <v/>
      </c>
      <c r="AI30" s="32">
        <f>+J30-SUM(J31:J32)</f>
        <v/>
      </c>
      <c r="AJ30" s="32">
        <f>+K30-SUM(K31:K32)</f>
        <v/>
      </c>
      <c r="AK30" s="32">
        <f>+L30-SUM(L31:L32)</f>
        <v/>
      </c>
      <c r="AL30" s="32">
        <f>+M30-SUM(M31:M32)</f>
        <v/>
      </c>
      <c r="AM30" s="32">
        <f>+N30-SUM(N31:N32)</f>
        <v/>
      </c>
      <c r="AN30" s="32">
        <f>+O30-SUM(O31:O32)</f>
        <v/>
      </c>
      <c r="AO30" s="32">
        <f>+P30-SUM(P31:P32)</f>
        <v/>
      </c>
      <c r="AP30" s="32">
        <f>+Q30-SUM(Q31:Q32)</f>
        <v/>
      </c>
      <c r="AQ30" s="32">
        <f>+R30-SUM(R31:R32)</f>
        <v/>
      </c>
      <c r="AR30" s="32">
        <f>+S30-SUM(S31:S32)</f>
        <v/>
      </c>
      <c r="AS30" s="32">
        <f>+T30-SUM(T31:T32)</f>
        <v/>
      </c>
      <c r="AT30" s="32">
        <f>+U30-SUM(U31:U32)</f>
        <v/>
      </c>
      <c r="AU30" s="32">
        <f>+V30-SUM(V31:V32)</f>
        <v/>
      </c>
      <c r="AV30" s="32">
        <f>+W30-SUM(W31:W32)</f>
        <v/>
      </c>
      <c r="AW30" s="32">
        <f>+X30-SUM(X31:X32)</f>
        <v/>
      </c>
      <c r="AX30" s="32">
        <f>+Y30-SUM(Y31:Y32)</f>
        <v/>
      </c>
      <c r="AY30" s="32">
        <f>+Z30-SUM(Z31:Z32)</f>
        <v/>
      </c>
      <c r="BA30" s="32">
        <f>+Z30-SUM(D30:Y30)</f>
        <v/>
      </c>
    </row>
    <row r="31" ht="17.1" customFormat="1" customHeight="1" s="15">
      <c r="B31" s="84" t="n"/>
      <c r="C31" s="114" t="inlineStr">
        <is>
          <t xml:space="preserve">         local</t>
        </is>
      </c>
      <c r="D31" s="93" t="n">
        <v>4530.205988</v>
      </c>
      <c r="E31" s="93" t="n">
        <v>7276.476302</v>
      </c>
      <c r="F31" s="93" t="n">
        <v>3236.418091</v>
      </c>
      <c r="G31" s="93" t="n">
        <v>4046.329332</v>
      </c>
      <c r="H31" s="93" t="n">
        <v>4859.425903</v>
      </c>
      <c r="I31" s="93" t="n">
        <v>17800.471167</v>
      </c>
      <c r="J31" s="93" t="n">
        <v>9346.309464</v>
      </c>
      <c r="K31" s="93" t="n">
        <v>2050.051742</v>
      </c>
      <c r="L31" s="93" t="n">
        <v>6816.948278</v>
      </c>
      <c r="M31" s="93" t="n">
        <v>9388.689501999999</v>
      </c>
      <c r="N31" s="93" t="n">
        <v>6607.192854</v>
      </c>
      <c r="O31" s="93" t="n">
        <v>1220.993958</v>
      </c>
      <c r="P31" s="93" t="n">
        <v>1117.809433</v>
      </c>
      <c r="Q31" s="93" t="n">
        <v>1203.543996</v>
      </c>
      <c r="R31" s="93" t="n">
        <v>340.701998</v>
      </c>
      <c r="S31" s="93" t="n">
        <v>1114.330162</v>
      </c>
      <c r="T31" s="93" t="n">
        <v>1294.254105</v>
      </c>
      <c r="U31" s="93" t="n">
        <v>1428.483202</v>
      </c>
      <c r="V31" s="93" t="n">
        <v>326.413429</v>
      </c>
      <c r="W31" s="93" t="n">
        <v>4740.094383</v>
      </c>
      <c r="X31" s="93" t="n">
        <v>949.598041</v>
      </c>
      <c r="Y31" s="93" t="n"/>
      <c r="Z31" s="95" t="n"/>
      <c r="AA31" s="75" t="n"/>
      <c r="AB31" s="14" t="n"/>
      <c r="AC31" s="32" t="n"/>
      <c r="AD31" s="32" t="n"/>
      <c r="AE31" s="32" t="n"/>
      <c r="AF31" s="32" t="n"/>
      <c r="AG31" s="32" t="n"/>
      <c r="AH31" s="32" t="n"/>
      <c r="AI31" s="32" t="n"/>
      <c r="AJ31" s="32" t="n"/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2" t="n"/>
      <c r="AT31" s="32" t="n"/>
      <c r="AU31" s="32" t="n"/>
      <c r="AV31" s="32" t="n"/>
      <c r="AW31" s="32" t="n"/>
      <c r="AX31" s="32" t="n"/>
      <c r="AY31" s="32" t="n"/>
      <c r="BA31" s="32">
        <f>+Z31-SUM(D31:Y31)</f>
        <v/>
      </c>
    </row>
    <row r="32" ht="17.1" customFormat="1" customHeight="1" s="15">
      <c r="B32" s="84" t="n"/>
      <c r="C32" s="114" t="inlineStr">
        <is>
          <t xml:space="preserve">         cross-border</t>
        </is>
      </c>
      <c r="D32" s="93" t="n">
        <v>12797.49333</v>
      </c>
      <c r="E32" s="93" t="n">
        <v>8964.150545</v>
      </c>
      <c r="F32" s="93" t="n">
        <v>9156.893054</v>
      </c>
      <c r="G32" s="93" t="n">
        <v>8135.036828</v>
      </c>
      <c r="H32" s="93" t="n">
        <v>15175.387969</v>
      </c>
      <c r="I32" s="93" t="n">
        <v>39839.934435</v>
      </c>
      <c r="J32" s="93" t="n">
        <v>17812.533188</v>
      </c>
      <c r="K32" s="93" t="n">
        <v>4455.166149</v>
      </c>
      <c r="L32" s="93" t="n">
        <v>15651.026731</v>
      </c>
      <c r="M32" s="93" t="n">
        <v>28356.07293</v>
      </c>
      <c r="N32" s="93" t="n">
        <v>21730.082125</v>
      </c>
      <c r="O32" s="93" t="n">
        <v>2815.175773</v>
      </c>
      <c r="P32" s="93" t="n">
        <v>2067.577665</v>
      </c>
      <c r="Q32" s="93" t="n">
        <v>3210.760102</v>
      </c>
      <c r="R32" s="93" t="n">
        <v>556.587275</v>
      </c>
      <c r="S32" s="93" t="n">
        <v>978.6050320000001</v>
      </c>
      <c r="T32" s="93" t="n">
        <v>2208.064973</v>
      </c>
      <c r="U32" s="93" t="n">
        <v>3729.594499</v>
      </c>
      <c r="V32" s="93" t="n">
        <v>504.965265</v>
      </c>
      <c r="W32" s="93" t="n">
        <v>14255.996289</v>
      </c>
      <c r="X32" s="93" t="n">
        <v>1792.762972</v>
      </c>
      <c r="Y32" s="93" t="n"/>
      <c r="Z32" s="95" t="n"/>
      <c r="AA32" s="75" t="n"/>
      <c r="AB32" s="14" t="n"/>
      <c r="AC32" s="32" t="n"/>
      <c r="AD32" s="32" t="n"/>
      <c r="AE32" s="32" t="n"/>
      <c r="AF32" s="32" t="n"/>
      <c r="AG32" s="32" t="n"/>
      <c r="AH32" s="32" t="n"/>
      <c r="AI32" s="32" t="n"/>
      <c r="AJ32" s="32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2" t="n"/>
      <c r="AT32" s="32" t="n"/>
      <c r="AU32" s="32" t="n"/>
      <c r="AV32" s="32" t="n"/>
      <c r="AW32" s="32" t="n"/>
      <c r="AX32" s="32" t="n"/>
      <c r="AY32" s="32" t="n"/>
      <c r="BA32" s="32">
        <f>+Z32-SUM(D32:Y32)</f>
        <v/>
      </c>
    </row>
    <row r="33" ht="24.95" customFormat="1" customHeight="1" s="18">
      <c r="B33" s="85" t="n"/>
      <c r="C33" s="115" t="inlineStr">
        <is>
          <t>with other financial institutions</t>
        </is>
      </c>
      <c r="D33" s="97" t="n">
        <v>26966.895484</v>
      </c>
      <c r="E33" s="97" t="n">
        <v>23598.398409</v>
      </c>
      <c r="F33" s="97" t="n">
        <v>27523.074105</v>
      </c>
      <c r="G33" s="97" t="n">
        <v>18468.020748</v>
      </c>
      <c r="H33" s="97" t="n">
        <v>30777.344125</v>
      </c>
      <c r="I33" s="97" t="n">
        <v>117392.400106</v>
      </c>
      <c r="J33" s="97" t="n">
        <v>54344.88476</v>
      </c>
      <c r="K33" s="97" t="n">
        <v>10687.418156</v>
      </c>
      <c r="L33" s="97" t="n">
        <v>28393.986238</v>
      </c>
      <c r="M33" s="97" t="n">
        <v>75234.716804</v>
      </c>
      <c r="N33" s="97" t="n">
        <v>30042.620718</v>
      </c>
      <c r="O33" s="97" t="n">
        <v>8161.68467</v>
      </c>
      <c r="P33" s="97" t="n">
        <v>4497.305675</v>
      </c>
      <c r="Q33" s="97" t="n">
        <v>7211.574924</v>
      </c>
      <c r="R33" s="97" t="n">
        <v>2008.515863</v>
      </c>
      <c r="S33" s="97" t="n">
        <v>1776.255471</v>
      </c>
      <c r="T33" s="97" t="n">
        <v>5455.281235</v>
      </c>
      <c r="U33" s="97" t="n">
        <v>10673.647175</v>
      </c>
      <c r="V33" s="97" t="n">
        <v>1044.235478</v>
      </c>
      <c r="W33" s="97" t="n">
        <v>29386.213577</v>
      </c>
      <c r="X33" s="97" t="n">
        <v>5616.730289</v>
      </c>
      <c r="Y33" s="97" t="n"/>
      <c r="Z33" s="95" t="n"/>
      <c r="AA33" s="76" t="n"/>
      <c r="AB33" s="17" t="n"/>
      <c r="AC33" s="33">
        <f>+D33-SUM(D34:D35)</f>
        <v/>
      </c>
      <c r="AD33" s="33">
        <f>+E33-SUM(E34:E35)</f>
        <v/>
      </c>
      <c r="AE33" s="33">
        <f>+F33-SUM(F34:F35)</f>
        <v/>
      </c>
      <c r="AF33" s="33">
        <f>+G33-SUM(G34:G35)</f>
        <v/>
      </c>
      <c r="AG33" s="33">
        <f>+H33-SUM(H34:H35)</f>
        <v/>
      </c>
      <c r="AH33" s="33">
        <f>+I33-SUM(I34:I35)</f>
        <v/>
      </c>
      <c r="AI33" s="33">
        <f>+J33-SUM(J34:J35)</f>
        <v/>
      </c>
      <c r="AJ33" s="33">
        <f>+K33-SUM(K34:K35)</f>
        <v/>
      </c>
      <c r="AK33" s="33">
        <f>+L33-SUM(L34:L35)</f>
        <v/>
      </c>
      <c r="AL33" s="33">
        <f>+M33-SUM(M34:M35)</f>
        <v/>
      </c>
      <c r="AM33" s="33">
        <f>+N33-SUM(N34:N35)</f>
        <v/>
      </c>
      <c r="AN33" s="33">
        <f>+O33-SUM(O34:O35)</f>
        <v/>
      </c>
      <c r="AO33" s="33">
        <f>+P33-SUM(P34:P35)</f>
        <v/>
      </c>
      <c r="AP33" s="33">
        <f>+Q33-SUM(Q34:Q35)</f>
        <v/>
      </c>
      <c r="AQ33" s="33">
        <f>+R33-SUM(R34:R35)</f>
        <v/>
      </c>
      <c r="AR33" s="33">
        <f>+S33-SUM(S34:S35)</f>
        <v/>
      </c>
      <c r="AS33" s="33">
        <f>+T33-SUM(T34:T35)</f>
        <v/>
      </c>
      <c r="AT33" s="33">
        <f>+U33-SUM(U34:U35)</f>
        <v/>
      </c>
      <c r="AU33" s="33">
        <f>+V33-SUM(V34:V35)</f>
        <v/>
      </c>
      <c r="AV33" s="33">
        <f>+W33-SUM(W34:W35)</f>
        <v/>
      </c>
      <c r="AW33" s="33">
        <f>+X33-SUM(X34:X35)</f>
        <v/>
      </c>
      <c r="AX33" s="33">
        <f>+Y33-SUM(Y34:Y35)</f>
        <v/>
      </c>
      <c r="AY33" s="33">
        <f>+Z33-SUM(Z34:Z35)</f>
        <v/>
      </c>
      <c r="BA33" s="33">
        <f>+Z33-SUM(D33:Y33)</f>
        <v/>
      </c>
    </row>
    <row r="34" ht="17.1" customFormat="1" customHeight="1" s="15">
      <c r="B34" s="83" t="n"/>
      <c r="C34" s="114" t="inlineStr">
        <is>
          <t xml:space="preserve">         local</t>
        </is>
      </c>
      <c r="D34" s="93" t="n">
        <v>12379.299103</v>
      </c>
      <c r="E34" s="93" t="n">
        <v>8673.470343000001</v>
      </c>
      <c r="F34" s="93" t="n">
        <v>13983.831891</v>
      </c>
      <c r="G34" s="93" t="n">
        <v>10641.082352</v>
      </c>
      <c r="H34" s="93" t="n">
        <v>10122.143119</v>
      </c>
      <c r="I34" s="93" t="n">
        <v>50666.932719</v>
      </c>
      <c r="J34" s="93" t="n">
        <v>25982.012132</v>
      </c>
      <c r="K34" s="93" t="n">
        <v>2877.306928</v>
      </c>
      <c r="L34" s="93" t="n">
        <v>9149.389917</v>
      </c>
      <c r="M34" s="93" t="n">
        <v>38700.233378</v>
      </c>
      <c r="N34" s="93" t="n">
        <v>10938.013044</v>
      </c>
      <c r="O34" s="93" t="n">
        <v>3709.963585</v>
      </c>
      <c r="P34" s="93" t="n">
        <v>1829.369386</v>
      </c>
      <c r="Q34" s="93" t="n">
        <v>3381.685704</v>
      </c>
      <c r="R34" s="93" t="n">
        <v>883.3226550000001</v>
      </c>
      <c r="S34" s="93" t="n">
        <v>638.312526</v>
      </c>
      <c r="T34" s="93" t="n">
        <v>2404.826568</v>
      </c>
      <c r="U34" s="93" t="n">
        <v>3747.862682</v>
      </c>
      <c r="V34" s="93" t="n">
        <v>406.034977</v>
      </c>
      <c r="W34" s="93" t="n">
        <v>7903.560005</v>
      </c>
      <c r="X34" s="93" t="n">
        <v>2864.225573</v>
      </c>
      <c r="Y34" s="93" t="n"/>
      <c r="Z34" s="95" t="n"/>
      <c r="AA34" s="75" t="n"/>
      <c r="AB34" s="14" t="n"/>
      <c r="AC34" s="32" t="n"/>
      <c r="AD34" s="32" t="n"/>
      <c r="AE34" s="32" t="n"/>
      <c r="AF34" s="32" t="n"/>
      <c r="AG34" s="32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2" t="n"/>
      <c r="AT34" s="32" t="n"/>
      <c r="AU34" s="32" t="n"/>
      <c r="AV34" s="32" t="n"/>
      <c r="AW34" s="32" t="n"/>
      <c r="AX34" s="32" t="n"/>
      <c r="AY34" s="32" t="n"/>
      <c r="BA34" s="32">
        <f>+Z34-SUM(D34:Y34)</f>
        <v/>
      </c>
    </row>
    <row r="35" ht="17.1" customFormat="1" customHeight="1" s="15">
      <c r="B35" s="83" t="n"/>
      <c r="C35" s="114" t="inlineStr">
        <is>
          <t xml:space="preserve">         cross-border</t>
        </is>
      </c>
      <c r="D35" s="93" t="n">
        <v>14587.585855</v>
      </c>
      <c r="E35" s="93" t="n">
        <v>14924.943323</v>
      </c>
      <c r="F35" s="93" t="n">
        <v>13539.243786</v>
      </c>
      <c r="G35" s="93" t="n">
        <v>7826.834371</v>
      </c>
      <c r="H35" s="93" t="n">
        <v>20655.18068</v>
      </c>
      <c r="I35" s="93" t="n">
        <v>66725.501785</v>
      </c>
      <c r="J35" s="93" t="n">
        <v>28362.877627</v>
      </c>
      <c r="K35" s="93" t="n">
        <v>7810.1002</v>
      </c>
      <c r="L35" s="93" t="n">
        <v>19244.653948</v>
      </c>
      <c r="M35" s="93" t="n">
        <v>36534.486029</v>
      </c>
      <c r="N35" s="93" t="n">
        <v>19104.564983</v>
      </c>
      <c r="O35" s="93" t="n">
        <v>4451.715397</v>
      </c>
      <c r="P35" s="93" t="n">
        <v>2667.908253</v>
      </c>
      <c r="Q35" s="93" t="n">
        <v>3829.873421</v>
      </c>
      <c r="R35" s="93" t="n">
        <v>1125.204779</v>
      </c>
      <c r="S35" s="93" t="n">
        <v>1137.942942</v>
      </c>
      <c r="T35" s="93" t="n">
        <v>3050.521817</v>
      </c>
      <c r="U35" s="93" t="n">
        <v>6925.78259</v>
      </c>
      <c r="V35" s="93" t="n">
        <v>638.279393</v>
      </c>
      <c r="W35" s="93" t="n">
        <v>21482.632932</v>
      </c>
      <c r="X35" s="93" t="n">
        <v>2752.523233</v>
      </c>
      <c r="Y35" s="93" t="n"/>
      <c r="Z35" s="95" t="n"/>
      <c r="AA35" s="75" t="n"/>
      <c r="AB35" s="14" t="n"/>
      <c r="AC35" s="32" t="n"/>
      <c r="AD35" s="32" t="n"/>
      <c r="AE35" s="32" t="n"/>
      <c r="AF35" s="32" t="n"/>
      <c r="AG35" s="32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2" t="n"/>
      <c r="AT35" s="32" t="n"/>
      <c r="AU35" s="32" t="n"/>
      <c r="AV35" s="32" t="n"/>
      <c r="AW35" s="32" t="n"/>
      <c r="AX35" s="32" t="n"/>
      <c r="AY35" s="32" t="n"/>
      <c r="BA35" s="32">
        <f>+Z35-SUM(D35:Y35)</f>
        <v/>
      </c>
    </row>
    <row r="36" ht="14.25" customFormat="1" customHeight="1" s="18">
      <c r="B36" s="85" t="n"/>
      <c r="C36" s="113" t="inlineStr">
        <is>
          <t xml:space="preserve">         non-reporting banks</t>
        </is>
      </c>
      <c r="D36" s="97" t="n">
        <v>5287.620113</v>
      </c>
      <c r="E36" s="97" t="n">
        <v>9850.989833</v>
      </c>
      <c r="F36" s="97" t="n">
        <v>5543.678606</v>
      </c>
      <c r="G36" s="97" t="n">
        <v>2778.980575</v>
      </c>
      <c r="H36" s="97" t="n">
        <v>8161.825652</v>
      </c>
      <c r="I36" s="97" t="n">
        <v>20649.104988</v>
      </c>
      <c r="J36" s="97" t="n">
        <v>8829.406655999999</v>
      </c>
      <c r="K36" s="97" t="n">
        <v>2332.459459</v>
      </c>
      <c r="L36" s="97" t="n">
        <v>11063.088462</v>
      </c>
      <c r="M36" s="97" t="n">
        <v>22418.580012</v>
      </c>
      <c r="N36" s="97" t="n">
        <v>11319.740289</v>
      </c>
      <c r="O36" s="97" t="n">
        <v>2100.314057</v>
      </c>
      <c r="P36" s="97" t="n">
        <v>624.090565</v>
      </c>
      <c r="Q36" s="97" t="n">
        <v>1248.379857</v>
      </c>
      <c r="R36" s="97" t="n">
        <v>331.262128</v>
      </c>
      <c r="S36" s="97" t="n">
        <v>1128.103699</v>
      </c>
      <c r="T36" s="97" t="n">
        <v>1096.861485</v>
      </c>
      <c r="U36" s="97" t="n">
        <v>2779.957543</v>
      </c>
      <c r="V36" s="97" t="n">
        <v>285.255411</v>
      </c>
      <c r="W36" s="97" t="n">
        <v>7586.436184</v>
      </c>
      <c r="X36" s="97" t="n">
        <v>921.491616</v>
      </c>
      <c r="Y36" s="97" t="n"/>
      <c r="Z36" s="95" t="n"/>
      <c r="AA36" s="76" t="n"/>
      <c r="AB36" s="17" t="n"/>
      <c r="AC36" s="33">
        <f>+D33-SUM(D36:D41)</f>
        <v/>
      </c>
      <c r="AD36" s="33">
        <f>+E33-SUM(E36:E41)</f>
        <v/>
      </c>
      <c r="AE36" s="33">
        <f>+F33-SUM(F36:F41)</f>
        <v/>
      </c>
      <c r="AF36" s="33">
        <f>+G33-SUM(G36:G41)</f>
        <v/>
      </c>
      <c r="AG36" s="33">
        <f>+H33-SUM(H36:H41)</f>
        <v/>
      </c>
      <c r="AH36" s="33">
        <f>+I33-SUM(I36:I41)</f>
        <v/>
      </c>
      <c r="AI36" s="33">
        <f>+J33-SUM(J36:J41)</f>
        <v/>
      </c>
      <c r="AJ36" s="33">
        <f>+K33-SUM(K36:K41)</f>
        <v/>
      </c>
      <c r="AK36" s="33">
        <f>+L33-SUM(L36:L41)</f>
        <v/>
      </c>
      <c r="AL36" s="33">
        <f>+M33-SUM(M36:M41)</f>
        <v/>
      </c>
      <c r="AM36" s="33">
        <f>+N33-SUM(N36:N41)</f>
        <v/>
      </c>
      <c r="AN36" s="33">
        <f>+O33-SUM(O36:O41)</f>
        <v/>
      </c>
      <c r="AO36" s="33">
        <f>+P33-SUM(P36:P41)</f>
        <v/>
      </c>
      <c r="AP36" s="33">
        <f>+Q33-SUM(Q36:Q41)</f>
        <v/>
      </c>
      <c r="AQ36" s="33">
        <f>+R33-SUM(R36:R41)</f>
        <v/>
      </c>
      <c r="AR36" s="33">
        <f>+S33-SUM(S36:S41)</f>
        <v/>
      </c>
      <c r="AS36" s="33">
        <f>+T33-SUM(T36:T41)</f>
        <v/>
      </c>
      <c r="AT36" s="33">
        <f>+U33-SUM(U36:U41)</f>
        <v/>
      </c>
      <c r="AU36" s="33">
        <f>+V33-SUM(V36:V41)</f>
        <v/>
      </c>
      <c r="AV36" s="33">
        <f>+W33-SUM(W36:W41)</f>
        <v/>
      </c>
      <c r="AW36" s="33">
        <f>+X33-SUM(X36:X41)</f>
        <v/>
      </c>
      <c r="AX36" s="33">
        <f>+Y33-SUM(Y36:Y41)</f>
        <v/>
      </c>
      <c r="AY36" s="33">
        <f>+Z33-SUM(Z36:Z41)</f>
        <v/>
      </c>
      <c r="BA36" s="33">
        <f>+Z36-SUM(D36:Y36)</f>
        <v/>
      </c>
    </row>
    <row r="37" ht="17.1" customFormat="1" customHeight="1" s="15">
      <c r="B37" s="84" t="n"/>
      <c r="C37" s="114" t="inlineStr">
        <is>
          <t xml:space="preserve">         institutional investors</t>
        </is>
      </c>
      <c r="D37" s="93" t="n">
        <v>12035.48628</v>
      </c>
      <c r="E37" s="93" t="n">
        <v>4262.153123</v>
      </c>
      <c r="F37" s="93" t="n">
        <v>10645.620946</v>
      </c>
      <c r="G37" s="93" t="n">
        <v>11091.452436</v>
      </c>
      <c r="H37" s="93" t="n">
        <v>10025.545474</v>
      </c>
      <c r="I37" s="93" t="n">
        <v>60016.16144</v>
      </c>
      <c r="J37" s="93" t="n">
        <v>31149.659018</v>
      </c>
      <c r="K37" s="93" t="n">
        <v>2993.782328</v>
      </c>
      <c r="L37" s="93" t="n">
        <v>6449.50787</v>
      </c>
      <c r="M37" s="93" t="n">
        <v>30641.921328</v>
      </c>
      <c r="N37" s="93" t="n">
        <v>7565.227518</v>
      </c>
      <c r="O37" s="93" t="n">
        <v>2074.886587</v>
      </c>
      <c r="P37" s="93" t="n">
        <v>1293.489473</v>
      </c>
      <c r="Q37" s="93" t="n">
        <v>2833.538039</v>
      </c>
      <c r="R37" s="93" t="n">
        <v>802.743202</v>
      </c>
      <c r="S37" s="93" t="n">
        <v>370.021929</v>
      </c>
      <c r="T37" s="93" t="n">
        <v>1721.438779</v>
      </c>
      <c r="U37" s="93" t="n">
        <v>3732.787854</v>
      </c>
      <c r="V37" s="93" t="n">
        <v>278.129601</v>
      </c>
      <c r="W37" s="93" t="n">
        <v>10038.792804</v>
      </c>
      <c r="X37" s="93" t="n">
        <v>1737.742657</v>
      </c>
      <c r="Y37" s="93" t="n"/>
      <c r="Z37" s="94" t="n"/>
      <c r="AA37" s="75" t="n"/>
      <c r="AB37" s="14" t="n"/>
      <c r="AC37" s="32" t="n"/>
      <c r="AD37" s="32" t="n"/>
      <c r="AE37" s="32" t="n"/>
      <c r="AF37" s="32" t="n"/>
      <c r="AG37" s="32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2" t="n"/>
      <c r="AT37" s="32" t="n"/>
      <c r="AU37" s="32" t="n"/>
      <c r="AV37" s="32" t="n"/>
      <c r="AW37" s="32" t="n"/>
      <c r="AX37" s="32" t="n"/>
      <c r="AY37" s="32" t="n"/>
      <c r="BA37" s="32">
        <f>+Z37-SUM(D37:Y37)</f>
        <v/>
      </c>
    </row>
    <row r="38" ht="17.1" customFormat="1" customHeight="1" s="15">
      <c r="B38" s="84" t="n"/>
      <c r="C38" s="114" t="inlineStr">
        <is>
          <t xml:space="preserve">         hedge funds and proprietary trading firms</t>
        </is>
      </c>
      <c r="D38" s="93" t="n">
        <v>6331.820794</v>
      </c>
      <c r="E38" s="93" t="n">
        <v>4512.404039</v>
      </c>
      <c r="F38" s="93" t="n">
        <v>6699.356683</v>
      </c>
      <c r="G38" s="93" t="n">
        <v>2558.091625</v>
      </c>
      <c r="H38" s="93" t="n">
        <v>7461.164385</v>
      </c>
      <c r="I38" s="93" t="n">
        <v>20752.238355</v>
      </c>
      <c r="J38" s="93" t="n">
        <v>8554.229869000001</v>
      </c>
      <c r="K38" s="93" t="n">
        <v>4021.071372</v>
      </c>
      <c r="L38" s="93" t="n">
        <v>3371.962162</v>
      </c>
      <c r="M38" s="93" t="n">
        <v>10944.062705</v>
      </c>
      <c r="N38" s="93" t="n">
        <v>3717.301322</v>
      </c>
      <c r="O38" s="93" t="n">
        <v>2353.346642</v>
      </c>
      <c r="P38" s="93" t="n">
        <v>1560.267316</v>
      </c>
      <c r="Q38" s="93" t="n">
        <v>1816.428874</v>
      </c>
      <c r="R38" s="93" t="n">
        <v>549.605393</v>
      </c>
      <c r="S38" s="93" t="n">
        <v>94.35621399999999</v>
      </c>
      <c r="T38" s="93" t="n">
        <v>1591.220503</v>
      </c>
      <c r="U38" s="93" t="n">
        <v>2930.584218</v>
      </c>
      <c r="V38" s="93" t="n">
        <v>318.961471</v>
      </c>
      <c r="W38" s="93" t="n">
        <v>2559.56991</v>
      </c>
      <c r="X38" s="93" t="n">
        <v>2167.036467</v>
      </c>
      <c r="Y38" s="93" t="n"/>
      <c r="Z38" s="94" t="n"/>
      <c r="AA38" s="75" t="n"/>
      <c r="AB38" s="14" t="n"/>
      <c r="AC38" s="32" t="n"/>
      <c r="AD38" s="32" t="n"/>
      <c r="AE38" s="32" t="n"/>
      <c r="AF38" s="32" t="n"/>
      <c r="AG38" s="32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2" t="n"/>
      <c r="AT38" s="32" t="n"/>
      <c r="AU38" s="32" t="n"/>
      <c r="AV38" s="32" t="n"/>
      <c r="AW38" s="32" t="n"/>
      <c r="AX38" s="32" t="n"/>
      <c r="AY38" s="32" t="n"/>
      <c r="BA38" s="32">
        <f>+Z38-SUM(D38:Y38)</f>
        <v/>
      </c>
    </row>
    <row r="39" ht="17.1" customFormat="1" customHeight="1" s="15">
      <c r="B39" s="84" t="n"/>
      <c r="C39" s="114" t="inlineStr">
        <is>
          <t xml:space="preserve">         official sector financial institutions</t>
        </is>
      </c>
      <c r="D39" s="93" t="n">
        <v>638.319554</v>
      </c>
      <c r="E39" s="93" t="n">
        <v>479.89977</v>
      </c>
      <c r="F39" s="93" t="n">
        <v>928.474048</v>
      </c>
      <c r="G39" s="93" t="n">
        <v>416.165563</v>
      </c>
      <c r="H39" s="93" t="n">
        <v>943.634099</v>
      </c>
      <c r="I39" s="93" t="n">
        <v>3084.673399</v>
      </c>
      <c r="J39" s="93" t="n">
        <v>370.342653</v>
      </c>
      <c r="K39" s="93" t="n">
        <v>165.094482</v>
      </c>
      <c r="L39" s="93" t="n">
        <v>1264.98118</v>
      </c>
      <c r="M39" s="93" t="n">
        <v>1557.077039</v>
      </c>
      <c r="N39" s="93" t="n">
        <v>1382.262877</v>
      </c>
      <c r="O39" s="93" t="n">
        <v>326.496816</v>
      </c>
      <c r="P39" s="93" t="n">
        <v>39.245067</v>
      </c>
      <c r="Q39" s="93" t="n">
        <v>559.906656</v>
      </c>
      <c r="R39" s="93" t="n">
        <v>43.676067</v>
      </c>
      <c r="S39" s="93" t="n">
        <v>4.753186</v>
      </c>
      <c r="T39" s="93" t="n">
        <v>71.664176</v>
      </c>
      <c r="U39" s="93" t="n">
        <v>331.804488</v>
      </c>
      <c r="V39" s="93" t="n">
        <v>4.308359</v>
      </c>
      <c r="W39" s="93" t="n">
        <v>2507.165692</v>
      </c>
      <c r="X39" s="93" t="n">
        <v>150.931176</v>
      </c>
      <c r="Y39" s="93" t="n"/>
      <c r="Z39" s="94" t="n"/>
      <c r="AA39" s="75" t="n"/>
      <c r="AB39" s="14" t="n"/>
      <c r="AC39" s="32" t="n"/>
      <c r="AD39" s="32" t="n"/>
      <c r="AE39" s="32" t="n"/>
      <c r="AF39" s="32" t="n"/>
      <c r="AG39" s="32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2" t="n"/>
      <c r="AT39" s="32" t="n"/>
      <c r="AU39" s="32" t="n"/>
      <c r="AV39" s="32" t="n"/>
      <c r="AW39" s="32" t="n"/>
      <c r="AX39" s="32" t="n"/>
      <c r="AY39" s="32" t="n"/>
      <c r="BA39" s="32">
        <f>+Z39-SUM(D39:Y39)</f>
        <v/>
      </c>
    </row>
    <row r="40" ht="17.1" customFormat="1" customHeight="1" s="15">
      <c r="B40" s="84" t="n"/>
      <c r="C40" s="114" t="inlineStr">
        <is>
          <t xml:space="preserve">         others</t>
        </is>
      </c>
      <c r="D40" s="93" t="n">
        <v>13969.023661</v>
      </c>
      <c r="E40" s="93" t="n">
        <v>7801.713534</v>
      </c>
      <c r="F40" s="93" t="n">
        <v>13195.942706</v>
      </c>
      <c r="G40" s="93" t="n">
        <v>11524.8352</v>
      </c>
      <c r="H40" s="93" t="n">
        <v>23351.320836</v>
      </c>
      <c r="I40" s="93" t="n">
        <v>52601.969867</v>
      </c>
      <c r="J40" s="93" t="n">
        <v>18381.840324</v>
      </c>
      <c r="K40" s="93" t="n">
        <v>5553.704174</v>
      </c>
      <c r="L40" s="93" t="n">
        <v>11464.635736</v>
      </c>
      <c r="M40" s="93" t="n">
        <v>31041.119656</v>
      </c>
      <c r="N40" s="93" t="n">
        <v>7931.559909</v>
      </c>
      <c r="O40" s="93" t="n">
        <v>6689.812231999999</v>
      </c>
      <c r="P40" s="93" t="n">
        <v>3435.128049</v>
      </c>
      <c r="Q40" s="93" t="n">
        <v>4920.96103</v>
      </c>
      <c r="R40" s="93" t="n">
        <v>1740.803158</v>
      </c>
      <c r="S40" s="93" t="n">
        <v>377.736008</v>
      </c>
      <c r="T40" s="93" t="n">
        <v>3553.48553</v>
      </c>
      <c r="U40" s="93" t="n">
        <v>6629.339117</v>
      </c>
      <c r="V40" s="93" t="n">
        <v>1200.729944</v>
      </c>
      <c r="W40" s="93" t="n">
        <v>4491.646451000001</v>
      </c>
      <c r="X40" s="93" t="n">
        <v>5676.100767</v>
      </c>
      <c r="Y40" s="93" t="n"/>
      <c r="Z40" s="94" t="n"/>
      <c r="AA40" s="75" t="n"/>
      <c r="AB40" s="14" t="n"/>
      <c r="AC40" s="32" t="n"/>
      <c r="AD40" s="32" t="n"/>
      <c r="AE40" s="32" t="n"/>
      <c r="AF40" s="32" t="n"/>
      <c r="AG40" s="32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2" t="n"/>
      <c r="AT40" s="32" t="n"/>
      <c r="AU40" s="32" t="n"/>
      <c r="AV40" s="32" t="n"/>
      <c r="AW40" s="32" t="n"/>
      <c r="AX40" s="32" t="n"/>
      <c r="AY40" s="32" t="n"/>
      <c r="BA40" s="32">
        <f>+Z40-SUM(D40:Y40)</f>
        <v/>
      </c>
    </row>
    <row r="41" ht="17.1" customFormat="1" customHeight="1" s="15">
      <c r="B41" s="84" t="n"/>
      <c r="C41" s="114" t="inlineStr">
        <is>
          <t xml:space="preserve">         undistributed</t>
        </is>
      </c>
      <c r="D41" s="93" t="n">
        <v>136.940003</v>
      </c>
      <c r="E41" s="93" t="n">
        <v>0.433583</v>
      </c>
      <c r="F41" s="93" t="n">
        <v>134.586702</v>
      </c>
      <c r="G41" s="93" t="n">
        <v>8.852408</v>
      </c>
      <c r="H41" s="93" t="n">
        <v>3.459491</v>
      </c>
      <c r="I41" s="93" t="n">
        <v>315.378869</v>
      </c>
      <c r="J41" s="93" t="n">
        <v>258.148121</v>
      </c>
      <c r="K41" s="93" t="n">
        <v>1.060132</v>
      </c>
      <c r="L41" s="93" t="n">
        <v>3.453633</v>
      </c>
      <c r="M41" s="93" t="n">
        <v>918.400814</v>
      </c>
      <c r="N41" s="93" t="n">
        <v>5.856782</v>
      </c>
      <c r="O41" s="93" t="n">
        <v>13.022515</v>
      </c>
      <c r="P41" s="93" t="n">
        <v>30.390863</v>
      </c>
      <c r="Q41" s="93" t="n">
        <v>46.910609</v>
      </c>
      <c r="R41" s="93" t="n">
        <v>0.368841</v>
      </c>
      <c r="S41" s="93" t="n">
        <v>0.052631</v>
      </c>
      <c r="T41" s="93" t="n">
        <v>1.529695</v>
      </c>
      <c r="U41" s="93" t="n">
        <v>3.599057</v>
      </c>
      <c r="V41" s="93" t="n">
        <v>0.346283</v>
      </c>
      <c r="W41" s="93" t="n">
        <v>0.270907</v>
      </c>
      <c r="X41" s="93" t="n">
        <v>1.738151</v>
      </c>
      <c r="Y41" s="93" t="n"/>
      <c r="Z41" s="94" t="n"/>
      <c r="AA41" s="75" t="n"/>
      <c r="AB41" s="14" t="n"/>
      <c r="AC41" s="32" t="n"/>
      <c r="AD41" s="32" t="n"/>
      <c r="AE41" s="32" t="n"/>
      <c r="AF41" s="32" t="n"/>
      <c r="AG41" s="32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2" t="n"/>
      <c r="AT41" s="32" t="n"/>
      <c r="AU41" s="32" t="n"/>
      <c r="AV41" s="32" t="n"/>
      <c r="AW41" s="32" t="n"/>
      <c r="AX41" s="32" t="n"/>
      <c r="AY41" s="32" t="n"/>
      <c r="BA41" s="32">
        <f>+Z41-SUM(D41:Y41)</f>
        <v/>
      </c>
    </row>
    <row r="42" ht="24.95" customFormat="1" customHeight="1" s="18">
      <c r="B42" s="85" t="n"/>
      <c r="C42" s="115" t="inlineStr">
        <is>
          <t>with non-financial customers</t>
        </is>
      </c>
      <c r="D42" s="97" t="n">
        <v>3398.908855</v>
      </c>
      <c r="E42" s="97" t="n">
        <v>3672.373029</v>
      </c>
      <c r="F42" s="97" t="n">
        <v>3610.55135</v>
      </c>
      <c r="G42" s="97" t="n">
        <v>1253.916601</v>
      </c>
      <c r="H42" s="97" t="n">
        <v>8127.269144</v>
      </c>
      <c r="I42" s="97" t="n">
        <v>16960.801729</v>
      </c>
      <c r="J42" s="97" t="n">
        <v>5198.949133</v>
      </c>
      <c r="K42" s="97" t="n">
        <v>1040.687879</v>
      </c>
      <c r="L42" s="97" t="n">
        <v>6511.362266</v>
      </c>
      <c r="M42" s="97" t="n">
        <v>9110.597084999999</v>
      </c>
      <c r="N42" s="97" t="n">
        <v>1927.236789</v>
      </c>
      <c r="O42" s="97" t="n">
        <v>1134.327176</v>
      </c>
      <c r="P42" s="97" t="n">
        <v>586.908438</v>
      </c>
      <c r="Q42" s="97" t="n">
        <v>644.567087</v>
      </c>
      <c r="R42" s="97" t="n">
        <v>384.139018</v>
      </c>
      <c r="S42" s="97" t="n">
        <v>233.871592</v>
      </c>
      <c r="T42" s="97" t="n">
        <v>561.289607</v>
      </c>
      <c r="U42" s="97" t="n">
        <v>867.82826</v>
      </c>
      <c r="V42" s="97" t="n">
        <v>237.803427</v>
      </c>
      <c r="W42" s="97" t="n">
        <v>980.661919</v>
      </c>
      <c r="X42" s="97" t="n">
        <v>1089.989524</v>
      </c>
      <c r="Y42" s="97" t="n"/>
      <c r="Z42" s="95" t="n"/>
      <c r="AA42" s="76" t="n"/>
      <c r="AB42" s="17" t="n"/>
      <c r="AC42" s="33">
        <f>+D42-SUM(D43:D44)</f>
        <v/>
      </c>
      <c r="AD42" s="33">
        <f>+E42-SUM(E43:E44)</f>
        <v/>
      </c>
      <c r="AE42" s="33">
        <f>+F42-SUM(F43:F44)</f>
        <v/>
      </c>
      <c r="AF42" s="33">
        <f>+G42-SUM(G43:G44)</f>
        <v/>
      </c>
      <c r="AG42" s="33">
        <f>+H42-SUM(H43:H44)</f>
        <v/>
      </c>
      <c r="AH42" s="33">
        <f>+I42-SUM(I43:I44)</f>
        <v/>
      </c>
      <c r="AI42" s="33">
        <f>+J42-SUM(J43:J44)</f>
        <v/>
      </c>
      <c r="AJ42" s="33">
        <f>+K42-SUM(K43:K44)</f>
        <v/>
      </c>
      <c r="AK42" s="33">
        <f>+L42-SUM(L43:L44)</f>
        <v/>
      </c>
      <c r="AL42" s="33">
        <f>+M42-SUM(M43:M44)</f>
        <v/>
      </c>
      <c r="AM42" s="33">
        <f>+N42-SUM(N43:N44)</f>
        <v/>
      </c>
      <c r="AN42" s="33">
        <f>+O42-SUM(O43:O44)</f>
        <v/>
      </c>
      <c r="AO42" s="33">
        <f>+P42-SUM(P43:P44)</f>
        <v/>
      </c>
      <c r="AP42" s="33">
        <f>+Q42-SUM(Q43:Q44)</f>
        <v/>
      </c>
      <c r="AQ42" s="33">
        <f>+R42-SUM(R43:R44)</f>
        <v/>
      </c>
      <c r="AR42" s="33">
        <f>+S42-SUM(S43:S44)</f>
        <v/>
      </c>
      <c r="AS42" s="33">
        <f>+T42-SUM(T43:T44)</f>
        <v/>
      </c>
      <c r="AT42" s="33">
        <f>+U42-SUM(U43:U44)</f>
        <v/>
      </c>
      <c r="AU42" s="33">
        <f>+V42-SUM(V43:V44)</f>
        <v/>
      </c>
      <c r="AV42" s="33">
        <f>+W42-SUM(W43:W44)</f>
        <v/>
      </c>
      <c r="AW42" s="33">
        <f>+X42-SUM(X43:X44)</f>
        <v/>
      </c>
      <c r="AX42" s="33">
        <f>+Y42-SUM(Y43:Y44)</f>
        <v/>
      </c>
      <c r="AY42" s="33">
        <f>+Z42-SUM(Z43:Z44)</f>
        <v/>
      </c>
      <c r="BA42" s="33">
        <f>+Z42-SUM(D42:Y42)</f>
        <v/>
      </c>
    </row>
    <row r="43" ht="17.1" customFormat="1" customHeight="1" s="41">
      <c r="B43" s="66" t="n"/>
      <c r="C43" s="114" t="inlineStr">
        <is>
          <t xml:space="preserve">         local</t>
        </is>
      </c>
      <c r="D43" s="96" t="n">
        <v>2558.236864</v>
      </c>
      <c r="E43" s="96" t="n">
        <v>2774.915575</v>
      </c>
      <c r="F43" s="96" t="n">
        <v>2150.398344</v>
      </c>
      <c r="G43" s="96" t="n">
        <v>819.367371</v>
      </c>
      <c r="H43" s="96" t="n">
        <v>6839.645071</v>
      </c>
      <c r="I43" s="96" t="n">
        <v>8874.079736</v>
      </c>
      <c r="J43" s="96" t="n">
        <v>2870.68722</v>
      </c>
      <c r="K43" s="96" t="n">
        <v>490.79109</v>
      </c>
      <c r="L43" s="96" t="n">
        <v>5516.031705</v>
      </c>
      <c r="M43" s="96" t="n">
        <v>6555.213832</v>
      </c>
      <c r="N43" s="96" t="n">
        <v>1457.918617</v>
      </c>
      <c r="O43" s="96" t="n">
        <v>678.834053</v>
      </c>
      <c r="P43" s="96" t="n">
        <v>330.291553</v>
      </c>
      <c r="Q43" s="96" t="n">
        <v>400.268014</v>
      </c>
      <c r="R43" s="96" t="n">
        <v>261.092115</v>
      </c>
      <c r="S43" s="96" t="n">
        <v>137.210897</v>
      </c>
      <c r="T43" s="96" t="n">
        <v>306.473371</v>
      </c>
      <c r="U43" s="96" t="n">
        <v>631.416321</v>
      </c>
      <c r="V43" s="96" t="n">
        <v>197.418203</v>
      </c>
      <c r="W43" s="96" t="n">
        <v>324.51706</v>
      </c>
      <c r="X43" s="96" t="n">
        <v>646.314555</v>
      </c>
      <c r="Y43" s="96" t="n"/>
      <c r="Z43" s="95" t="n"/>
      <c r="AA43" s="78" t="n"/>
      <c r="AB43" s="40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BA43" s="32">
        <f>+Z43-SUM(D43:Y43)</f>
        <v/>
      </c>
    </row>
    <row r="44" ht="17.1" customFormat="1" customHeight="1" s="15">
      <c r="B44" s="84" t="n"/>
      <c r="C44" s="114" t="inlineStr">
        <is>
          <t xml:space="preserve">         cross-border</t>
        </is>
      </c>
      <c r="D44" s="93" t="n">
        <v>840.676982</v>
      </c>
      <c r="E44" s="93" t="n">
        <v>897.452446</v>
      </c>
      <c r="F44" s="93" t="n">
        <v>1460.148</v>
      </c>
      <c r="G44" s="93" t="n">
        <v>434.549219</v>
      </c>
      <c r="H44" s="93" t="n">
        <v>1287.624062</v>
      </c>
      <c r="I44" s="93" t="n">
        <v>8086.761971</v>
      </c>
      <c r="J44" s="93" t="n">
        <v>2328.261899</v>
      </c>
      <c r="K44" s="93" t="n">
        <v>549.896785</v>
      </c>
      <c r="L44" s="93" t="n">
        <v>995.33055</v>
      </c>
      <c r="M44" s="93" t="n">
        <v>2555.378241</v>
      </c>
      <c r="N44" s="93" t="n">
        <v>469.318167</v>
      </c>
      <c r="O44" s="93" t="n">
        <v>455.538815</v>
      </c>
      <c r="P44" s="93" t="n">
        <v>256.61688</v>
      </c>
      <c r="Q44" s="93" t="n">
        <v>244.299065</v>
      </c>
      <c r="R44" s="93" t="n">
        <v>123.041895</v>
      </c>
      <c r="S44" s="93" t="n">
        <v>96.660691</v>
      </c>
      <c r="T44" s="93" t="n">
        <v>254.829096</v>
      </c>
      <c r="U44" s="93" t="n">
        <v>236.411935</v>
      </c>
      <c r="V44" s="93" t="n">
        <v>40.385219</v>
      </c>
      <c r="W44" s="93" t="n">
        <v>656.134856</v>
      </c>
      <c r="X44" s="93" t="n">
        <v>443.67996</v>
      </c>
      <c r="Y44" s="93" t="n"/>
      <c r="Z44" s="95" t="n"/>
      <c r="AA44" s="75" t="n"/>
      <c r="AB44" s="14" t="n"/>
      <c r="AC44" s="32" t="n"/>
      <c r="AD44" s="32" t="n"/>
      <c r="AE44" s="32" t="n"/>
      <c r="AF44" s="32" t="n"/>
      <c r="AG44" s="32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2" t="n"/>
      <c r="AT44" s="32" t="n"/>
      <c r="AU44" s="32" t="n"/>
      <c r="AV44" s="32" t="n"/>
      <c r="AW44" s="32" t="n"/>
      <c r="AX44" s="32" t="n"/>
      <c r="AY44" s="32" t="n"/>
      <c r="BA44" s="32">
        <f>+Z44-SUM(D44:Y44)</f>
        <v/>
      </c>
    </row>
    <row r="45" ht="30" customFormat="1" customHeight="1" s="18">
      <c r="B45" s="87" t="n"/>
      <c r="C45" s="115" t="inlineStr">
        <is>
          <t>TOTAL OUTRIGHT FORWARDS</t>
        </is>
      </c>
      <c r="D45" s="98" t="n">
        <v>113150.28068</v>
      </c>
      <c r="E45" s="98" t="n">
        <v>100408.794116</v>
      </c>
      <c r="F45" s="98" t="n">
        <v>104242.889738</v>
      </c>
      <c r="G45" s="98" t="n">
        <v>75408.191481</v>
      </c>
      <c r="H45" s="98" t="n">
        <v>134088.469765</v>
      </c>
      <c r="I45" s="98" t="n">
        <v>455525.328207</v>
      </c>
      <c r="J45" s="98" t="n">
        <v>211957.863693</v>
      </c>
      <c r="K45" s="98" t="n">
        <v>43487.379275</v>
      </c>
      <c r="L45" s="98" t="n">
        <v>126751.403663</v>
      </c>
      <c r="M45" s="98" t="n">
        <v>288950.852782</v>
      </c>
      <c r="N45" s="98" t="n">
        <v>130358.333024</v>
      </c>
      <c r="O45" s="98" t="n">
        <v>31030.952123</v>
      </c>
      <c r="P45" s="98" t="n">
        <v>19075.295918</v>
      </c>
      <c r="Q45" s="98" t="n">
        <v>28363.373232</v>
      </c>
      <c r="R45" s="98" t="n">
        <v>7753.776714</v>
      </c>
      <c r="S45" s="98" t="n">
        <v>8904.971304999999</v>
      </c>
      <c r="T45" s="98" t="n">
        <v>21831.861802</v>
      </c>
      <c r="U45" s="98" t="n">
        <v>39716.685528</v>
      </c>
      <c r="V45" s="98" t="n">
        <v>5131.433392000001</v>
      </c>
      <c r="W45" s="98" t="n">
        <v>104802.462132</v>
      </c>
      <c r="X45" s="98" t="n">
        <v>22581.190517</v>
      </c>
      <c r="Y45" s="98" t="n"/>
      <c r="Z45" s="95" t="n"/>
      <c r="AA45" s="74" t="n"/>
      <c r="AB45" s="17" t="n"/>
      <c r="AC45" s="33">
        <f>+D45-D30-D33-D42</f>
        <v/>
      </c>
      <c r="AD45" s="33">
        <f>+E45-E30-E33-E42</f>
        <v/>
      </c>
      <c r="AE45" s="33">
        <f>+F45-F30-F33-F42</f>
        <v/>
      </c>
      <c r="AF45" s="33">
        <f>+G45-G30-G33-G42</f>
        <v/>
      </c>
      <c r="AG45" s="33">
        <f>+H45-H30-H33-H42</f>
        <v/>
      </c>
      <c r="AH45" s="33">
        <f>+I45-I30-I33-I42</f>
        <v/>
      </c>
      <c r="AI45" s="33">
        <f>+J45-J30-J33-J42</f>
        <v/>
      </c>
      <c r="AJ45" s="33">
        <f>+K45-K30-K33-K42</f>
        <v/>
      </c>
      <c r="AK45" s="33">
        <f>+L45-L30-L33-L42</f>
        <v/>
      </c>
      <c r="AL45" s="33">
        <f>+M45-M30-M33-M42</f>
        <v/>
      </c>
      <c r="AM45" s="33">
        <f>+N45-N30-N33-N42</f>
        <v/>
      </c>
      <c r="AN45" s="33">
        <f>+O45-O30-O33-O42</f>
        <v/>
      </c>
      <c r="AO45" s="33">
        <f>+P45-P30-P33-P42</f>
        <v/>
      </c>
      <c r="AP45" s="33">
        <f>+Q45-Q30-Q33-Q42</f>
        <v/>
      </c>
      <c r="AQ45" s="33">
        <f>+R45-R30-R33-R42</f>
        <v/>
      </c>
      <c r="AR45" s="33">
        <f>+S45-S30-S33-S42</f>
        <v/>
      </c>
      <c r="AS45" s="33">
        <f>+T45-T30-T33-T42</f>
        <v/>
      </c>
      <c r="AT45" s="33">
        <f>+U45-U30-U33-U42</f>
        <v/>
      </c>
      <c r="AU45" s="33">
        <f>+V45-V30-V33-V42</f>
        <v/>
      </c>
      <c r="AV45" s="33">
        <f>+W45-W30-W33-W42</f>
        <v/>
      </c>
      <c r="AW45" s="33">
        <f>+X45-X30-X33-X42</f>
        <v/>
      </c>
      <c r="AX45" s="33">
        <f>+Y45-Y30-Y33-Y42</f>
        <v/>
      </c>
      <c r="AY45" s="33">
        <f>+Z45-Z30-Z33-Z42</f>
        <v/>
      </c>
      <c r="BA45" s="33">
        <f>+Z45-SUM(D45:Y45)</f>
        <v/>
      </c>
    </row>
    <row r="46" ht="17.1" customFormat="1" customHeight="1" s="41">
      <c r="B46" s="66" t="n"/>
      <c r="C46" s="117" t="inlineStr">
        <is>
          <t>o/w prime brokered to non-bank electronic market-makers</t>
        </is>
      </c>
      <c r="D46" s="68" t="n">
        <v>0</v>
      </c>
      <c r="E46" s="68" t="n">
        <v>0</v>
      </c>
      <c r="F46" s="68" t="n">
        <v>0</v>
      </c>
      <c r="G46" s="68" t="n">
        <v>0</v>
      </c>
      <c r="H46" s="68" t="n">
        <v>0</v>
      </c>
      <c r="I46" s="68" t="n">
        <v>0</v>
      </c>
      <c r="J46" s="68" t="n">
        <v>0</v>
      </c>
      <c r="K46" s="68" t="n">
        <v>0</v>
      </c>
      <c r="L46" s="68" t="n">
        <v>0</v>
      </c>
      <c r="M46" s="68" t="n">
        <v>0</v>
      </c>
      <c r="N46" s="68" t="n">
        <v>0</v>
      </c>
      <c r="O46" s="68" t="n">
        <v>0</v>
      </c>
      <c r="P46" s="68" t="n">
        <v>0</v>
      </c>
      <c r="Q46" s="68" t="n">
        <v>0</v>
      </c>
      <c r="R46" s="68" t="n">
        <v>0</v>
      </c>
      <c r="S46" s="68" t="n">
        <v>0</v>
      </c>
      <c r="T46" s="68" t="n">
        <v>0</v>
      </c>
      <c r="U46" s="68" t="n">
        <v>0</v>
      </c>
      <c r="V46" s="68" t="n">
        <v>0</v>
      </c>
      <c r="W46" s="68" t="n">
        <v>0</v>
      </c>
      <c r="X46" s="68" t="n">
        <v>0</v>
      </c>
      <c r="Y46" s="68" t="n"/>
      <c r="Z46" s="69" t="n"/>
      <c r="AA46" s="77" t="n"/>
      <c r="AB46" s="40" t="n"/>
      <c r="AC46" s="39">
        <f>+IF((D46+D47&gt;D45),111,0)</f>
        <v/>
      </c>
      <c r="AD46" s="39">
        <f>+IF((E46+E47&gt;E45),111,0)</f>
        <v/>
      </c>
      <c r="AE46" s="39">
        <f>+IF((F46+F47&gt;F45),111,0)</f>
        <v/>
      </c>
      <c r="AF46" s="39">
        <f>+IF((G46+G47&gt;G45),111,0)</f>
        <v/>
      </c>
      <c r="AG46" s="39">
        <f>+IF((H46+H47&gt;H45),111,0)</f>
        <v/>
      </c>
      <c r="AH46" s="39">
        <f>+IF((I46+I47&gt;I45),111,0)</f>
        <v/>
      </c>
      <c r="AI46" s="39">
        <f>+IF((J46+J47&gt;J45),111,0)</f>
        <v/>
      </c>
      <c r="AJ46" s="39">
        <f>+IF((K46+K47&gt;K45),111,0)</f>
        <v/>
      </c>
      <c r="AK46" s="39">
        <f>+IF((L46+L47&gt;L45),111,0)</f>
        <v/>
      </c>
      <c r="AL46" s="39">
        <f>+IF((M46+M47&gt;M45),111,0)</f>
        <v/>
      </c>
      <c r="AM46" s="39">
        <f>+IF((N46+N47&gt;N45),111,0)</f>
        <v/>
      </c>
      <c r="AN46" s="39">
        <f>+IF((O46+O47&gt;O45),111,0)</f>
        <v/>
      </c>
      <c r="AO46" s="39">
        <f>+IF((P46+P47&gt;P45),111,0)</f>
        <v/>
      </c>
      <c r="AP46" s="39">
        <f>+IF((Q46+Q47&gt;Q45),111,0)</f>
        <v/>
      </c>
      <c r="AQ46" s="39">
        <f>+IF((R46+R47&gt;R45),111,0)</f>
        <v/>
      </c>
      <c r="AR46" s="39">
        <f>+IF((S46+S47&gt;S45),111,0)</f>
        <v/>
      </c>
      <c r="AS46" s="39">
        <f>+IF((T46+T47&gt;T45),111,0)</f>
        <v/>
      </c>
      <c r="AT46" s="39">
        <f>+IF((U46+U47&gt;U45),111,0)</f>
        <v/>
      </c>
      <c r="AU46" s="39">
        <f>+IF((V46+V47&gt;V45),111,0)</f>
        <v/>
      </c>
      <c r="AV46" s="39">
        <f>+IF((W46+W47&gt;W45),111,0)</f>
        <v/>
      </c>
      <c r="AW46" s="39">
        <f>+IF((X46+X47&gt;X45),111,0)</f>
        <v/>
      </c>
      <c r="AX46" s="39">
        <f>+IF((Y46+Y47&gt;Y45),111,0)</f>
        <v/>
      </c>
      <c r="AY46" s="39">
        <f>+IF((Z46+Z47&gt;Z45),111,0)</f>
        <v/>
      </c>
      <c r="BA46" s="39">
        <f>+Z46-SUM(D46:Y46)</f>
        <v/>
      </c>
    </row>
    <row r="47" ht="17.1" customFormat="1" customHeight="1" s="41">
      <c r="B47" s="66" t="n"/>
      <c r="C47" s="117" t="inlineStr">
        <is>
          <t>o/w prime brokered to other customers</t>
        </is>
      </c>
      <c r="D47" s="68" t="n">
        <v>9369.229069000001</v>
      </c>
      <c r="E47" s="68" t="n">
        <v>4036.082681</v>
      </c>
      <c r="F47" s="68" t="n">
        <v>9262.009459999999</v>
      </c>
      <c r="G47" s="68" t="n">
        <v>9832.764714999999</v>
      </c>
      <c r="H47" s="68" t="n">
        <v>14792.101793</v>
      </c>
      <c r="I47" s="68" t="n">
        <v>32447.521132</v>
      </c>
      <c r="J47" s="68" t="n">
        <v>12408.203974</v>
      </c>
      <c r="K47" s="68" t="n">
        <v>4245.47712</v>
      </c>
      <c r="L47" s="68" t="n">
        <v>4821.494929</v>
      </c>
      <c r="M47" s="68" t="n">
        <v>19469.517074</v>
      </c>
      <c r="N47" s="68" t="n">
        <v>5603.243201</v>
      </c>
      <c r="O47" s="68" t="n">
        <v>5464.152727</v>
      </c>
      <c r="P47" s="68" t="n">
        <v>2779.331122</v>
      </c>
      <c r="Q47" s="68" t="n">
        <v>4168.564389</v>
      </c>
      <c r="R47" s="68" t="n">
        <v>1328.314002</v>
      </c>
      <c r="S47" s="68" t="n">
        <v>127.744072</v>
      </c>
      <c r="T47" s="68" t="n">
        <v>2944.073813</v>
      </c>
      <c r="U47" s="68" t="n">
        <v>5568.390572</v>
      </c>
      <c r="V47" s="68" t="n">
        <v>954.919441</v>
      </c>
      <c r="W47" s="68" t="n">
        <v>3404.586196</v>
      </c>
      <c r="X47" s="68" t="n">
        <v>4276.284787</v>
      </c>
      <c r="Y47" s="68" t="n"/>
      <c r="Z47" s="69" t="n"/>
      <c r="AA47" s="77" t="n"/>
      <c r="AB47" s="40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BA47" s="39">
        <f>+Z47-SUM(D47:Y47)</f>
        <v/>
      </c>
    </row>
    <row r="48" ht="17.1" customFormat="1" customHeight="1" s="41">
      <c r="B48" s="67" t="n"/>
      <c r="C48" s="117" t="inlineStr">
        <is>
          <t>o/w retail-driven</t>
        </is>
      </c>
      <c r="D48" s="70" t="n">
        <v>1200.885737</v>
      </c>
      <c r="E48" s="70" t="n">
        <v>93.257824</v>
      </c>
      <c r="F48" s="70" t="n">
        <v>323.381896</v>
      </c>
      <c r="G48" s="70" t="n">
        <v>438.153884</v>
      </c>
      <c r="H48" s="70" t="n">
        <v>431.949899</v>
      </c>
      <c r="I48" s="70" t="n">
        <v>3193.647006</v>
      </c>
      <c r="J48" s="70" t="n">
        <v>774.687217</v>
      </c>
      <c r="K48" s="70" t="n">
        <v>267.539175</v>
      </c>
      <c r="L48" s="70" t="n">
        <v>131.778541</v>
      </c>
      <c r="M48" s="70" t="n">
        <v>2461.005497</v>
      </c>
      <c r="N48" s="70" t="n">
        <v>401.079919</v>
      </c>
      <c r="O48" s="70" t="n">
        <v>91.332329</v>
      </c>
      <c r="P48" s="70" t="n">
        <v>68.88848900000001</v>
      </c>
      <c r="Q48" s="70" t="n">
        <v>107.829554</v>
      </c>
      <c r="R48" s="70" t="n">
        <v>28.350138</v>
      </c>
      <c r="S48" s="70" t="n">
        <v>16.120344</v>
      </c>
      <c r="T48" s="70" t="n">
        <v>48.12211</v>
      </c>
      <c r="U48" s="70" t="n">
        <v>193.120285</v>
      </c>
      <c r="V48" s="70" t="n">
        <v>8.007076</v>
      </c>
      <c r="W48" s="70" t="n">
        <v>106.398336</v>
      </c>
      <c r="X48" s="70" t="n">
        <v>309.826456</v>
      </c>
      <c r="Y48" s="70" t="n"/>
      <c r="Z48" s="69" t="n"/>
      <c r="AA48" s="78" t="n"/>
      <c r="AB48" s="40" t="n"/>
      <c r="AC48" s="39">
        <f>+IF((D48&gt;D45),111,0)</f>
        <v/>
      </c>
      <c r="AD48" s="39">
        <f>+IF((E48&gt;E45),111,0)</f>
        <v/>
      </c>
      <c r="AE48" s="39">
        <f>+IF((F48&gt;F45),111,0)</f>
        <v/>
      </c>
      <c r="AF48" s="39">
        <f>+IF((G48&gt;G45),111,0)</f>
        <v/>
      </c>
      <c r="AG48" s="39">
        <f>+IF((H48&gt;H45),111,0)</f>
        <v/>
      </c>
      <c r="AH48" s="39">
        <f>+IF((I48&gt;I45),111,0)</f>
        <v/>
      </c>
      <c r="AI48" s="39">
        <f>+IF((J48&gt;J45),111,0)</f>
        <v/>
      </c>
      <c r="AJ48" s="39">
        <f>+IF((K48&gt;K45),111,0)</f>
        <v/>
      </c>
      <c r="AK48" s="39">
        <f>+IF((L48&gt;L45),111,0)</f>
        <v/>
      </c>
      <c r="AL48" s="39">
        <f>+IF((M48&gt;M45),111,0)</f>
        <v/>
      </c>
      <c r="AM48" s="39">
        <f>+IF((N48&gt;N45),111,0)</f>
        <v/>
      </c>
      <c r="AN48" s="39">
        <f>+IF((O48&gt;O45),111,0)</f>
        <v/>
      </c>
      <c r="AO48" s="39">
        <f>+IF((P48&gt;P45),111,0)</f>
        <v/>
      </c>
      <c r="AP48" s="39">
        <f>+IF((Q48&gt;Q45),111,0)</f>
        <v/>
      </c>
      <c r="AQ48" s="39">
        <f>+IF((R48&gt;R45),111,0)</f>
        <v/>
      </c>
      <c r="AR48" s="39">
        <f>+IF((S48&gt;S45),111,0)</f>
        <v/>
      </c>
      <c r="AS48" s="39">
        <f>+IF((T48&gt;T45),111,0)</f>
        <v/>
      </c>
      <c r="AT48" s="39">
        <f>+IF((U48&gt;U45),111,0)</f>
        <v/>
      </c>
      <c r="AU48" s="39">
        <f>+IF((V48&gt;V45),111,0)</f>
        <v/>
      </c>
      <c r="AV48" s="39">
        <f>+IF((W48&gt;W45),111,0)</f>
        <v/>
      </c>
      <c r="AW48" s="39">
        <f>+IF((X48&gt;X45),111,0)</f>
        <v/>
      </c>
      <c r="AX48" s="39">
        <f>+IF((Y48&gt;Y45),111,0)</f>
        <v/>
      </c>
      <c r="AY48" s="39">
        <f>+IF((Z48&gt;Z45),111,0)</f>
        <v/>
      </c>
      <c r="BA48" s="39">
        <f>+Z48-SUM(D48:Y48)</f>
        <v/>
      </c>
    </row>
    <row r="49" ht="17.1" customFormat="1" customHeight="1" s="41">
      <c r="B49" s="67" t="n"/>
      <c r="C49" s="117" t="inlineStr">
        <is>
          <t>o/w non-deliverable forwards 5</t>
        </is>
      </c>
      <c r="D49" s="106" t="n"/>
      <c r="E49" s="109" t="n"/>
      <c r="F49" s="106" t="n"/>
      <c r="G49" s="106" t="n"/>
      <c r="H49" s="109" t="n"/>
      <c r="I49" s="106" t="n"/>
      <c r="J49" s="106" t="n"/>
      <c r="K49" s="106" t="n"/>
      <c r="L49" s="109" t="n"/>
      <c r="M49" s="106" t="n"/>
      <c r="N49" s="109" t="n"/>
      <c r="O49" s="106" t="n"/>
      <c r="P49" s="106" t="n"/>
      <c r="Q49" s="106" t="n"/>
      <c r="R49" s="106" t="n"/>
      <c r="S49" s="109" t="n"/>
      <c r="T49" s="106" t="n"/>
      <c r="U49" s="106" t="n"/>
      <c r="V49" s="106" t="n"/>
      <c r="W49" s="109" t="n"/>
      <c r="X49" s="106" t="n"/>
      <c r="Y49" s="109" t="n"/>
      <c r="Z49" s="92" t="n"/>
      <c r="AA49" s="107" t="n"/>
      <c r="AB49" s="40" t="n"/>
      <c r="AC49" s="108" t="n"/>
      <c r="AD49" s="39">
        <f>+IF((E49&gt;E45),111,0)</f>
        <v/>
      </c>
      <c r="AE49" s="108" t="n"/>
      <c r="AF49" s="108" t="n"/>
      <c r="AG49" s="39">
        <f>+IF((H49&gt;H45),111,0)</f>
        <v/>
      </c>
      <c r="AH49" s="108" t="n"/>
      <c r="AI49" s="108" t="n"/>
      <c r="AJ49" s="108" t="n"/>
      <c r="AK49" s="39">
        <f>+IF((L49&gt;L45),111,0)</f>
        <v/>
      </c>
      <c r="AL49" s="108" t="n"/>
      <c r="AM49" s="39">
        <f>+IF((N49&gt;N45),111,0)</f>
        <v/>
      </c>
      <c r="AN49" s="108" t="n"/>
      <c r="AO49" s="108" t="n"/>
      <c r="AP49" s="108" t="n"/>
      <c r="AQ49" s="108" t="n"/>
      <c r="AR49" s="39">
        <f>+IF((S49&gt;S45),111,0)</f>
        <v/>
      </c>
      <c r="AS49" s="108" t="n"/>
      <c r="AT49" s="108" t="n"/>
      <c r="AU49" s="108" t="n"/>
      <c r="AV49" s="39">
        <f>+IF((W49&gt;W45),111,0)</f>
        <v/>
      </c>
      <c r="AW49" s="108" t="n"/>
      <c r="AX49" s="39">
        <f>+IF((Y49&gt;Y45),111,0)</f>
        <v/>
      </c>
      <c r="AY49" s="39">
        <f>+IF((Z49&gt;Z45),111,0)</f>
        <v/>
      </c>
      <c r="BA49" s="39">
        <f>+Z49-SUM(D49:Y49)</f>
        <v/>
      </c>
    </row>
    <row r="50" ht="24.95" customFormat="1" customHeight="1" s="15">
      <c r="B50" s="83" t="n"/>
      <c r="C50" s="119" t="inlineStr">
        <is>
          <t xml:space="preserve">MATURITIES OUTRIGHT FORWARDS </t>
        </is>
      </c>
      <c r="D50" s="93" t="n"/>
      <c r="E50" s="93" t="n"/>
      <c r="F50" s="93" t="n"/>
      <c r="G50" s="93" t="n"/>
      <c r="H50" s="93" t="n"/>
      <c r="I50" s="93" t="n"/>
      <c r="J50" s="93" t="n"/>
      <c r="K50" s="93" t="n"/>
      <c r="L50" s="93" t="n"/>
      <c r="M50" s="93" t="n"/>
      <c r="N50" s="93" t="n"/>
      <c r="O50" s="93" t="n"/>
      <c r="P50" s="93" t="n"/>
      <c r="Q50" s="93" t="n"/>
      <c r="R50" s="93" t="n"/>
      <c r="S50" s="93" t="n"/>
      <c r="T50" s="93" t="n"/>
      <c r="U50" s="93" t="n"/>
      <c r="V50" s="93" t="n"/>
      <c r="W50" s="93" t="n"/>
      <c r="X50" s="93" t="n"/>
      <c r="Y50" s="93" t="n"/>
      <c r="Z50" s="105" t="n"/>
      <c r="AA50" s="79" t="n"/>
      <c r="AB50" s="14" t="n"/>
      <c r="AC50" s="32" t="n"/>
      <c r="AD50" s="32" t="n"/>
      <c r="AE50" s="32" t="n"/>
      <c r="AF50" s="32" t="n"/>
      <c r="AG50" s="32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2" t="n"/>
      <c r="AT50" s="32" t="n"/>
      <c r="AU50" s="32" t="n"/>
      <c r="AV50" s="32" t="n"/>
      <c r="AW50" s="32" t="n"/>
      <c r="AX50" s="32" t="n"/>
      <c r="AY50" s="32" t="n"/>
      <c r="BA50" s="35">
        <f>+Z50-SUM(D50:Y50)</f>
        <v/>
      </c>
    </row>
    <row r="51" ht="17.1" customFormat="1" customHeight="1" s="15">
      <c r="B51" s="84" t="n"/>
      <c r="C51" s="120" t="inlineStr">
        <is>
          <t>one day</t>
        </is>
      </c>
      <c r="D51" s="121" t="n">
        <v>6437.479369</v>
      </c>
      <c r="E51" s="121" t="n">
        <v>2250.46263</v>
      </c>
      <c r="F51" s="121" t="n">
        <v>5161.671562</v>
      </c>
      <c r="G51" s="121" t="n">
        <v>4310.682746</v>
      </c>
      <c r="H51" s="121" t="n">
        <v>3748.984674</v>
      </c>
      <c r="I51" s="121" t="n">
        <v>21946.43411</v>
      </c>
      <c r="J51" s="121" t="n">
        <v>9772.922427</v>
      </c>
      <c r="K51" s="121" t="n">
        <v>3027.786147</v>
      </c>
      <c r="L51" s="121" t="n">
        <v>3464.135436</v>
      </c>
      <c r="M51" s="121" t="n">
        <v>10545.193881</v>
      </c>
      <c r="N51" s="121" t="n">
        <v>2886.891816</v>
      </c>
      <c r="O51" s="121" t="n">
        <v>1007.485195</v>
      </c>
      <c r="P51" s="121" t="n">
        <v>902.222729</v>
      </c>
      <c r="Q51" s="121" t="n">
        <v>1285.954881</v>
      </c>
      <c r="R51" s="121" t="n">
        <v>423.964655</v>
      </c>
      <c r="S51" s="121" t="n">
        <v>113.914948</v>
      </c>
      <c r="T51" s="121" t="n">
        <v>1110.441094</v>
      </c>
      <c r="U51" s="121" t="n">
        <v>1975.992357</v>
      </c>
      <c r="V51" s="121" t="n">
        <v>306.872862</v>
      </c>
      <c r="W51" s="121" t="n">
        <v>1391.837952</v>
      </c>
      <c r="X51" s="121" t="n">
        <v>970.897021</v>
      </c>
      <c r="Y51" s="121" t="n"/>
      <c r="Z51" s="123" t="n"/>
      <c r="AA51" s="122" t="n"/>
      <c r="AB51" s="14" t="n"/>
      <c r="AC51" s="39">
        <f>+D45-SUM(D51:D56)</f>
        <v/>
      </c>
      <c r="AD51" s="39">
        <f>+E45-SUM(E51:E56)</f>
        <v/>
      </c>
      <c r="AE51" s="39">
        <f>+F45-SUM(F51:F56)</f>
        <v/>
      </c>
      <c r="AF51" s="39">
        <f>+G45-SUM(G51:G56)</f>
        <v/>
      </c>
      <c r="AG51" s="39">
        <f>+H45-SUM(H51:H56)</f>
        <v/>
      </c>
      <c r="AH51" s="39">
        <f>+I45-SUM(I51:I56)</f>
        <v/>
      </c>
      <c r="AI51" s="39">
        <f>+J45-SUM(J51:J56)</f>
        <v/>
      </c>
      <c r="AJ51" s="39">
        <f>+K45-SUM(K51:K56)</f>
        <v/>
      </c>
      <c r="AK51" s="39">
        <f>+L45-SUM(L51:L56)</f>
        <v/>
      </c>
      <c r="AL51" s="39">
        <f>+M45-SUM(M51:M56)</f>
        <v/>
      </c>
      <c r="AM51" s="39">
        <f>+N45-SUM(N51:N56)</f>
        <v/>
      </c>
      <c r="AN51" s="39">
        <f>+O45-SUM(O51:O56)</f>
        <v/>
      </c>
      <c r="AO51" s="39">
        <f>+P45-SUM(P51:P56)</f>
        <v/>
      </c>
      <c r="AP51" s="39">
        <f>+Q45-SUM(Q51:Q56)</f>
        <v/>
      </c>
      <c r="AQ51" s="39">
        <f>+R45-SUM(R51:R56)</f>
        <v/>
      </c>
      <c r="AR51" s="39">
        <f>+S45-SUM(S51:S56)</f>
        <v/>
      </c>
      <c r="AS51" s="39">
        <f>+T45-SUM(T51:T56)</f>
        <v/>
      </c>
      <c r="AT51" s="39">
        <f>+U45-SUM(U51:U56)</f>
        <v/>
      </c>
      <c r="AU51" s="39">
        <f>+V45-SUM(V51:V56)</f>
        <v/>
      </c>
      <c r="AV51" s="39">
        <f>+W45-SUM(W51:W56)</f>
        <v/>
      </c>
      <c r="AW51" s="39">
        <f>+X45-SUM(X51:X56)</f>
        <v/>
      </c>
      <c r="AX51" s="39">
        <f>+Y45-SUM(Y51:Y56)</f>
        <v/>
      </c>
      <c r="AY51" s="39">
        <f>+Z45-SUM(Z51:Z56)</f>
        <v/>
      </c>
      <c r="AZ51" s="41" t="n"/>
      <c r="BA51" s="39">
        <f>+Z51-SUM(D51:Y51)</f>
        <v/>
      </c>
    </row>
    <row r="52" ht="17.1" customFormat="1" customHeight="1" s="15">
      <c r="B52" s="84" t="n"/>
      <c r="C52" s="120" t="inlineStr">
        <is>
          <t>over 1 day and up to 7 days</t>
        </is>
      </c>
      <c r="D52" s="121" t="n">
        <v>17763.263743</v>
      </c>
      <c r="E52" s="121" t="n">
        <v>13385.979116</v>
      </c>
      <c r="F52" s="121" t="n">
        <v>17189.083819</v>
      </c>
      <c r="G52" s="121" t="n">
        <v>11601.722045</v>
      </c>
      <c r="H52" s="121" t="n">
        <v>16209.714611</v>
      </c>
      <c r="I52" s="121" t="n">
        <v>71538.063832</v>
      </c>
      <c r="J52" s="121" t="n">
        <v>38552.510885</v>
      </c>
      <c r="K52" s="121" t="n">
        <v>7020.73395</v>
      </c>
      <c r="L52" s="121" t="n">
        <v>12004.756141</v>
      </c>
      <c r="M52" s="121" t="n">
        <v>44770.685329</v>
      </c>
      <c r="N52" s="121" t="n">
        <v>9744.088460999999</v>
      </c>
      <c r="O52" s="121" t="n">
        <v>4366.629216</v>
      </c>
      <c r="P52" s="121" t="n">
        <v>2536.023511</v>
      </c>
      <c r="Q52" s="121" t="n">
        <v>3822.472918</v>
      </c>
      <c r="R52" s="121" t="n">
        <v>1173.899575</v>
      </c>
      <c r="S52" s="121" t="n">
        <v>698.82888</v>
      </c>
      <c r="T52" s="121" t="n">
        <v>2794.09127</v>
      </c>
      <c r="U52" s="121" t="n">
        <v>6317.557082</v>
      </c>
      <c r="V52" s="121" t="n">
        <v>904.5300099999999</v>
      </c>
      <c r="W52" s="121" t="n">
        <v>6076.578919</v>
      </c>
      <c r="X52" s="121" t="n">
        <v>3683.036006</v>
      </c>
      <c r="Y52" s="121" t="n"/>
      <c r="Z52" s="123" t="n"/>
      <c r="AA52" s="122" t="n"/>
      <c r="AB52" s="14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41" t="n"/>
      <c r="BA52" s="39">
        <f>+Z52-SUM(D52:Y52)</f>
        <v/>
      </c>
    </row>
    <row r="53" ht="17.1" customFormat="1" customHeight="1" s="15">
      <c r="B53" s="84" t="n"/>
      <c r="C53" s="114" t="inlineStr">
        <is>
          <t xml:space="preserve">     over 7 days and up to 1 month</t>
        </is>
      </c>
      <c r="D53" s="93" t="n">
        <v>14127.281483</v>
      </c>
      <c r="E53" s="93" t="n">
        <v>15359.96221</v>
      </c>
      <c r="F53" s="93" t="n">
        <v>11615.192554</v>
      </c>
      <c r="G53" s="93" t="n">
        <v>9519.672941000001</v>
      </c>
      <c r="H53" s="93" t="n">
        <v>14040.940722</v>
      </c>
      <c r="I53" s="93" t="n">
        <v>54771.609191</v>
      </c>
      <c r="J53" s="93" t="n">
        <v>22560.607913</v>
      </c>
      <c r="K53" s="93" t="n">
        <v>4345.253041</v>
      </c>
      <c r="L53" s="93" t="n">
        <v>17636.317821</v>
      </c>
      <c r="M53" s="93" t="n">
        <v>35546.882116</v>
      </c>
      <c r="N53" s="93" t="n">
        <v>16832.758955</v>
      </c>
      <c r="O53" s="93" t="n">
        <v>4276.289641</v>
      </c>
      <c r="P53" s="93" t="n">
        <v>2746.23878</v>
      </c>
      <c r="Q53" s="93" t="n">
        <v>3846.140663</v>
      </c>
      <c r="R53" s="93" t="n">
        <v>960.2583980000001</v>
      </c>
      <c r="S53" s="93" t="n">
        <v>1163.899329</v>
      </c>
      <c r="T53" s="93" t="n">
        <v>3430.485864</v>
      </c>
      <c r="U53" s="93" t="n">
        <v>3776.608641</v>
      </c>
      <c r="V53" s="93" t="n">
        <v>574.916296</v>
      </c>
      <c r="W53" s="93" t="n">
        <v>17290.691451</v>
      </c>
      <c r="X53" s="93" t="n">
        <v>2464.040176</v>
      </c>
      <c r="Y53" s="93" t="n"/>
      <c r="Z53" s="95" t="n"/>
      <c r="AA53" s="79" t="n"/>
      <c r="AB53" s="14" t="n"/>
      <c r="AC53" s="32" t="n"/>
      <c r="AD53" s="32" t="n"/>
      <c r="AE53" s="32" t="n"/>
      <c r="AF53" s="32" t="n"/>
      <c r="AG53" s="32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2" t="n"/>
      <c r="AT53" s="32" t="n"/>
      <c r="AU53" s="32" t="n"/>
      <c r="AV53" s="32" t="n"/>
      <c r="AW53" s="32" t="n"/>
      <c r="AX53" s="32" t="n"/>
      <c r="AY53" s="32" t="n"/>
      <c r="BA53" s="31">
        <f>+Z53-SUM(D53:Y53)</f>
        <v/>
      </c>
    </row>
    <row r="54" ht="17.1" customFormat="1" customHeight="1" s="15">
      <c r="B54" s="84" t="n"/>
      <c r="C54" s="114" t="inlineStr">
        <is>
          <t xml:space="preserve">     over 1 month and up to 3 months</t>
        </is>
      </c>
      <c r="D54" s="93" t="n">
        <v>10990.521362</v>
      </c>
      <c r="E54" s="93" t="n">
        <v>11964.520921</v>
      </c>
      <c r="F54" s="93" t="n">
        <v>10466.130833</v>
      </c>
      <c r="G54" s="93" t="n">
        <v>7255.986613</v>
      </c>
      <c r="H54" s="93" t="n">
        <v>16068.765442</v>
      </c>
      <c r="I54" s="93" t="n">
        <v>47159.18639</v>
      </c>
      <c r="J54" s="93" t="n">
        <v>19863.878269</v>
      </c>
      <c r="K54" s="93" t="n">
        <v>2627.801944</v>
      </c>
      <c r="L54" s="93" t="n">
        <v>22419.32779</v>
      </c>
      <c r="M54" s="93" t="n">
        <v>28500.392877</v>
      </c>
      <c r="N54" s="93" t="n">
        <v>27551.215433</v>
      </c>
      <c r="O54" s="93" t="n">
        <v>3570.403035</v>
      </c>
      <c r="P54" s="93" t="n">
        <v>2232.726446</v>
      </c>
      <c r="Q54" s="93" t="n">
        <v>3756.21507</v>
      </c>
      <c r="R54" s="93" t="n">
        <v>977.20384</v>
      </c>
      <c r="S54" s="93" t="n">
        <v>1209.691709</v>
      </c>
      <c r="T54" s="93" t="n">
        <v>2648.728453</v>
      </c>
      <c r="U54" s="93" t="n">
        <v>4950.17077</v>
      </c>
      <c r="V54" s="93" t="n">
        <v>351.435701</v>
      </c>
      <c r="W54" s="93" t="n">
        <v>21282.840837</v>
      </c>
      <c r="X54" s="93" t="n">
        <v>2496.55463</v>
      </c>
      <c r="Y54" s="93" t="n"/>
      <c r="Z54" s="95" t="n"/>
      <c r="AA54" s="79" t="n"/>
      <c r="AB54" s="14" t="n"/>
      <c r="AC54" s="32" t="n"/>
      <c r="AD54" s="32" t="n"/>
      <c r="AE54" s="32" t="n"/>
      <c r="AF54" s="32" t="n"/>
      <c r="AG54" s="32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2" t="n"/>
      <c r="AT54" s="32" t="n"/>
      <c r="AU54" s="32" t="n"/>
      <c r="AV54" s="32" t="n"/>
      <c r="AW54" s="32" t="n"/>
      <c r="AX54" s="32" t="n"/>
      <c r="AY54" s="32" t="n"/>
      <c r="BA54" s="31">
        <f>+Z54-SUM(D54:Y54)</f>
        <v/>
      </c>
    </row>
    <row r="55" ht="17.1" customFormat="1" customHeight="1" s="15">
      <c r="B55" s="84" t="n"/>
      <c r="C55" s="114" t="inlineStr">
        <is>
          <t xml:space="preserve">     over 3 months and up to 6 months</t>
        </is>
      </c>
      <c r="D55" s="93" t="n">
        <v>3045.728243</v>
      </c>
      <c r="E55" s="93" t="n">
        <v>1953.062136</v>
      </c>
      <c r="F55" s="93" t="n">
        <v>3126.242371</v>
      </c>
      <c r="G55" s="93" t="n">
        <v>2738.294721</v>
      </c>
      <c r="H55" s="93" t="n">
        <v>5607.055161</v>
      </c>
      <c r="I55" s="93" t="n">
        <v>10422.883519</v>
      </c>
      <c r="J55" s="93" t="n">
        <v>3823.280058</v>
      </c>
      <c r="K55" s="93" t="n">
        <v>1689.922446</v>
      </c>
      <c r="L55" s="93" t="n">
        <v>2807.586428</v>
      </c>
      <c r="M55" s="93" t="n">
        <v>7753.377469</v>
      </c>
      <c r="N55" s="93" t="n">
        <v>3070.705663</v>
      </c>
      <c r="O55" s="93" t="n">
        <v>677.810297</v>
      </c>
      <c r="P55" s="93" t="n">
        <v>646.590527</v>
      </c>
      <c r="Q55" s="93" t="n">
        <v>397.564631</v>
      </c>
      <c r="R55" s="93" t="n">
        <v>129.099451</v>
      </c>
      <c r="S55" s="93" t="n">
        <v>491.042324</v>
      </c>
      <c r="T55" s="93" t="n">
        <v>496.551717</v>
      </c>
      <c r="U55" s="93" t="n">
        <v>977.8991150000001</v>
      </c>
      <c r="V55" s="93" t="n">
        <v>190.362606</v>
      </c>
      <c r="W55" s="93" t="n">
        <v>2789.446096</v>
      </c>
      <c r="X55" s="93" t="n">
        <v>526.228899</v>
      </c>
      <c r="Y55" s="93" t="n"/>
      <c r="Z55" s="95" t="n"/>
      <c r="AA55" s="79" t="n"/>
      <c r="AB55" s="14" t="n"/>
      <c r="AC55" s="32" t="n"/>
      <c r="AD55" s="32" t="n"/>
      <c r="AE55" s="32" t="n"/>
      <c r="AF55" s="32" t="n"/>
      <c r="AG55" s="32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2" t="n"/>
      <c r="AT55" s="32" t="n"/>
      <c r="AU55" s="32" t="n"/>
      <c r="AV55" s="32" t="n"/>
      <c r="AW55" s="32" t="n"/>
      <c r="AX55" s="32" t="n"/>
      <c r="AY55" s="32" t="n"/>
      <c r="BA55" s="31">
        <f>+Z55-SUM(D55:Y55)</f>
        <v/>
      </c>
    </row>
    <row r="56" ht="17.1" customFormat="1" customHeight="1" s="15">
      <c r="B56" s="83" t="n"/>
      <c r="C56" s="114" t="inlineStr">
        <is>
          <t xml:space="preserve">     over 6 months</t>
        </is>
      </c>
      <c r="D56" s="93" t="n">
        <v>1766.71841</v>
      </c>
      <c r="E56" s="93" t="n">
        <v>847.903986</v>
      </c>
      <c r="F56" s="93" t="n">
        <v>1130.2197</v>
      </c>
      <c r="G56" s="93" t="n">
        <v>787.489094</v>
      </c>
      <c r="H56" s="93" t="n">
        <v>7012.852044</v>
      </c>
      <c r="I56" s="93" t="n">
        <v>8101.913456</v>
      </c>
      <c r="J56" s="93" t="n">
        <v>1902.399087</v>
      </c>
      <c r="K56" s="93" t="n">
        <v>2549.60998</v>
      </c>
      <c r="L56" s="93" t="n">
        <v>2505.335797</v>
      </c>
      <c r="M56" s="93" t="n">
        <v>5518.775302</v>
      </c>
      <c r="N56" s="93" t="n">
        <v>3108.343543</v>
      </c>
      <c r="O56" s="93" t="n">
        <v>441.009114</v>
      </c>
      <c r="P56" s="93" t="n">
        <v>108.091906</v>
      </c>
      <c r="Q56" s="93" t="n">
        <v>448.065105</v>
      </c>
      <c r="R56" s="93" t="n">
        <v>49.458226</v>
      </c>
      <c r="S56" s="93" t="n">
        <v>539.6179090000001</v>
      </c>
      <c r="T56" s="93" t="n">
        <v>149.023275</v>
      </c>
      <c r="U56" s="93" t="n">
        <v>677.362895</v>
      </c>
      <c r="V56" s="93" t="n">
        <v>92.220775</v>
      </c>
      <c r="W56" s="93" t="n">
        <v>1923.37672</v>
      </c>
      <c r="X56" s="93" t="n">
        <v>279.213946</v>
      </c>
      <c r="Y56" s="93" t="n"/>
      <c r="Z56" s="95" t="n"/>
      <c r="AA56" s="79" t="n"/>
      <c r="AB56" s="14" t="n"/>
      <c r="AC56" s="32" t="n"/>
      <c r="AD56" s="32" t="n"/>
      <c r="AE56" s="32" t="n"/>
      <c r="AF56" s="32" t="n"/>
      <c r="AG56" s="32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2" t="n"/>
      <c r="AT56" s="32" t="n"/>
      <c r="AU56" s="32" t="n"/>
      <c r="AV56" s="32" t="n"/>
      <c r="AW56" s="32" t="n"/>
      <c r="AX56" s="32" t="n"/>
      <c r="AY56" s="32" t="n"/>
      <c r="BA56" s="31">
        <f>+Z56-SUM(D56:Y56)</f>
        <v/>
      </c>
    </row>
    <row r="57" ht="30" customFormat="1" customHeight="1" s="18">
      <c r="B57" s="88" t="n"/>
      <c r="C57" s="118" t="inlineStr">
        <is>
          <t>FOREIGN EXCHANGE SWAPS 6</t>
        </is>
      </c>
      <c r="D57" s="99" t="n"/>
      <c r="E57" s="99" t="n"/>
      <c r="F57" s="99" t="n"/>
      <c r="G57" s="99" t="n"/>
      <c r="H57" s="99" t="n"/>
      <c r="I57" s="99" t="n"/>
      <c r="J57" s="99" t="n"/>
      <c r="K57" s="99" t="n"/>
      <c r="L57" s="99" t="n"/>
      <c r="M57" s="99" t="n"/>
      <c r="N57" s="99" t="n"/>
      <c r="O57" s="99" t="n"/>
      <c r="P57" s="99" t="n"/>
      <c r="Q57" s="99" t="n"/>
      <c r="R57" s="99" t="n"/>
      <c r="S57" s="99" t="n"/>
      <c r="T57" s="99" t="n"/>
      <c r="U57" s="99" t="n"/>
      <c r="V57" s="99" t="n"/>
      <c r="W57" s="99" t="n"/>
      <c r="X57" s="99" t="n"/>
      <c r="Y57" s="99" t="n"/>
      <c r="Z57" s="102" t="n"/>
      <c r="AA57" s="74" t="n"/>
      <c r="AB57" s="17" t="n"/>
      <c r="AC57" s="33" t="n"/>
      <c r="AD57" s="33" t="n"/>
      <c r="AE57" s="33" t="n"/>
      <c r="AF57" s="33" t="n"/>
      <c r="AG57" s="33" t="n"/>
      <c r="AH57" s="33" t="n"/>
      <c r="AI57" s="33" t="n"/>
      <c r="AJ57" s="33" t="n"/>
      <c r="AK57" s="33" t="n"/>
      <c r="AL57" s="33" t="n"/>
      <c r="AM57" s="33" t="n"/>
      <c r="AN57" s="33" t="n"/>
      <c r="AO57" s="33" t="n"/>
      <c r="AP57" s="33" t="n"/>
      <c r="AQ57" s="33" t="n"/>
      <c r="AR57" s="33" t="n"/>
      <c r="AS57" s="33" t="n"/>
      <c r="AT57" s="33" t="n"/>
      <c r="AU57" s="33" t="n"/>
      <c r="AV57" s="33" t="n"/>
      <c r="AW57" s="33" t="n"/>
      <c r="AX57" s="33" t="n"/>
      <c r="AY57" s="33" t="n"/>
      <c r="BA57" s="36">
        <f>+Z57-SUM(D57:Y57)</f>
        <v/>
      </c>
    </row>
    <row r="58" ht="17.1" customFormat="1" customHeight="1" s="15">
      <c r="B58" s="83" t="n"/>
      <c r="C58" s="111" t="inlineStr">
        <is>
          <t>with reporting dealers</t>
        </is>
      </c>
      <c r="D58" s="93" t="n">
        <v>110636.386214</v>
      </c>
      <c r="E58" s="93" t="n">
        <v>455.473938</v>
      </c>
      <c r="F58" s="93" t="n">
        <v>122430.237177</v>
      </c>
      <c r="G58" s="93" t="n">
        <v>120877.061955</v>
      </c>
      <c r="H58" s="93" t="n">
        <v>112716.75771</v>
      </c>
      <c r="I58" s="93" t="n">
        <v>550461.05191</v>
      </c>
      <c r="J58" s="93" t="n">
        <v>240128.714377</v>
      </c>
      <c r="K58" s="93" t="n">
        <v>64868.888132</v>
      </c>
      <c r="L58" s="93" t="n">
        <v>11716.891595</v>
      </c>
      <c r="M58" s="93" t="n">
        <v>254032.649043</v>
      </c>
      <c r="N58" s="93" t="n">
        <v>17275.808246</v>
      </c>
      <c r="O58" s="93" t="n">
        <v>22371.387943</v>
      </c>
      <c r="P58" s="93" t="n">
        <v>35824.997064</v>
      </c>
      <c r="Q58" s="93" t="n">
        <v>28357.041383</v>
      </c>
      <c r="R58" s="93" t="n">
        <v>14458.042629</v>
      </c>
      <c r="S58" s="93" t="n">
        <v>4079.133097</v>
      </c>
      <c r="T58" s="93" t="n">
        <v>40856.621603</v>
      </c>
      <c r="U58" s="93" t="n">
        <v>52207.000086</v>
      </c>
      <c r="V58" s="93" t="n">
        <v>4716.682941</v>
      </c>
      <c r="W58" s="93" t="n">
        <v>4021.981724</v>
      </c>
      <c r="X58" s="93" t="n">
        <v>15292.343482</v>
      </c>
      <c r="Y58" s="93" t="n"/>
      <c r="Z58" s="95" t="n"/>
      <c r="AA58" s="75" t="n"/>
      <c r="AB58" s="14" t="n"/>
      <c r="AC58" s="32">
        <f>+D58-SUM(D59:D60)</f>
        <v/>
      </c>
      <c r="AD58" s="32">
        <f>+E58-SUM(E59:E60)</f>
        <v/>
      </c>
      <c r="AE58" s="32">
        <f>+F58-SUM(F59:F60)</f>
        <v/>
      </c>
      <c r="AF58" s="32">
        <f>+G58-SUM(G59:G60)</f>
        <v/>
      </c>
      <c r="AG58" s="32">
        <f>+H58-SUM(H59:H60)</f>
        <v/>
      </c>
      <c r="AH58" s="32">
        <f>+I58-SUM(I59:I60)</f>
        <v/>
      </c>
      <c r="AI58" s="32">
        <f>+J58-SUM(J59:J60)</f>
        <v/>
      </c>
      <c r="AJ58" s="32">
        <f>+K58-SUM(K59:K60)</f>
        <v/>
      </c>
      <c r="AK58" s="32">
        <f>+L58-SUM(L59:L60)</f>
        <v/>
      </c>
      <c r="AL58" s="32">
        <f>+M58-SUM(M59:M60)</f>
        <v/>
      </c>
      <c r="AM58" s="32">
        <f>+N58-SUM(N59:N60)</f>
        <v/>
      </c>
      <c r="AN58" s="32">
        <f>+O58-SUM(O59:O60)</f>
        <v/>
      </c>
      <c r="AO58" s="32">
        <f>+P58-SUM(P59:P60)</f>
        <v/>
      </c>
      <c r="AP58" s="32">
        <f>+Q58-SUM(Q59:Q60)</f>
        <v/>
      </c>
      <c r="AQ58" s="32">
        <f>+R58-SUM(R59:R60)</f>
        <v/>
      </c>
      <c r="AR58" s="32">
        <f>+S58-SUM(S59:S60)</f>
        <v/>
      </c>
      <c r="AS58" s="32">
        <f>+T58-SUM(T59:T60)</f>
        <v/>
      </c>
      <c r="AT58" s="32">
        <f>+U58-SUM(U59:U60)</f>
        <v/>
      </c>
      <c r="AU58" s="32">
        <f>+V58-SUM(V59:V60)</f>
        <v/>
      </c>
      <c r="AV58" s="32">
        <f>+W58-SUM(W59:W60)</f>
        <v/>
      </c>
      <c r="AW58" s="32">
        <f>+X58-SUM(X59:X60)</f>
        <v/>
      </c>
      <c r="AX58" s="32">
        <f>+Y58-SUM(Y59:Y60)</f>
        <v/>
      </c>
      <c r="AY58" s="32">
        <f>+Z58-SUM(Z59:Z60)</f>
        <v/>
      </c>
      <c r="BA58" s="32">
        <f>+Z58-SUM(D58:Y58)</f>
        <v/>
      </c>
    </row>
    <row r="59" ht="17.1" customFormat="1" customHeight="1" s="15">
      <c r="B59" s="84" t="n"/>
      <c r="C59" s="114" t="inlineStr">
        <is>
          <t xml:space="preserve">         local</t>
        </is>
      </c>
      <c r="D59" s="93" t="n">
        <v>35874.378266</v>
      </c>
      <c r="E59" s="93" t="n">
        <v>88.65576900000001</v>
      </c>
      <c r="F59" s="93" t="n">
        <v>37784.41867</v>
      </c>
      <c r="G59" s="93" t="n">
        <v>47372.355979</v>
      </c>
      <c r="H59" s="93" t="n">
        <v>49143.068753</v>
      </c>
      <c r="I59" s="93" t="n">
        <v>161499.105853</v>
      </c>
      <c r="J59" s="93" t="n">
        <v>92824.136039</v>
      </c>
      <c r="K59" s="93" t="n">
        <v>23706.451671</v>
      </c>
      <c r="L59" s="93" t="n">
        <v>10710.647621</v>
      </c>
      <c r="M59" s="93" t="n">
        <v>72858.966271</v>
      </c>
      <c r="N59" s="93" t="n">
        <v>13746.012228</v>
      </c>
      <c r="O59" s="93" t="n">
        <v>6447.367672</v>
      </c>
      <c r="P59" s="93" t="n">
        <v>11243.038195</v>
      </c>
      <c r="Q59" s="93" t="n">
        <v>7256.987931</v>
      </c>
      <c r="R59" s="93" t="n">
        <v>4638.898457</v>
      </c>
      <c r="S59" s="93" t="n">
        <v>2136.535803</v>
      </c>
      <c r="T59" s="93" t="n">
        <v>8696.239342000001</v>
      </c>
      <c r="U59" s="93" t="n">
        <v>20129.116822</v>
      </c>
      <c r="V59" s="93" t="n">
        <v>2456.436359</v>
      </c>
      <c r="W59" s="93" t="n">
        <v>3260.516131</v>
      </c>
      <c r="X59" s="93" t="n">
        <v>4983.93204</v>
      </c>
      <c r="Y59" s="93" t="n"/>
      <c r="Z59" s="95" t="n"/>
      <c r="AA59" s="75" t="n"/>
      <c r="AB59" s="14" t="n"/>
      <c r="AC59" s="32" t="n"/>
      <c r="AD59" s="32" t="n"/>
      <c r="AE59" s="32" t="n"/>
      <c r="AF59" s="32" t="n"/>
      <c r="AG59" s="32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2" t="n"/>
      <c r="AT59" s="32" t="n"/>
      <c r="AU59" s="32" t="n"/>
      <c r="AV59" s="32" t="n"/>
      <c r="AW59" s="32" t="n"/>
      <c r="AX59" s="32" t="n"/>
      <c r="AY59" s="32" t="n"/>
      <c r="BA59" s="32">
        <f>+Z59-SUM(D59:Y59)</f>
        <v/>
      </c>
    </row>
    <row r="60" ht="17.1" customFormat="1" customHeight="1" s="15">
      <c r="B60" s="84" t="n"/>
      <c r="C60" s="114" t="inlineStr">
        <is>
          <t xml:space="preserve">         cross-border</t>
        </is>
      </c>
      <c r="D60" s="93" t="n">
        <v>74762.00793199999</v>
      </c>
      <c r="E60" s="93" t="n">
        <v>366.818164</v>
      </c>
      <c r="F60" s="93" t="n">
        <v>84645.818491</v>
      </c>
      <c r="G60" s="93" t="n">
        <v>73504.70596200001</v>
      </c>
      <c r="H60" s="93" t="n">
        <v>63573.688943</v>
      </c>
      <c r="I60" s="93" t="n">
        <v>388961.946034</v>
      </c>
      <c r="J60" s="93" t="n">
        <v>147304.578321</v>
      </c>
      <c r="K60" s="93" t="n">
        <v>41162.436451</v>
      </c>
      <c r="L60" s="93" t="n">
        <v>1006.243973</v>
      </c>
      <c r="M60" s="93" t="n">
        <v>181173.682763</v>
      </c>
      <c r="N60" s="93" t="n">
        <v>3529.796014</v>
      </c>
      <c r="O60" s="93" t="n">
        <v>15924.020261</v>
      </c>
      <c r="P60" s="93" t="n">
        <v>24581.958859</v>
      </c>
      <c r="Q60" s="93" t="n">
        <v>21100.053446</v>
      </c>
      <c r="R60" s="93" t="n">
        <v>9819.144163000001</v>
      </c>
      <c r="S60" s="93" t="n">
        <v>1942.59729</v>
      </c>
      <c r="T60" s="93" t="n">
        <v>32160.382248</v>
      </c>
      <c r="U60" s="93" t="n">
        <v>32077.883257</v>
      </c>
      <c r="V60" s="93" t="n">
        <v>2260.246575</v>
      </c>
      <c r="W60" s="93" t="n">
        <v>761.465591</v>
      </c>
      <c r="X60" s="93" t="n">
        <v>10308.411435</v>
      </c>
      <c r="Y60" s="93" t="n"/>
      <c r="Z60" s="95" t="n"/>
      <c r="AA60" s="75" t="n"/>
      <c r="AB60" s="14" t="n"/>
      <c r="AC60" s="32" t="n"/>
      <c r="AD60" s="32" t="n"/>
      <c r="AE60" s="32" t="n"/>
      <c r="AF60" s="32" t="n"/>
      <c r="AG60" s="32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2" t="n"/>
      <c r="AT60" s="32" t="n"/>
      <c r="AU60" s="32" t="n"/>
      <c r="AV60" s="32" t="n"/>
      <c r="AW60" s="32" t="n"/>
      <c r="AX60" s="32" t="n"/>
      <c r="AY60" s="32" t="n"/>
      <c r="BA60" s="32">
        <f>+Z60-SUM(D60:Y60)</f>
        <v/>
      </c>
    </row>
    <row r="61" ht="24.95" customFormat="1" customHeight="1" s="18">
      <c r="B61" s="85" t="n"/>
      <c r="C61" s="56" t="inlineStr">
        <is>
          <t>with other financial institutions</t>
        </is>
      </c>
      <c r="D61" s="97" t="n">
        <v>70008.517607</v>
      </c>
      <c r="E61" s="97" t="n">
        <v>1274.871896</v>
      </c>
      <c r="F61" s="97" t="n">
        <v>109169.143314</v>
      </c>
      <c r="G61" s="97" t="n">
        <v>69024.221204</v>
      </c>
      <c r="H61" s="97" t="n">
        <v>107769.300126</v>
      </c>
      <c r="I61" s="97" t="n">
        <v>410833.186976</v>
      </c>
      <c r="J61" s="97" t="n">
        <v>186987.34064</v>
      </c>
      <c r="K61" s="97" t="n">
        <v>51724.718251</v>
      </c>
      <c r="L61" s="97" t="n">
        <v>6760.761082</v>
      </c>
      <c r="M61" s="97" t="n">
        <v>208213.842844</v>
      </c>
      <c r="N61" s="97" t="n">
        <v>8265.903763</v>
      </c>
      <c r="O61" s="97" t="n">
        <v>17585.984048</v>
      </c>
      <c r="P61" s="97" t="n">
        <v>18347.74181</v>
      </c>
      <c r="Q61" s="97" t="n">
        <v>19398.985693</v>
      </c>
      <c r="R61" s="97" t="n">
        <v>7976.015794</v>
      </c>
      <c r="S61" s="97" t="n">
        <v>1611.72599</v>
      </c>
      <c r="T61" s="97" t="n">
        <v>20189.8544</v>
      </c>
      <c r="U61" s="97" t="n">
        <v>41801.921809</v>
      </c>
      <c r="V61" s="97" t="n">
        <v>3981.525677</v>
      </c>
      <c r="W61" s="97" t="n">
        <v>5243.240782</v>
      </c>
      <c r="X61" s="97" t="n">
        <v>13133.082588</v>
      </c>
      <c r="Y61" s="97" t="n"/>
      <c r="Z61" s="95" t="n"/>
      <c r="AA61" s="76" t="n"/>
      <c r="AB61" s="17" t="n"/>
      <c r="AC61" s="33">
        <f>+D61-SUM(D62:D63)</f>
        <v/>
      </c>
      <c r="AD61" s="33">
        <f>+E61-SUM(E62:E63)</f>
        <v/>
      </c>
      <c r="AE61" s="33">
        <f>+F61-SUM(F62:F63)</f>
        <v/>
      </c>
      <c r="AF61" s="33">
        <f>+G61-SUM(G62:G63)</f>
        <v/>
      </c>
      <c r="AG61" s="33">
        <f>+H61-SUM(H62:H63)</f>
        <v/>
      </c>
      <c r="AH61" s="33">
        <f>+I61-SUM(I62:I63)</f>
        <v/>
      </c>
      <c r="AI61" s="33">
        <f>+J61-SUM(J62:J63)</f>
        <v/>
      </c>
      <c r="AJ61" s="33">
        <f>+K61-SUM(K62:K63)</f>
        <v/>
      </c>
      <c r="AK61" s="33">
        <f>+L61-SUM(L62:L63)</f>
        <v/>
      </c>
      <c r="AL61" s="33">
        <f>+M61-SUM(M62:M63)</f>
        <v/>
      </c>
      <c r="AM61" s="33">
        <f>+N61-SUM(N62:N63)</f>
        <v/>
      </c>
      <c r="AN61" s="33">
        <f>+O61-SUM(O62:O63)</f>
        <v/>
      </c>
      <c r="AO61" s="33">
        <f>+P61-SUM(P62:P63)</f>
        <v/>
      </c>
      <c r="AP61" s="33">
        <f>+Q61-SUM(Q62:Q63)</f>
        <v/>
      </c>
      <c r="AQ61" s="33">
        <f>+R61-SUM(R62:R63)</f>
        <v/>
      </c>
      <c r="AR61" s="33">
        <f>+S61-SUM(S62:S63)</f>
        <v/>
      </c>
      <c r="AS61" s="33">
        <f>+T61-SUM(T62:T63)</f>
        <v/>
      </c>
      <c r="AT61" s="33">
        <f>+U61-SUM(U62:U63)</f>
        <v/>
      </c>
      <c r="AU61" s="33">
        <f>+V61-SUM(V62:V63)</f>
        <v/>
      </c>
      <c r="AV61" s="33">
        <f>+W61-SUM(W62:W63)</f>
        <v/>
      </c>
      <c r="AW61" s="33">
        <f>+X61-SUM(X62:X63)</f>
        <v/>
      </c>
      <c r="AX61" s="33">
        <f>+Y61-SUM(Y62:Y63)</f>
        <v/>
      </c>
      <c r="AY61" s="33">
        <f>+Z61-SUM(Z62:Z63)</f>
        <v/>
      </c>
      <c r="BA61" s="33">
        <f>+Z61-SUM(D61:Y61)</f>
        <v/>
      </c>
    </row>
    <row r="62" ht="17.1" customFormat="1" customHeight="1" s="15">
      <c r="B62" s="83" t="n"/>
      <c r="C62" s="110" t="inlineStr">
        <is>
          <t xml:space="preserve">         local</t>
        </is>
      </c>
      <c r="D62" s="93" t="n">
        <v>21082.421029</v>
      </c>
      <c r="E62" s="93" t="n">
        <v>640.40038</v>
      </c>
      <c r="F62" s="93" t="n">
        <v>38278.846845</v>
      </c>
      <c r="G62" s="93" t="n">
        <v>25865.122978</v>
      </c>
      <c r="H62" s="93" t="n">
        <v>52095.557494</v>
      </c>
      <c r="I62" s="93" t="n">
        <v>118048.185431</v>
      </c>
      <c r="J62" s="93" t="n">
        <v>77184.91458900001</v>
      </c>
      <c r="K62" s="93" t="n">
        <v>9928.208986</v>
      </c>
      <c r="L62" s="93" t="n">
        <v>5797.009553</v>
      </c>
      <c r="M62" s="93" t="n">
        <v>68296.271134</v>
      </c>
      <c r="N62" s="93" t="n">
        <v>6359.328342</v>
      </c>
      <c r="O62" s="93" t="n">
        <v>5747.297525</v>
      </c>
      <c r="P62" s="93" t="n">
        <v>5428.78875</v>
      </c>
      <c r="Q62" s="93" t="n">
        <v>5828.674707</v>
      </c>
      <c r="R62" s="93" t="n">
        <v>2047.049183</v>
      </c>
      <c r="S62" s="93" t="n">
        <v>512.058445</v>
      </c>
      <c r="T62" s="93" t="n">
        <v>7050.825501</v>
      </c>
      <c r="U62" s="93" t="n">
        <v>17049.173883</v>
      </c>
      <c r="V62" s="93" t="n">
        <v>2125.600072</v>
      </c>
      <c r="W62" s="93" t="n">
        <v>4521.626145</v>
      </c>
      <c r="X62" s="93" t="n">
        <v>4287.311576</v>
      </c>
      <c r="Y62" s="93" t="n"/>
      <c r="Z62" s="95" t="n"/>
      <c r="AA62" s="75" t="n"/>
      <c r="AB62" s="14" t="n"/>
      <c r="AC62" s="32" t="n"/>
      <c r="AD62" s="32" t="n"/>
      <c r="AE62" s="32" t="n"/>
      <c r="AF62" s="32" t="n"/>
      <c r="AG62" s="32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2" t="n"/>
      <c r="AT62" s="32" t="n"/>
      <c r="AU62" s="32" t="n"/>
      <c r="AV62" s="32" t="n"/>
      <c r="AW62" s="32" t="n"/>
      <c r="AX62" s="32" t="n"/>
      <c r="AY62" s="32" t="n"/>
      <c r="BA62" s="32">
        <f>+Z62-SUM(D62:Y62)</f>
        <v/>
      </c>
    </row>
    <row r="63" ht="17.1" customFormat="1" customHeight="1" s="15">
      <c r="B63" s="83" t="n"/>
      <c r="C63" s="110" t="inlineStr">
        <is>
          <t xml:space="preserve">         cross-border</t>
        </is>
      </c>
      <c r="D63" s="93" t="n">
        <v>48926.096567</v>
      </c>
      <c r="E63" s="93" t="n">
        <v>634.471514</v>
      </c>
      <c r="F63" s="93" t="n">
        <v>70890.296458</v>
      </c>
      <c r="G63" s="93" t="n">
        <v>43159.093214</v>
      </c>
      <c r="H63" s="93" t="n">
        <v>55673.742626</v>
      </c>
      <c r="I63" s="93" t="n">
        <v>292784.95389</v>
      </c>
      <c r="J63" s="93" t="n">
        <v>109802.426043</v>
      </c>
      <c r="K63" s="93" t="n">
        <v>41796.504253</v>
      </c>
      <c r="L63" s="93" t="n">
        <v>963.756788</v>
      </c>
      <c r="M63" s="93" t="n">
        <v>139917.571696</v>
      </c>
      <c r="N63" s="93" t="n">
        <v>1906.575419</v>
      </c>
      <c r="O63" s="93" t="n">
        <v>11838.706739</v>
      </c>
      <c r="P63" s="93" t="n">
        <v>12918.95831</v>
      </c>
      <c r="Q63" s="93" t="n">
        <v>13570.358341</v>
      </c>
      <c r="R63" s="93" t="n">
        <v>5928.966607</v>
      </c>
      <c r="S63" s="93" t="n">
        <v>1099.667542</v>
      </c>
      <c r="T63" s="93" t="n">
        <v>13139.081524</v>
      </c>
      <c r="U63" s="93" t="n">
        <v>24752.747915</v>
      </c>
      <c r="V63" s="93" t="n">
        <v>1855.920334</v>
      </c>
      <c r="W63" s="93" t="n">
        <v>721.614636</v>
      </c>
      <c r="X63" s="93" t="n">
        <v>8845.770997</v>
      </c>
      <c r="Y63" s="93" t="n"/>
      <c r="Z63" s="95" t="n"/>
      <c r="AA63" s="75" t="n"/>
      <c r="AB63" s="14" t="n"/>
      <c r="AC63" s="32" t="n"/>
      <c r="AD63" s="32" t="n"/>
      <c r="AE63" s="32" t="n"/>
      <c r="AF63" s="32" t="n"/>
      <c r="AG63" s="32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2" t="n"/>
      <c r="AT63" s="32" t="n"/>
      <c r="AU63" s="32" t="n"/>
      <c r="AV63" s="32" t="n"/>
      <c r="AW63" s="32" t="n"/>
      <c r="AX63" s="32" t="n"/>
      <c r="AY63" s="32" t="n"/>
      <c r="BA63" s="32">
        <f>+Z63-SUM(D63:Y63)</f>
        <v/>
      </c>
    </row>
    <row r="64" ht="14.25" customFormat="1" customHeight="1" s="18">
      <c r="B64" s="85" t="n"/>
      <c r="C64" s="86" t="inlineStr">
        <is>
          <t xml:space="preserve">         non-reporting banks</t>
        </is>
      </c>
      <c r="D64" s="97" t="n">
        <v>42118.451173</v>
      </c>
      <c r="E64" s="97" t="n">
        <v>161.45453</v>
      </c>
      <c r="F64" s="97" t="n">
        <v>60055.115826</v>
      </c>
      <c r="G64" s="97" t="n">
        <v>36599.520041</v>
      </c>
      <c r="H64" s="97" t="n">
        <v>74103.744341</v>
      </c>
      <c r="I64" s="97" t="n">
        <v>194660.95631</v>
      </c>
      <c r="J64" s="97" t="n">
        <v>101235.837837</v>
      </c>
      <c r="K64" s="97" t="n">
        <v>26175.247678</v>
      </c>
      <c r="L64" s="97" t="n">
        <v>5544.162791</v>
      </c>
      <c r="M64" s="97" t="n">
        <v>138693.925957</v>
      </c>
      <c r="N64" s="97" t="n">
        <v>3868.522478</v>
      </c>
      <c r="O64" s="97" t="n">
        <v>11174.28023</v>
      </c>
      <c r="P64" s="97" t="n">
        <v>12377.966569</v>
      </c>
      <c r="Q64" s="97" t="n">
        <v>10697.904711</v>
      </c>
      <c r="R64" s="97" t="n">
        <v>4446.426846</v>
      </c>
      <c r="S64" s="97" t="n">
        <v>1213.275391</v>
      </c>
      <c r="T64" s="97" t="n">
        <v>10559.459431</v>
      </c>
      <c r="U64" s="97" t="n">
        <v>23751.611692</v>
      </c>
      <c r="V64" s="97" t="n">
        <v>2204.8722</v>
      </c>
      <c r="W64" s="97" t="n">
        <v>1527.862612</v>
      </c>
      <c r="X64" s="97" t="n">
        <v>7688.650077</v>
      </c>
      <c r="Y64" s="97" t="n"/>
      <c r="Z64" s="95" t="n"/>
      <c r="AA64" s="76" t="n"/>
      <c r="AB64" s="17" t="n"/>
      <c r="AC64" s="33">
        <f>+D61-SUM(D64:D69)</f>
        <v/>
      </c>
      <c r="AD64" s="33">
        <f>+E61-SUM(E64:E69)</f>
        <v/>
      </c>
      <c r="AE64" s="33">
        <f>+F61-SUM(F64:F69)</f>
        <v/>
      </c>
      <c r="AF64" s="33">
        <f>+G61-SUM(G64:G69)</f>
        <v/>
      </c>
      <c r="AG64" s="33">
        <f>+H61-SUM(H64:H69)</f>
        <v/>
      </c>
      <c r="AH64" s="33">
        <f>+I61-SUM(I64:I69)</f>
        <v/>
      </c>
      <c r="AI64" s="33">
        <f>+J61-SUM(J64:J69)</f>
        <v/>
      </c>
      <c r="AJ64" s="33">
        <f>+K61-SUM(K64:K69)</f>
        <v/>
      </c>
      <c r="AK64" s="33">
        <f>+L61-SUM(L64:L69)</f>
        <v/>
      </c>
      <c r="AL64" s="33">
        <f>+M61-SUM(M64:M69)</f>
        <v/>
      </c>
      <c r="AM64" s="33">
        <f>+N61-SUM(N64:N69)</f>
        <v/>
      </c>
      <c r="AN64" s="33">
        <f>+O61-SUM(O64:O69)</f>
        <v/>
      </c>
      <c r="AO64" s="33">
        <f>+P61-SUM(P64:P69)</f>
        <v/>
      </c>
      <c r="AP64" s="33">
        <f>+Q61-SUM(Q64:Q69)</f>
        <v/>
      </c>
      <c r="AQ64" s="33">
        <f>+R61-SUM(R64:R69)</f>
        <v/>
      </c>
      <c r="AR64" s="33">
        <f>+S61-SUM(S64:S69)</f>
        <v/>
      </c>
      <c r="AS64" s="33">
        <f>+T61-SUM(T64:T69)</f>
        <v/>
      </c>
      <c r="AT64" s="33">
        <f>+U61-SUM(U64:U69)</f>
        <v/>
      </c>
      <c r="AU64" s="33">
        <f>+V61-SUM(V64:V69)</f>
        <v/>
      </c>
      <c r="AV64" s="33">
        <f>+W61-SUM(W64:W69)</f>
        <v/>
      </c>
      <c r="AW64" s="33">
        <f>+X61-SUM(X64:X69)</f>
        <v/>
      </c>
      <c r="AX64" s="33">
        <f>+Y61-SUM(Y64:Y69)</f>
        <v/>
      </c>
      <c r="AY64" s="33">
        <f>+Z61-SUM(Z64:Z69)</f>
        <v/>
      </c>
      <c r="BA64" s="33">
        <f>+Z64-SUM(D64:Y64)</f>
        <v/>
      </c>
    </row>
    <row r="65" ht="17.1" customFormat="1" customHeight="1" s="15">
      <c r="B65" s="84" t="n"/>
      <c r="C65" s="110" t="inlineStr">
        <is>
          <t xml:space="preserve">         institutional investors</t>
        </is>
      </c>
      <c r="D65" s="93" t="n">
        <v>16219.907649</v>
      </c>
      <c r="E65" s="93" t="n">
        <v>319.354292</v>
      </c>
      <c r="F65" s="93" t="n">
        <v>20284.301404</v>
      </c>
      <c r="G65" s="93" t="n">
        <v>18947.672608</v>
      </c>
      <c r="H65" s="93" t="n">
        <v>24018.94181</v>
      </c>
      <c r="I65" s="93" t="n">
        <v>68300.75859500001</v>
      </c>
      <c r="J65" s="93" t="n">
        <v>30776.411291</v>
      </c>
      <c r="K65" s="93" t="n">
        <v>18163.736611</v>
      </c>
      <c r="L65" s="93" t="n">
        <v>168.709243</v>
      </c>
      <c r="M65" s="93" t="n">
        <v>24939.099556</v>
      </c>
      <c r="N65" s="93" t="n">
        <v>2010.640929</v>
      </c>
      <c r="O65" s="93" t="n">
        <v>1590.886904</v>
      </c>
      <c r="P65" s="93" t="n">
        <v>1664.245605</v>
      </c>
      <c r="Q65" s="93" t="n">
        <v>3543.996386</v>
      </c>
      <c r="R65" s="93" t="n">
        <v>1016.340126</v>
      </c>
      <c r="S65" s="93" t="n">
        <v>169.079492</v>
      </c>
      <c r="T65" s="93" t="n">
        <v>2553.37351</v>
      </c>
      <c r="U65" s="93" t="n">
        <v>8985.570237</v>
      </c>
      <c r="V65" s="93" t="n">
        <v>296.249776</v>
      </c>
      <c r="W65" s="93" t="n">
        <v>2049.357995</v>
      </c>
      <c r="X65" s="93" t="n">
        <v>1291.881458</v>
      </c>
      <c r="Y65" s="93" t="n"/>
      <c r="Z65" s="94" t="n"/>
      <c r="AA65" s="75" t="n"/>
      <c r="AB65" s="14" t="n"/>
      <c r="AC65" s="32" t="n"/>
      <c r="AD65" s="32" t="n"/>
      <c r="AE65" s="32" t="n"/>
      <c r="AF65" s="32" t="n"/>
      <c r="AG65" s="32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2" t="n"/>
      <c r="AT65" s="32" t="n"/>
      <c r="AU65" s="32" t="n"/>
      <c r="AV65" s="32" t="n"/>
      <c r="AW65" s="32" t="n"/>
      <c r="AX65" s="32" t="n"/>
      <c r="AY65" s="32" t="n"/>
      <c r="BA65" s="32">
        <f>+Z65-SUM(D65:Y65)</f>
        <v/>
      </c>
    </row>
    <row r="66" ht="17.1" customFormat="1" customHeight="1" s="15">
      <c r="B66" s="84" t="n"/>
      <c r="C66" s="110" t="inlineStr">
        <is>
          <t xml:space="preserve">         hedge funds and proprietary trading firms</t>
        </is>
      </c>
      <c r="D66" s="93" t="n">
        <v>6394.911335</v>
      </c>
      <c r="E66" s="93" t="n">
        <v>181.749195</v>
      </c>
      <c r="F66" s="93" t="n">
        <v>10839.547877</v>
      </c>
      <c r="G66" s="93" t="n">
        <v>4363.071861</v>
      </c>
      <c r="H66" s="93" t="n">
        <v>3981.902007</v>
      </c>
      <c r="I66" s="93" t="n">
        <v>41566.574265</v>
      </c>
      <c r="J66" s="93" t="n">
        <v>17998.473242</v>
      </c>
      <c r="K66" s="93" t="n">
        <v>4066.614658</v>
      </c>
      <c r="L66" s="93" t="n">
        <v>187.208935</v>
      </c>
      <c r="M66" s="93" t="n">
        <v>18122.635685</v>
      </c>
      <c r="N66" s="93" t="n">
        <v>339.544543</v>
      </c>
      <c r="O66" s="93" t="n">
        <v>2254.643555</v>
      </c>
      <c r="P66" s="93" t="n">
        <v>907.942365</v>
      </c>
      <c r="Q66" s="93" t="n">
        <v>1436.155491</v>
      </c>
      <c r="R66" s="93" t="n">
        <v>420.192193</v>
      </c>
      <c r="S66" s="93" t="n">
        <v>21.280332</v>
      </c>
      <c r="T66" s="93" t="n">
        <v>1323.098403</v>
      </c>
      <c r="U66" s="93" t="n">
        <v>2784.049038</v>
      </c>
      <c r="V66" s="93" t="n">
        <v>100.346865</v>
      </c>
      <c r="W66" s="93" t="n">
        <v>195.045554</v>
      </c>
      <c r="X66" s="93" t="n">
        <v>1243.3505</v>
      </c>
      <c r="Y66" s="93" t="n"/>
      <c r="Z66" s="94" t="n"/>
      <c r="AA66" s="75" t="n"/>
      <c r="AB66" s="14" t="n"/>
      <c r="AC66" s="32" t="n"/>
      <c r="AD66" s="32" t="n"/>
      <c r="AE66" s="32" t="n"/>
      <c r="AF66" s="32" t="n"/>
      <c r="AG66" s="32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2" t="n"/>
      <c r="AT66" s="32" t="n"/>
      <c r="AU66" s="32" t="n"/>
      <c r="AV66" s="32" t="n"/>
      <c r="AW66" s="32" t="n"/>
      <c r="AX66" s="32" t="n"/>
      <c r="AY66" s="32" t="n"/>
      <c r="BA66" s="32">
        <f>+Z66-SUM(D66:Y66)</f>
        <v/>
      </c>
    </row>
    <row r="67" ht="17.1" customFormat="1" customHeight="1" s="15">
      <c r="B67" s="84" t="n"/>
      <c r="C67" s="110" t="inlineStr">
        <is>
          <t xml:space="preserve">         official sector financial institutions</t>
        </is>
      </c>
      <c r="D67" s="93" t="n">
        <v>1506.655056</v>
      </c>
      <c r="E67" s="93" t="n">
        <v>273.360612</v>
      </c>
      <c r="F67" s="93" t="n">
        <v>4869.427214</v>
      </c>
      <c r="G67" s="93" t="n">
        <v>1929.73475</v>
      </c>
      <c r="H67" s="93" t="n">
        <v>1872.322653</v>
      </c>
      <c r="I67" s="93" t="n">
        <v>13004.539438</v>
      </c>
      <c r="J67" s="93" t="n">
        <v>4386.592759</v>
      </c>
      <c r="K67" s="93" t="n">
        <v>928.373769</v>
      </c>
      <c r="L67" s="93" t="n">
        <v>103.456619</v>
      </c>
      <c r="M67" s="93" t="n">
        <v>8409.124426</v>
      </c>
      <c r="N67" s="93" t="n">
        <v>870.8838940000001</v>
      </c>
      <c r="O67" s="93" t="n">
        <v>285.616865</v>
      </c>
      <c r="P67" s="93" t="n">
        <v>199.251915</v>
      </c>
      <c r="Q67" s="93" t="n">
        <v>2504.541121</v>
      </c>
      <c r="R67" s="93" t="n">
        <v>187.066228</v>
      </c>
      <c r="S67" s="93" t="n">
        <v>46.075254</v>
      </c>
      <c r="T67" s="93" t="n">
        <v>616.461103</v>
      </c>
      <c r="U67" s="93" t="n">
        <v>3012.479574</v>
      </c>
      <c r="V67" s="93" t="n">
        <v>976.246591</v>
      </c>
      <c r="W67" s="93" t="n">
        <v>1009.844815</v>
      </c>
      <c r="X67" s="93" t="n">
        <v>178.889394</v>
      </c>
      <c r="Y67" s="93" t="n"/>
      <c r="Z67" s="94" t="n"/>
      <c r="AA67" s="75" t="n"/>
      <c r="AB67" s="14" t="n"/>
      <c r="AC67" s="32" t="n"/>
      <c r="AD67" s="32" t="n"/>
      <c r="AE67" s="32" t="n"/>
      <c r="AF67" s="32" t="n"/>
      <c r="AG67" s="32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2" t="n"/>
      <c r="AT67" s="32" t="n"/>
      <c r="AU67" s="32" t="n"/>
      <c r="AV67" s="32" t="n"/>
      <c r="AW67" s="32" t="n"/>
      <c r="AX67" s="32" t="n"/>
      <c r="AY67" s="32" t="n"/>
      <c r="BA67" s="32">
        <f>+Z67-SUM(D67:Y67)</f>
        <v/>
      </c>
    </row>
    <row r="68" ht="17.1" customFormat="1" customHeight="1" s="15">
      <c r="B68" s="84" t="n"/>
      <c r="C68" s="110" t="inlineStr">
        <is>
          <t xml:space="preserve">         others</t>
        </is>
      </c>
      <c r="D68" s="93" t="n">
        <v>18155.033807</v>
      </c>
      <c r="E68" s="93" t="n">
        <v>317.466861</v>
      </c>
      <c r="F68" s="93" t="n">
        <v>21027.796485</v>
      </c>
      <c r="G68" s="93" t="n">
        <v>15710.832146</v>
      </c>
      <c r="H68" s="93" t="n">
        <v>13022.109181</v>
      </c>
      <c r="I68" s="93" t="n">
        <v>125568.711194</v>
      </c>
      <c r="J68" s="93" t="n">
        <v>37546.334838</v>
      </c>
      <c r="K68" s="93" t="n">
        <v>9907.812775</v>
      </c>
      <c r="L68" s="93" t="n">
        <v>464.190279</v>
      </c>
      <c r="M68" s="93" t="n">
        <v>39401.241511</v>
      </c>
      <c r="N68" s="93" t="n">
        <v>2563.355775</v>
      </c>
      <c r="O68" s="93" t="n">
        <v>7629.551022</v>
      </c>
      <c r="P68" s="93" t="n">
        <v>4071.038339</v>
      </c>
      <c r="Q68" s="93" t="n">
        <v>6619.14062</v>
      </c>
      <c r="R68" s="93" t="n">
        <v>2273.721331</v>
      </c>
      <c r="S68" s="93" t="n">
        <v>140.901706</v>
      </c>
      <c r="T68" s="93" t="n">
        <v>5486.703687</v>
      </c>
      <c r="U68" s="93" t="n">
        <v>8521.376216000001</v>
      </c>
      <c r="V68" s="93" t="n">
        <v>1697.535703</v>
      </c>
      <c r="W68" s="93" t="n">
        <v>729.2667779999999</v>
      </c>
      <c r="X68" s="93" t="n">
        <v>7424.633378</v>
      </c>
      <c r="Y68" s="93" t="n"/>
      <c r="Z68" s="94" t="n"/>
      <c r="AA68" s="75" t="n"/>
      <c r="AB68" s="14" t="n"/>
      <c r="AC68" s="32" t="n"/>
      <c r="AD68" s="32" t="n"/>
      <c r="AE68" s="32" t="n"/>
      <c r="AF68" s="32" t="n"/>
      <c r="AG68" s="32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2" t="n"/>
      <c r="AT68" s="32" t="n"/>
      <c r="AU68" s="32" t="n"/>
      <c r="AV68" s="32" t="n"/>
      <c r="AW68" s="32" t="n"/>
      <c r="AX68" s="32" t="n"/>
      <c r="AY68" s="32" t="n"/>
      <c r="BA68" s="32">
        <f>+Z68-SUM(D68:Y68)</f>
        <v/>
      </c>
    </row>
    <row r="69" ht="17.1" customFormat="1" customHeight="1" s="15">
      <c r="B69" s="84" t="n"/>
      <c r="C69" s="110" t="inlineStr">
        <is>
          <t xml:space="preserve">         undistributed</t>
        </is>
      </c>
      <c r="D69" s="93" t="n">
        <v>98.63199</v>
      </c>
      <c r="E69" s="93" t="n">
        <v>0</v>
      </c>
      <c r="F69" s="93" t="n">
        <v>20.810677</v>
      </c>
      <c r="G69" s="93" t="n">
        <v>51.981467</v>
      </c>
      <c r="H69" s="93" t="n">
        <v>16.498217</v>
      </c>
      <c r="I69" s="93" t="n">
        <v>716.7154839999999</v>
      </c>
      <c r="J69" s="93" t="n">
        <v>176.941635</v>
      </c>
      <c r="K69" s="93" t="n">
        <v>0.811956</v>
      </c>
      <c r="L69" s="93" t="n">
        <v>1.142857</v>
      </c>
      <c r="M69" s="93" t="n">
        <v>48.208226</v>
      </c>
      <c r="N69" s="93" t="n">
        <v>0.101356</v>
      </c>
      <c r="O69" s="93" t="n">
        <v>0</v>
      </c>
      <c r="P69" s="93" t="n">
        <v>508.614539</v>
      </c>
      <c r="Q69" s="93" t="n">
        <v>14.050531</v>
      </c>
      <c r="R69" s="93" t="n">
        <v>0.448712</v>
      </c>
      <c r="S69" s="93" t="n">
        <v>0</v>
      </c>
      <c r="T69" s="93" t="n">
        <v>3.885229</v>
      </c>
      <c r="U69" s="93" t="n">
        <v>4.044391</v>
      </c>
      <c r="V69" s="93" t="n">
        <v>0</v>
      </c>
      <c r="W69" s="93" t="n">
        <v>0</v>
      </c>
      <c r="X69" s="93" t="n">
        <v>2.683881</v>
      </c>
      <c r="Y69" s="93" t="n"/>
      <c r="Z69" s="94" t="n"/>
      <c r="AA69" s="75" t="n"/>
      <c r="AB69" s="14" t="n"/>
      <c r="AC69" s="32" t="n"/>
      <c r="AD69" s="32" t="n"/>
      <c r="AE69" s="32" t="n"/>
      <c r="AF69" s="32" t="n"/>
      <c r="AG69" s="32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2" t="n"/>
      <c r="AT69" s="32" t="n"/>
      <c r="AU69" s="32" t="n"/>
      <c r="AV69" s="32" t="n"/>
      <c r="AW69" s="32" t="n"/>
      <c r="AX69" s="32" t="n"/>
      <c r="AY69" s="32" t="n"/>
      <c r="BA69" s="32">
        <f>+Z69-SUM(D69:Y69)</f>
        <v/>
      </c>
    </row>
    <row r="70" ht="24.95" customFormat="1" customHeight="1" s="18">
      <c r="B70" s="85" t="n"/>
      <c r="C70" s="56" t="inlineStr">
        <is>
          <t>with non-financial customers</t>
        </is>
      </c>
      <c r="D70" s="97" t="n">
        <v>4703.284542</v>
      </c>
      <c r="E70" s="97" t="n">
        <v>244.037915</v>
      </c>
      <c r="F70" s="97" t="n">
        <v>5891.208858</v>
      </c>
      <c r="G70" s="97" t="n">
        <v>3570.997384</v>
      </c>
      <c r="H70" s="97" t="n">
        <v>3318.987639</v>
      </c>
      <c r="I70" s="97" t="n">
        <v>40402.361878</v>
      </c>
      <c r="J70" s="97" t="n">
        <v>11513.682631</v>
      </c>
      <c r="K70" s="97" t="n">
        <v>1535.917433</v>
      </c>
      <c r="L70" s="97" t="n">
        <v>273.135353</v>
      </c>
      <c r="M70" s="97" t="n">
        <v>13397.264753</v>
      </c>
      <c r="N70" s="97" t="n">
        <v>1661.4538</v>
      </c>
      <c r="O70" s="97" t="n">
        <v>786.541161</v>
      </c>
      <c r="P70" s="97" t="n">
        <v>1271.786625</v>
      </c>
      <c r="Q70" s="97" t="n">
        <v>1281.137181</v>
      </c>
      <c r="R70" s="97" t="n">
        <v>553.823864</v>
      </c>
      <c r="S70" s="97" t="n">
        <v>68.015676</v>
      </c>
      <c r="T70" s="97" t="n">
        <v>1997.651467</v>
      </c>
      <c r="U70" s="97" t="n">
        <v>2231.035619</v>
      </c>
      <c r="V70" s="97" t="n">
        <v>582.69331</v>
      </c>
      <c r="W70" s="97" t="n">
        <v>541.339918</v>
      </c>
      <c r="X70" s="97" t="n">
        <v>812.253048</v>
      </c>
      <c r="Y70" s="97" t="n"/>
      <c r="Z70" s="95" t="n"/>
      <c r="AA70" s="76" t="n"/>
      <c r="AB70" s="17" t="n"/>
      <c r="AC70" s="33">
        <f>+D70-SUM(D71:D72)</f>
        <v/>
      </c>
      <c r="AD70" s="33">
        <f>+E70-SUM(E71:E72)</f>
        <v/>
      </c>
      <c r="AE70" s="33">
        <f>+F70-SUM(F71:F72)</f>
        <v/>
      </c>
      <c r="AF70" s="33">
        <f>+G70-SUM(G71:G72)</f>
        <v/>
      </c>
      <c r="AG70" s="33">
        <f>+H70-SUM(H71:H72)</f>
        <v/>
      </c>
      <c r="AH70" s="33">
        <f>+I70-SUM(I71:I72)</f>
        <v/>
      </c>
      <c r="AI70" s="33">
        <f>+J70-SUM(J71:J72)</f>
        <v/>
      </c>
      <c r="AJ70" s="33">
        <f>+K70-SUM(K71:K72)</f>
        <v/>
      </c>
      <c r="AK70" s="33">
        <f>+L70-SUM(L71:L72)</f>
        <v/>
      </c>
      <c r="AL70" s="33">
        <f>+M70-SUM(M71:M72)</f>
        <v/>
      </c>
      <c r="AM70" s="33">
        <f>+N70-SUM(N71:N72)</f>
        <v/>
      </c>
      <c r="AN70" s="33">
        <f>+O70-SUM(O71:O72)</f>
        <v/>
      </c>
      <c r="AO70" s="33">
        <f>+P70-SUM(P71:P72)</f>
        <v/>
      </c>
      <c r="AP70" s="33">
        <f>+Q70-SUM(Q71:Q72)</f>
        <v/>
      </c>
      <c r="AQ70" s="33">
        <f>+R70-SUM(R71:R72)</f>
        <v/>
      </c>
      <c r="AR70" s="33">
        <f>+S70-SUM(S71:S72)</f>
        <v/>
      </c>
      <c r="AS70" s="33">
        <f>+T70-SUM(T71:T72)</f>
        <v/>
      </c>
      <c r="AT70" s="33">
        <f>+U70-SUM(U71:U72)</f>
        <v/>
      </c>
      <c r="AU70" s="33">
        <f>+V70-SUM(V71:V72)</f>
        <v/>
      </c>
      <c r="AV70" s="33">
        <f>+W70-SUM(W71:W72)</f>
        <v/>
      </c>
      <c r="AW70" s="33">
        <f>+X70-SUM(X71:X72)</f>
        <v/>
      </c>
      <c r="AX70" s="33">
        <f>+Y70-SUM(Y71:Y72)</f>
        <v/>
      </c>
      <c r="AY70" s="33">
        <f>+Z70-SUM(Z71:Z72)</f>
        <v/>
      </c>
      <c r="BA70" s="33">
        <f>+Z70-SUM(D70:Y70)</f>
        <v/>
      </c>
    </row>
    <row r="71" ht="17.1" customFormat="1" customHeight="1" s="41">
      <c r="B71" s="66" t="n"/>
      <c r="C71" s="110" t="inlineStr">
        <is>
          <t xml:space="preserve">         local</t>
        </is>
      </c>
      <c r="D71" s="96" t="n">
        <v>2977.481903</v>
      </c>
      <c r="E71" s="96" t="n">
        <v>162.732478</v>
      </c>
      <c r="F71" s="96" t="n">
        <v>4251.189205</v>
      </c>
      <c r="G71" s="96" t="n">
        <v>1792.284656</v>
      </c>
      <c r="H71" s="96" t="n">
        <v>1752.391457</v>
      </c>
      <c r="I71" s="96" t="n">
        <v>20771.501891</v>
      </c>
      <c r="J71" s="96" t="n">
        <v>7292.381605</v>
      </c>
      <c r="K71" s="96" t="n">
        <v>750.857852</v>
      </c>
      <c r="L71" s="96" t="n">
        <v>189.785964</v>
      </c>
      <c r="M71" s="96" t="n">
        <v>8700.615782999999</v>
      </c>
      <c r="N71" s="96" t="n">
        <v>1602.774077</v>
      </c>
      <c r="O71" s="96" t="n">
        <v>379.216082</v>
      </c>
      <c r="P71" s="96" t="n">
        <v>712.259226</v>
      </c>
      <c r="Q71" s="96" t="n">
        <v>982.604673</v>
      </c>
      <c r="R71" s="96" t="n">
        <v>357.754897</v>
      </c>
      <c r="S71" s="96" t="n">
        <v>9.822217</v>
      </c>
      <c r="T71" s="96" t="n">
        <v>1344.648549</v>
      </c>
      <c r="U71" s="96" t="n">
        <v>1373.539274</v>
      </c>
      <c r="V71" s="96" t="n">
        <v>507.154267</v>
      </c>
      <c r="W71" s="96" t="n">
        <v>508.841473</v>
      </c>
      <c r="X71" s="96" t="n">
        <v>533.353035</v>
      </c>
      <c r="Y71" s="96" t="n"/>
      <c r="Z71" s="95" t="n"/>
      <c r="AA71" s="78" t="n"/>
      <c r="AB71" s="40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BA71" s="32">
        <f>+Z71-SUM(D71:Y71)</f>
        <v/>
      </c>
    </row>
    <row r="72" ht="17.1" customFormat="1" customHeight="1" s="15">
      <c r="B72" s="84" t="n"/>
      <c r="C72" s="110" t="inlineStr">
        <is>
          <t xml:space="preserve">         cross-border</t>
        </is>
      </c>
      <c r="D72" s="93" t="n">
        <v>1725.80789</v>
      </c>
      <c r="E72" s="93" t="n">
        <v>81.305435</v>
      </c>
      <c r="F72" s="93" t="n">
        <v>1640.019861</v>
      </c>
      <c r="G72" s="93" t="n">
        <v>1778.712724</v>
      </c>
      <c r="H72" s="93" t="n">
        <v>1566.591178</v>
      </c>
      <c r="I72" s="93" t="n">
        <v>19630.877373</v>
      </c>
      <c r="J72" s="93" t="n">
        <v>4221.301016</v>
      </c>
      <c r="K72" s="93" t="n">
        <v>785.059574</v>
      </c>
      <c r="L72" s="93" t="n">
        <v>83.349385</v>
      </c>
      <c r="M72" s="93" t="n">
        <v>4696.643961</v>
      </c>
      <c r="N72" s="93" t="n">
        <v>58.665233</v>
      </c>
      <c r="O72" s="93" t="n">
        <v>407.330336</v>
      </c>
      <c r="P72" s="93" t="n">
        <v>559.522396</v>
      </c>
      <c r="Q72" s="93" t="n">
        <v>298.532502</v>
      </c>
      <c r="R72" s="93" t="n">
        <v>196.011066</v>
      </c>
      <c r="S72" s="93" t="n">
        <v>58.193456</v>
      </c>
      <c r="T72" s="93" t="n">
        <v>652.95028</v>
      </c>
      <c r="U72" s="93" t="n">
        <v>857.496342</v>
      </c>
      <c r="V72" s="93" t="n">
        <v>75.539039</v>
      </c>
      <c r="W72" s="93" t="n">
        <v>32.498444</v>
      </c>
      <c r="X72" s="93" t="n">
        <v>278.900008</v>
      </c>
      <c r="Y72" s="93" t="n"/>
      <c r="Z72" s="95" t="n"/>
      <c r="AA72" s="75" t="n"/>
      <c r="AB72" s="14" t="n"/>
      <c r="AC72" s="32" t="n"/>
      <c r="AD72" s="32" t="n"/>
      <c r="AE72" s="32" t="n"/>
      <c r="AF72" s="32" t="n"/>
      <c r="AG72" s="32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2" t="n"/>
      <c r="AT72" s="32" t="n"/>
      <c r="AU72" s="32" t="n"/>
      <c r="AV72" s="32" t="n"/>
      <c r="AW72" s="32" t="n"/>
      <c r="AX72" s="32" t="n"/>
      <c r="AY72" s="32" t="n"/>
      <c r="BA72" s="32">
        <f>+Z72-SUM(D72:Y72)</f>
        <v/>
      </c>
    </row>
    <row r="73" ht="30" customFormat="1" customHeight="1" s="18">
      <c r="B73" s="87" t="n"/>
      <c r="C73" s="115" t="inlineStr">
        <is>
          <t>TOTAL FOREIGN EXCHANGE SWAPS</t>
        </is>
      </c>
      <c r="D73" s="98" t="n">
        <v>511402.097219</v>
      </c>
      <c r="E73" s="98" t="n">
        <v>4218.394358</v>
      </c>
      <c r="F73" s="98" t="n">
        <v>652642.64342</v>
      </c>
      <c r="G73" s="98" t="n">
        <v>534370.158511</v>
      </c>
      <c r="H73" s="98" t="n">
        <v>604186.8496150001</v>
      </c>
      <c r="I73" s="98" t="n">
        <v>2732464.56696</v>
      </c>
      <c r="J73" s="98" t="n">
        <v>1203297.917339</v>
      </c>
      <c r="K73" s="98" t="n">
        <v>318070.498089</v>
      </c>
      <c r="L73" s="98" t="n">
        <v>45799.64805500001</v>
      </c>
      <c r="M73" s="98" t="n">
        <v>1270885.116141</v>
      </c>
      <c r="N73" s="98" t="n">
        <v>67656.257367</v>
      </c>
      <c r="O73" s="98" t="n">
        <v>113128.73962</v>
      </c>
      <c r="P73" s="98" t="n">
        <v>154406.558213</v>
      </c>
      <c r="Q73" s="98" t="n">
        <v>135665.243868</v>
      </c>
      <c r="R73" s="98" t="n">
        <v>64834.695396</v>
      </c>
      <c r="S73" s="98" t="n">
        <v>15460.665862</v>
      </c>
      <c r="T73" s="98" t="n">
        <v>175300.956557</v>
      </c>
      <c r="U73" s="98" t="n">
        <v>254857.650006</v>
      </c>
      <c r="V73" s="98" t="n">
        <v>25040.140432</v>
      </c>
      <c r="W73" s="98" t="n">
        <v>21829.252605</v>
      </c>
      <c r="X73" s="98" t="n">
        <v>79543.124226</v>
      </c>
      <c r="Y73" s="98" t="n"/>
      <c r="Z73" s="95" t="n"/>
      <c r="AA73" s="74" t="n"/>
      <c r="AB73" s="17" t="n"/>
      <c r="AC73" s="33">
        <f>+D73-D58-D61-D70</f>
        <v/>
      </c>
      <c r="AD73" s="33">
        <f>+E73-E58-E61-E70</f>
        <v/>
      </c>
      <c r="AE73" s="33">
        <f>+F73-F58-F61-F70</f>
        <v/>
      </c>
      <c r="AF73" s="33">
        <f>+G73-G58-G61-G70</f>
        <v/>
      </c>
      <c r="AG73" s="33">
        <f>+H73-H58-H61-H70</f>
        <v/>
      </c>
      <c r="AH73" s="33">
        <f>+I73-I58-I61-I70</f>
        <v/>
      </c>
      <c r="AI73" s="33">
        <f>+J73-J58-J61-J70</f>
        <v/>
      </c>
      <c r="AJ73" s="33">
        <f>+K73-K58-K61-K70</f>
        <v/>
      </c>
      <c r="AK73" s="33">
        <f>+L73-L58-L61-L70</f>
        <v/>
      </c>
      <c r="AL73" s="33">
        <f>+M73-M58-M61-M70</f>
        <v/>
      </c>
      <c r="AM73" s="33">
        <f>+N73-N58-N61-N70</f>
        <v/>
      </c>
      <c r="AN73" s="33">
        <f>+O73-O58-O61-O70</f>
        <v/>
      </c>
      <c r="AO73" s="33">
        <f>+P73-P58-P61-P70</f>
        <v/>
      </c>
      <c r="AP73" s="33">
        <f>+Q73-Q58-Q61-Q70</f>
        <v/>
      </c>
      <c r="AQ73" s="33">
        <f>+R73-R58-R61-R70</f>
        <v/>
      </c>
      <c r="AR73" s="33">
        <f>+S73-S58-S61-S70</f>
        <v/>
      </c>
      <c r="AS73" s="33">
        <f>+T73-T58-T61-T70</f>
        <v/>
      </c>
      <c r="AT73" s="33">
        <f>+U73-U58-U61-U70</f>
        <v/>
      </c>
      <c r="AU73" s="33">
        <f>+V73-V58-V61-V70</f>
        <v/>
      </c>
      <c r="AV73" s="33">
        <f>+W73-W58-W61-W70</f>
        <v/>
      </c>
      <c r="AW73" s="33">
        <f>+X73-X58-X61-X70</f>
        <v/>
      </c>
      <c r="AX73" s="33">
        <f>+Y73-Y58-Y61-Y70</f>
        <v/>
      </c>
      <c r="AY73" s="33">
        <f>+Z73-Z58-Z61-Z70</f>
        <v/>
      </c>
      <c r="BA73" s="33">
        <f>+Z73-SUM(D73:Y73)</f>
        <v/>
      </c>
    </row>
    <row r="74" ht="17.1" customFormat="1" customHeight="1" s="41">
      <c r="B74" s="66" t="n"/>
      <c r="C74" s="117" t="inlineStr">
        <is>
          <t>o/w prime brokered to non-bank electronic market-makers</t>
        </is>
      </c>
      <c r="D74" s="68" t="n">
        <v>0</v>
      </c>
      <c r="E74" s="68" t="n">
        <v>0</v>
      </c>
      <c r="F74" s="68" t="n">
        <v>0</v>
      </c>
      <c r="G74" s="68" t="n">
        <v>0</v>
      </c>
      <c r="H74" s="68" t="n">
        <v>0</v>
      </c>
      <c r="I74" s="68" t="n">
        <v>0</v>
      </c>
      <c r="J74" s="68" t="n">
        <v>0</v>
      </c>
      <c r="K74" s="68" t="n">
        <v>0</v>
      </c>
      <c r="L74" s="68" t="n">
        <v>0</v>
      </c>
      <c r="M74" s="68" t="n">
        <v>0</v>
      </c>
      <c r="N74" s="68" t="n">
        <v>0</v>
      </c>
      <c r="O74" s="68" t="n">
        <v>0</v>
      </c>
      <c r="P74" s="68" t="n">
        <v>0</v>
      </c>
      <c r="Q74" s="68" t="n">
        <v>0</v>
      </c>
      <c r="R74" s="68" t="n">
        <v>0</v>
      </c>
      <c r="S74" s="68" t="n">
        <v>0</v>
      </c>
      <c r="T74" s="68" t="n">
        <v>0</v>
      </c>
      <c r="U74" s="68" t="n">
        <v>0</v>
      </c>
      <c r="V74" s="68" t="n">
        <v>0</v>
      </c>
      <c r="W74" s="68" t="n">
        <v>0</v>
      </c>
      <c r="X74" s="68" t="n">
        <v>0</v>
      </c>
      <c r="Y74" s="68" t="n"/>
      <c r="Z74" s="69" t="n"/>
      <c r="AA74" s="77" t="n"/>
      <c r="AB74" s="40" t="n"/>
      <c r="AC74" s="39">
        <f>+IF((D74+D75&gt;D73),111,0)</f>
        <v/>
      </c>
      <c r="AD74" s="39">
        <f>+IF((E74+E75&gt;E73),111,0)</f>
        <v/>
      </c>
      <c r="AE74" s="39">
        <f>+IF((F74+F75&gt;F73),111,0)</f>
        <v/>
      </c>
      <c r="AF74" s="39">
        <f>+IF((G74+G75&gt;G73),111,0)</f>
        <v/>
      </c>
      <c r="AG74" s="39">
        <f>+IF((H74+H75&gt;H73),111,0)</f>
        <v/>
      </c>
      <c r="AH74" s="39">
        <f>+IF((I74+I75&gt;I73),111,0)</f>
        <v/>
      </c>
      <c r="AI74" s="39">
        <f>+IF((J74+J75&gt;J73),111,0)</f>
        <v/>
      </c>
      <c r="AJ74" s="39">
        <f>+IF((K74+K75&gt;K73),111,0)</f>
        <v/>
      </c>
      <c r="AK74" s="39">
        <f>+IF((L74+L75&gt;L73),111,0)</f>
        <v/>
      </c>
      <c r="AL74" s="39">
        <f>+IF((M74+M75&gt;M73),111,0)</f>
        <v/>
      </c>
      <c r="AM74" s="39">
        <f>+IF((N74+N75&gt;N73),111,0)</f>
        <v/>
      </c>
      <c r="AN74" s="39">
        <f>+IF((O74+O75&gt;O73),111,0)</f>
        <v/>
      </c>
      <c r="AO74" s="39">
        <f>+IF((P74+P75&gt;P73),111,0)</f>
        <v/>
      </c>
      <c r="AP74" s="39">
        <f>+IF((Q74+Q75&gt;Q73),111,0)</f>
        <v/>
      </c>
      <c r="AQ74" s="39">
        <f>+IF((R74+R75&gt;R73),111,0)</f>
        <v/>
      </c>
      <c r="AR74" s="39">
        <f>+IF((S74+S75&gt;S73),111,0)</f>
        <v/>
      </c>
      <c r="AS74" s="39">
        <f>+IF((T74+T75&gt;T73),111,0)</f>
        <v/>
      </c>
      <c r="AT74" s="39">
        <f>+IF((U74+U75&gt;U73),111,0)</f>
        <v/>
      </c>
      <c r="AU74" s="39">
        <f>+IF((V74+V75&gt;V73),111,0)</f>
        <v/>
      </c>
      <c r="AV74" s="39">
        <f>+IF((W74+W75&gt;W73),111,0)</f>
        <v/>
      </c>
      <c r="AW74" s="39">
        <f>+IF((X74+X75&gt;X73),111,0)</f>
        <v/>
      </c>
      <c r="AX74" s="39">
        <f>+IF((Y74+Y75&gt;Y73),111,0)</f>
        <v/>
      </c>
      <c r="AY74" s="39">
        <f>+IF((Z74+Z75&gt;Z73),111,0)</f>
        <v/>
      </c>
      <c r="BA74" s="39">
        <f>+Z74-SUM(D74:Y74)</f>
        <v/>
      </c>
    </row>
    <row r="75" ht="17.1" customFormat="1" customHeight="1" s="41">
      <c r="B75" s="66" t="n"/>
      <c r="C75" s="117" t="inlineStr">
        <is>
          <t>o/w prime brokered to other customers</t>
        </is>
      </c>
      <c r="D75" s="68" t="n">
        <v>10127.614904</v>
      </c>
      <c r="E75" s="68" t="n">
        <v>67.07268000000001</v>
      </c>
      <c r="F75" s="68" t="n">
        <v>13416.273932</v>
      </c>
      <c r="G75" s="68" t="n">
        <v>8549.060742</v>
      </c>
      <c r="H75" s="68" t="n">
        <v>9416.904422</v>
      </c>
      <c r="I75" s="68" t="n">
        <v>59043.138929</v>
      </c>
      <c r="J75" s="68" t="n">
        <v>22114.499113</v>
      </c>
      <c r="K75" s="68" t="n">
        <v>7888.03767</v>
      </c>
      <c r="L75" s="68" t="n">
        <v>106.579559</v>
      </c>
      <c r="M75" s="68" t="n">
        <v>19441.024745</v>
      </c>
      <c r="N75" s="68" t="n">
        <v>807.2012559999999</v>
      </c>
      <c r="O75" s="68" t="n">
        <v>6466.000008</v>
      </c>
      <c r="P75" s="68" t="n">
        <v>2430.179152</v>
      </c>
      <c r="Q75" s="68" t="n">
        <v>4718.361873</v>
      </c>
      <c r="R75" s="68" t="n">
        <v>1349.112282</v>
      </c>
      <c r="S75" s="68" t="n">
        <v>63.467113</v>
      </c>
      <c r="T75" s="68" t="n">
        <v>3108.157172</v>
      </c>
      <c r="U75" s="68" t="n">
        <v>5473.168154</v>
      </c>
      <c r="V75" s="68" t="n">
        <v>1042.177154</v>
      </c>
      <c r="W75" s="68" t="n">
        <v>88.73569000000001</v>
      </c>
      <c r="X75" s="68" t="n">
        <v>5482.641034</v>
      </c>
      <c r="Y75" s="68" t="n"/>
      <c r="Z75" s="69" t="n"/>
      <c r="AA75" s="77" t="n"/>
      <c r="AB75" s="40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BA75" s="39">
        <f>+Z75-SUM(D75:Y75)</f>
        <v/>
      </c>
    </row>
    <row r="76" ht="17.1" customFormat="1" customHeight="1" s="41">
      <c r="B76" s="67" t="n"/>
      <c r="C76" s="117" t="inlineStr">
        <is>
          <t>o/w retail-driven</t>
        </is>
      </c>
      <c r="D76" s="70" t="n">
        <v>3324.134361</v>
      </c>
      <c r="E76" s="70" t="n">
        <v>6.356266</v>
      </c>
      <c r="F76" s="70" t="n">
        <v>1720.313695</v>
      </c>
      <c r="G76" s="70" t="n">
        <v>3590.77402</v>
      </c>
      <c r="H76" s="70" t="n">
        <v>286.21712</v>
      </c>
      <c r="I76" s="70" t="n">
        <v>26123.210387</v>
      </c>
      <c r="J76" s="70" t="n">
        <v>3918.153094</v>
      </c>
      <c r="K76" s="70" t="n">
        <v>483.857672</v>
      </c>
      <c r="L76" s="70" t="n">
        <v>84.47536700000001</v>
      </c>
      <c r="M76" s="70" t="n">
        <v>6562.952013</v>
      </c>
      <c r="N76" s="70" t="n">
        <v>94.70071900000001</v>
      </c>
      <c r="O76" s="70" t="n">
        <v>377.009853</v>
      </c>
      <c r="P76" s="70" t="n">
        <v>369.072562</v>
      </c>
      <c r="Q76" s="70" t="n">
        <v>619.641566</v>
      </c>
      <c r="R76" s="70" t="n">
        <v>370.785185</v>
      </c>
      <c r="S76" s="70" t="n">
        <v>9.418917</v>
      </c>
      <c r="T76" s="70" t="n">
        <v>380.895048</v>
      </c>
      <c r="U76" s="70" t="n">
        <v>817.172443</v>
      </c>
      <c r="V76" s="70" t="n">
        <v>72.665239</v>
      </c>
      <c r="W76" s="70" t="n">
        <v>99.19117</v>
      </c>
      <c r="X76" s="70" t="n">
        <v>1129.739296</v>
      </c>
      <c r="Y76" s="70" t="n"/>
      <c r="Z76" s="69" t="n"/>
      <c r="AA76" s="78" t="n"/>
      <c r="AB76" s="40" t="n"/>
      <c r="AC76" s="39">
        <f>+IF((D76&gt;D73),111,0)</f>
        <v/>
      </c>
      <c r="AD76" s="39">
        <f>+IF((E76&gt;E73),111,0)</f>
        <v/>
      </c>
      <c r="AE76" s="39">
        <f>+IF((F76&gt;F73),111,0)</f>
        <v/>
      </c>
      <c r="AF76" s="39">
        <f>+IF((G76&gt;G73),111,0)</f>
        <v/>
      </c>
      <c r="AG76" s="39">
        <f>+IF((H76&gt;H73),111,0)</f>
        <v/>
      </c>
      <c r="AH76" s="39">
        <f>+IF((I76&gt;I73),111,0)</f>
        <v/>
      </c>
      <c r="AI76" s="39">
        <f>+IF((J76&gt;J73),111,0)</f>
        <v/>
      </c>
      <c r="AJ76" s="39">
        <f>+IF((K76&gt;K73),111,0)</f>
        <v/>
      </c>
      <c r="AK76" s="39">
        <f>+IF((L76&gt;L73),111,0)</f>
        <v/>
      </c>
      <c r="AL76" s="39">
        <f>+IF((M76&gt;M73),111,0)</f>
        <v/>
      </c>
      <c r="AM76" s="39">
        <f>+IF((N76&gt;N73),111,0)</f>
        <v/>
      </c>
      <c r="AN76" s="39">
        <f>+IF((O76&gt;O73),111,0)</f>
        <v/>
      </c>
      <c r="AO76" s="39">
        <f>+IF((P76&gt;P73),111,0)</f>
        <v/>
      </c>
      <c r="AP76" s="39">
        <f>+IF((Q76&gt;Q73),111,0)</f>
        <v/>
      </c>
      <c r="AQ76" s="39">
        <f>+IF((R76&gt;R73),111,0)</f>
        <v/>
      </c>
      <c r="AR76" s="39">
        <f>+IF((S76&gt;S73),111,0)</f>
        <v/>
      </c>
      <c r="AS76" s="39">
        <f>+IF((T76&gt;T73),111,0)</f>
        <v/>
      </c>
      <c r="AT76" s="39">
        <f>+IF((U76&gt;U73),111,0)</f>
        <v/>
      </c>
      <c r="AU76" s="39">
        <f>+IF((V76&gt;V73),111,0)</f>
        <v/>
      </c>
      <c r="AV76" s="39">
        <f>+IF((W76&gt;W73),111,0)</f>
        <v/>
      </c>
      <c r="AW76" s="39">
        <f>+IF((X76&gt;X73),111,0)</f>
        <v/>
      </c>
      <c r="AX76" s="39">
        <f>+IF((Y76&gt;Y73),111,0)</f>
        <v/>
      </c>
      <c r="AY76" s="39">
        <f>+IF((Z76&gt;Z73),111,0)</f>
        <v/>
      </c>
      <c r="BA76" s="39">
        <f>+Z76-SUM(D76:Y76)</f>
        <v/>
      </c>
    </row>
    <row r="77" ht="24.95" customFormat="1" customHeight="1" s="15">
      <c r="B77" s="83" t="n"/>
      <c r="C77" s="119" t="inlineStr">
        <is>
          <t>MATURITIES FOREIGN EXCHANGE SWAPS</t>
        </is>
      </c>
      <c r="D77" s="93" t="n"/>
      <c r="E77" s="93" t="n"/>
      <c r="F77" s="93" t="n"/>
      <c r="G77" s="93" t="n"/>
      <c r="H77" s="93" t="n"/>
      <c r="I77" s="93" t="n"/>
      <c r="J77" s="93" t="n"/>
      <c r="K77" s="93" t="n"/>
      <c r="L77" s="93" t="n"/>
      <c r="M77" s="93" t="n"/>
      <c r="N77" s="93" t="n"/>
      <c r="O77" s="93" t="n"/>
      <c r="P77" s="93" t="n"/>
      <c r="Q77" s="93" t="n"/>
      <c r="R77" s="93" t="n"/>
      <c r="S77" s="93" t="n"/>
      <c r="T77" s="93" t="n"/>
      <c r="U77" s="93" t="n"/>
      <c r="V77" s="93" t="n"/>
      <c r="W77" s="93" t="n"/>
      <c r="X77" s="93" t="n"/>
      <c r="Y77" s="93" t="n"/>
      <c r="Z77" s="105" t="n"/>
      <c r="AA77" s="79" t="n"/>
      <c r="AB77" s="14" t="n"/>
      <c r="AC77" s="32" t="n"/>
      <c r="AD77" s="32" t="n"/>
      <c r="AE77" s="32" t="n"/>
      <c r="AF77" s="32" t="n"/>
      <c r="AG77" s="32" t="n"/>
      <c r="AH77" s="32" t="n"/>
      <c r="AI77" s="32" t="n"/>
      <c r="AJ77" s="32" t="n"/>
      <c r="AK77" s="32" t="n"/>
      <c r="AL77" s="32" t="n"/>
      <c r="AM77" s="32" t="n"/>
      <c r="AN77" s="32" t="n"/>
      <c r="AO77" s="32" t="n"/>
      <c r="AP77" s="32" t="n"/>
      <c r="AQ77" s="32" t="n"/>
      <c r="AR77" s="32" t="n"/>
      <c r="AS77" s="32" t="n"/>
      <c r="AT77" s="32" t="n"/>
      <c r="AU77" s="32" t="n"/>
      <c r="AV77" s="32" t="n"/>
      <c r="AW77" s="32" t="n"/>
      <c r="AX77" s="32" t="n"/>
      <c r="AY77" s="32" t="n"/>
      <c r="BA77" s="35">
        <f>+Z77-SUM(D77:Y77)</f>
        <v/>
      </c>
    </row>
    <row r="78" ht="17.1" customFormat="1" customHeight="1" s="15">
      <c r="B78" s="84" t="n"/>
      <c r="C78" s="120" t="inlineStr">
        <is>
          <t>one day</t>
        </is>
      </c>
      <c r="D78" s="121" t="n">
        <v>65050.870847</v>
      </c>
      <c r="E78" s="121" t="n">
        <v>14.035342</v>
      </c>
      <c r="F78" s="121" t="n">
        <v>105365.138506</v>
      </c>
      <c r="G78" s="121" t="n">
        <v>56308.343179</v>
      </c>
      <c r="H78" s="121" t="n">
        <v>83031.33549699999</v>
      </c>
      <c r="I78" s="121" t="n">
        <v>310709.023949</v>
      </c>
      <c r="J78" s="121" t="n">
        <v>163685.601252</v>
      </c>
      <c r="K78" s="121" t="n">
        <v>34567.728256</v>
      </c>
      <c r="L78" s="121" t="n">
        <v>5086.821096</v>
      </c>
      <c r="M78" s="121" t="n">
        <v>134230.488652</v>
      </c>
      <c r="N78" s="121" t="n">
        <v>5360.322444</v>
      </c>
      <c r="O78" s="121" t="n">
        <v>14112.491231</v>
      </c>
      <c r="P78" s="121" t="n">
        <v>17659.278894</v>
      </c>
      <c r="Q78" s="121" t="n">
        <v>15073.753038</v>
      </c>
      <c r="R78" s="121" t="n">
        <v>9281.352425999999</v>
      </c>
      <c r="S78" s="121" t="n">
        <v>2687.425489</v>
      </c>
      <c r="T78" s="121" t="n">
        <v>19554.588393</v>
      </c>
      <c r="U78" s="121" t="n">
        <v>31257.025645</v>
      </c>
      <c r="V78" s="121" t="n">
        <v>4017.767995</v>
      </c>
      <c r="W78" s="121" t="n">
        <v>881.734582</v>
      </c>
      <c r="X78" s="121" t="n">
        <v>9412.915483999999</v>
      </c>
      <c r="Y78" s="121" t="n"/>
      <c r="Z78" s="123" t="n"/>
      <c r="AA78" s="122" t="n"/>
      <c r="AB78" s="14" t="n"/>
      <c r="AC78" s="39">
        <f>+D73-SUM(D78:D83)</f>
        <v/>
      </c>
      <c r="AD78" s="39">
        <f>+E73-SUM(E78:E83)</f>
        <v/>
      </c>
      <c r="AE78" s="39">
        <f>+F73-SUM(F78:F83)</f>
        <v/>
      </c>
      <c r="AF78" s="39">
        <f>+G73-SUM(G78:G83)</f>
        <v/>
      </c>
      <c r="AG78" s="39">
        <f>+H73-SUM(H78:H83)</f>
        <v/>
      </c>
      <c r="AH78" s="39">
        <f>+I73-SUM(I78:I83)</f>
        <v/>
      </c>
      <c r="AI78" s="39">
        <f>+J73-SUM(J78:J83)</f>
        <v/>
      </c>
      <c r="AJ78" s="39">
        <f>+K73-SUM(K78:K83)</f>
        <v/>
      </c>
      <c r="AK78" s="39">
        <f>+L73-SUM(L78:L83)</f>
        <v/>
      </c>
      <c r="AL78" s="39">
        <f>+M73-SUM(M78:M83)</f>
        <v/>
      </c>
      <c r="AM78" s="39">
        <f>+N73-SUM(N78:N83)</f>
        <v/>
      </c>
      <c r="AN78" s="39">
        <f>+O73-SUM(O78:O83)</f>
        <v/>
      </c>
      <c r="AO78" s="39">
        <f>+P73-SUM(P78:P83)</f>
        <v/>
      </c>
      <c r="AP78" s="39">
        <f>+Q73-SUM(Q78:Q83)</f>
        <v/>
      </c>
      <c r="AQ78" s="39">
        <f>+R73-SUM(R78:R83)</f>
        <v/>
      </c>
      <c r="AR78" s="39">
        <f>+S73-SUM(S78:S83)</f>
        <v/>
      </c>
      <c r="AS78" s="39">
        <f>+T73-SUM(T78:T83)</f>
        <v/>
      </c>
      <c r="AT78" s="39">
        <f>+U73-SUM(U78:U83)</f>
        <v/>
      </c>
      <c r="AU78" s="39">
        <f>+V73-SUM(V78:V83)</f>
        <v/>
      </c>
      <c r="AV78" s="39">
        <f>+W73-SUM(W78:W83)</f>
        <v/>
      </c>
      <c r="AW78" s="39">
        <f>+X73-SUM(X78:X83)</f>
        <v/>
      </c>
      <c r="AX78" s="39">
        <f>+Y73-SUM(Y78:Y83)</f>
        <v/>
      </c>
      <c r="AY78" s="39">
        <f>+Z73-SUM(Z78:Z83)</f>
        <v/>
      </c>
      <c r="AZ78" s="41" t="n"/>
      <c r="BA78" s="39">
        <f>+Z78-SUM(D78:Y78)</f>
        <v/>
      </c>
    </row>
    <row r="79" ht="17.1" customFormat="1" customHeight="1" s="15">
      <c r="B79" s="84" t="n"/>
      <c r="C79" s="120" t="inlineStr">
        <is>
          <t>over 1 day and up to 7 days</t>
        </is>
      </c>
      <c r="D79" s="121" t="n">
        <v>140705.81993</v>
      </c>
      <c r="E79" s="121" t="n">
        <v>269.622152</v>
      </c>
      <c r="F79" s="121" t="n">
        <v>177661.404361</v>
      </c>
      <c r="G79" s="121" t="n">
        <v>147425.572994</v>
      </c>
      <c r="H79" s="121" t="n">
        <v>156576.722187</v>
      </c>
      <c r="I79" s="121" t="n">
        <v>729071.3976340001</v>
      </c>
      <c r="J79" s="121" t="n">
        <v>326038.527892</v>
      </c>
      <c r="K79" s="121" t="n">
        <v>81811.43442600001</v>
      </c>
      <c r="L79" s="121" t="n">
        <v>8298.072002000001</v>
      </c>
      <c r="M79" s="121" t="n">
        <v>319597.51499</v>
      </c>
      <c r="N79" s="121" t="n">
        <v>13249.929914</v>
      </c>
      <c r="O79" s="121" t="n">
        <v>31640.883601</v>
      </c>
      <c r="P79" s="121" t="n">
        <v>43517.512171</v>
      </c>
      <c r="Q79" s="121" t="n">
        <v>37590.901052</v>
      </c>
      <c r="R79" s="121" t="n">
        <v>18858.944984</v>
      </c>
      <c r="S79" s="121" t="n">
        <v>3942.897333</v>
      </c>
      <c r="T79" s="121" t="n">
        <v>49212.69778</v>
      </c>
      <c r="U79" s="121" t="n">
        <v>62377.743187</v>
      </c>
      <c r="V79" s="121" t="n">
        <v>6478.088967</v>
      </c>
      <c r="W79" s="121" t="n">
        <v>2216.127768</v>
      </c>
      <c r="X79" s="121" t="n">
        <v>21067.617487</v>
      </c>
      <c r="Y79" s="121" t="n"/>
      <c r="Z79" s="123" t="n"/>
      <c r="AA79" s="122" t="n"/>
      <c r="AB79" s="14" t="n"/>
      <c r="AC79" s="39" t="n"/>
      <c r="AD79" s="39" t="n"/>
      <c r="AE79" s="39" t="n"/>
      <c r="AF79" s="39" t="n"/>
      <c r="AG79" s="39" t="n"/>
      <c r="AH79" s="39" t="n"/>
      <c r="AI79" s="39" t="n"/>
      <c r="AJ79" s="39" t="n"/>
      <c r="AK79" s="39" t="n"/>
      <c r="AL79" s="39" t="n"/>
      <c r="AM79" s="39" t="n"/>
      <c r="AN79" s="39" t="n"/>
      <c r="AO79" s="39" t="n"/>
      <c r="AP79" s="39" t="n"/>
      <c r="AQ79" s="39" t="n"/>
      <c r="AR79" s="39" t="n"/>
      <c r="AS79" s="39" t="n"/>
      <c r="AT79" s="39" t="n"/>
      <c r="AU79" s="39" t="n"/>
      <c r="AV79" s="39" t="n"/>
      <c r="AW79" s="39" t="n"/>
      <c r="AX79" s="39" t="n"/>
      <c r="AY79" s="39" t="n"/>
      <c r="AZ79" s="41" t="n"/>
      <c r="BA79" s="39">
        <f>+Z79-SUM(D79:Y79)</f>
        <v/>
      </c>
    </row>
    <row r="80" ht="17.1" customFormat="1" customHeight="1" s="15">
      <c r="B80" s="84" t="n"/>
      <c r="C80" s="114" t="inlineStr">
        <is>
          <t xml:space="preserve">     over 7 days and up to 1 month</t>
        </is>
      </c>
      <c r="D80" s="93" t="n">
        <v>15064.594023</v>
      </c>
      <c r="E80" s="93" t="n">
        <v>255.823696</v>
      </c>
      <c r="F80" s="93" t="n">
        <v>23247.466476</v>
      </c>
      <c r="G80" s="93" t="n">
        <v>20273.616889</v>
      </c>
      <c r="H80" s="93" t="n">
        <v>23718.990142</v>
      </c>
      <c r="I80" s="93" t="n">
        <v>115323.959613</v>
      </c>
      <c r="J80" s="93" t="n">
        <v>42812.06554</v>
      </c>
      <c r="K80" s="93" t="n">
        <v>11184.041863</v>
      </c>
      <c r="L80" s="93" t="n">
        <v>2004.578925</v>
      </c>
      <c r="M80" s="93" t="n">
        <v>60669.792684</v>
      </c>
      <c r="N80" s="93" t="n">
        <v>3436.28133</v>
      </c>
      <c r="O80" s="93" t="n">
        <v>2869.257758</v>
      </c>
      <c r="P80" s="93" t="n">
        <v>4413.377439</v>
      </c>
      <c r="Q80" s="93" t="n">
        <v>3898.932332</v>
      </c>
      <c r="R80" s="93" t="n">
        <v>1512.753399</v>
      </c>
      <c r="S80" s="93" t="n">
        <v>731.0371740000001</v>
      </c>
      <c r="T80" s="93" t="n">
        <v>4567.034883</v>
      </c>
      <c r="U80" s="93" t="n">
        <v>11128.221418</v>
      </c>
      <c r="V80" s="93" t="n">
        <v>1342.616963</v>
      </c>
      <c r="W80" s="93" t="n">
        <v>1584.05567</v>
      </c>
      <c r="X80" s="93" t="n">
        <v>2576.885039</v>
      </c>
      <c r="Y80" s="93" t="n"/>
      <c r="Z80" s="95" t="n"/>
      <c r="AA80" s="79" t="n"/>
      <c r="AB80" s="14" t="n"/>
      <c r="AC80" s="32" t="n"/>
      <c r="AD80" s="32" t="n"/>
      <c r="AE80" s="32" t="n"/>
      <c r="AF80" s="32" t="n"/>
      <c r="AG80" s="32" t="n"/>
      <c r="AH80" s="32" t="n"/>
      <c r="AI80" s="32" t="n"/>
      <c r="AJ80" s="32" t="n"/>
      <c r="AK80" s="32" t="n"/>
      <c r="AL80" s="32" t="n"/>
      <c r="AM80" s="32" t="n"/>
      <c r="AN80" s="32" t="n"/>
      <c r="AO80" s="32" t="n"/>
      <c r="AP80" s="32" t="n"/>
      <c r="AQ80" s="32" t="n"/>
      <c r="AR80" s="32" t="n"/>
      <c r="AS80" s="32" t="n"/>
      <c r="AT80" s="32" t="n"/>
      <c r="AU80" s="32" t="n"/>
      <c r="AV80" s="32" t="n"/>
      <c r="AW80" s="32" t="n"/>
      <c r="AX80" s="32" t="n"/>
      <c r="AY80" s="32" t="n"/>
      <c r="BA80" s="35">
        <f>+Z80-SUM(D80:Y80)</f>
        <v/>
      </c>
    </row>
    <row r="81" ht="17.1" customFormat="1" customHeight="1" s="15">
      <c r="B81" s="84" t="n"/>
      <c r="C81" s="114" t="inlineStr">
        <is>
          <t xml:space="preserve">     over 1 month and up to 3 months</t>
        </is>
      </c>
      <c r="D81" s="93" t="n">
        <v>18992.600287</v>
      </c>
      <c r="E81" s="93" t="n">
        <v>838.615669</v>
      </c>
      <c r="F81" s="93" t="n">
        <v>24430.424082</v>
      </c>
      <c r="G81" s="93" t="n">
        <v>16740.993928</v>
      </c>
      <c r="H81" s="93" t="n">
        <v>19398.870052</v>
      </c>
      <c r="I81" s="93" t="n">
        <v>103610.58481</v>
      </c>
      <c r="J81" s="93" t="n">
        <v>52789.278719</v>
      </c>
      <c r="K81" s="93" t="n">
        <v>11547.121447</v>
      </c>
      <c r="L81" s="93" t="n">
        <v>3081.653831</v>
      </c>
      <c r="M81" s="93" t="n">
        <v>58915.459391</v>
      </c>
      <c r="N81" s="93" t="n">
        <v>5094.619862</v>
      </c>
      <c r="O81" s="93" t="n">
        <v>3807.395689</v>
      </c>
      <c r="P81" s="93" t="n">
        <v>4567.579195</v>
      </c>
      <c r="Q81" s="93" t="n">
        <v>5307.827618</v>
      </c>
      <c r="R81" s="93" t="n">
        <v>1521.579623</v>
      </c>
      <c r="S81" s="93" t="n">
        <v>486.594871</v>
      </c>
      <c r="T81" s="93" t="n">
        <v>5152.929243</v>
      </c>
      <c r="U81" s="93" t="n">
        <v>14219.983421</v>
      </c>
      <c r="V81" s="93" t="n">
        <v>622.4617050000001</v>
      </c>
      <c r="W81" s="93" t="n">
        <v>3073.778975</v>
      </c>
      <c r="X81" s="93" t="n">
        <v>2731.32259</v>
      </c>
      <c r="Y81" s="93" t="n"/>
      <c r="Z81" s="95" t="n"/>
      <c r="AA81" s="79" t="n"/>
      <c r="AB81" s="14" t="n"/>
      <c r="AC81" s="32" t="n"/>
      <c r="AD81" s="32" t="n"/>
      <c r="AE81" s="32" t="n"/>
      <c r="AF81" s="32" t="n"/>
      <c r="AG81" s="32" t="n"/>
      <c r="AH81" s="32" t="n"/>
      <c r="AI81" s="32" t="n"/>
      <c r="AJ81" s="32" t="n"/>
      <c r="AK81" s="32" t="n"/>
      <c r="AL81" s="32" t="n"/>
      <c r="AM81" s="32" t="n"/>
      <c r="AN81" s="32" t="n"/>
      <c r="AO81" s="32" t="n"/>
      <c r="AP81" s="32" t="n"/>
      <c r="AQ81" s="32" t="n"/>
      <c r="AR81" s="32" t="n"/>
      <c r="AS81" s="32" t="n"/>
      <c r="AT81" s="32" t="n"/>
      <c r="AU81" s="32" t="n"/>
      <c r="AV81" s="32" t="n"/>
      <c r="AW81" s="32" t="n"/>
      <c r="AX81" s="32" t="n"/>
      <c r="AY81" s="32" t="n"/>
      <c r="BA81" s="35">
        <f>+Z81-SUM(D81:Y81)</f>
        <v/>
      </c>
    </row>
    <row r="82" ht="17.1" customFormat="1" customHeight="1" s="15">
      <c r="B82" s="84" t="n"/>
      <c r="C82" s="114" t="inlineStr">
        <is>
          <t xml:space="preserve">     over 3 months and up to 6 months</t>
        </is>
      </c>
      <c r="D82" s="93" t="n">
        <v>7044.041032</v>
      </c>
      <c r="E82" s="93" t="n">
        <v>365.733898</v>
      </c>
      <c r="F82" s="93" t="n">
        <v>9602.25986</v>
      </c>
      <c r="G82" s="93" t="n">
        <v>6715.804182</v>
      </c>
      <c r="H82" s="93" t="n">
        <v>8860.875884999999</v>
      </c>
      <c r="I82" s="93" t="n">
        <v>33615.924342</v>
      </c>
      <c r="J82" s="93" t="n">
        <v>12167.181085</v>
      </c>
      <c r="K82" s="93" t="n">
        <v>5955.566855</v>
      </c>
      <c r="L82" s="93" t="n">
        <v>2124.58304</v>
      </c>
      <c r="M82" s="93" t="n">
        <v>25559.889174</v>
      </c>
      <c r="N82" s="93" t="n">
        <v>2785.576644</v>
      </c>
      <c r="O82" s="93" t="n">
        <v>1463.629762</v>
      </c>
      <c r="P82" s="93" t="n">
        <v>2380.734541</v>
      </c>
      <c r="Q82" s="93" t="n">
        <v>1375.1125</v>
      </c>
      <c r="R82" s="93" t="n">
        <v>682.12806</v>
      </c>
      <c r="S82" s="93" t="n">
        <v>192.650765</v>
      </c>
      <c r="T82" s="93" t="n">
        <v>3109.64138</v>
      </c>
      <c r="U82" s="93" t="n">
        <v>5119.005455</v>
      </c>
      <c r="V82" s="93" t="n">
        <v>655.816011</v>
      </c>
      <c r="W82" s="93" t="n">
        <v>1459.107488</v>
      </c>
      <c r="X82" s="93" t="n">
        <v>1010.677717</v>
      </c>
      <c r="Y82" s="93" t="n"/>
      <c r="Z82" s="95" t="n"/>
      <c r="AA82" s="79" t="n"/>
      <c r="AB82" s="14" t="n"/>
      <c r="AC82" s="32" t="n"/>
      <c r="AD82" s="32" t="n"/>
      <c r="AE82" s="32" t="n"/>
      <c r="AF82" s="32" t="n"/>
      <c r="AG82" s="32" t="n"/>
      <c r="AH82" s="32" t="n"/>
      <c r="AI82" s="32" t="n"/>
      <c r="AJ82" s="32" t="n"/>
      <c r="AK82" s="32" t="n"/>
      <c r="AL82" s="32" t="n"/>
      <c r="AM82" s="32" t="n"/>
      <c r="AN82" s="32" t="n"/>
      <c r="AO82" s="32" t="n"/>
      <c r="AP82" s="32" t="n"/>
      <c r="AQ82" s="32" t="n"/>
      <c r="AR82" s="32" t="n"/>
      <c r="AS82" s="32" t="n"/>
      <c r="AT82" s="32" t="n"/>
      <c r="AU82" s="32" t="n"/>
      <c r="AV82" s="32" t="n"/>
      <c r="AW82" s="32" t="n"/>
      <c r="AX82" s="32" t="n"/>
      <c r="AY82" s="32" t="n"/>
      <c r="BA82" s="35">
        <f>+Z82-SUM(D82:Y82)</f>
        <v/>
      </c>
    </row>
    <row r="83" ht="17.1" customFormat="1" customHeight="1" s="15">
      <c r="B83" s="83" t="n"/>
      <c r="C83" s="114" t="inlineStr">
        <is>
          <t xml:space="preserve">     over 6 months</t>
        </is>
      </c>
      <c r="D83" s="93" t="n">
        <v>3541.033623</v>
      </c>
      <c r="E83" s="93" t="n">
        <v>244.593037</v>
      </c>
      <c r="F83" s="93" t="n">
        <v>2549.094905</v>
      </c>
      <c r="G83" s="93" t="n">
        <v>2316.312737</v>
      </c>
      <c r="H83" s="93" t="n">
        <v>15249.623661</v>
      </c>
      <c r="I83" s="93" t="n">
        <v>20074.70958</v>
      </c>
      <c r="J83" s="93" t="n">
        <v>4822.598526</v>
      </c>
      <c r="K83" s="93" t="n">
        <v>7631.375236</v>
      </c>
      <c r="L83" s="93" t="n">
        <v>3241.900216</v>
      </c>
      <c r="M83" s="93" t="n">
        <v>10901.13561</v>
      </c>
      <c r="N83" s="93" t="n">
        <v>2636.753887</v>
      </c>
      <c r="O83" s="93" t="n">
        <v>962.74288</v>
      </c>
      <c r="P83" s="93" t="n">
        <v>565.317182</v>
      </c>
      <c r="Q83" s="93" t="n">
        <v>864.404925</v>
      </c>
      <c r="R83" s="93" t="n">
        <v>412.462035</v>
      </c>
      <c r="S83" s="93" t="n">
        <v>405.713608</v>
      </c>
      <c r="T83" s="93" t="n">
        <v>1001.827992</v>
      </c>
      <c r="U83" s="93" t="n">
        <v>3394.995796</v>
      </c>
      <c r="V83" s="93" t="n">
        <v>182.113237</v>
      </c>
      <c r="W83" s="93" t="n">
        <v>1473.492504</v>
      </c>
      <c r="X83" s="93" t="n">
        <v>1851.272138</v>
      </c>
      <c r="Y83" s="93" t="n"/>
      <c r="Z83" s="95" t="n"/>
      <c r="AA83" s="79" t="n"/>
      <c r="AB83" s="14" t="n"/>
      <c r="AC83" s="32" t="n"/>
      <c r="AD83" s="32" t="n"/>
      <c r="AE83" s="32" t="n"/>
      <c r="AF83" s="32" t="n"/>
      <c r="AG83" s="32" t="n"/>
      <c r="AH83" s="32" t="n"/>
      <c r="AI83" s="32" t="n"/>
      <c r="AJ83" s="32" t="n"/>
      <c r="AK83" s="32" t="n"/>
      <c r="AL83" s="32" t="n"/>
      <c r="AM83" s="32" t="n"/>
      <c r="AN83" s="32" t="n"/>
      <c r="AO83" s="32" t="n"/>
      <c r="AP83" s="32" t="n"/>
      <c r="AQ83" s="32" t="n"/>
      <c r="AR83" s="32" t="n"/>
      <c r="AS83" s="32" t="n"/>
      <c r="AT83" s="32" t="n"/>
      <c r="AU83" s="32" t="n"/>
      <c r="AV83" s="32" t="n"/>
      <c r="AW83" s="32" t="n"/>
      <c r="AX83" s="32" t="n"/>
      <c r="AY83" s="32" t="n"/>
      <c r="BA83" s="35">
        <f>+Z83-SUM(D83:Y83)</f>
        <v/>
      </c>
    </row>
    <row r="84" ht="30" customFormat="1" customHeight="1" s="18">
      <c r="B84" s="88" t="n"/>
      <c r="C84" s="118" t="inlineStr">
        <is>
          <t>CURRENCY SWAPS 7</t>
        </is>
      </c>
      <c r="D84" s="99" t="n"/>
      <c r="E84" s="99" t="n"/>
      <c r="F84" s="99" t="n"/>
      <c r="G84" s="99" t="n"/>
      <c r="H84" s="99" t="n"/>
      <c r="I84" s="99" t="n"/>
      <c r="J84" s="99" t="n"/>
      <c r="K84" s="99" t="n"/>
      <c r="L84" s="99" t="n"/>
      <c r="M84" s="99" t="n"/>
      <c r="N84" s="99" t="n"/>
      <c r="O84" s="99" t="n"/>
      <c r="P84" s="99" t="n"/>
      <c r="Q84" s="99" t="n"/>
      <c r="R84" s="99" t="n"/>
      <c r="S84" s="99" t="n"/>
      <c r="T84" s="99" t="n"/>
      <c r="U84" s="99" t="n"/>
      <c r="V84" s="99" t="n"/>
      <c r="W84" s="99" t="n"/>
      <c r="X84" s="99" t="n"/>
      <c r="Y84" s="99" t="n"/>
      <c r="Z84" s="102" t="n"/>
      <c r="AA84" s="74" t="n"/>
      <c r="AB84" s="17" t="n"/>
      <c r="AC84" s="33" t="n"/>
      <c r="AD84" s="33" t="n"/>
      <c r="AE84" s="33" t="n"/>
      <c r="AF84" s="33" t="n"/>
      <c r="AG84" s="33" t="n"/>
      <c r="AH84" s="33" t="n"/>
      <c r="AI84" s="33" t="n"/>
      <c r="AJ84" s="33" t="n"/>
      <c r="AK84" s="33" t="n"/>
      <c r="AL84" s="33" t="n"/>
      <c r="AM84" s="33" t="n"/>
      <c r="AN84" s="33" t="n"/>
      <c r="AO84" s="33" t="n"/>
      <c r="AP84" s="33" t="n"/>
      <c r="AQ84" s="33" t="n"/>
      <c r="AR84" s="33" t="n"/>
      <c r="AS84" s="33" t="n"/>
      <c r="AT84" s="33" t="n"/>
      <c r="AU84" s="33" t="n"/>
      <c r="AV84" s="33" t="n"/>
      <c r="AW84" s="33" t="n"/>
      <c r="AX84" s="33" t="n"/>
      <c r="AY84" s="33" t="n"/>
      <c r="BA84" s="36">
        <f>+Z84-SUM(D84:Y84)</f>
        <v/>
      </c>
    </row>
    <row r="85" ht="17.1" customFormat="1" customHeight="1" s="15">
      <c r="B85" s="83" t="n"/>
      <c r="C85" s="55" t="inlineStr">
        <is>
          <t>with reporting dealers</t>
        </is>
      </c>
      <c r="D85" s="93" t="n">
        <v>9359.415596000001</v>
      </c>
      <c r="E85" s="93" t="n">
        <v>150.163927</v>
      </c>
      <c r="F85" s="93" t="n">
        <v>3637.173786</v>
      </c>
      <c r="G85" s="93" t="n">
        <v>1366.156002</v>
      </c>
      <c r="H85" s="93" t="n">
        <v>1256.97303</v>
      </c>
      <c r="I85" s="93" t="n">
        <v>18661.039169</v>
      </c>
      <c r="J85" s="93" t="n">
        <v>11833.747217</v>
      </c>
      <c r="K85" s="93" t="n">
        <v>535.640129</v>
      </c>
      <c r="L85" s="93" t="n">
        <v>148.403925</v>
      </c>
      <c r="M85" s="93" t="n">
        <v>7547.558182</v>
      </c>
      <c r="N85" s="93" t="n">
        <v>915.5966550000001</v>
      </c>
      <c r="O85" s="93" t="n">
        <v>270.738441</v>
      </c>
      <c r="P85" s="93" t="n">
        <v>662.293061</v>
      </c>
      <c r="Q85" s="93" t="n">
        <v>1742.364714</v>
      </c>
      <c r="R85" s="93" t="n">
        <v>8.714164999999999</v>
      </c>
      <c r="S85" s="93" t="n">
        <v>38.710703</v>
      </c>
      <c r="T85" s="93" t="n">
        <v>1094.757393</v>
      </c>
      <c r="U85" s="93" t="n">
        <v>931.855719</v>
      </c>
      <c r="V85" s="93" t="n">
        <v>150.483159</v>
      </c>
      <c r="W85" s="93" t="n">
        <v>57.472793</v>
      </c>
      <c r="X85" s="93" t="n">
        <v>556.390229</v>
      </c>
      <c r="Y85" s="93" t="n"/>
      <c r="Z85" s="95" t="n"/>
      <c r="AA85" s="75" t="n"/>
      <c r="AB85" s="14" t="n"/>
      <c r="AC85" s="32">
        <f>+D85-SUM(D86:D87)</f>
        <v/>
      </c>
      <c r="AD85" s="32">
        <f>+E85-SUM(E86:E87)</f>
        <v/>
      </c>
      <c r="AE85" s="32">
        <f>+F85-SUM(F86:F87)</f>
        <v/>
      </c>
      <c r="AF85" s="32">
        <f>+G85-SUM(G86:G87)</f>
        <v/>
      </c>
      <c r="AG85" s="32">
        <f>+H85-SUM(H86:H87)</f>
        <v/>
      </c>
      <c r="AH85" s="32">
        <f>+I85-SUM(I86:I87)</f>
        <v/>
      </c>
      <c r="AI85" s="32">
        <f>+J85-SUM(J86:J87)</f>
        <v/>
      </c>
      <c r="AJ85" s="32">
        <f>+K85-SUM(K86:K87)</f>
        <v/>
      </c>
      <c r="AK85" s="32">
        <f>+L85-SUM(L86:L87)</f>
        <v/>
      </c>
      <c r="AL85" s="32">
        <f>+M85-SUM(M86:M87)</f>
        <v/>
      </c>
      <c r="AM85" s="32">
        <f>+N85-SUM(N86:N87)</f>
        <v/>
      </c>
      <c r="AN85" s="32">
        <f>+O85-SUM(O86:O87)</f>
        <v/>
      </c>
      <c r="AO85" s="32">
        <f>+P85-SUM(P86:P87)</f>
        <v/>
      </c>
      <c r="AP85" s="32">
        <f>+Q85-SUM(Q86:Q87)</f>
        <v/>
      </c>
      <c r="AQ85" s="32">
        <f>+R85-SUM(R86:R87)</f>
        <v/>
      </c>
      <c r="AR85" s="32">
        <f>+S85-SUM(S86:S87)</f>
        <v/>
      </c>
      <c r="AS85" s="32">
        <f>+T85-SUM(T86:T87)</f>
        <v/>
      </c>
      <c r="AT85" s="32">
        <f>+U85-SUM(U86:U87)</f>
        <v/>
      </c>
      <c r="AU85" s="32">
        <f>+V85-SUM(V86:V87)</f>
        <v/>
      </c>
      <c r="AV85" s="32">
        <f>+W85-SUM(W86:W87)</f>
        <v/>
      </c>
      <c r="AW85" s="32">
        <f>+X85-SUM(X86:X87)</f>
        <v/>
      </c>
      <c r="AX85" s="32">
        <f>+Y85-SUM(Y86:Y87)</f>
        <v/>
      </c>
      <c r="AY85" s="32">
        <f>+Z85-SUM(Z86:Z87)</f>
        <v/>
      </c>
      <c r="BA85" s="32">
        <f>+Z85-SUM(D85:Y85)</f>
        <v/>
      </c>
    </row>
    <row r="86" ht="17.1" customFormat="1" customHeight="1" s="15">
      <c r="B86" s="84" t="n"/>
      <c r="C86" s="110" t="inlineStr">
        <is>
          <t xml:space="preserve">         local</t>
        </is>
      </c>
      <c r="D86" s="93" t="n">
        <v>1331.55538</v>
      </c>
      <c r="E86" s="93" t="n">
        <v>27.274422</v>
      </c>
      <c r="F86" s="93" t="n">
        <v>1872.462966</v>
      </c>
      <c r="G86" s="93" t="n">
        <v>693.248425</v>
      </c>
      <c r="H86" s="93" t="n">
        <v>520.2654209999999</v>
      </c>
      <c r="I86" s="93" t="n">
        <v>8481.695245999999</v>
      </c>
      <c r="J86" s="93" t="n">
        <v>5987.090312</v>
      </c>
      <c r="K86" s="93" t="n">
        <v>107.877373</v>
      </c>
      <c r="L86" s="93" t="n">
        <v>22.532528</v>
      </c>
      <c r="M86" s="93" t="n">
        <v>2672.106654</v>
      </c>
      <c r="N86" s="93" t="n">
        <v>714.121727</v>
      </c>
      <c r="O86" s="93" t="n">
        <v>88.032904</v>
      </c>
      <c r="P86" s="93" t="n">
        <v>264.400765</v>
      </c>
      <c r="Q86" s="93" t="n">
        <v>213.748502</v>
      </c>
      <c r="R86" s="93" t="n">
        <v>8.711789</v>
      </c>
      <c r="S86" s="93" t="n">
        <v>31.156318</v>
      </c>
      <c r="T86" s="93" t="n">
        <v>424.718218</v>
      </c>
      <c r="U86" s="93" t="n">
        <v>148.123651</v>
      </c>
      <c r="V86" s="93" t="n">
        <v>55.110317</v>
      </c>
      <c r="W86" s="93" t="n">
        <v>2.681238</v>
      </c>
      <c r="X86" s="93" t="n">
        <v>325.895103</v>
      </c>
      <c r="Y86" s="93" t="n"/>
      <c r="Z86" s="95" t="n"/>
      <c r="AA86" s="75" t="n"/>
      <c r="AB86" s="14" t="n"/>
      <c r="AC86" s="32" t="n"/>
      <c r="AD86" s="32" t="n"/>
      <c r="AE86" s="32" t="n"/>
      <c r="AF86" s="32" t="n"/>
      <c r="AG86" s="32" t="n"/>
      <c r="AH86" s="32" t="n"/>
      <c r="AI86" s="32" t="n"/>
      <c r="AJ86" s="32" t="n"/>
      <c r="AK86" s="32" t="n"/>
      <c r="AL86" s="32" t="n"/>
      <c r="AM86" s="32" t="n"/>
      <c r="AN86" s="32" t="n"/>
      <c r="AO86" s="32" t="n"/>
      <c r="AP86" s="32" t="n"/>
      <c r="AQ86" s="32" t="n"/>
      <c r="AR86" s="32" t="n"/>
      <c r="AS86" s="32" t="n"/>
      <c r="AT86" s="32" t="n"/>
      <c r="AU86" s="32" t="n"/>
      <c r="AV86" s="32" t="n"/>
      <c r="AW86" s="32" t="n"/>
      <c r="AX86" s="32" t="n"/>
      <c r="AY86" s="32" t="n"/>
      <c r="BA86" s="32">
        <f>+Z86-SUM(D86:Y86)</f>
        <v/>
      </c>
    </row>
    <row r="87" ht="17.1" customFormat="1" customHeight="1" s="15">
      <c r="B87" s="84" t="n"/>
      <c r="C87" s="110" t="inlineStr">
        <is>
          <t xml:space="preserve">         cross-border</t>
        </is>
      </c>
      <c r="D87" s="93" t="n">
        <v>8027.860212</v>
      </c>
      <c r="E87" s="93" t="n">
        <v>122.889503</v>
      </c>
      <c r="F87" s="93" t="n">
        <v>1764.710818</v>
      </c>
      <c r="G87" s="93" t="n">
        <v>672.907574</v>
      </c>
      <c r="H87" s="93" t="n">
        <v>736.7076049999999</v>
      </c>
      <c r="I87" s="93" t="n">
        <v>10179.343914</v>
      </c>
      <c r="J87" s="93" t="n">
        <v>5846.656905</v>
      </c>
      <c r="K87" s="93" t="n">
        <v>427.762755</v>
      </c>
      <c r="L87" s="93" t="n">
        <v>125.871395</v>
      </c>
      <c r="M87" s="93" t="n">
        <v>4875.451525</v>
      </c>
      <c r="N87" s="93" t="n">
        <v>201.474925</v>
      </c>
      <c r="O87" s="93" t="n">
        <v>182.705536</v>
      </c>
      <c r="P87" s="93" t="n">
        <v>397.892294</v>
      </c>
      <c r="Q87" s="93" t="n">
        <v>1528.61621</v>
      </c>
      <c r="R87" s="93" t="n">
        <v>0.002376</v>
      </c>
      <c r="S87" s="93" t="n">
        <v>7.554384</v>
      </c>
      <c r="T87" s="93" t="n">
        <v>670.039173</v>
      </c>
      <c r="U87" s="93" t="n">
        <v>783.732067</v>
      </c>
      <c r="V87" s="93" t="n">
        <v>95.37284099999999</v>
      </c>
      <c r="W87" s="93" t="n">
        <v>54.791555</v>
      </c>
      <c r="X87" s="93" t="n">
        <v>230.495126</v>
      </c>
      <c r="Y87" s="93" t="n"/>
      <c r="Z87" s="95" t="n"/>
      <c r="AA87" s="75" t="n"/>
      <c r="AB87" s="14" t="n"/>
      <c r="AC87" s="32" t="n"/>
      <c r="AD87" s="32" t="n"/>
      <c r="AE87" s="32" t="n"/>
      <c r="AF87" s="32" t="n"/>
      <c r="AG87" s="32" t="n"/>
      <c r="AH87" s="32" t="n"/>
      <c r="AI87" s="32" t="n"/>
      <c r="AJ87" s="32" t="n"/>
      <c r="AK87" s="32" t="n"/>
      <c r="AL87" s="32" t="n"/>
      <c r="AM87" s="32" t="n"/>
      <c r="AN87" s="32" t="n"/>
      <c r="AO87" s="32" t="n"/>
      <c r="AP87" s="32" t="n"/>
      <c r="AQ87" s="32" t="n"/>
      <c r="AR87" s="32" t="n"/>
      <c r="AS87" s="32" t="n"/>
      <c r="AT87" s="32" t="n"/>
      <c r="AU87" s="32" t="n"/>
      <c r="AV87" s="32" t="n"/>
      <c r="AW87" s="32" t="n"/>
      <c r="AX87" s="32" t="n"/>
      <c r="AY87" s="32" t="n"/>
      <c r="BA87" s="32">
        <f>+Z87-SUM(D87:Y87)</f>
        <v/>
      </c>
    </row>
    <row r="88" ht="30" customFormat="1" customHeight="1" s="15">
      <c r="B88" s="83" t="n"/>
      <c r="C88" s="55" t="inlineStr">
        <is>
          <t>with other financial institutions</t>
        </is>
      </c>
      <c r="D88" s="93" t="n">
        <v>13594.94581</v>
      </c>
      <c r="E88" s="93" t="n">
        <v>32.562516</v>
      </c>
      <c r="F88" s="93" t="n">
        <v>1807.511411</v>
      </c>
      <c r="G88" s="93" t="n">
        <v>444.660621</v>
      </c>
      <c r="H88" s="93" t="n">
        <v>1096.499064</v>
      </c>
      <c r="I88" s="93" t="n">
        <v>11802.655958</v>
      </c>
      <c r="J88" s="93" t="n">
        <v>2975.969895</v>
      </c>
      <c r="K88" s="93" t="n">
        <v>757.389647</v>
      </c>
      <c r="L88" s="93" t="n">
        <v>229.464267</v>
      </c>
      <c r="M88" s="93" t="n">
        <v>5679.15334</v>
      </c>
      <c r="N88" s="93" t="n">
        <v>759.175583</v>
      </c>
      <c r="O88" s="93" t="n">
        <v>170.924626</v>
      </c>
      <c r="P88" s="93" t="n">
        <v>377.05835</v>
      </c>
      <c r="Q88" s="93" t="n">
        <v>3173.063803</v>
      </c>
      <c r="R88" s="93" t="n">
        <v>103.368421</v>
      </c>
      <c r="S88" s="93" t="n">
        <v>83.20058899999999</v>
      </c>
      <c r="T88" s="93" t="n">
        <v>802.965017</v>
      </c>
      <c r="U88" s="93" t="n">
        <v>1460.317799</v>
      </c>
      <c r="V88" s="93" t="n">
        <v>200.867214</v>
      </c>
      <c r="W88" s="93" t="n">
        <v>105.761926</v>
      </c>
      <c r="X88" s="93" t="n">
        <v>518.8876729999999</v>
      </c>
      <c r="Y88" s="93" t="n"/>
      <c r="Z88" s="95" t="n"/>
      <c r="AA88" s="75" t="n"/>
      <c r="AB88" s="14" t="n"/>
      <c r="AC88" s="32">
        <f>+D88-SUM(D89:D90)</f>
        <v/>
      </c>
      <c r="AD88" s="32">
        <f>+E88-SUM(E89:E90)</f>
        <v/>
      </c>
      <c r="AE88" s="32">
        <f>+F88-SUM(F89:F90)</f>
        <v/>
      </c>
      <c r="AF88" s="32">
        <f>+G88-SUM(G89:G90)</f>
        <v/>
      </c>
      <c r="AG88" s="32">
        <f>+H88-SUM(H89:H90)</f>
        <v/>
      </c>
      <c r="AH88" s="32">
        <f>+I88-SUM(I89:I90)</f>
        <v/>
      </c>
      <c r="AI88" s="32">
        <f>+J88-SUM(J89:J90)</f>
        <v/>
      </c>
      <c r="AJ88" s="32">
        <f>+K88-SUM(K89:K90)</f>
        <v/>
      </c>
      <c r="AK88" s="32">
        <f>+L88-SUM(L89:L90)</f>
        <v/>
      </c>
      <c r="AL88" s="32">
        <f>+M88-SUM(M89:M90)</f>
        <v/>
      </c>
      <c r="AM88" s="32">
        <f>+N88-SUM(N89:N90)</f>
        <v/>
      </c>
      <c r="AN88" s="32">
        <f>+O88-SUM(O89:O90)</f>
        <v/>
      </c>
      <c r="AO88" s="32">
        <f>+P88-SUM(P89:P90)</f>
        <v/>
      </c>
      <c r="AP88" s="32">
        <f>+Q88-SUM(Q89:Q90)</f>
        <v/>
      </c>
      <c r="AQ88" s="32">
        <f>+R88-SUM(R89:R90)</f>
        <v/>
      </c>
      <c r="AR88" s="32">
        <f>+S88-SUM(S89:S90)</f>
        <v/>
      </c>
      <c r="AS88" s="32">
        <f>+T88-SUM(T89:T90)</f>
        <v/>
      </c>
      <c r="AT88" s="32">
        <f>+U88-SUM(U89:U90)</f>
        <v/>
      </c>
      <c r="AU88" s="32">
        <f>+V88-SUM(V89:V90)</f>
        <v/>
      </c>
      <c r="AV88" s="32">
        <f>+W88-SUM(W89:W90)</f>
        <v/>
      </c>
      <c r="AW88" s="32">
        <f>+X88-SUM(X89:X90)</f>
        <v/>
      </c>
      <c r="AX88" s="32">
        <f>+Y88-SUM(Y89:Y90)</f>
        <v/>
      </c>
      <c r="AY88" s="32">
        <f>+Z88-SUM(Z89:Z90)</f>
        <v/>
      </c>
      <c r="BA88" s="32">
        <f>+Z88-SUM(D88:Y88)</f>
        <v/>
      </c>
    </row>
    <row r="89" ht="17.1" customFormat="1" customHeight="1" s="15">
      <c r="B89" s="83" t="n"/>
      <c r="C89" s="110" t="inlineStr">
        <is>
          <t xml:space="preserve">         local</t>
        </is>
      </c>
      <c r="D89" s="93" t="n">
        <v>163.754069</v>
      </c>
      <c r="E89" s="93" t="n">
        <v>31.677992</v>
      </c>
      <c r="F89" s="93" t="n">
        <v>569.195846</v>
      </c>
      <c r="G89" s="93" t="n">
        <v>40.29395</v>
      </c>
      <c r="H89" s="93" t="n">
        <v>222.256867</v>
      </c>
      <c r="I89" s="93" t="n">
        <v>1603.284881</v>
      </c>
      <c r="J89" s="93" t="n">
        <v>1237.605368</v>
      </c>
      <c r="K89" s="93" t="n">
        <v>43.861166</v>
      </c>
      <c r="L89" s="93" t="n">
        <v>0.758888</v>
      </c>
      <c r="M89" s="93" t="n">
        <v>942.448563</v>
      </c>
      <c r="N89" s="93" t="n">
        <v>171.280488</v>
      </c>
      <c r="O89" s="93" t="n">
        <v>29.800124</v>
      </c>
      <c r="P89" s="93" t="n">
        <v>0.388888</v>
      </c>
      <c r="Q89" s="93" t="n">
        <v>152.299902</v>
      </c>
      <c r="R89" s="93" t="n">
        <v>103.368421</v>
      </c>
      <c r="S89" s="93" t="n">
        <v>43.68421</v>
      </c>
      <c r="T89" s="93" t="n">
        <v>227.462355</v>
      </c>
      <c r="U89" s="93" t="n">
        <v>59.838664</v>
      </c>
      <c r="V89" s="93" t="n">
        <v>134.834471</v>
      </c>
      <c r="W89" s="93" t="n">
        <v>16.197926</v>
      </c>
      <c r="X89" s="93" t="n">
        <v>405.932991</v>
      </c>
      <c r="Y89" s="93" t="n"/>
      <c r="Z89" s="95" t="n"/>
      <c r="AA89" s="75" t="n"/>
      <c r="AB89" s="14" t="n"/>
      <c r="AC89" s="32" t="n"/>
      <c r="AD89" s="32" t="n"/>
      <c r="AE89" s="32" t="n"/>
      <c r="AF89" s="32" t="n"/>
      <c r="AG89" s="32" t="n"/>
      <c r="AH89" s="32" t="n"/>
      <c r="AI89" s="32" t="n"/>
      <c r="AJ89" s="32" t="n"/>
      <c r="AK89" s="32" t="n"/>
      <c r="AL89" s="32" t="n"/>
      <c r="AM89" s="32" t="n"/>
      <c r="AN89" s="32" t="n"/>
      <c r="AO89" s="32" t="n"/>
      <c r="AP89" s="32" t="n"/>
      <c r="AQ89" s="32" t="n"/>
      <c r="AR89" s="32" t="n"/>
      <c r="AS89" s="32" t="n"/>
      <c r="AT89" s="32" t="n"/>
      <c r="AU89" s="32" t="n"/>
      <c r="AV89" s="32" t="n"/>
      <c r="AW89" s="32" t="n"/>
      <c r="AX89" s="32" t="n"/>
      <c r="AY89" s="32" t="n"/>
      <c r="BA89" s="32">
        <f>+Z89-SUM(D89:Y89)</f>
        <v/>
      </c>
    </row>
    <row r="90" ht="17.1" customFormat="1" customHeight="1" s="15">
      <c r="B90" s="83" t="n"/>
      <c r="C90" s="110" t="inlineStr">
        <is>
          <t xml:space="preserve">         cross-border</t>
        </is>
      </c>
      <c r="D90" s="93" t="n">
        <v>13431.19174</v>
      </c>
      <c r="E90" s="93" t="n">
        <v>0.884524</v>
      </c>
      <c r="F90" s="93" t="n">
        <v>1238.315564</v>
      </c>
      <c r="G90" s="93" t="n">
        <v>404.366671</v>
      </c>
      <c r="H90" s="93" t="n">
        <v>874.242195</v>
      </c>
      <c r="I90" s="93" t="n">
        <v>10199.371071</v>
      </c>
      <c r="J90" s="93" t="n">
        <v>1738.364525</v>
      </c>
      <c r="K90" s="93" t="n">
        <v>713.5284810000001</v>
      </c>
      <c r="L90" s="93" t="n">
        <v>228.705379</v>
      </c>
      <c r="M90" s="93" t="n">
        <v>4736.702143</v>
      </c>
      <c r="N90" s="93" t="n">
        <v>587.895094</v>
      </c>
      <c r="O90" s="93" t="n">
        <v>141.1245</v>
      </c>
      <c r="P90" s="93" t="n">
        <v>376.669461</v>
      </c>
      <c r="Q90" s="93" t="n">
        <v>3020.7639</v>
      </c>
      <c r="R90" s="93" t="n">
        <v>0</v>
      </c>
      <c r="S90" s="93" t="n">
        <v>39.516378</v>
      </c>
      <c r="T90" s="93" t="n">
        <v>575.497399</v>
      </c>
      <c r="U90" s="93" t="n">
        <v>1400.479134</v>
      </c>
      <c r="V90" s="93" t="n">
        <v>66.032741</v>
      </c>
      <c r="W90" s="93" t="n">
        <v>89.56399999999999</v>
      </c>
      <c r="X90" s="93" t="n">
        <v>112.954681</v>
      </c>
      <c r="Y90" s="93" t="n"/>
      <c r="Z90" s="95" t="n"/>
      <c r="AA90" s="75" t="n"/>
      <c r="AB90" s="14" t="n"/>
      <c r="AC90" s="32" t="n"/>
      <c r="AD90" s="32" t="n"/>
      <c r="AE90" s="32" t="n"/>
      <c r="AF90" s="32" t="n"/>
      <c r="AG90" s="32" t="n"/>
      <c r="AH90" s="32" t="n"/>
      <c r="AI90" s="32" t="n"/>
      <c r="AJ90" s="32" t="n"/>
      <c r="AK90" s="32" t="n"/>
      <c r="AL90" s="32" t="n"/>
      <c r="AM90" s="32" t="n"/>
      <c r="AN90" s="32" t="n"/>
      <c r="AO90" s="32" t="n"/>
      <c r="AP90" s="32" t="n"/>
      <c r="AQ90" s="32" t="n"/>
      <c r="AR90" s="32" t="n"/>
      <c r="AS90" s="32" t="n"/>
      <c r="AT90" s="32" t="n"/>
      <c r="AU90" s="32" t="n"/>
      <c r="AV90" s="32" t="n"/>
      <c r="AW90" s="32" t="n"/>
      <c r="AX90" s="32" t="n"/>
      <c r="AY90" s="32" t="n"/>
      <c r="BA90" s="32">
        <f>+Z90-SUM(D90:Y90)</f>
        <v/>
      </c>
    </row>
    <row r="91" ht="14.25" customFormat="1" customHeight="1" s="18">
      <c r="B91" s="85" t="n"/>
      <c r="C91" s="86" t="inlineStr">
        <is>
          <t xml:space="preserve">         non-reporting banks</t>
        </is>
      </c>
      <c r="D91" s="97" t="n">
        <v>12780.18409</v>
      </c>
      <c r="E91" s="97" t="n">
        <v>29.733251</v>
      </c>
      <c r="F91" s="97" t="n">
        <v>340.401781</v>
      </c>
      <c r="G91" s="97" t="n">
        <v>288.189999</v>
      </c>
      <c r="H91" s="97" t="n">
        <v>689.426019</v>
      </c>
      <c r="I91" s="97" t="n">
        <v>6692.72403</v>
      </c>
      <c r="J91" s="97" t="n">
        <v>1306.698157</v>
      </c>
      <c r="K91" s="97" t="n">
        <v>712.214172</v>
      </c>
      <c r="L91" s="97" t="n">
        <v>196.296772</v>
      </c>
      <c r="M91" s="97" t="n">
        <v>3547.458929</v>
      </c>
      <c r="N91" s="97" t="n">
        <v>69.373591</v>
      </c>
      <c r="O91" s="97" t="n">
        <v>122.897229</v>
      </c>
      <c r="P91" s="97" t="n">
        <v>146.884581</v>
      </c>
      <c r="Q91" s="97" t="n">
        <v>2725.863847</v>
      </c>
      <c r="R91" s="97" t="n">
        <v>103.368421</v>
      </c>
      <c r="S91" s="97" t="n">
        <v>61.884059</v>
      </c>
      <c r="T91" s="97" t="n">
        <v>369.541914</v>
      </c>
      <c r="U91" s="97" t="n">
        <v>1285.292348</v>
      </c>
      <c r="V91" s="97" t="n">
        <v>149.992311</v>
      </c>
      <c r="W91" s="97" t="n">
        <v>105.218703</v>
      </c>
      <c r="X91" s="97" t="n">
        <v>391.443011</v>
      </c>
      <c r="Y91" s="97" t="n"/>
      <c r="Z91" s="95" t="n"/>
      <c r="AA91" s="76" t="n"/>
      <c r="AB91" s="17" t="n"/>
      <c r="AC91" s="33">
        <f>+D88-SUM(D91:D96)</f>
        <v/>
      </c>
      <c r="AD91" s="33">
        <f>+E88-SUM(E91:E96)</f>
        <v/>
      </c>
      <c r="AE91" s="33">
        <f>+F88-SUM(F91:F96)</f>
        <v/>
      </c>
      <c r="AF91" s="33">
        <f>+G88-SUM(G91:G96)</f>
        <v/>
      </c>
      <c r="AG91" s="33">
        <f>+H88-SUM(H91:H96)</f>
        <v/>
      </c>
      <c r="AH91" s="33">
        <f>+I88-SUM(I91:I96)</f>
        <v/>
      </c>
      <c r="AI91" s="33">
        <f>+J88-SUM(J91:J96)</f>
        <v/>
      </c>
      <c r="AJ91" s="33">
        <f>+K88-SUM(K91:K96)</f>
        <v/>
      </c>
      <c r="AK91" s="33">
        <f>+L88-SUM(L91:L96)</f>
        <v/>
      </c>
      <c r="AL91" s="33">
        <f>+M88-SUM(M91:M96)</f>
        <v/>
      </c>
      <c r="AM91" s="33">
        <f>+N88-SUM(N91:N96)</f>
        <v/>
      </c>
      <c r="AN91" s="33">
        <f>+O88-SUM(O91:O96)</f>
        <v/>
      </c>
      <c r="AO91" s="33">
        <f>+P88-SUM(P91:P96)</f>
        <v/>
      </c>
      <c r="AP91" s="33">
        <f>+Q88-SUM(Q91:Q96)</f>
        <v/>
      </c>
      <c r="AQ91" s="33">
        <f>+R88-SUM(R91:R96)</f>
        <v/>
      </c>
      <c r="AR91" s="33">
        <f>+S88-SUM(S91:S96)</f>
        <v/>
      </c>
      <c r="AS91" s="33">
        <f>+T88-SUM(T91:T96)</f>
        <v/>
      </c>
      <c r="AT91" s="33">
        <f>+U88-SUM(U91:U96)</f>
        <v/>
      </c>
      <c r="AU91" s="33">
        <f>+V88-SUM(V91:V96)</f>
        <v/>
      </c>
      <c r="AV91" s="33">
        <f>+W88-SUM(W91:W96)</f>
        <v/>
      </c>
      <c r="AW91" s="33">
        <f>+X88-SUM(X91:X96)</f>
        <v/>
      </c>
      <c r="AX91" s="33">
        <f>+Y88-SUM(Y91:Y96)</f>
        <v/>
      </c>
      <c r="AY91" s="33">
        <f>+Z88-SUM(Z91:Z96)</f>
        <v/>
      </c>
      <c r="BA91" s="33">
        <f>+Z91-SUM(D91:Y91)</f>
        <v/>
      </c>
    </row>
    <row r="92" ht="17.1" customFormat="1" customHeight="1" s="15">
      <c r="B92" s="84" t="n"/>
      <c r="C92" s="110" t="inlineStr">
        <is>
          <t xml:space="preserve">         institutional investors</t>
        </is>
      </c>
      <c r="D92" s="93" t="n">
        <v>391.172882</v>
      </c>
      <c r="E92" s="93" t="n">
        <v>2.638789</v>
      </c>
      <c r="F92" s="93" t="n">
        <v>332.781957</v>
      </c>
      <c r="G92" s="93" t="n">
        <v>9.536339</v>
      </c>
      <c r="H92" s="93" t="n">
        <v>251.156655</v>
      </c>
      <c r="I92" s="93" t="n">
        <v>1290.386793</v>
      </c>
      <c r="J92" s="93" t="n">
        <v>979.5643690000001</v>
      </c>
      <c r="K92" s="93" t="n">
        <v>39.415475</v>
      </c>
      <c r="L92" s="93" t="n">
        <v>21.920276</v>
      </c>
      <c r="M92" s="93" t="n">
        <v>896.40841</v>
      </c>
      <c r="N92" s="93" t="n">
        <v>181.22033</v>
      </c>
      <c r="O92" s="93" t="n">
        <v>16.523809</v>
      </c>
      <c r="P92" s="93" t="n">
        <v>140.329545</v>
      </c>
      <c r="Q92" s="93" t="n">
        <v>131.743802</v>
      </c>
      <c r="R92" s="93" t="n">
        <v>0</v>
      </c>
      <c r="S92" s="93" t="n">
        <v>20.790213</v>
      </c>
      <c r="T92" s="93" t="n">
        <v>186.250279</v>
      </c>
      <c r="U92" s="93" t="n">
        <v>24.817249</v>
      </c>
      <c r="V92" s="93" t="n">
        <v>16.911607</v>
      </c>
      <c r="W92" s="93" t="n">
        <v>0.543222</v>
      </c>
      <c r="X92" s="93" t="n">
        <v>75.576605</v>
      </c>
      <c r="Y92" s="93" t="n"/>
      <c r="Z92" s="94" t="n"/>
      <c r="AA92" s="75" t="n"/>
      <c r="AB92" s="14" t="n"/>
      <c r="AC92" s="32" t="n"/>
      <c r="AD92" s="32" t="n"/>
      <c r="AE92" s="32" t="n"/>
      <c r="AF92" s="32" t="n"/>
      <c r="AG92" s="32" t="n"/>
      <c r="AH92" s="32" t="n"/>
      <c r="AI92" s="32" t="n"/>
      <c r="AJ92" s="32" t="n"/>
      <c r="AK92" s="32" t="n"/>
      <c r="AL92" s="32" t="n"/>
      <c r="AM92" s="32" t="n"/>
      <c r="AN92" s="32" t="n"/>
      <c r="AO92" s="32" t="n"/>
      <c r="AP92" s="32" t="n"/>
      <c r="AQ92" s="32" t="n"/>
      <c r="AR92" s="32" t="n"/>
      <c r="AS92" s="32" t="n"/>
      <c r="AT92" s="32" t="n"/>
      <c r="AU92" s="32" t="n"/>
      <c r="AV92" s="32" t="n"/>
      <c r="AW92" s="32" t="n"/>
      <c r="AX92" s="32" t="n"/>
      <c r="AY92" s="32" t="n"/>
      <c r="BA92" s="32">
        <f>+Z92-SUM(D92:Y92)</f>
        <v/>
      </c>
    </row>
    <row r="93" ht="17.1" customFormat="1" customHeight="1" s="15">
      <c r="B93" s="84" t="n"/>
      <c r="C93" s="110" t="inlineStr">
        <is>
          <t xml:space="preserve">         hedge funds and proprietary trading firms</t>
        </is>
      </c>
      <c r="D93" s="93" t="n">
        <v>266.133039</v>
      </c>
      <c r="E93" s="93" t="n">
        <v>0.190476</v>
      </c>
      <c r="F93" s="93" t="n">
        <v>595.68717</v>
      </c>
      <c r="G93" s="93" t="n">
        <v>50.637633</v>
      </c>
      <c r="H93" s="93" t="n">
        <v>35.097302</v>
      </c>
      <c r="I93" s="93" t="n">
        <v>811.814136</v>
      </c>
      <c r="J93" s="93" t="n">
        <v>346.420916</v>
      </c>
      <c r="K93" s="93" t="n">
        <v>0</v>
      </c>
      <c r="L93" s="93" t="n">
        <v>1.225</v>
      </c>
      <c r="M93" s="93" t="n">
        <v>935.3831259999999</v>
      </c>
      <c r="N93" s="93" t="n">
        <v>28.525273</v>
      </c>
      <c r="O93" s="93" t="n">
        <v>27.834413</v>
      </c>
      <c r="P93" s="93" t="n">
        <v>42.221043</v>
      </c>
      <c r="Q93" s="93" t="n">
        <v>243.53759</v>
      </c>
      <c r="R93" s="93" t="n">
        <v>0</v>
      </c>
      <c r="S93" s="93" t="n">
        <v>0</v>
      </c>
      <c r="T93" s="93" t="n">
        <v>121.603671</v>
      </c>
      <c r="U93" s="93" t="n">
        <v>33.608876</v>
      </c>
      <c r="V93" s="93" t="n">
        <v>26.30827</v>
      </c>
      <c r="W93" s="93" t="n">
        <v>0</v>
      </c>
      <c r="X93" s="93" t="n">
        <v>1.483494</v>
      </c>
      <c r="Y93" s="93" t="n"/>
      <c r="Z93" s="94" t="n"/>
      <c r="AA93" s="75" t="n"/>
      <c r="AB93" s="14" t="n"/>
      <c r="AC93" s="32" t="n"/>
      <c r="AD93" s="32" t="n"/>
      <c r="AE93" s="32" t="n"/>
      <c r="AF93" s="32" t="n"/>
      <c r="AG93" s="32" t="n"/>
      <c r="AH93" s="32" t="n"/>
      <c r="AI93" s="32" t="n"/>
      <c r="AJ93" s="32" t="n"/>
      <c r="AK93" s="32" t="n"/>
      <c r="AL93" s="32" t="n"/>
      <c r="AM93" s="32" t="n"/>
      <c r="AN93" s="32" t="n"/>
      <c r="AO93" s="32" t="n"/>
      <c r="AP93" s="32" t="n"/>
      <c r="AQ93" s="32" t="n"/>
      <c r="AR93" s="32" t="n"/>
      <c r="AS93" s="32" t="n"/>
      <c r="AT93" s="32" t="n"/>
      <c r="AU93" s="32" t="n"/>
      <c r="AV93" s="32" t="n"/>
      <c r="AW93" s="32" t="n"/>
      <c r="AX93" s="32" t="n"/>
      <c r="AY93" s="32" t="n"/>
      <c r="BA93" s="32">
        <f>+Z93-SUM(D93:Y93)</f>
        <v/>
      </c>
    </row>
    <row r="94" ht="17.1" customFormat="1" customHeight="1" s="15">
      <c r="B94" s="84" t="n"/>
      <c r="C94" s="110" t="inlineStr">
        <is>
          <t xml:space="preserve">         official sector financial institutions</t>
        </is>
      </c>
      <c r="D94" s="93" t="n">
        <v>66.673905</v>
      </c>
      <c r="E94" s="93" t="n">
        <v>0</v>
      </c>
      <c r="F94" s="93" t="n">
        <v>199.651315</v>
      </c>
      <c r="G94" s="93" t="n">
        <v>9.473684</v>
      </c>
      <c r="H94" s="93" t="n">
        <v>64.967265</v>
      </c>
      <c r="I94" s="93" t="n">
        <v>2137.683193</v>
      </c>
      <c r="J94" s="93" t="n">
        <v>2.271052</v>
      </c>
      <c r="K94" s="93" t="n">
        <v>0</v>
      </c>
      <c r="L94" s="93" t="n">
        <v>1.502436</v>
      </c>
      <c r="M94" s="93" t="n">
        <v>0</v>
      </c>
      <c r="N94" s="93" t="n">
        <v>85.31801900000001</v>
      </c>
      <c r="O94" s="93" t="n">
        <v>1.526315</v>
      </c>
      <c r="P94" s="93" t="n">
        <v>0</v>
      </c>
      <c r="Q94" s="93" t="n">
        <v>58.820893</v>
      </c>
      <c r="R94" s="93" t="n">
        <v>0</v>
      </c>
      <c r="S94" s="93" t="n">
        <v>0</v>
      </c>
      <c r="T94" s="93" t="n">
        <v>52.631578</v>
      </c>
      <c r="U94" s="93" t="n">
        <v>108.553727</v>
      </c>
      <c r="V94" s="93" t="n">
        <v>7.055023</v>
      </c>
      <c r="W94" s="93" t="n">
        <v>0</v>
      </c>
      <c r="X94" s="93" t="n">
        <v>0</v>
      </c>
      <c r="Y94" s="93" t="n"/>
      <c r="Z94" s="94" t="n"/>
      <c r="AA94" s="75" t="n"/>
      <c r="AB94" s="14" t="n"/>
      <c r="AC94" s="32" t="n"/>
      <c r="AD94" s="32" t="n"/>
      <c r="AE94" s="32" t="n"/>
      <c r="AF94" s="32" t="n"/>
      <c r="AG94" s="32" t="n"/>
      <c r="AH94" s="32" t="n"/>
      <c r="AI94" s="32" t="n"/>
      <c r="AJ94" s="32" t="n"/>
      <c r="AK94" s="32" t="n"/>
      <c r="AL94" s="32" t="n"/>
      <c r="AM94" s="32" t="n"/>
      <c r="AN94" s="32" t="n"/>
      <c r="AO94" s="32" t="n"/>
      <c r="AP94" s="32" t="n"/>
      <c r="AQ94" s="32" t="n"/>
      <c r="AR94" s="32" t="n"/>
      <c r="AS94" s="32" t="n"/>
      <c r="AT94" s="32" t="n"/>
      <c r="AU94" s="32" t="n"/>
      <c r="AV94" s="32" t="n"/>
      <c r="AW94" s="32" t="n"/>
      <c r="AX94" s="32" t="n"/>
      <c r="AY94" s="32" t="n"/>
      <c r="BA94" s="32">
        <f>+Z94-SUM(D94:Y94)</f>
        <v/>
      </c>
    </row>
    <row r="95" ht="17.1" customFormat="1" customHeight="1" s="15">
      <c r="B95" s="84" t="n"/>
      <c r="C95" s="110" t="inlineStr">
        <is>
          <t xml:space="preserve">         others</t>
        </is>
      </c>
      <c r="D95" s="93" t="n">
        <v>245.899842</v>
      </c>
      <c r="E95" s="93" t="n">
        <v>140.864398</v>
      </c>
      <c r="F95" s="93" t="n">
        <v>783.0103449999999</v>
      </c>
      <c r="G95" s="93" t="n">
        <v>179.586147</v>
      </c>
      <c r="H95" s="93" t="n">
        <v>222.231455</v>
      </c>
      <c r="I95" s="93" t="n">
        <v>797.665931</v>
      </c>
      <c r="J95" s="93" t="n">
        <v>510.117051</v>
      </c>
      <c r="K95" s="93" t="n">
        <v>21.512777</v>
      </c>
      <c r="L95" s="93" t="n">
        <v>32.338071</v>
      </c>
      <c r="M95" s="93" t="n">
        <v>277.035446</v>
      </c>
      <c r="N95" s="93" t="n">
        <v>234.444928</v>
      </c>
      <c r="O95" s="93" t="n">
        <v>47.404442</v>
      </c>
      <c r="P95" s="93" t="n">
        <v>200.169338</v>
      </c>
      <c r="Q95" s="93" t="n">
        <v>77.237943</v>
      </c>
      <c r="R95" s="93" t="n">
        <v>0</v>
      </c>
      <c r="S95" s="93" t="n">
        <v>0</v>
      </c>
      <c r="T95" s="93" t="n">
        <v>268.848509</v>
      </c>
      <c r="U95" s="93" t="n">
        <v>32.180302</v>
      </c>
      <c r="V95" s="93" t="n">
        <v>27.923992</v>
      </c>
      <c r="W95" s="93" t="n">
        <v>11.362021</v>
      </c>
      <c r="X95" s="93" t="n">
        <v>403.984713</v>
      </c>
      <c r="Y95" s="93" t="n"/>
      <c r="Z95" s="94" t="n"/>
      <c r="AA95" s="75" t="n"/>
      <c r="AB95" s="14" t="n"/>
      <c r="AC95" s="32" t="n"/>
      <c r="AD95" s="32" t="n"/>
      <c r="AE95" s="32" t="n"/>
      <c r="AF95" s="32" t="n"/>
      <c r="AG95" s="32" t="n"/>
      <c r="AH95" s="32" t="n"/>
      <c r="AI95" s="32" t="n"/>
      <c r="AJ95" s="32" t="n"/>
      <c r="AK95" s="32" t="n"/>
      <c r="AL95" s="32" t="n"/>
      <c r="AM95" s="32" t="n"/>
      <c r="AN95" s="32" t="n"/>
      <c r="AO95" s="32" t="n"/>
      <c r="AP95" s="32" t="n"/>
      <c r="AQ95" s="32" t="n"/>
      <c r="AR95" s="32" t="n"/>
      <c r="AS95" s="32" t="n"/>
      <c r="AT95" s="32" t="n"/>
      <c r="AU95" s="32" t="n"/>
      <c r="AV95" s="32" t="n"/>
      <c r="AW95" s="32" t="n"/>
      <c r="AX95" s="32" t="n"/>
      <c r="AY95" s="32" t="n"/>
      <c r="BA95" s="32">
        <f>+Z95-SUM(D95:Y95)</f>
        <v/>
      </c>
    </row>
    <row r="96" ht="17.1" customFormat="1" customHeight="1" s="15">
      <c r="B96" s="84" t="n"/>
      <c r="C96" s="110" t="inlineStr">
        <is>
          <t xml:space="preserve">         undistributed</t>
        </is>
      </c>
      <c r="D96" s="93" t="n">
        <v>17.761904</v>
      </c>
      <c r="E96" s="93" t="n">
        <v>0</v>
      </c>
      <c r="F96" s="93" t="n">
        <v>23.507935</v>
      </c>
      <c r="G96" s="93" t="n">
        <v>3.095238</v>
      </c>
      <c r="H96" s="93" t="n">
        <v>0</v>
      </c>
      <c r="I96" s="93" t="n">
        <v>44.111578</v>
      </c>
      <c r="J96" s="93" t="n">
        <v>77.177944</v>
      </c>
      <c r="K96" s="93" t="n">
        <v>0</v>
      </c>
      <c r="L96" s="93" t="n">
        <v>0</v>
      </c>
      <c r="M96" s="93" t="n">
        <v>100.648278</v>
      </c>
      <c r="N96" s="93" t="n">
        <v>0</v>
      </c>
      <c r="O96" s="93" t="n">
        <v>0</v>
      </c>
      <c r="P96" s="93" t="n">
        <v>31.722222</v>
      </c>
      <c r="Q96" s="93" t="n">
        <v>0</v>
      </c>
      <c r="R96" s="93" t="n">
        <v>0</v>
      </c>
      <c r="S96" s="93" t="n">
        <v>0</v>
      </c>
      <c r="T96" s="93" t="n">
        <v>0.65873</v>
      </c>
      <c r="U96" s="93" t="n">
        <v>0</v>
      </c>
      <c r="V96" s="93" t="n">
        <v>0</v>
      </c>
      <c r="W96" s="93" t="n">
        <v>0</v>
      </c>
      <c r="X96" s="93" t="n">
        <v>0</v>
      </c>
      <c r="Y96" s="93" t="n"/>
      <c r="Z96" s="94" t="n"/>
      <c r="AA96" s="75" t="n"/>
      <c r="AB96" s="14" t="n"/>
      <c r="AC96" s="32" t="n"/>
      <c r="AD96" s="32" t="n"/>
      <c r="AE96" s="32" t="n"/>
      <c r="AF96" s="32" t="n"/>
      <c r="AG96" s="32" t="n"/>
      <c r="AH96" s="32" t="n"/>
      <c r="AI96" s="32" t="n"/>
      <c r="AJ96" s="32" t="n"/>
      <c r="AK96" s="32" t="n"/>
      <c r="AL96" s="32" t="n"/>
      <c r="AM96" s="32" t="n"/>
      <c r="AN96" s="32" t="n"/>
      <c r="AO96" s="32" t="n"/>
      <c r="AP96" s="32" t="n"/>
      <c r="AQ96" s="32" t="n"/>
      <c r="AR96" s="32" t="n"/>
      <c r="AS96" s="32" t="n"/>
      <c r="AT96" s="32" t="n"/>
      <c r="AU96" s="32" t="n"/>
      <c r="AV96" s="32" t="n"/>
      <c r="AW96" s="32" t="n"/>
      <c r="AX96" s="32" t="n"/>
      <c r="AY96" s="32" t="n"/>
      <c r="BA96" s="32">
        <f>+Z96-SUM(D96:Y96)</f>
        <v/>
      </c>
    </row>
    <row r="97" ht="24.95" customFormat="1" customHeight="1" s="18">
      <c r="B97" s="85" t="n"/>
      <c r="C97" s="56" t="inlineStr">
        <is>
          <t>with non-financial customers</t>
        </is>
      </c>
      <c r="D97" s="97" t="n">
        <v>244.198252</v>
      </c>
      <c r="E97" s="97" t="n">
        <v>140.863329</v>
      </c>
      <c r="F97" s="97" t="n">
        <v>778.8378729999999</v>
      </c>
      <c r="G97" s="97" t="n">
        <v>169.018244</v>
      </c>
      <c r="H97" s="97" t="n">
        <v>198.765163</v>
      </c>
      <c r="I97" s="97" t="n">
        <v>719.441828</v>
      </c>
      <c r="J97" s="97" t="n">
        <v>495.016042</v>
      </c>
      <c r="K97" s="97" t="n">
        <v>21.512777</v>
      </c>
      <c r="L97" s="97" t="n">
        <v>32.338071</v>
      </c>
      <c r="M97" s="97" t="n">
        <v>206.580073</v>
      </c>
      <c r="N97" s="97" t="n">
        <v>214.43787</v>
      </c>
      <c r="O97" s="97" t="n">
        <v>47.404442</v>
      </c>
      <c r="P97" s="97" t="n">
        <v>142.628961</v>
      </c>
      <c r="Q97" s="97" t="n">
        <v>77.237943</v>
      </c>
      <c r="R97" s="97" t="n">
        <v>0</v>
      </c>
      <c r="S97" s="97" t="n">
        <v>0</v>
      </c>
      <c r="T97" s="97" t="n">
        <v>188.773041</v>
      </c>
      <c r="U97" s="97" t="n">
        <v>32.180302</v>
      </c>
      <c r="V97" s="97" t="n">
        <v>27.285951</v>
      </c>
      <c r="W97" s="97" t="n">
        <v>11.362021</v>
      </c>
      <c r="X97" s="97" t="n">
        <v>36.683483</v>
      </c>
      <c r="Y97" s="97" t="n"/>
      <c r="Z97" s="95" t="n"/>
      <c r="AA97" s="76" t="n"/>
      <c r="AB97" s="17" t="n"/>
      <c r="AC97" s="33">
        <f>+D97-SUM(D98:D99)</f>
        <v/>
      </c>
      <c r="AD97" s="33">
        <f>+E97-SUM(E98:E99)</f>
        <v/>
      </c>
      <c r="AE97" s="33">
        <f>+F97-SUM(F98:F99)</f>
        <v/>
      </c>
      <c r="AF97" s="33">
        <f>+G97-SUM(G98:G99)</f>
        <v/>
      </c>
      <c r="AG97" s="33">
        <f>+H97-SUM(H98:H99)</f>
        <v/>
      </c>
      <c r="AH97" s="33">
        <f>+I97-SUM(I98:I99)</f>
        <v/>
      </c>
      <c r="AI97" s="33">
        <f>+J97-SUM(J98:J99)</f>
        <v/>
      </c>
      <c r="AJ97" s="33">
        <f>+K97-SUM(K98:K99)</f>
        <v/>
      </c>
      <c r="AK97" s="33">
        <f>+L97-SUM(L98:L99)</f>
        <v/>
      </c>
      <c r="AL97" s="33">
        <f>+M97-SUM(M98:M99)</f>
        <v/>
      </c>
      <c r="AM97" s="33">
        <f>+N97-SUM(N98:N99)</f>
        <v/>
      </c>
      <c r="AN97" s="33">
        <f>+O97-SUM(O98:O99)</f>
        <v/>
      </c>
      <c r="AO97" s="33">
        <f>+P97-SUM(P98:P99)</f>
        <v/>
      </c>
      <c r="AP97" s="33">
        <f>+Q97-SUM(Q98:Q99)</f>
        <v/>
      </c>
      <c r="AQ97" s="33">
        <f>+R97-SUM(R98:R99)</f>
        <v/>
      </c>
      <c r="AR97" s="33">
        <f>+S97-SUM(S98:S99)</f>
        <v/>
      </c>
      <c r="AS97" s="33">
        <f>+T97-SUM(T98:T99)</f>
        <v/>
      </c>
      <c r="AT97" s="33">
        <f>+U97-SUM(U98:U99)</f>
        <v/>
      </c>
      <c r="AU97" s="33">
        <f>+V97-SUM(V98:V99)</f>
        <v/>
      </c>
      <c r="AV97" s="33">
        <f>+W97-SUM(W98:W99)</f>
        <v/>
      </c>
      <c r="AW97" s="33">
        <f>+X97-SUM(X98:X99)</f>
        <v/>
      </c>
      <c r="AX97" s="33">
        <f>+Y97-SUM(Y98:Y99)</f>
        <v/>
      </c>
      <c r="AY97" s="33">
        <f>+Z97-SUM(Z98:Z99)</f>
        <v/>
      </c>
      <c r="BA97" s="33">
        <f>+Z97-SUM(D97:Y97)</f>
        <v/>
      </c>
    </row>
    <row r="98" ht="17.1" customFormat="1" customHeight="1" s="41">
      <c r="B98" s="66" t="n"/>
      <c r="C98" s="110" t="inlineStr">
        <is>
          <t xml:space="preserve">         local</t>
        </is>
      </c>
      <c r="D98" s="96" t="n">
        <v>78.850061</v>
      </c>
      <c r="E98" s="96" t="n">
        <v>138.000501</v>
      </c>
      <c r="F98" s="96" t="n">
        <v>627.31441</v>
      </c>
      <c r="G98" s="96" t="n">
        <v>30.172171</v>
      </c>
      <c r="H98" s="96" t="n">
        <v>53.284323</v>
      </c>
      <c r="I98" s="96" t="n">
        <v>270.8888</v>
      </c>
      <c r="J98" s="96" t="n">
        <v>412.045497</v>
      </c>
      <c r="K98" s="96" t="n">
        <v>4.383245</v>
      </c>
      <c r="L98" s="96" t="n">
        <v>31.044605</v>
      </c>
      <c r="M98" s="96" t="n">
        <v>176.233554</v>
      </c>
      <c r="N98" s="96" t="n">
        <v>118.082928</v>
      </c>
      <c r="O98" s="96" t="n">
        <v>37.828002</v>
      </c>
      <c r="P98" s="96" t="n">
        <v>35.962697</v>
      </c>
      <c r="Q98" s="96" t="n">
        <v>5.964149</v>
      </c>
      <c r="R98" s="96" t="n">
        <v>0</v>
      </c>
      <c r="S98" s="96" t="n">
        <v>0</v>
      </c>
      <c r="T98" s="96" t="n">
        <v>5.580526</v>
      </c>
      <c r="U98" s="96" t="n">
        <v>12.55243</v>
      </c>
      <c r="V98" s="96" t="n">
        <v>7.381189</v>
      </c>
      <c r="W98" s="96" t="n">
        <v>11.362021</v>
      </c>
      <c r="X98" s="96" t="n">
        <v>36.683483</v>
      </c>
      <c r="Y98" s="96" t="n"/>
      <c r="Z98" s="95" t="n"/>
      <c r="AA98" s="78" t="n"/>
      <c r="AB98" s="40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BA98" s="32">
        <f>+Z98-SUM(D98:Y98)</f>
        <v/>
      </c>
    </row>
    <row r="99" ht="17.1" customFormat="1" customHeight="1" s="15">
      <c r="B99" s="84" t="n"/>
      <c r="C99" s="110" t="inlineStr">
        <is>
          <t xml:space="preserve">         cross-border</t>
        </is>
      </c>
      <c r="D99" s="93" t="n">
        <v>165.348191</v>
      </c>
      <c r="E99" s="93" t="n">
        <v>2.862828</v>
      </c>
      <c r="F99" s="93" t="n">
        <v>151.523463</v>
      </c>
      <c r="G99" s="93" t="n">
        <v>138.846072</v>
      </c>
      <c r="H99" s="93" t="n">
        <v>145.48084</v>
      </c>
      <c r="I99" s="93" t="n">
        <v>448.582103</v>
      </c>
      <c r="J99" s="93" t="n">
        <v>82.970544</v>
      </c>
      <c r="K99" s="93" t="n">
        <v>17.129531</v>
      </c>
      <c r="L99" s="93" t="n">
        <v>1.293466</v>
      </c>
      <c r="M99" s="93" t="n">
        <v>30.346518</v>
      </c>
      <c r="N99" s="93" t="n">
        <v>96.35494199999999</v>
      </c>
      <c r="O99" s="93" t="n">
        <v>9.57644</v>
      </c>
      <c r="P99" s="93" t="n">
        <v>106.666262</v>
      </c>
      <c r="Q99" s="93" t="n">
        <v>71.273794</v>
      </c>
      <c r="R99" s="93" t="n">
        <v>0</v>
      </c>
      <c r="S99" s="93" t="n">
        <v>0</v>
      </c>
      <c r="T99" s="93" t="n">
        <v>183.193041</v>
      </c>
      <c r="U99" s="93" t="n">
        <v>19.627872</v>
      </c>
      <c r="V99" s="93" t="n">
        <v>19.904761</v>
      </c>
      <c r="W99" s="93" t="n">
        <v>0</v>
      </c>
      <c r="X99" s="93" t="n">
        <v>0</v>
      </c>
      <c r="Y99" s="93" t="n"/>
      <c r="Z99" s="95" t="n"/>
      <c r="AA99" s="75" t="n"/>
      <c r="AB99" s="14" t="n"/>
      <c r="AC99" s="32" t="n"/>
      <c r="AD99" s="32" t="n"/>
      <c r="AE99" s="32" t="n"/>
      <c r="AF99" s="32" t="n"/>
      <c r="AG99" s="32" t="n"/>
      <c r="AH99" s="32" t="n"/>
      <c r="AI99" s="32" t="n"/>
      <c r="AJ99" s="32" t="n"/>
      <c r="AK99" s="32" t="n"/>
      <c r="AL99" s="32" t="n"/>
      <c r="AM99" s="32" t="n"/>
      <c r="AN99" s="32" t="n"/>
      <c r="AO99" s="32" t="n"/>
      <c r="AP99" s="32" t="n"/>
      <c r="AQ99" s="32" t="n"/>
      <c r="AR99" s="32" t="n"/>
      <c r="AS99" s="32" t="n"/>
      <c r="AT99" s="32" t="n"/>
      <c r="AU99" s="32" t="n"/>
      <c r="AV99" s="32" t="n"/>
      <c r="AW99" s="32" t="n"/>
      <c r="AX99" s="32" t="n"/>
      <c r="AY99" s="32" t="n"/>
      <c r="BA99" s="32">
        <f>+Z99-SUM(D99:Y99)</f>
        <v/>
      </c>
    </row>
    <row r="100" ht="30" customFormat="1" customHeight="1" s="18">
      <c r="B100" s="87" t="n"/>
      <c r="C100" s="115" t="inlineStr">
        <is>
          <t>TOTAL CURRENCY SWAPS</t>
        </is>
      </c>
      <c r="D100" s="98" t="n">
        <v>23198.559664</v>
      </c>
      <c r="E100" s="98" t="n">
        <v>323.589188</v>
      </c>
      <c r="F100" s="98" t="n">
        <v>6223.536921</v>
      </c>
      <c r="G100" s="98" t="n">
        <v>1979.83487</v>
      </c>
      <c r="H100" s="98" t="n">
        <v>2552.23726</v>
      </c>
      <c r="I100" s="98" t="n">
        <v>31183.088301</v>
      </c>
      <c r="J100" s="98" t="n">
        <v>15304.733162</v>
      </c>
      <c r="K100" s="98" t="n">
        <v>1314.542557</v>
      </c>
      <c r="L100" s="98" t="n">
        <v>410.206264</v>
      </c>
      <c r="M100" s="98" t="n">
        <v>13433.291605</v>
      </c>
      <c r="N100" s="98" t="n">
        <v>1889.210111</v>
      </c>
      <c r="O100" s="98" t="n">
        <v>489.067512</v>
      </c>
      <c r="P100" s="98" t="n">
        <v>1181.980375</v>
      </c>
      <c r="Q100" s="98" t="n">
        <v>4992.666463</v>
      </c>
      <c r="R100" s="98" t="n">
        <v>112.082586</v>
      </c>
      <c r="S100" s="98" t="n">
        <v>121.911293</v>
      </c>
      <c r="T100" s="98" t="n">
        <v>2086.503349</v>
      </c>
      <c r="U100" s="98" t="n">
        <v>2424.330819</v>
      </c>
      <c r="V100" s="98" t="n">
        <v>378.636326</v>
      </c>
      <c r="W100" s="98" t="n">
        <v>174.596741</v>
      </c>
      <c r="X100" s="98" t="n">
        <v>1111.961388</v>
      </c>
      <c r="Y100" s="98" t="n"/>
      <c r="Z100" s="95" t="n"/>
      <c r="AA100" s="74" t="n"/>
      <c r="AB100" s="17" t="n"/>
      <c r="AC100" s="33">
        <f>+D100-D85-D88-D97</f>
        <v/>
      </c>
      <c r="AD100" s="33">
        <f>+E100-E85-E88-E97</f>
        <v/>
      </c>
      <c r="AE100" s="33">
        <f>+F100-F85-F88-F97</f>
        <v/>
      </c>
      <c r="AF100" s="33">
        <f>+G100-G85-G88-G97</f>
        <v/>
      </c>
      <c r="AG100" s="33">
        <f>+H100-H85-H88-H97</f>
        <v/>
      </c>
      <c r="AH100" s="33">
        <f>+I100-I85-I88-I97</f>
        <v/>
      </c>
      <c r="AI100" s="33">
        <f>+J100-J85-J88-J97</f>
        <v/>
      </c>
      <c r="AJ100" s="33">
        <f>+K100-K85-K88-K97</f>
        <v/>
      </c>
      <c r="AK100" s="33">
        <f>+L100-L85-L88-L97</f>
        <v/>
      </c>
      <c r="AL100" s="33">
        <f>+M100-M85-M88-M97</f>
        <v/>
      </c>
      <c r="AM100" s="33">
        <f>+N100-N85-N88-N97</f>
        <v/>
      </c>
      <c r="AN100" s="33">
        <f>+O100-O85-O88-O97</f>
        <v/>
      </c>
      <c r="AO100" s="33">
        <f>+P100-P85-P88-P97</f>
        <v/>
      </c>
      <c r="AP100" s="33">
        <f>+Q100-Q85-Q88-Q97</f>
        <v/>
      </c>
      <c r="AQ100" s="33">
        <f>+R100-R85-R88-R97</f>
        <v/>
      </c>
      <c r="AR100" s="33">
        <f>+S100-S85-S88-S97</f>
        <v/>
      </c>
      <c r="AS100" s="33">
        <f>+T100-T85-T88-T97</f>
        <v/>
      </c>
      <c r="AT100" s="33">
        <f>+U100-U85-U88-U97</f>
        <v/>
      </c>
      <c r="AU100" s="33">
        <f>+V100-V85-V88-V97</f>
        <v/>
      </c>
      <c r="AV100" s="33">
        <f>+W100-W85-W88-W97</f>
        <v/>
      </c>
      <c r="AW100" s="33">
        <f>+X100-X85-X88-X97</f>
        <v/>
      </c>
      <c r="AX100" s="33">
        <f>+Y100-Y85-Y88-Y97</f>
        <v/>
      </c>
      <c r="AY100" s="33">
        <f>+Z100-Z85-Z88-Z97</f>
        <v/>
      </c>
      <c r="BA100" s="33">
        <f>+Z100-SUM(D100:Y100)</f>
        <v/>
      </c>
    </row>
    <row r="101" ht="17.1" customFormat="1" customHeight="1" s="41">
      <c r="B101" s="66" t="n"/>
      <c r="C101" s="117" t="inlineStr">
        <is>
          <t>o/w prime brokered to non-bank electronic market-makers</t>
        </is>
      </c>
      <c r="D101" s="68" t="n">
        <v>0</v>
      </c>
      <c r="E101" s="68" t="n">
        <v>0</v>
      </c>
      <c r="F101" s="68" t="n">
        <v>0</v>
      </c>
      <c r="G101" s="68" t="n">
        <v>0</v>
      </c>
      <c r="H101" s="68" t="n">
        <v>0</v>
      </c>
      <c r="I101" s="68" t="n">
        <v>0</v>
      </c>
      <c r="J101" s="68" t="n">
        <v>0</v>
      </c>
      <c r="K101" s="68" t="n">
        <v>0</v>
      </c>
      <c r="L101" s="68" t="n">
        <v>0</v>
      </c>
      <c r="M101" s="68" t="n">
        <v>0</v>
      </c>
      <c r="N101" s="68" t="n">
        <v>0</v>
      </c>
      <c r="O101" s="68" t="n">
        <v>0</v>
      </c>
      <c r="P101" s="68" t="n">
        <v>0</v>
      </c>
      <c r="Q101" s="68" t="n">
        <v>0</v>
      </c>
      <c r="R101" s="68" t="n">
        <v>0</v>
      </c>
      <c r="S101" s="68" t="n">
        <v>0</v>
      </c>
      <c r="T101" s="68" t="n">
        <v>0</v>
      </c>
      <c r="U101" s="68" t="n">
        <v>0</v>
      </c>
      <c r="V101" s="68" t="n">
        <v>0</v>
      </c>
      <c r="W101" s="68" t="n">
        <v>0</v>
      </c>
      <c r="X101" s="68" t="n">
        <v>0</v>
      </c>
      <c r="Y101" s="68" t="n"/>
      <c r="Z101" s="69" t="n"/>
      <c r="AA101" s="77" t="n"/>
      <c r="AB101" s="40" t="n"/>
      <c r="AC101" s="39">
        <f>+IF((D101+D102&gt;D100),111,0)</f>
        <v/>
      </c>
      <c r="AD101" s="39">
        <f>+IF((E101+E102&gt;E100),111,0)</f>
        <v/>
      </c>
      <c r="AE101" s="39">
        <f>+IF((F101+F102&gt;F100),111,0)</f>
        <v/>
      </c>
      <c r="AF101" s="39">
        <f>+IF((G101+G102&gt;G100),111,0)</f>
        <v/>
      </c>
      <c r="AG101" s="39">
        <f>+IF((H101+H102&gt;H100),111,0)</f>
        <v/>
      </c>
      <c r="AH101" s="39">
        <f>+IF((I101+I102&gt;I100),111,0)</f>
        <v/>
      </c>
      <c r="AI101" s="39">
        <f>+IF((J101+J102&gt;J100),111,0)</f>
        <v/>
      </c>
      <c r="AJ101" s="39">
        <f>+IF((K101+K102&gt;K100),111,0)</f>
        <v/>
      </c>
      <c r="AK101" s="39">
        <f>+IF((L101+L102&gt;L100),111,0)</f>
        <v/>
      </c>
      <c r="AL101" s="39">
        <f>+IF((M101+M102&gt;M100),111,0)</f>
        <v/>
      </c>
      <c r="AM101" s="39">
        <f>+IF((N101+N102&gt;N100),111,0)</f>
        <v/>
      </c>
      <c r="AN101" s="39">
        <f>+IF((O101+O102&gt;O100),111,0)</f>
        <v/>
      </c>
      <c r="AO101" s="39">
        <f>+IF((P101+P102&gt;P100),111,0)</f>
        <v/>
      </c>
      <c r="AP101" s="39">
        <f>+IF((Q101+Q102&gt;Q100),111,0)</f>
        <v/>
      </c>
      <c r="AQ101" s="39">
        <f>+IF((R101+R102&gt;R100),111,0)</f>
        <v/>
      </c>
      <c r="AR101" s="39">
        <f>+IF((S101+S102&gt;S100),111,0)</f>
        <v/>
      </c>
      <c r="AS101" s="39">
        <f>+IF((T101+T102&gt;T100),111,0)</f>
        <v/>
      </c>
      <c r="AT101" s="39">
        <f>+IF((U101+U102&gt;U100),111,0)</f>
        <v/>
      </c>
      <c r="AU101" s="39">
        <f>+IF((V101+V102&gt;V100),111,0)</f>
        <v/>
      </c>
      <c r="AV101" s="39">
        <f>+IF((W101+W102&gt;W100),111,0)</f>
        <v/>
      </c>
      <c r="AW101" s="39">
        <f>+IF((X101+X102&gt;X100),111,0)</f>
        <v/>
      </c>
      <c r="AX101" s="39">
        <f>+IF((Y101+Y102&gt;Y100),111,0)</f>
        <v/>
      </c>
      <c r="AY101" s="39">
        <f>+IF((Z101+Z102&gt;Z100),111,0)</f>
        <v/>
      </c>
      <c r="BA101" s="39">
        <f>+Z101-SUM(D101:Y101)</f>
        <v/>
      </c>
    </row>
    <row r="102" ht="17.1" customFormat="1" customHeight="1" s="41">
      <c r="B102" s="66" t="n"/>
      <c r="C102" s="117" t="inlineStr">
        <is>
          <t>o/w prime brokered to other customers</t>
        </is>
      </c>
      <c r="D102" s="68" t="n">
        <v>1.70159</v>
      </c>
      <c r="E102" s="68" t="n">
        <v>0</v>
      </c>
      <c r="F102" s="68" t="n">
        <v>0</v>
      </c>
      <c r="G102" s="68" t="n">
        <v>2.192982</v>
      </c>
      <c r="H102" s="68" t="n">
        <v>23.466292</v>
      </c>
      <c r="I102" s="68" t="n">
        <v>20.534344</v>
      </c>
      <c r="J102" s="68" t="n">
        <v>0</v>
      </c>
      <c r="K102" s="68" t="n">
        <v>0</v>
      </c>
      <c r="L102" s="68" t="n">
        <v>0</v>
      </c>
      <c r="M102" s="68" t="n">
        <v>70.45537299999999</v>
      </c>
      <c r="N102" s="68" t="n">
        <v>5</v>
      </c>
      <c r="O102" s="68" t="n">
        <v>0</v>
      </c>
      <c r="P102" s="68" t="n">
        <v>6.351383</v>
      </c>
      <c r="Q102" s="68" t="n">
        <v>0</v>
      </c>
      <c r="R102" s="68" t="n">
        <v>0</v>
      </c>
      <c r="S102" s="68" t="n">
        <v>0</v>
      </c>
      <c r="T102" s="68" t="n">
        <v>0</v>
      </c>
      <c r="U102" s="68" t="n">
        <v>0</v>
      </c>
      <c r="V102" s="68" t="n">
        <v>0.638041</v>
      </c>
      <c r="W102" s="68" t="n">
        <v>0</v>
      </c>
      <c r="X102" s="68" t="n">
        <v>363.382258</v>
      </c>
      <c r="Y102" s="68" t="n"/>
      <c r="Z102" s="69" t="n"/>
      <c r="AA102" s="77" t="n"/>
      <c r="AB102" s="40" t="n"/>
      <c r="AC102" s="39" t="n"/>
      <c r="AD102" s="39" t="n"/>
      <c r="AE102" s="39" t="n"/>
      <c r="AF102" s="39" t="n"/>
      <c r="AG102" s="39" t="n"/>
      <c r="AH102" s="39" t="n"/>
      <c r="AI102" s="39" t="n"/>
      <c r="AJ102" s="39" t="n"/>
      <c r="AK102" s="39" t="n"/>
      <c r="AL102" s="39" t="n"/>
      <c r="AM102" s="39" t="n"/>
      <c r="AN102" s="39" t="n"/>
      <c r="AO102" s="39" t="n"/>
      <c r="AP102" s="39" t="n"/>
      <c r="AQ102" s="39" t="n"/>
      <c r="AR102" s="39" t="n"/>
      <c r="AS102" s="39" t="n"/>
      <c r="AT102" s="39" t="n"/>
      <c r="AU102" s="39" t="n"/>
      <c r="AV102" s="39" t="n"/>
      <c r="AW102" s="39" t="n"/>
      <c r="AX102" s="39" t="n"/>
      <c r="AY102" s="39" t="n"/>
      <c r="BA102" s="39">
        <f>+Z102-SUM(D102:Y102)</f>
        <v/>
      </c>
    </row>
    <row r="103" ht="17.1" customFormat="1" customHeight="1" s="41">
      <c r="B103" s="67" t="n"/>
      <c r="C103" s="117" t="inlineStr">
        <is>
          <t>o/w retail-driven</t>
        </is>
      </c>
      <c r="D103" s="70" t="n">
        <v>0</v>
      </c>
      <c r="E103" s="70" t="n">
        <v>0.001069</v>
      </c>
      <c r="F103" s="70" t="n">
        <v>4.172472</v>
      </c>
      <c r="G103" s="70" t="n">
        <v>8.374921000000001</v>
      </c>
      <c r="H103" s="70" t="n">
        <v>0</v>
      </c>
      <c r="I103" s="70" t="n">
        <v>57.689759</v>
      </c>
      <c r="J103" s="70" t="n">
        <v>15.101009</v>
      </c>
      <c r="K103" s="70" t="n">
        <v>0</v>
      </c>
      <c r="L103" s="70" t="n">
        <v>0</v>
      </c>
      <c r="M103" s="70" t="n">
        <v>0</v>
      </c>
      <c r="N103" s="70" t="n">
        <v>15.007058</v>
      </c>
      <c r="O103" s="70" t="n">
        <v>0</v>
      </c>
      <c r="P103" s="70" t="n">
        <v>51.188994</v>
      </c>
      <c r="Q103" s="70" t="n">
        <v>0</v>
      </c>
      <c r="R103" s="70" t="n">
        <v>0</v>
      </c>
      <c r="S103" s="70" t="n">
        <v>0</v>
      </c>
      <c r="T103" s="70" t="n">
        <v>80.075468</v>
      </c>
      <c r="U103" s="70" t="n">
        <v>0</v>
      </c>
      <c r="V103" s="70" t="n">
        <v>0</v>
      </c>
      <c r="W103" s="70" t="n">
        <v>0</v>
      </c>
      <c r="X103" s="70" t="n">
        <v>3.918972</v>
      </c>
      <c r="Y103" s="70" t="n"/>
      <c r="Z103" s="69" t="n"/>
      <c r="AA103" s="78" t="n"/>
      <c r="AB103" s="40" t="n"/>
      <c r="AC103" s="39">
        <f>+IF((D103&gt;D100),111,0)</f>
        <v/>
      </c>
      <c r="AD103" s="39">
        <f>+IF((E103&gt;E100),111,0)</f>
        <v/>
      </c>
      <c r="AE103" s="39">
        <f>+IF((F103&gt;F100),111,0)</f>
        <v/>
      </c>
      <c r="AF103" s="39">
        <f>+IF((G103&gt;G100),111,0)</f>
        <v/>
      </c>
      <c r="AG103" s="39">
        <f>+IF((H103&gt;H100),111,0)</f>
        <v/>
      </c>
      <c r="AH103" s="39">
        <f>+IF((I103&gt;I100),111,0)</f>
        <v/>
      </c>
      <c r="AI103" s="39">
        <f>+IF((J103&gt;J100),111,0)</f>
        <v/>
      </c>
      <c r="AJ103" s="39">
        <f>+IF((K103&gt;K100),111,0)</f>
        <v/>
      </c>
      <c r="AK103" s="39">
        <f>+IF((L103&gt;L100),111,0)</f>
        <v/>
      </c>
      <c r="AL103" s="39">
        <f>+IF((M103&gt;M100),111,0)</f>
        <v/>
      </c>
      <c r="AM103" s="39">
        <f>+IF((N103&gt;N100),111,0)</f>
        <v/>
      </c>
      <c r="AN103" s="39">
        <f>+IF((O103&gt;O100),111,0)</f>
        <v/>
      </c>
      <c r="AO103" s="39">
        <f>+IF((P103&gt;P100),111,0)</f>
        <v/>
      </c>
      <c r="AP103" s="39">
        <f>+IF((Q103&gt;Q100),111,0)</f>
        <v/>
      </c>
      <c r="AQ103" s="39">
        <f>+IF((R103&gt;R100),111,0)</f>
        <v/>
      </c>
      <c r="AR103" s="39">
        <f>+IF((S103&gt;S100),111,0)</f>
        <v/>
      </c>
      <c r="AS103" s="39">
        <f>+IF((T103&gt;T100),111,0)</f>
        <v/>
      </c>
      <c r="AT103" s="39">
        <f>+IF((U103&gt;U100),111,0)</f>
        <v/>
      </c>
      <c r="AU103" s="39">
        <f>+IF((V103&gt;V100),111,0)</f>
        <v/>
      </c>
      <c r="AV103" s="39">
        <f>+IF((W103&gt;W100),111,0)</f>
        <v/>
      </c>
      <c r="AW103" s="39">
        <f>+IF((X103&gt;X100),111,0)</f>
        <v/>
      </c>
      <c r="AX103" s="39">
        <f>+IF((Y103&gt;Y100),111,0)</f>
        <v/>
      </c>
      <c r="AY103" s="39">
        <f>+IF((Z103&gt;Z100),111,0)</f>
        <v/>
      </c>
      <c r="BA103" s="39">
        <f>+Z103-SUM(D103:Y103)</f>
        <v/>
      </c>
    </row>
    <row r="104" ht="24.95" customFormat="1" customHeight="1" s="18">
      <c r="B104" s="88" t="n"/>
      <c r="C104" s="118" t="inlineStr">
        <is>
          <t>OTC OPTIONS (sum of bought and sold) 8</t>
        </is>
      </c>
      <c r="D104" s="99" t="n"/>
      <c r="E104" s="99" t="n"/>
      <c r="F104" s="99" t="n"/>
      <c r="G104" s="99" t="n"/>
      <c r="H104" s="99" t="n"/>
      <c r="I104" s="99" t="n"/>
      <c r="J104" s="99" t="n"/>
      <c r="K104" s="99" t="n"/>
      <c r="L104" s="99" t="n"/>
      <c r="M104" s="99" t="n"/>
      <c r="N104" s="99" t="n"/>
      <c r="O104" s="99" t="n"/>
      <c r="P104" s="99" t="n"/>
      <c r="Q104" s="99" t="n"/>
      <c r="R104" s="99" t="n"/>
      <c r="S104" s="99" t="n"/>
      <c r="T104" s="99" t="n"/>
      <c r="U104" s="99" t="n"/>
      <c r="V104" s="99" t="n"/>
      <c r="W104" s="99" t="n"/>
      <c r="X104" s="99" t="n"/>
      <c r="Y104" s="99" t="n"/>
      <c r="Z104" s="102" t="n"/>
      <c r="AA104" s="74" t="n"/>
      <c r="AB104" s="17" t="n"/>
      <c r="AC104" s="33" t="n"/>
      <c r="AD104" s="33" t="n"/>
      <c r="AE104" s="33" t="n"/>
      <c r="AF104" s="33" t="n"/>
      <c r="AG104" s="33" t="n"/>
      <c r="AH104" s="33" t="n"/>
      <c r="AI104" s="33" t="n"/>
      <c r="AJ104" s="33" t="n"/>
      <c r="AK104" s="33" t="n"/>
      <c r="AL104" s="33" t="n"/>
      <c r="AM104" s="33" t="n"/>
      <c r="AN104" s="33" t="n"/>
      <c r="AO104" s="33" t="n"/>
      <c r="AP104" s="33" t="n"/>
      <c r="AQ104" s="33" t="n"/>
      <c r="AR104" s="33" t="n"/>
      <c r="AS104" s="33" t="n"/>
      <c r="AT104" s="33" t="n"/>
      <c r="AU104" s="33" t="n"/>
      <c r="AV104" s="33" t="n"/>
      <c r="AW104" s="33" t="n"/>
      <c r="AX104" s="33" t="n"/>
      <c r="AY104" s="33" t="n"/>
      <c r="BA104" s="36">
        <f>+Z104-SUM(D104:Y104)</f>
        <v/>
      </c>
    </row>
    <row r="105" ht="17.1" customFormat="1" customHeight="1" s="15">
      <c r="B105" s="83" t="n"/>
      <c r="C105" s="111" t="inlineStr">
        <is>
          <t>with reporting dealers</t>
        </is>
      </c>
      <c r="D105" s="93" t="n">
        <v>5849.58876</v>
      </c>
      <c r="E105" s="93" t="n">
        <v>2343.118721</v>
      </c>
      <c r="F105" s="93" t="n">
        <v>5563.925063</v>
      </c>
      <c r="G105" s="93" t="n">
        <v>3051.838595</v>
      </c>
      <c r="H105" s="93" t="n">
        <v>17808.213876</v>
      </c>
      <c r="I105" s="93" t="n">
        <v>26353.95259</v>
      </c>
      <c r="J105" s="93" t="n">
        <v>5811.515454</v>
      </c>
      <c r="K105" s="93" t="n">
        <v>727.411799</v>
      </c>
      <c r="L105" s="93" t="n">
        <v>1506.292048</v>
      </c>
      <c r="M105" s="93" t="n">
        <v>19766.182522</v>
      </c>
      <c r="N105" s="93" t="n">
        <v>1623.472483</v>
      </c>
      <c r="O105" s="93" t="n">
        <v>2217.202417</v>
      </c>
      <c r="P105" s="93" t="n">
        <v>329.161549</v>
      </c>
      <c r="Q105" s="93" t="n">
        <v>1211.829527</v>
      </c>
      <c r="R105" s="93" t="n">
        <v>153.217012</v>
      </c>
      <c r="S105" s="93" t="n">
        <v>193.229268</v>
      </c>
      <c r="T105" s="93" t="n">
        <v>166.070626</v>
      </c>
      <c r="U105" s="93" t="n">
        <v>1626.78318</v>
      </c>
      <c r="V105" s="93" t="n">
        <v>223.359159</v>
      </c>
      <c r="W105" s="93" t="n">
        <v>1361.780196</v>
      </c>
      <c r="X105" s="93" t="n">
        <v>1463.998915</v>
      </c>
      <c r="Y105" s="93" t="n"/>
      <c r="Z105" s="95" t="n"/>
      <c r="AA105" s="75" t="n"/>
      <c r="AB105" s="14" t="n"/>
      <c r="AC105" s="32">
        <f>+D105-SUM(D106:D107)</f>
        <v/>
      </c>
      <c r="AD105" s="32">
        <f>+E105-SUM(E106:E107)</f>
        <v/>
      </c>
      <c r="AE105" s="32">
        <f>+F105-SUM(F106:F107)</f>
        <v/>
      </c>
      <c r="AF105" s="32">
        <f>+G105-SUM(G106:G107)</f>
        <v/>
      </c>
      <c r="AG105" s="32">
        <f>+H105-SUM(H106:H107)</f>
        <v/>
      </c>
      <c r="AH105" s="32">
        <f>+I105-SUM(I106:I107)</f>
        <v/>
      </c>
      <c r="AI105" s="32">
        <f>+J105-SUM(J106:J107)</f>
        <v/>
      </c>
      <c r="AJ105" s="32">
        <f>+K105-SUM(K106:K107)</f>
        <v/>
      </c>
      <c r="AK105" s="32">
        <f>+L105-SUM(L106:L107)</f>
        <v/>
      </c>
      <c r="AL105" s="32">
        <f>+M105-SUM(M106:M107)</f>
        <v/>
      </c>
      <c r="AM105" s="32">
        <f>+N105-SUM(N106:N107)</f>
        <v/>
      </c>
      <c r="AN105" s="32">
        <f>+O105-SUM(O106:O107)</f>
        <v/>
      </c>
      <c r="AO105" s="32">
        <f>+P105-SUM(P106:P107)</f>
        <v/>
      </c>
      <c r="AP105" s="32">
        <f>+Q105-SUM(Q106:Q107)</f>
        <v/>
      </c>
      <c r="AQ105" s="32">
        <f>+R105-SUM(R106:R107)</f>
        <v/>
      </c>
      <c r="AR105" s="32">
        <f>+S105-SUM(S106:S107)</f>
        <v/>
      </c>
      <c r="AS105" s="32">
        <f>+T105-SUM(T106:T107)</f>
        <v/>
      </c>
      <c r="AT105" s="32">
        <f>+U105-SUM(U106:U107)</f>
        <v/>
      </c>
      <c r="AU105" s="32">
        <f>+V105-SUM(V106:V107)</f>
        <v/>
      </c>
      <c r="AV105" s="32">
        <f>+W105-SUM(W106:W107)</f>
        <v/>
      </c>
      <c r="AW105" s="32">
        <f>+X105-SUM(X106:X107)</f>
        <v/>
      </c>
      <c r="AX105" s="32">
        <f>+Y105-SUM(Y106:Y107)</f>
        <v/>
      </c>
      <c r="AY105" s="32">
        <f>+Z105-SUM(Z106:Z107)</f>
        <v/>
      </c>
      <c r="BA105" s="32">
        <f>+Z105-SUM(D105:Y105)</f>
        <v/>
      </c>
    </row>
    <row r="106" ht="17.1" customFormat="1" customHeight="1" s="15">
      <c r="B106" s="84" t="n"/>
      <c r="C106" s="114" t="inlineStr">
        <is>
          <t xml:space="preserve">         local</t>
        </is>
      </c>
      <c r="D106" s="93" t="n">
        <v>1770.343286</v>
      </c>
      <c r="E106" s="93" t="n">
        <v>951.067361</v>
      </c>
      <c r="F106" s="93" t="n">
        <v>1715.288295</v>
      </c>
      <c r="G106" s="93" t="n">
        <v>815.620109</v>
      </c>
      <c r="H106" s="93" t="n">
        <v>5130.231411</v>
      </c>
      <c r="I106" s="93" t="n">
        <v>8777.68115</v>
      </c>
      <c r="J106" s="93" t="n">
        <v>2141.745447</v>
      </c>
      <c r="K106" s="93" t="n">
        <v>113.237505</v>
      </c>
      <c r="L106" s="93" t="n">
        <v>564.241448</v>
      </c>
      <c r="M106" s="93" t="n">
        <v>7087.740207</v>
      </c>
      <c r="N106" s="93" t="n">
        <v>333.568819</v>
      </c>
      <c r="O106" s="93" t="n">
        <v>912.451657</v>
      </c>
      <c r="P106" s="93" t="n">
        <v>115.071255</v>
      </c>
      <c r="Q106" s="93" t="n">
        <v>418.391803</v>
      </c>
      <c r="R106" s="93" t="n">
        <v>20.961478</v>
      </c>
      <c r="S106" s="93" t="n">
        <v>125.010048</v>
      </c>
      <c r="T106" s="93" t="n">
        <v>35.752506</v>
      </c>
      <c r="U106" s="93" t="n">
        <v>446.953938</v>
      </c>
      <c r="V106" s="93" t="n">
        <v>50.150246</v>
      </c>
      <c r="W106" s="93" t="n">
        <v>290.461972</v>
      </c>
      <c r="X106" s="93" t="n">
        <v>599.145844</v>
      </c>
      <c r="Y106" s="93" t="n"/>
      <c r="Z106" s="95" t="n"/>
      <c r="AA106" s="75" t="n"/>
      <c r="AB106" s="14" t="n"/>
      <c r="AC106" s="32" t="n"/>
      <c r="AD106" s="32" t="n"/>
      <c r="AE106" s="32" t="n"/>
      <c r="AF106" s="32" t="n"/>
      <c r="AG106" s="32" t="n"/>
      <c r="AH106" s="32" t="n"/>
      <c r="AI106" s="32" t="n"/>
      <c r="AJ106" s="32" t="n"/>
      <c r="AK106" s="32" t="n"/>
      <c r="AL106" s="32" t="n"/>
      <c r="AM106" s="32" t="n"/>
      <c r="AN106" s="32" t="n"/>
      <c r="AO106" s="32" t="n"/>
      <c r="AP106" s="32" t="n"/>
      <c r="AQ106" s="32" t="n"/>
      <c r="AR106" s="32" t="n"/>
      <c r="AS106" s="32" t="n"/>
      <c r="AT106" s="32" t="n"/>
      <c r="AU106" s="32" t="n"/>
      <c r="AV106" s="32" t="n"/>
      <c r="AW106" s="32" t="n"/>
      <c r="AX106" s="32" t="n"/>
      <c r="AY106" s="32" t="n"/>
      <c r="BA106" s="32">
        <f>+Z106-SUM(D106:Y106)</f>
        <v/>
      </c>
    </row>
    <row r="107" ht="17.1" customFormat="1" customHeight="1" s="15">
      <c r="B107" s="84" t="n"/>
      <c r="C107" s="114" t="inlineStr">
        <is>
          <t xml:space="preserve">         cross-border</t>
        </is>
      </c>
      <c r="D107" s="93" t="n">
        <v>4079.245468</v>
      </c>
      <c r="E107" s="93" t="n">
        <v>1392.051358</v>
      </c>
      <c r="F107" s="93" t="n">
        <v>3848.636762</v>
      </c>
      <c r="G107" s="93" t="n">
        <v>2236.218479</v>
      </c>
      <c r="H107" s="93" t="n">
        <v>12677.982459</v>
      </c>
      <c r="I107" s="93" t="n">
        <v>17576.271431</v>
      </c>
      <c r="J107" s="93" t="n">
        <v>3669.770004</v>
      </c>
      <c r="K107" s="93" t="n">
        <v>614.174292</v>
      </c>
      <c r="L107" s="93" t="n">
        <v>942.050596</v>
      </c>
      <c r="M107" s="93" t="n">
        <v>12678.442305</v>
      </c>
      <c r="N107" s="93" t="n">
        <v>1289.903662</v>
      </c>
      <c r="O107" s="93" t="n">
        <v>1304.750758</v>
      </c>
      <c r="P107" s="93" t="n">
        <v>214.090291</v>
      </c>
      <c r="Q107" s="93" t="n">
        <v>793.437718</v>
      </c>
      <c r="R107" s="93" t="n">
        <v>132.255533</v>
      </c>
      <c r="S107" s="93" t="n">
        <v>68.219219</v>
      </c>
      <c r="T107" s="93" t="n">
        <v>130.318116</v>
      </c>
      <c r="U107" s="93" t="n">
        <v>1179.82924</v>
      </c>
      <c r="V107" s="93" t="n">
        <v>173.20891</v>
      </c>
      <c r="W107" s="93" t="n">
        <v>1071.318219</v>
      </c>
      <c r="X107" s="93" t="n">
        <v>864.853066</v>
      </c>
      <c r="Y107" s="93" t="n"/>
      <c r="Z107" s="95" t="n"/>
      <c r="AA107" s="75" t="n"/>
      <c r="AB107" s="14" t="n"/>
      <c r="AC107" s="32" t="n"/>
      <c r="AD107" s="32" t="n"/>
      <c r="AE107" s="32" t="n"/>
      <c r="AF107" s="32" t="n"/>
      <c r="AG107" s="32" t="n"/>
      <c r="AH107" s="32" t="n"/>
      <c r="AI107" s="32" t="n"/>
      <c r="AJ107" s="32" t="n"/>
      <c r="AK107" s="32" t="n"/>
      <c r="AL107" s="32" t="n"/>
      <c r="AM107" s="32" t="n"/>
      <c r="AN107" s="32" t="n"/>
      <c r="AO107" s="32" t="n"/>
      <c r="AP107" s="32" t="n"/>
      <c r="AQ107" s="32" t="n"/>
      <c r="AR107" s="32" t="n"/>
      <c r="AS107" s="32" t="n"/>
      <c r="AT107" s="32" t="n"/>
      <c r="AU107" s="32" t="n"/>
      <c r="AV107" s="32" t="n"/>
      <c r="AW107" s="32" t="n"/>
      <c r="AX107" s="32" t="n"/>
      <c r="AY107" s="32" t="n"/>
      <c r="BA107" s="32">
        <f>+Z107-SUM(D107:Y107)</f>
        <v/>
      </c>
    </row>
    <row r="108" ht="24.95" customFormat="1" customHeight="1" s="18">
      <c r="B108" s="85" t="n"/>
      <c r="C108" s="115" t="inlineStr">
        <is>
          <t>with other financial institutions</t>
        </is>
      </c>
      <c r="D108" s="97" t="n">
        <v>7449.545373</v>
      </c>
      <c r="E108" s="97" t="n">
        <v>4246.901242</v>
      </c>
      <c r="F108" s="97" t="n">
        <v>6606.456128</v>
      </c>
      <c r="G108" s="97" t="n">
        <v>2783.811166</v>
      </c>
      <c r="H108" s="97" t="n">
        <v>27883.456521</v>
      </c>
      <c r="I108" s="97" t="n">
        <v>29577.374988</v>
      </c>
      <c r="J108" s="97" t="n">
        <v>6925.933403</v>
      </c>
      <c r="K108" s="97" t="n">
        <v>1056.74345</v>
      </c>
      <c r="L108" s="97" t="n">
        <v>2262.425507</v>
      </c>
      <c r="M108" s="97" t="n">
        <v>29653.175358</v>
      </c>
      <c r="N108" s="97" t="n">
        <v>2507.594486</v>
      </c>
      <c r="O108" s="97" t="n">
        <v>3304.553819</v>
      </c>
      <c r="P108" s="97" t="n">
        <v>438.858339</v>
      </c>
      <c r="Q108" s="97" t="n">
        <v>2038.462461</v>
      </c>
      <c r="R108" s="97" t="n">
        <v>44.764316</v>
      </c>
      <c r="S108" s="97" t="n">
        <v>520.477185</v>
      </c>
      <c r="T108" s="97" t="n">
        <v>352.45006</v>
      </c>
      <c r="U108" s="97" t="n">
        <v>1965.319645</v>
      </c>
      <c r="V108" s="97" t="n">
        <v>107.748201</v>
      </c>
      <c r="W108" s="97" t="n">
        <v>1949.223746</v>
      </c>
      <c r="X108" s="97" t="n">
        <v>1401.779722</v>
      </c>
      <c r="Y108" s="97" t="n"/>
      <c r="Z108" s="95" t="n"/>
      <c r="AA108" s="76" t="n"/>
      <c r="AB108" s="17" t="n"/>
      <c r="AC108" s="33">
        <f>+D108-SUM(D109:D110)</f>
        <v/>
      </c>
      <c r="AD108" s="33">
        <f>+E108-SUM(E109:E110)</f>
        <v/>
      </c>
      <c r="AE108" s="33">
        <f>+F108-SUM(F109:F110)</f>
        <v/>
      </c>
      <c r="AF108" s="33">
        <f>+G108-SUM(G109:G110)</f>
        <v/>
      </c>
      <c r="AG108" s="33">
        <f>+H108-SUM(H109:H110)</f>
        <v/>
      </c>
      <c r="AH108" s="33">
        <f>+I108-SUM(I109:I110)</f>
        <v/>
      </c>
      <c r="AI108" s="33">
        <f>+J108-SUM(J109:J110)</f>
        <v/>
      </c>
      <c r="AJ108" s="33">
        <f>+K108-SUM(K109:K110)</f>
        <v/>
      </c>
      <c r="AK108" s="33">
        <f>+L108-SUM(L109:L110)</f>
        <v/>
      </c>
      <c r="AL108" s="33">
        <f>+M108-SUM(M109:M110)</f>
        <v/>
      </c>
      <c r="AM108" s="33">
        <f>+N108-SUM(N109:N110)</f>
        <v/>
      </c>
      <c r="AN108" s="33">
        <f>+O108-SUM(O109:O110)</f>
        <v/>
      </c>
      <c r="AO108" s="33">
        <f>+P108-SUM(P109:P110)</f>
        <v/>
      </c>
      <c r="AP108" s="33">
        <f>+Q108-SUM(Q109:Q110)</f>
        <v/>
      </c>
      <c r="AQ108" s="33">
        <f>+R108-SUM(R109:R110)</f>
        <v/>
      </c>
      <c r="AR108" s="33">
        <f>+S108-SUM(S109:S110)</f>
        <v/>
      </c>
      <c r="AS108" s="33">
        <f>+T108-SUM(T109:T110)</f>
        <v/>
      </c>
      <c r="AT108" s="33">
        <f>+U108-SUM(U109:U110)</f>
        <v/>
      </c>
      <c r="AU108" s="33">
        <f>+V108-SUM(V109:V110)</f>
        <v/>
      </c>
      <c r="AV108" s="33">
        <f>+W108-SUM(W109:W110)</f>
        <v/>
      </c>
      <c r="AW108" s="33">
        <f>+X108-SUM(X109:X110)</f>
        <v/>
      </c>
      <c r="AX108" s="33">
        <f>+Y108-SUM(Y109:Y110)</f>
        <v/>
      </c>
      <c r="AY108" s="33">
        <f>+Z108-SUM(Z109:Z110)</f>
        <v/>
      </c>
      <c r="BA108" s="33">
        <f>+Z108-SUM(D108:Y108)</f>
        <v/>
      </c>
    </row>
    <row r="109" ht="17.1" customFormat="1" customHeight="1" s="15">
      <c r="B109" s="83" t="n"/>
      <c r="C109" s="114" t="inlineStr">
        <is>
          <t xml:space="preserve">         local</t>
        </is>
      </c>
      <c r="D109" s="93" t="n">
        <v>2910.325128</v>
      </c>
      <c r="E109" s="93" t="n">
        <v>1279.808006</v>
      </c>
      <c r="F109" s="93" t="n">
        <v>2511.440644</v>
      </c>
      <c r="G109" s="93" t="n">
        <v>1079.462955</v>
      </c>
      <c r="H109" s="93" t="n">
        <v>9900.363404</v>
      </c>
      <c r="I109" s="93" t="n">
        <v>13303.922755</v>
      </c>
      <c r="J109" s="93" t="n">
        <v>3800.694414</v>
      </c>
      <c r="K109" s="93" t="n">
        <v>268.772345</v>
      </c>
      <c r="L109" s="93" t="n">
        <v>692.248135</v>
      </c>
      <c r="M109" s="93" t="n">
        <v>14608.585177</v>
      </c>
      <c r="N109" s="93" t="n">
        <v>969.949237</v>
      </c>
      <c r="O109" s="93" t="n">
        <v>1441.688517</v>
      </c>
      <c r="P109" s="93" t="n">
        <v>256.209143</v>
      </c>
      <c r="Q109" s="93" t="n">
        <v>1046.74526</v>
      </c>
      <c r="R109" s="93" t="n">
        <v>18.390265</v>
      </c>
      <c r="S109" s="93" t="n">
        <v>190.881678</v>
      </c>
      <c r="T109" s="93" t="n">
        <v>169.879421</v>
      </c>
      <c r="U109" s="93" t="n">
        <v>540.418707</v>
      </c>
      <c r="V109" s="93" t="n">
        <v>53.997474</v>
      </c>
      <c r="W109" s="93" t="n">
        <v>558.115003</v>
      </c>
      <c r="X109" s="93" t="n">
        <v>661.00518</v>
      </c>
      <c r="Y109" s="93" t="n"/>
      <c r="Z109" s="95" t="n"/>
      <c r="AA109" s="75" t="n"/>
      <c r="AB109" s="14" t="n"/>
      <c r="AC109" s="32" t="n"/>
      <c r="AD109" s="32" t="n"/>
      <c r="AE109" s="32" t="n"/>
      <c r="AF109" s="32" t="n"/>
      <c r="AG109" s="32" t="n"/>
      <c r="AH109" s="32" t="n"/>
      <c r="AI109" s="32" t="n"/>
      <c r="AJ109" s="32" t="n"/>
      <c r="AK109" s="32" t="n"/>
      <c r="AL109" s="32" t="n"/>
      <c r="AM109" s="32" t="n"/>
      <c r="AN109" s="32" t="n"/>
      <c r="AO109" s="32" t="n"/>
      <c r="AP109" s="32" t="n"/>
      <c r="AQ109" s="32" t="n"/>
      <c r="AR109" s="32" t="n"/>
      <c r="AS109" s="32" t="n"/>
      <c r="AT109" s="32" t="n"/>
      <c r="AU109" s="32" t="n"/>
      <c r="AV109" s="32" t="n"/>
      <c r="AW109" s="32" t="n"/>
      <c r="AX109" s="32" t="n"/>
      <c r="AY109" s="32" t="n"/>
      <c r="BA109" s="32">
        <f>+Z109-SUM(D109:Y109)</f>
        <v/>
      </c>
    </row>
    <row r="110" ht="17.1" customFormat="1" customHeight="1" s="15">
      <c r="B110" s="83" t="n"/>
      <c r="C110" s="114" t="inlineStr">
        <is>
          <t xml:space="preserve">         cross-border</t>
        </is>
      </c>
      <c r="D110" s="93" t="n">
        <v>4539.153921</v>
      </c>
      <c r="E110" s="93" t="n">
        <v>2967.093234</v>
      </c>
      <c r="F110" s="93" t="n">
        <v>4095.015479</v>
      </c>
      <c r="G110" s="93" t="n">
        <v>1704.348207</v>
      </c>
      <c r="H110" s="93" t="n">
        <v>17983.098374</v>
      </c>
      <c r="I110" s="93" t="n">
        <v>16273.214127</v>
      </c>
      <c r="J110" s="93" t="n">
        <v>3125.238983</v>
      </c>
      <c r="K110" s="93" t="n">
        <v>787.971104</v>
      </c>
      <c r="L110" s="93" t="n">
        <v>1570.177371</v>
      </c>
      <c r="M110" s="93" t="n">
        <v>15044.584914</v>
      </c>
      <c r="N110" s="93" t="n">
        <v>1537.63096</v>
      </c>
      <c r="O110" s="93" t="n">
        <v>1862.865298</v>
      </c>
      <c r="P110" s="93" t="n">
        <v>182.649196</v>
      </c>
      <c r="Q110" s="93" t="n">
        <v>991.693522</v>
      </c>
      <c r="R110" s="93" t="n">
        <v>26.37405</v>
      </c>
      <c r="S110" s="93" t="n">
        <v>329.595506</v>
      </c>
      <c r="T110" s="93" t="n">
        <v>182.570638</v>
      </c>
      <c r="U110" s="93" t="n">
        <v>1424.900937</v>
      </c>
      <c r="V110" s="93" t="n">
        <v>53.750724</v>
      </c>
      <c r="W110" s="93" t="n">
        <v>1391.108742</v>
      </c>
      <c r="X110" s="93" t="n">
        <v>740.77454</v>
      </c>
      <c r="Y110" s="93" t="n"/>
      <c r="Z110" s="95" t="n"/>
      <c r="AA110" s="75" t="n"/>
      <c r="AB110" s="14" t="n"/>
      <c r="AC110" s="32" t="n"/>
      <c r="AD110" s="32" t="n"/>
      <c r="AE110" s="32" t="n"/>
      <c r="AF110" s="32" t="n"/>
      <c r="AG110" s="32" t="n"/>
      <c r="AH110" s="32" t="n"/>
      <c r="AI110" s="32" t="n"/>
      <c r="AJ110" s="32" t="n"/>
      <c r="AK110" s="32" t="n"/>
      <c r="AL110" s="32" t="n"/>
      <c r="AM110" s="32" t="n"/>
      <c r="AN110" s="32" t="n"/>
      <c r="AO110" s="32" t="n"/>
      <c r="AP110" s="32" t="n"/>
      <c r="AQ110" s="32" t="n"/>
      <c r="AR110" s="32" t="n"/>
      <c r="AS110" s="32" t="n"/>
      <c r="AT110" s="32" t="n"/>
      <c r="AU110" s="32" t="n"/>
      <c r="AV110" s="32" t="n"/>
      <c r="AW110" s="32" t="n"/>
      <c r="AX110" s="32" t="n"/>
      <c r="AY110" s="32" t="n"/>
      <c r="BA110" s="32">
        <f>+Z110-SUM(D110:Y110)</f>
        <v/>
      </c>
    </row>
    <row r="111" ht="14.25" customFormat="1" customHeight="1" s="18">
      <c r="B111" s="85" t="n"/>
      <c r="C111" s="113" t="inlineStr">
        <is>
          <t xml:space="preserve">         non-reporting banks</t>
        </is>
      </c>
      <c r="D111" s="97" t="n">
        <v>2656.661796</v>
      </c>
      <c r="E111" s="97" t="n">
        <v>1227.392755</v>
      </c>
      <c r="F111" s="97" t="n">
        <v>2425.394727</v>
      </c>
      <c r="G111" s="97" t="n">
        <v>1029.317945</v>
      </c>
      <c r="H111" s="97" t="n">
        <v>8948.250129</v>
      </c>
      <c r="I111" s="97" t="n">
        <v>9567.033147</v>
      </c>
      <c r="J111" s="97" t="n">
        <v>2349.517836</v>
      </c>
      <c r="K111" s="97" t="n">
        <v>405.300872</v>
      </c>
      <c r="L111" s="97" t="n">
        <v>588.567959</v>
      </c>
      <c r="M111" s="97" t="n">
        <v>11688.250922</v>
      </c>
      <c r="N111" s="97" t="n">
        <v>734.199267</v>
      </c>
      <c r="O111" s="97" t="n">
        <v>1113.673316</v>
      </c>
      <c r="P111" s="97" t="n">
        <v>123.545142</v>
      </c>
      <c r="Q111" s="97" t="n">
        <v>818.743893</v>
      </c>
      <c r="R111" s="97" t="n">
        <v>14.69904</v>
      </c>
      <c r="S111" s="97" t="n">
        <v>146.505875</v>
      </c>
      <c r="T111" s="97" t="n">
        <v>75.601094</v>
      </c>
      <c r="U111" s="97" t="n">
        <v>556.885721</v>
      </c>
      <c r="V111" s="97" t="n">
        <v>43.175549</v>
      </c>
      <c r="W111" s="97" t="n">
        <v>588.329375</v>
      </c>
      <c r="X111" s="97" t="n">
        <v>417.492752</v>
      </c>
      <c r="Y111" s="97" t="n"/>
      <c r="Z111" s="95" t="n"/>
      <c r="AA111" s="76" t="n"/>
      <c r="AB111" s="17" t="n"/>
      <c r="AC111" s="33">
        <f>+D108-SUM(D111:D116)</f>
        <v/>
      </c>
      <c r="AD111" s="33">
        <f>+E108-SUM(E111:E116)</f>
        <v/>
      </c>
      <c r="AE111" s="33">
        <f>+F108-SUM(F111:F116)</f>
        <v/>
      </c>
      <c r="AF111" s="33">
        <f>+G108-SUM(G111:G116)</f>
        <v/>
      </c>
      <c r="AG111" s="33">
        <f>+H108-SUM(H111:H116)</f>
        <v/>
      </c>
      <c r="AH111" s="33">
        <f>+I108-SUM(I111:I116)</f>
        <v/>
      </c>
      <c r="AI111" s="33">
        <f>+J108-SUM(J111:J116)</f>
        <v/>
      </c>
      <c r="AJ111" s="33">
        <f>+K108-SUM(K111:K116)</f>
        <v/>
      </c>
      <c r="AK111" s="33">
        <f>+L108-SUM(L111:L116)</f>
        <v/>
      </c>
      <c r="AL111" s="33">
        <f>+M108-SUM(M111:M116)</f>
        <v/>
      </c>
      <c r="AM111" s="33">
        <f>+N108-SUM(N111:N116)</f>
        <v/>
      </c>
      <c r="AN111" s="33">
        <f>+O108-SUM(O111:O116)</f>
        <v/>
      </c>
      <c r="AO111" s="33">
        <f>+P108-SUM(P111:P116)</f>
        <v/>
      </c>
      <c r="AP111" s="33">
        <f>+Q108-SUM(Q111:Q116)</f>
        <v/>
      </c>
      <c r="AQ111" s="33">
        <f>+R108-SUM(R111:R116)</f>
        <v/>
      </c>
      <c r="AR111" s="33">
        <f>+S108-SUM(S111:S116)</f>
        <v/>
      </c>
      <c r="AS111" s="33">
        <f>+T108-SUM(T111:T116)</f>
        <v/>
      </c>
      <c r="AT111" s="33">
        <f>+U108-SUM(U111:U116)</f>
        <v/>
      </c>
      <c r="AU111" s="33">
        <f>+V108-SUM(V111:V116)</f>
        <v/>
      </c>
      <c r="AV111" s="33">
        <f>+W108-SUM(W111:W116)</f>
        <v/>
      </c>
      <c r="AW111" s="33">
        <f>+X108-SUM(X111:X116)</f>
        <v/>
      </c>
      <c r="AX111" s="33">
        <f>+Y108-SUM(Y111:Y116)</f>
        <v/>
      </c>
      <c r="AY111" s="33">
        <f>+Z108-SUM(Z111:Z116)</f>
        <v/>
      </c>
      <c r="BA111" s="33">
        <f>+Z111-SUM(D111:Y111)</f>
        <v/>
      </c>
    </row>
    <row r="112" ht="17.1" customFormat="1" customHeight="1" s="15">
      <c r="B112" s="84" t="n"/>
      <c r="C112" s="114" t="inlineStr">
        <is>
          <t xml:space="preserve">         institutional investors</t>
        </is>
      </c>
      <c r="D112" s="93" t="n">
        <v>974.679516</v>
      </c>
      <c r="E112" s="93" t="n">
        <v>896.884177</v>
      </c>
      <c r="F112" s="93" t="n">
        <v>1153.418162</v>
      </c>
      <c r="G112" s="93" t="n">
        <v>759.755177</v>
      </c>
      <c r="H112" s="93" t="n">
        <v>6605.371614</v>
      </c>
      <c r="I112" s="93" t="n">
        <v>7176.717952</v>
      </c>
      <c r="J112" s="93" t="n">
        <v>1169.570869</v>
      </c>
      <c r="K112" s="93" t="n">
        <v>203.467969</v>
      </c>
      <c r="L112" s="93" t="n">
        <v>598.983928</v>
      </c>
      <c r="M112" s="93" t="n">
        <v>6349.698421</v>
      </c>
      <c r="N112" s="93" t="n">
        <v>617.506291</v>
      </c>
      <c r="O112" s="93" t="n">
        <v>554.348826</v>
      </c>
      <c r="P112" s="93" t="n">
        <v>51.259279</v>
      </c>
      <c r="Q112" s="93" t="n">
        <v>254.078625</v>
      </c>
      <c r="R112" s="93" t="n">
        <v>2.437348</v>
      </c>
      <c r="S112" s="93" t="n">
        <v>139.40963</v>
      </c>
      <c r="T112" s="93" t="n">
        <v>57.901412</v>
      </c>
      <c r="U112" s="93" t="n">
        <v>535.251356</v>
      </c>
      <c r="V112" s="93" t="n">
        <v>15.944347</v>
      </c>
      <c r="W112" s="93" t="n">
        <v>360.972744</v>
      </c>
      <c r="X112" s="93" t="n">
        <v>357.49841</v>
      </c>
      <c r="Y112" s="93" t="n"/>
      <c r="Z112" s="94" t="n"/>
      <c r="AA112" s="75" t="n"/>
      <c r="AB112" s="14" t="n"/>
      <c r="AC112" s="32" t="n"/>
      <c r="AD112" s="32" t="n"/>
      <c r="AE112" s="32" t="n"/>
      <c r="AF112" s="32" t="n"/>
      <c r="AG112" s="32" t="n"/>
      <c r="AH112" s="32" t="n"/>
      <c r="AI112" s="32" t="n"/>
      <c r="AJ112" s="32" t="n"/>
      <c r="AK112" s="32" t="n"/>
      <c r="AL112" s="32" t="n"/>
      <c r="AM112" s="32" t="n"/>
      <c r="AN112" s="32" t="n"/>
      <c r="AO112" s="32" t="n"/>
      <c r="AP112" s="32" t="n"/>
      <c r="AQ112" s="32" t="n"/>
      <c r="AR112" s="32" t="n"/>
      <c r="AS112" s="32" t="n"/>
      <c r="AT112" s="32" t="n"/>
      <c r="AU112" s="32" t="n"/>
      <c r="AV112" s="32" t="n"/>
      <c r="AW112" s="32" t="n"/>
      <c r="AX112" s="32" t="n"/>
      <c r="AY112" s="32" t="n"/>
      <c r="BA112" s="32">
        <f>+Z112-SUM(D112:Y112)</f>
        <v/>
      </c>
    </row>
    <row r="113" ht="17.1" customFormat="1" customHeight="1" s="15">
      <c r="B113" s="84" t="n"/>
      <c r="C113" s="114" t="inlineStr">
        <is>
          <t xml:space="preserve">         hedge funds and proprietary trading firms</t>
        </is>
      </c>
      <c r="D113" s="93" t="n">
        <v>2431.980017</v>
      </c>
      <c r="E113" s="93" t="n">
        <v>1770.829931</v>
      </c>
      <c r="F113" s="93" t="n">
        <v>1561.609427</v>
      </c>
      <c r="G113" s="93" t="n">
        <v>492.335203</v>
      </c>
      <c r="H113" s="93" t="n">
        <v>8467.572435</v>
      </c>
      <c r="I113" s="93" t="n">
        <v>6318.029452</v>
      </c>
      <c r="J113" s="93" t="n">
        <v>1542.841443</v>
      </c>
      <c r="K113" s="93" t="n">
        <v>330.639994</v>
      </c>
      <c r="L113" s="93" t="n">
        <v>648.8419290000001</v>
      </c>
      <c r="M113" s="93" t="n">
        <v>6439.370982</v>
      </c>
      <c r="N113" s="93" t="n">
        <v>850.6745969999999</v>
      </c>
      <c r="O113" s="93" t="n">
        <v>931.369462</v>
      </c>
      <c r="P113" s="93" t="n">
        <v>168.160009</v>
      </c>
      <c r="Q113" s="93" t="n">
        <v>554.057671</v>
      </c>
      <c r="R113" s="93" t="n">
        <v>5.578947</v>
      </c>
      <c r="S113" s="93" t="n">
        <v>164.196439</v>
      </c>
      <c r="T113" s="93" t="n">
        <v>122.617593</v>
      </c>
      <c r="U113" s="93" t="n">
        <v>531.895327</v>
      </c>
      <c r="V113" s="93" t="n">
        <v>15.424916</v>
      </c>
      <c r="W113" s="93" t="n">
        <v>724.919829</v>
      </c>
      <c r="X113" s="93" t="n">
        <v>334.317806</v>
      </c>
      <c r="Y113" s="93" t="n"/>
      <c r="Z113" s="94" t="n"/>
      <c r="AA113" s="75" t="n"/>
      <c r="AB113" s="14" t="n"/>
      <c r="AC113" s="32" t="n"/>
      <c r="AD113" s="32" t="n"/>
      <c r="AE113" s="32" t="n"/>
      <c r="AF113" s="32" t="n"/>
      <c r="AG113" s="32" t="n"/>
      <c r="AH113" s="32" t="n"/>
      <c r="AI113" s="32" t="n"/>
      <c r="AJ113" s="32" t="n"/>
      <c r="AK113" s="32" t="n"/>
      <c r="AL113" s="32" t="n"/>
      <c r="AM113" s="32" t="n"/>
      <c r="AN113" s="32" t="n"/>
      <c r="AO113" s="32" t="n"/>
      <c r="AP113" s="32" t="n"/>
      <c r="AQ113" s="32" t="n"/>
      <c r="AR113" s="32" t="n"/>
      <c r="AS113" s="32" t="n"/>
      <c r="AT113" s="32" t="n"/>
      <c r="AU113" s="32" t="n"/>
      <c r="AV113" s="32" t="n"/>
      <c r="AW113" s="32" t="n"/>
      <c r="AX113" s="32" t="n"/>
      <c r="AY113" s="32" t="n"/>
      <c r="BA113" s="32">
        <f>+Z113-SUM(D113:Y113)</f>
        <v/>
      </c>
    </row>
    <row r="114" ht="17.1" customFormat="1" customHeight="1" s="15">
      <c r="B114" s="84" t="n"/>
      <c r="C114" s="114" t="inlineStr">
        <is>
          <t xml:space="preserve">         official sector financial institutions</t>
        </is>
      </c>
      <c r="D114" s="93" t="n">
        <v>14.617971</v>
      </c>
      <c r="E114" s="93" t="n">
        <v>41.668124</v>
      </c>
      <c r="F114" s="93" t="n">
        <v>92.652091</v>
      </c>
      <c r="G114" s="93" t="n">
        <v>0.258145</v>
      </c>
      <c r="H114" s="93" t="n">
        <v>339.274695</v>
      </c>
      <c r="I114" s="93" t="n">
        <v>442.885055</v>
      </c>
      <c r="J114" s="93" t="n">
        <v>96.45506899999999</v>
      </c>
      <c r="K114" s="93" t="n">
        <v>0</v>
      </c>
      <c r="L114" s="93" t="n">
        <v>15</v>
      </c>
      <c r="M114" s="93" t="n">
        <v>76.15091</v>
      </c>
      <c r="N114" s="93" t="n">
        <v>0.952445</v>
      </c>
      <c r="O114" s="93" t="n">
        <v>24.80451</v>
      </c>
      <c r="P114" s="93" t="n">
        <v>0</v>
      </c>
      <c r="Q114" s="93" t="n">
        <v>13.258687</v>
      </c>
      <c r="R114" s="93" t="n">
        <v>0</v>
      </c>
      <c r="S114" s="93" t="n">
        <v>0</v>
      </c>
      <c r="T114" s="93" t="n">
        <v>0</v>
      </c>
      <c r="U114" s="93" t="n">
        <v>0</v>
      </c>
      <c r="V114" s="93" t="n">
        <v>0.238095</v>
      </c>
      <c r="W114" s="93" t="n">
        <v>0</v>
      </c>
      <c r="X114" s="93" t="n">
        <v>34.157894</v>
      </c>
      <c r="Y114" s="93" t="n"/>
      <c r="Z114" s="94" t="n"/>
      <c r="AA114" s="75" t="n"/>
      <c r="AB114" s="14" t="n"/>
      <c r="AC114" s="32" t="n"/>
      <c r="AD114" s="32" t="n"/>
      <c r="AE114" s="32" t="n"/>
      <c r="AF114" s="32" t="n"/>
      <c r="AG114" s="32" t="n"/>
      <c r="AH114" s="32" t="n"/>
      <c r="AI114" s="32" t="n"/>
      <c r="AJ114" s="32" t="n"/>
      <c r="AK114" s="32" t="n"/>
      <c r="AL114" s="32" t="n"/>
      <c r="AM114" s="32" t="n"/>
      <c r="AN114" s="32" t="n"/>
      <c r="AO114" s="32" t="n"/>
      <c r="AP114" s="32" t="n"/>
      <c r="AQ114" s="32" t="n"/>
      <c r="AR114" s="32" t="n"/>
      <c r="AS114" s="32" t="n"/>
      <c r="AT114" s="32" t="n"/>
      <c r="AU114" s="32" t="n"/>
      <c r="AV114" s="32" t="n"/>
      <c r="AW114" s="32" t="n"/>
      <c r="AX114" s="32" t="n"/>
      <c r="AY114" s="32" t="n"/>
      <c r="BA114" s="32">
        <f>+Z114-SUM(D114:Y114)</f>
        <v/>
      </c>
    </row>
    <row r="115" ht="17.1" customFormat="1" customHeight="1" s="15">
      <c r="B115" s="84" t="n"/>
      <c r="C115" s="114" t="inlineStr">
        <is>
          <t xml:space="preserve">         others</t>
        </is>
      </c>
      <c r="D115" s="93" t="n">
        <v>9158.388496</v>
      </c>
      <c r="E115" s="93" t="n">
        <v>3998.004932</v>
      </c>
      <c r="F115" s="93" t="n">
        <v>7652.648147</v>
      </c>
      <c r="G115" s="93" t="n">
        <v>3813.698887</v>
      </c>
      <c r="H115" s="93" t="n">
        <v>19307.362081</v>
      </c>
      <c r="I115" s="93" t="n">
        <v>26575.58299</v>
      </c>
      <c r="J115" s="93" t="n">
        <v>8490.034010000001</v>
      </c>
      <c r="K115" s="93" t="n">
        <v>610.159421</v>
      </c>
      <c r="L115" s="93" t="n">
        <v>2205.459936</v>
      </c>
      <c r="M115" s="93" t="n">
        <v>21249.14412</v>
      </c>
      <c r="N115" s="93" t="n">
        <v>3236.402577</v>
      </c>
      <c r="O115" s="93" t="n">
        <v>3119.821659</v>
      </c>
      <c r="P115" s="93" t="n">
        <v>481.780643</v>
      </c>
      <c r="Q115" s="93" t="n">
        <v>2192.284867</v>
      </c>
      <c r="R115" s="93" t="n">
        <v>87.596087</v>
      </c>
      <c r="S115" s="93" t="n">
        <v>475.897486</v>
      </c>
      <c r="T115" s="93" t="n">
        <v>436.485451</v>
      </c>
      <c r="U115" s="93" t="n">
        <v>1535.055849</v>
      </c>
      <c r="V115" s="93" t="n">
        <v>132.925833</v>
      </c>
      <c r="W115" s="93" t="n">
        <v>1351.035198</v>
      </c>
      <c r="X115" s="93" t="n">
        <v>2584.028404</v>
      </c>
      <c r="Y115" s="93" t="n"/>
      <c r="Z115" s="94" t="n"/>
      <c r="AA115" s="75" t="n"/>
      <c r="AB115" s="14" t="n"/>
      <c r="AC115" s="32" t="n"/>
      <c r="AD115" s="32" t="n"/>
      <c r="AE115" s="32" t="n"/>
      <c r="AF115" s="32" t="n"/>
      <c r="AG115" s="32" t="n"/>
      <c r="AH115" s="32" t="n"/>
      <c r="AI115" s="32" t="n"/>
      <c r="AJ115" s="32" t="n"/>
      <c r="AK115" s="32" t="n"/>
      <c r="AL115" s="32" t="n"/>
      <c r="AM115" s="32" t="n"/>
      <c r="AN115" s="32" t="n"/>
      <c r="AO115" s="32" t="n"/>
      <c r="AP115" s="32" t="n"/>
      <c r="AQ115" s="32" t="n"/>
      <c r="AR115" s="32" t="n"/>
      <c r="AS115" s="32" t="n"/>
      <c r="AT115" s="32" t="n"/>
      <c r="AU115" s="32" t="n"/>
      <c r="AV115" s="32" t="n"/>
      <c r="AW115" s="32" t="n"/>
      <c r="AX115" s="32" t="n"/>
      <c r="AY115" s="32" t="n"/>
      <c r="BA115" s="32">
        <f>+Z115-SUM(D115:Y115)</f>
        <v/>
      </c>
    </row>
    <row r="116" ht="17.1" customFormat="1" customHeight="1" s="15">
      <c r="B116" s="84" t="n"/>
      <c r="C116" s="114" t="inlineStr">
        <is>
          <t xml:space="preserve">         undistributed</t>
        </is>
      </c>
      <c r="D116" s="93" t="n">
        <v>644</v>
      </c>
      <c r="E116" s="93" t="n">
        <v>132.210526</v>
      </c>
      <c r="F116" s="93" t="n">
        <v>661.105263</v>
      </c>
      <c r="G116" s="93" t="n">
        <v>214.731578</v>
      </c>
      <c r="H116" s="93" t="n">
        <v>0.55</v>
      </c>
      <c r="I116" s="93" t="n">
        <v>1758.105261</v>
      </c>
      <c r="J116" s="93" t="n">
        <v>0</v>
      </c>
      <c r="K116" s="93" t="n">
        <v>10.631578</v>
      </c>
      <c r="L116" s="93" t="n">
        <v>170.473684</v>
      </c>
      <c r="M116" s="93" t="n">
        <v>2430.810814</v>
      </c>
      <c r="N116" s="93" t="n">
        <v>86.526315</v>
      </c>
      <c r="O116" s="93" t="n">
        <v>340.789473</v>
      </c>
      <c r="P116" s="93" t="n">
        <v>37.68421</v>
      </c>
      <c r="Q116" s="93" t="n">
        <v>214.210526</v>
      </c>
      <c r="R116" s="93" t="n">
        <v>7.421052</v>
      </c>
      <c r="S116" s="93" t="n">
        <v>2.210526</v>
      </c>
      <c r="T116" s="93" t="n">
        <v>48.526315</v>
      </c>
      <c r="U116" s="93" t="n">
        <v>54.155263</v>
      </c>
      <c r="V116" s="93" t="n">
        <v>26.157894</v>
      </c>
      <c r="W116" s="93" t="n">
        <v>37.421052</v>
      </c>
      <c r="X116" s="93" t="n">
        <v>88</v>
      </c>
      <c r="Y116" s="93" t="n"/>
      <c r="Z116" s="94" t="n"/>
      <c r="AA116" s="75" t="n"/>
      <c r="AB116" s="14" t="n"/>
      <c r="AC116" s="32" t="n"/>
      <c r="AD116" s="32" t="n"/>
      <c r="AE116" s="32" t="n"/>
      <c r="AF116" s="32" t="n"/>
      <c r="AG116" s="32" t="n"/>
      <c r="AH116" s="32" t="n"/>
      <c r="AI116" s="32" t="n"/>
      <c r="AJ116" s="32" t="n"/>
      <c r="AK116" s="32" t="n"/>
      <c r="AL116" s="32" t="n"/>
      <c r="AM116" s="32" t="n"/>
      <c r="AN116" s="32" t="n"/>
      <c r="AO116" s="32" t="n"/>
      <c r="AP116" s="32" t="n"/>
      <c r="AQ116" s="32" t="n"/>
      <c r="AR116" s="32" t="n"/>
      <c r="AS116" s="32" t="n"/>
      <c r="AT116" s="32" t="n"/>
      <c r="AU116" s="32" t="n"/>
      <c r="AV116" s="32" t="n"/>
      <c r="AW116" s="32" t="n"/>
      <c r="AX116" s="32" t="n"/>
      <c r="AY116" s="32" t="n"/>
      <c r="BA116" s="32">
        <f>+Z116-SUM(D116:Y116)</f>
        <v/>
      </c>
    </row>
    <row r="117" ht="24.95" customFormat="1" customHeight="1" s="18">
      <c r="B117" s="85" t="n"/>
      <c r="C117" s="115" t="inlineStr">
        <is>
          <t>with non-financial customers</t>
        </is>
      </c>
      <c r="D117" s="97" t="n">
        <v>1240.904054</v>
      </c>
      <c r="E117" s="97" t="n">
        <v>237.266489</v>
      </c>
      <c r="F117" s="97" t="n">
        <v>1299.85207</v>
      </c>
      <c r="G117" s="97" t="n">
        <v>513.23508</v>
      </c>
      <c r="H117" s="97" t="n">
        <v>4132.04128</v>
      </c>
      <c r="I117" s="97" t="n">
        <v>5143.029888</v>
      </c>
      <c r="J117" s="97" t="n">
        <v>1442.637228</v>
      </c>
      <c r="K117" s="97" t="n">
        <v>231.414912</v>
      </c>
      <c r="L117" s="97" t="n">
        <v>716.871742</v>
      </c>
      <c r="M117" s="97" t="n">
        <v>3157.715152</v>
      </c>
      <c r="N117" s="97" t="n">
        <v>1746.724624</v>
      </c>
      <c r="O117" s="97" t="n">
        <v>343.556299</v>
      </c>
      <c r="P117" s="97" t="n">
        <v>65.502914</v>
      </c>
      <c r="Q117" s="97" t="n">
        <v>263.974874</v>
      </c>
      <c r="R117" s="97" t="n">
        <v>20.030208</v>
      </c>
      <c r="S117" s="97" t="n">
        <v>2.66134</v>
      </c>
      <c r="T117" s="97" t="n">
        <v>125.835008</v>
      </c>
      <c r="U117" s="97" t="n">
        <v>196.552882</v>
      </c>
      <c r="V117" s="97" t="n">
        <v>58.266576</v>
      </c>
      <c r="W117" s="97" t="n">
        <v>87.75573900000001</v>
      </c>
      <c r="X117" s="97" t="n">
        <v>1208.420425</v>
      </c>
      <c r="Y117" s="97" t="n"/>
      <c r="Z117" s="95" t="n"/>
      <c r="AA117" s="76" t="n"/>
      <c r="AB117" s="17" t="n"/>
      <c r="AC117" s="33">
        <f>+D117-SUM(D118:D119)</f>
        <v/>
      </c>
      <c r="AD117" s="33">
        <f>+E117-SUM(E118:E119)</f>
        <v/>
      </c>
      <c r="AE117" s="33">
        <f>+F117-SUM(F118:F119)</f>
        <v/>
      </c>
      <c r="AF117" s="33">
        <f>+G117-SUM(G118:G119)</f>
        <v/>
      </c>
      <c r="AG117" s="33">
        <f>+H117-SUM(H118:H119)</f>
        <v/>
      </c>
      <c r="AH117" s="33">
        <f>+I117-SUM(I118:I119)</f>
        <v/>
      </c>
      <c r="AI117" s="33">
        <f>+J117-SUM(J118:J119)</f>
        <v/>
      </c>
      <c r="AJ117" s="33">
        <f>+K117-SUM(K118:K119)</f>
        <v/>
      </c>
      <c r="AK117" s="33">
        <f>+L117-SUM(L118:L119)</f>
        <v/>
      </c>
      <c r="AL117" s="33">
        <f>+M117-SUM(M118:M119)</f>
        <v/>
      </c>
      <c r="AM117" s="33">
        <f>+N117-SUM(N118:N119)</f>
        <v/>
      </c>
      <c r="AN117" s="33">
        <f>+O117-SUM(O118:O119)</f>
        <v/>
      </c>
      <c r="AO117" s="33">
        <f>+P117-SUM(P118:P119)</f>
        <v/>
      </c>
      <c r="AP117" s="33">
        <f>+Q117-SUM(Q118:Q119)</f>
        <v/>
      </c>
      <c r="AQ117" s="33">
        <f>+R117-SUM(R118:R119)</f>
        <v/>
      </c>
      <c r="AR117" s="33">
        <f>+S117-SUM(S118:S119)</f>
        <v/>
      </c>
      <c r="AS117" s="33">
        <f>+T117-SUM(T118:T119)</f>
        <v/>
      </c>
      <c r="AT117" s="33">
        <f>+U117-SUM(U118:U119)</f>
        <v/>
      </c>
      <c r="AU117" s="33">
        <f>+V117-SUM(V118:V119)</f>
        <v/>
      </c>
      <c r="AV117" s="33">
        <f>+W117-SUM(W118:W119)</f>
        <v/>
      </c>
      <c r="AW117" s="33">
        <f>+X117-SUM(X118:X119)</f>
        <v/>
      </c>
      <c r="AX117" s="33">
        <f>+Y117-SUM(Y118:Y119)</f>
        <v/>
      </c>
      <c r="AY117" s="33">
        <f>+Z117-SUM(Z118:Z119)</f>
        <v/>
      </c>
      <c r="BA117" s="33">
        <f>+Z117-SUM(D117:Y117)</f>
        <v/>
      </c>
    </row>
    <row r="118" ht="17.1" customFormat="1" customHeight="1" s="15">
      <c r="B118" s="84" t="n"/>
      <c r="C118" s="114" t="inlineStr">
        <is>
          <t xml:space="preserve">         local</t>
        </is>
      </c>
      <c r="D118" s="93" t="n">
        <v>633.814893</v>
      </c>
      <c r="E118" s="93" t="n">
        <v>192.893287</v>
      </c>
      <c r="F118" s="93" t="n">
        <v>737.346176</v>
      </c>
      <c r="G118" s="93" t="n">
        <v>272.719292</v>
      </c>
      <c r="H118" s="93" t="n">
        <v>3171.727153</v>
      </c>
      <c r="I118" s="93" t="n">
        <v>3069.60473</v>
      </c>
      <c r="J118" s="93" t="n">
        <v>851.102134</v>
      </c>
      <c r="K118" s="93" t="n">
        <v>187.389161</v>
      </c>
      <c r="L118" s="93" t="n">
        <v>637.128376</v>
      </c>
      <c r="M118" s="93" t="n">
        <v>1689.252358</v>
      </c>
      <c r="N118" s="93" t="n">
        <v>232.165486</v>
      </c>
      <c r="O118" s="93" t="n">
        <v>266.468237</v>
      </c>
      <c r="P118" s="93" t="n">
        <v>45.387139</v>
      </c>
      <c r="Q118" s="93" t="n">
        <v>111.88408</v>
      </c>
      <c r="R118" s="93" t="n">
        <v>18.299744</v>
      </c>
      <c r="S118" s="93" t="n">
        <v>0.020981</v>
      </c>
      <c r="T118" s="93" t="n">
        <v>121.956646</v>
      </c>
      <c r="U118" s="93" t="n">
        <v>158.296744</v>
      </c>
      <c r="V118" s="93" t="n">
        <v>53.322605</v>
      </c>
      <c r="W118" s="93" t="n">
        <v>66.455647</v>
      </c>
      <c r="X118" s="93" t="n">
        <v>655.119587</v>
      </c>
      <c r="Y118" s="93" t="n"/>
      <c r="Z118" s="95" t="n"/>
      <c r="AA118" s="75" t="n"/>
      <c r="AB118" s="14" t="n"/>
      <c r="AC118" s="39" t="n"/>
      <c r="AD118" s="39" t="n"/>
      <c r="AE118" s="39" t="n"/>
      <c r="AF118" s="39" t="n"/>
      <c r="AG118" s="39" t="n"/>
      <c r="AH118" s="39" t="n"/>
      <c r="AI118" s="39" t="n"/>
      <c r="AJ118" s="39" t="n"/>
      <c r="AK118" s="39" t="n"/>
      <c r="AL118" s="39" t="n"/>
      <c r="AM118" s="39" t="n"/>
      <c r="AN118" s="39" t="n"/>
      <c r="AO118" s="39" t="n"/>
      <c r="AP118" s="39" t="n"/>
      <c r="AQ118" s="39" t="n"/>
      <c r="AR118" s="39" t="n"/>
      <c r="AS118" s="39" t="n"/>
      <c r="AT118" s="39" t="n"/>
      <c r="AU118" s="39" t="n"/>
      <c r="AV118" s="39" t="n"/>
      <c r="AW118" s="39" t="n"/>
      <c r="AX118" s="39" t="n"/>
      <c r="AY118" s="39" t="n"/>
      <c r="BA118" s="32">
        <f>+Z118-SUM(D118:Y118)</f>
        <v/>
      </c>
    </row>
    <row r="119" ht="17.1" customFormat="1" customHeight="1" s="15">
      <c r="B119" s="84" t="n"/>
      <c r="C119" s="114" t="inlineStr">
        <is>
          <t xml:space="preserve">         cross-border</t>
        </is>
      </c>
      <c r="D119" s="93" t="n">
        <v>607.089157</v>
      </c>
      <c r="E119" s="93" t="n">
        <v>44.373199</v>
      </c>
      <c r="F119" s="93" t="n">
        <v>562.505892</v>
      </c>
      <c r="G119" s="93" t="n">
        <v>240.515785</v>
      </c>
      <c r="H119" s="93" t="n">
        <v>960.314126</v>
      </c>
      <c r="I119" s="93" t="n">
        <v>2073.425142</v>
      </c>
      <c r="J119" s="93" t="n">
        <v>591.535089</v>
      </c>
      <c r="K119" s="93" t="n">
        <v>44.025751</v>
      </c>
      <c r="L119" s="93" t="n">
        <v>79.743365</v>
      </c>
      <c r="M119" s="93" t="n">
        <v>1468.462788</v>
      </c>
      <c r="N119" s="93" t="n">
        <v>1514.544694</v>
      </c>
      <c r="O119" s="93" t="n">
        <v>77.08806</v>
      </c>
      <c r="P119" s="93" t="n">
        <v>20.115772</v>
      </c>
      <c r="Q119" s="93" t="n">
        <v>152.113904</v>
      </c>
      <c r="R119" s="93" t="n">
        <v>1.715509</v>
      </c>
      <c r="S119" s="93" t="n">
        <v>2.624059</v>
      </c>
      <c r="T119" s="93" t="n">
        <v>3.853067</v>
      </c>
      <c r="U119" s="93" t="n">
        <v>38.256136</v>
      </c>
      <c r="V119" s="93" t="n">
        <v>4.962467</v>
      </c>
      <c r="W119" s="93" t="n">
        <v>21.312026</v>
      </c>
      <c r="X119" s="93" t="n">
        <v>553.300836</v>
      </c>
      <c r="Y119" s="93" t="n"/>
      <c r="Z119" s="95" t="n"/>
      <c r="AA119" s="75" t="n"/>
      <c r="AB119" s="14" t="n"/>
      <c r="AC119" s="32" t="n"/>
      <c r="AD119" s="32" t="n"/>
      <c r="AE119" s="32" t="n"/>
      <c r="AF119" s="32" t="n"/>
      <c r="AG119" s="32" t="n"/>
      <c r="AH119" s="32" t="n"/>
      <c r="AI119" s="32" t="n"/>
      <c r="AJ119" s="32" t="n"/>
      <c r="AK119" s="32" t="n"/>
      <c r="AL119" s="32" t="n"/>
      <c r="AM119" s="32" t="n"/>
      <c r="AN119" s="32" t="n"/>
      <c r="AO119" s="32" t="n"/>
      <c r="AP119" s="32" t="n"/>
      <c r="AQ119" s="32" t="n"/>
      <c r="AR119" s="32" t="n"/>
      <c r="AS119" s="32" t="n"/>
      <c r="AT119" s="32" t="n"/>
      <c r="AU119" s="32" t="n"/>
      <c r="AV119" s="32" t="n"/>
      <c r="AW119" s="32" t="n"/>
      <c r="AX119" s="32" t="n"/>
      <c r="AY119" s="32" t="n"/>
      <c r="BA119" s="32">
        <f>+Z119-SUM(D119:Y119)</f>
        <v/>
      </c>
    </row>
    <row r="120" ht="30" customFormat="1" customHeight="1" s="18">
      <c r="B120" s="87" t="n"/>
      <c r="C120" s="115" t="inlineStr">
        <is>
          <t>TOTAL OTC OPTIONS</t>
        </is>
      </c>
      <c r="D120" s="98" t="n">
        <v>14540.052581</v>
      </c>
      <c r="E120" s="98" t="n">
        <v>6827.286461</v>
      </c>
      <c r="F120" s="98" t="n">
        <v>13470.23322</v>
      </c>
      <c r="G120" s="98" t="n">
        <v>6348.884852</v>
      </c>
      <c r="H120" s="98" t="n">
        <v>49823.71169</v>
      </c>
      <c r="I120" s="98" t="n">
        <v>61074.304868</v>
      </c>
      <c r="J120" s="98" t="n">
        <v>14180.086106</v>
      </c>
      <c r="K120" s="98" t="n">
        <v>2015.570167</v>
      </c>
      <c r="L120" s="98" t="n">
        <v>4485.589305</v>
      </c>
      <c r="M120" s="98" t="n">
        <v>52577.07305</v>
      </c>
      <c r="N120" s="98" t="n">
        <v>5877.7916</v>
      </c>
      <c r="O120" s="98" t="n">
        <v>5865.312545</v>
      </c>
      <c r="P120" s="98" t="n">
        <v>833.522814</v>
      </c>
      <c r="Q120" s="98" t="n">
        <v>3514.266874</v>
      </c>
      <c r="R120" s="98" t="n">
        <v>218.011541</v>
      </c>
      <c r="S120" s="98" t="n">
        <v>716.367796</v>
      </c>
      <c r="T120" s="98" t="n">
        <v>644.3557</v>
      </c>
      <c r="U120" s="98" t="n">
        <v>3788.655722</v>
      </c>
      <c r="V120" s="98" t="n">
        <v>389.373941</v>
      </c>
      <c r="W120" s="98" t="n">
        <v>3398.759686</v>
      </c>
      <c r="X120" s="98" t="n">
        <v>4074.199073</v>
      </c>
      <c r="Y120" s="98" t="n"/>
      <c r="Z120" s="95" t="n"/>
      <c r="AA120" s="74" t="n"/>
      <c r="AB120" s="17" t="n"/>
      <c r="AC120" s="33">
        <f>+D120-D105-D108-D117</f>
        <v/>
      </c>
      <c r="AD120" s="33">
        <f>+E120-E105-E108-E117</f>
        <v/>
      </c>
      <c r="AE120" s="33">
        <f>+F120-F105-F108-F117</f>
        <v/>
      </c>
      <c r="AF120" s="33">
        <f>+G120-G105-G108-G117</f>
        <v/>
      </c>
      <c r="AG120" s="33">
        <f>+H120-H105-H108-H117</f>
        <v/>
      </c>
      <c r="AH120" s="33">
        <f>+I120-I105-I108-I117</f>
        <v/>
      </c>
      <c r="AI120" s="33">
        <f>+J120-J105-J108-J117</f>
        <v/>
      </c>
      <c r="AJ120" s="33">
        <f>+K120-K105-K108-K117</f>
        <v/>
      </c>
      <c r="AK120" s="33">
        <f>+L120-L105-L108-L117</f>
        <v/>
      </c>
      <c r="AL120" s="33">
        <f>+M120-M105-M108-M117</f>
        <v/>
      </c>
      <c r="AM120" s="33">
        <f>+N120-N105-N108-N117</f>
        <v/>
      </c>
      <c r="AN120" s="33">
        <f>+O120-O105-O108-O117</f>
        <v/>
      </c>
      <c r="AO120" s="33">
        <f>+P120-P105-P108-P117</f>
        <v/>
      </c>
      <c r="AP120" s="33">
        <f>+Q120-Q105-Q108-Q117</f>
        <v/>
      </c>
      <c r="AQ120" s="33">
        <f>+R120-R105-R108-R117</f>
        <v/>
      </c>
      <c r="AR120" s="33">
        <f>+S120-S105-S108-S117</f>
        <v/>
      </c>
      <c r="AS120" s="33">
        <f>+T120-T105-T108-T117</f>
        <v/>
      </c>
      <c r="AT120" s="33">
        <f>+U120-U105-U108-U117</f>
        <v/>
      </c>
      <c r="AU120" s="33">
        <f>+V120-V105-V108-V117</f>
        <v/>
      </c>
      <c r="AV120" s="33">
        <f>+W120-W105-W108-W117</f>
        <v/>
      </c>
      <c r="AW120" s="33">
        <f>+X120-X105-X108-X117</f>
        <v/>
      </c>
      <c r="AX120" s="33">
        <f>+Y120-Y105-Y108-Y117</f>
        <v/>
      </c>
      <c r="AY120" s="33">
        <f>+Z120-Z105-Z108-Z117</f>
        <v/>
      </c>
      <c r="BA120" s="33">
        <f>+Z120-SUM(D120:Y120)</f>
        <v/>
      </c>
    </row>
    <row r="121" ht="17.1" customFormat="1" customHeight="1" s="41">
      <c r="B121" s="66" t="n"/>
      <c r="C121" s="117" t="inlineStr">
        <is>
          <t>o/w prime brokered to non-bank electronic market-makers</t>
        </is>
      </c>
      <c r="D121" s="68" t="n">
        <v>0</v>
      </c>
      <c r="E121" s="68" t="n">
        <v>0</v>
      </c>
      <c r="F121" s="68" t="n">
        <v>0</v>
      </c>
      <c r="G121" s="68" t="n">
        <v>0</v>
      </c>
      <c r="H121" s="68" t="n">
        <v>0</v>
      </c>
      <c r="I121" s="68" t="n">
        <v>0</v>
      </c>
      <c r="J121" s="68" t="n">
        <v>0</v>
      </c>
      <c r="K121" s="68" t="n">
        <v>0</v>
      </c>
      <c r="L121" s="68" t="n">
        <v>0</v>
      </c>
      <c r="M121" s="68" t="n">
        <v>0</v>
      </c>
      <c r="N121" s="68" t="n">
        <v>0</v>
      </c>
      <c r="O121" s="68" t="n">
        <v>0</v>
      </c>
      <c r="P121" s="68" t="n">
        <v>0</v>
      </c>
      <c r="Q121" s="68" t="n">
        <v>0</v>
      </c>
      <c r="R121" s="68" t="n">
        <v>0</v>
      </c>
      <c r="S121" s="68" t="n">
        <v>0</v>
      </c>
      <c r="T121" s="68" t="n">
        <v>0</v>
      </c>
      <c r="U121" s="68" t="n">
        <v>0</v>
      </c>
      <c r="V121" s="68" t="n">
        <v>0</v>
      </c>
      <c r="W121" s="68" t="n">
        <v>0</v>
      </c>
      <c r="X121" s="68" t="n">
        <v>0</v>
      </c>
      <c r="Y121" s="68" t="n"/>
      <c r="Z121" s="69" t="n"/>
      <c r="AA121" s="77" t="n"/>
      <c r="AB121" s="40" t="n"/>
      <c r="AC121" s="39">
        <f>+IF((D121+D122&gt;D120),111,0)</f>
        <v/>
      </c>
      <c r="AD121" s="39">
        <f>+IF((E121+E122&gt;E120),111,0)</f>
        <v/>
      </c>
      <c r="AE121" s="39">
        <f>+IF((F121+F122&gt;F120),111,0)</f>
        <v/>
      </c>
      <c r="AF121" s="39">
        <f>+IF((G121+G122&gt;G120),111,0)</f>
        <v/>
      </c>
      <c r="AG121" s="39">
        <f>+IF((H121+H122&gt;H120),111,0)</f>
        <v/>
      </c>
      <c r="AH121" s="39">
        <f>+IF((I121+I122&gt;I120),111,0)</f>
        <v/>
      </c>
      <c r="AI121" s="39">
        <f>+IF((J121+J122&gt;J120),111,0)</f>
        <v/>
      </c>
      <c r="AJ121" s="39">
        <f>+IF((K121+K122&gt;K120),111,0)</f>
        <v/>
      </c>
      <c r="AK121" s="39">
        <f>+IF((L121+L122&gt;L120),111,0)</f>
        <v/>
      </c>
      <c r="AL121" s="39">
        <f>+IF((M121+M122&gt;M120),111,0)</f>
        <v/>
      </c>
      <c r="AM121" s="39">
        <f>+IF((N121+N122&gt;N120),111,0)</f>
        <v/>
      </c>
      <c r="AN121" s="39">
        <f>+IF((O121+O122&gt;O120),111,0)</f>
        <v/>
      </c>
      <c r="AO121" s="39">
        <f>+IF((P121+P122&gt;P120),111,0)</f>
        <v/>
      </c>
      <c r="AP121" s="39">
        <f>+IF((Q121+Q122&gt;Q120),111,0)</f>
        <v/>
      </c>
      <c r="AQ121" s="39">
        <f>+IF((R121+R122&gt;R120),111,0)</f>
        <v/>
      </c>
      <c r="AR121" s="39">
        <f>+IF((S121+S122&gt;S120),111,0)</f>
        <v/>
      </c>
      <c r="AS121" s="39">
        <f>+IF((T121+T122&gt;T120),111,0)</f>
        <v/>
      </c>
      <c r="AT121" s="39">
        <f>+IF((U121+U122&gt;U120),111,0)</f>
        <v/>
      </c>
      <c r="AU121" s="39">
        <f>+IF((V121+V122&gt;V120),111,0)</f>
        <v/>
      </c>
      <c r="AV121" s="39">
        <f>+IF((W121+W122&gt;W120),111,0)</f>
        <v/>
      </c>
      <c r="AW121" s="39">
        <f>+IF((X121+X122&gt;X120),111,0)</f>
        <v/>
      </c>
      <c r="AX121" s="39">
        <f>+IF((Y121+Y122&gt;Y120),111,0)</f>
        <v/>
      </c>
      <c r="AY121" s="39">
        <f>+IF((Z121+Z122&gt;Z120),111,0)</f>
        <v/>
      </c>
      <c r="BA121" s="39">
        <f>+Z121-SUM(D121:Y121)</f>
        <v/>
      </c>
    </row>
    <row r="122" ht="17.1" customFormat="1" customHeight="1" s="41">
      <c r="B122" s="66" t="n"/>
      <c r="C122" s="117" t="inlineStr">
        <is>
          <t>o/w prime brokered to other customers</t>
        </is>
      </c>
      <c r="D122" s="68" t="n">
        <v>6964.382427</v>
      </c>
      <c r="E122" s="68" t="n">
        <v>3699.763281</v>
      </c>
      <c r="F122" s="68" t="n">
        <v>6201.279141</v>
      </c>
      <c r="G122" s="68" t="n">
        <v>2825.098019</v>
      </c>
      <c r="H122" s="68" t="n">
        <v>14845.779881</v>
      </c>
      <c r="I122" s="68" t="n">
        <v>20225.684256</v>
      </c>
      <c r="J122" s="68" t="n">
        <v>6075.16362</v>
      </c>
      <c r="K122" s="68" t="n">
        <v>347.511904</v>
      </c>
      <c r="L122" s="68" t="n">
        <v>1346.014798</v>
      </c>
      <c r="M122" s="68" t="n">
        <v>17271.359018</v>
      </c>
      <c r="N122" s="68" t="n">
        <v>1481.84462</v>
      </c>
      <c r="O122" s="68" t="n">
        <v>2709.129276</v>
      </c>
      <c r="P122" s="68" t="n">
        <v>403.593408</v>
      </c>
      <c r="Q122" s="68" t="n">
        <v>1512.06182</v>
      </c>
      <c r="R122" s="68" t="n">
        <v>63.721495</v>
      </c>
      <c r="S122" s="68" t="n">
        <v>472.154134</v>
      </c>
      <c r="T122" s="68" t="n">
        <v>297.249724</v>
      </c>
      <c r="U122" s="68" t="n">
        <v>1229.151994</v>
      </c>
      <c r="V122" s="68" t="n">
        <v>66.326578</v>
      </c>
      <c r="W122" s="68" t="n">
        <v>1256.347109</v>
      </c>
      <c r="X122" s="68" t="n">
        <v>1203.018731</v>
      </c>
      <c r="Y122" s="68" t="n"/>
      <c r="Z122" s="69" t="n"/>
      <c r="AA122" s="77" t="n"/>
      <c r="AB122" s="40" t="n"/>
      <c r="AC122" s="39" t="n"/>
      <c r="AD122" s="39" t="n"/>
      <c r="AE122" s="39" t="n"/>
      <c r="AF122" s="39" t="n"/>
      <c r="AG122" s="39" t="n"/>
      <c r="AH122" s="39" t="n"/>
      <c r="AI122" s="39" t="n"/>
      <c r="AJ122" s="39" t="n"/>
      <c r="AK122" s="39" t="n"/>
      <c r="AL122" s="39" t="n"/>
      <c r="AM122" s="39" t="n"/>
      <c r="AN122" s="39" t="n"/>
      <c r="AO122" s="39" t="n"/>
      <c r="AP122" s="39" t="n"/>
      <c r="AQ122" s="39" t="n"/>
      <c r="AR122" s="39" t="n"/>
      <c r="AS122" s="39" t="n"/>
      <c r="AT122" s="39" t="n"/>
      <c r="AU122" s="39" t="n"/>
      <c r="AV122" s="39" t="n"/>
      <c r="AW122" s="39" t="n"/>
      <c r="AX122" s="39" t="n"/>
      <c r="AY122" s="39" t="n"/>
      <c r="BA122" s="39">
        <f>+Z122-SUM(D122:Y122)</f>
        <v/>
      </c>
    </row>
    <row r="123" ht="17.1" customFormat="1" customHeight="1" s="41">
      <c r="B123" s="67" t="n"/>
      <c r="C123" s="117" t="inlineStr">
        <is>
          <t>o/w retail-driven</t>
        </is>
      </c>
      <c r="D123" s="70" t="n">
        <v>953.1020150000001</v>
      </c>
      <c r="E123" s="70" t="n">
        <v>60.975162</v>
      </c>
      <c r="F123" s="70" t="n">
        <v>151.516936</v>
      </c>
      <c r="G123" s="70" t="n">
        <v>475.365788</v>
      </c>
      <c r="H123" s="70" t="n">
        <v>329.54092</v>
      </c>
      <c r="I123" s="70" t="n">
        <v>1206.868846</v>
      </c>
      <c r="J123" s="70" t="n">
        <v>972.233162</v>
      </c>
      <c r="K123" s="70" t="n">
        <v>31.232605</v>
      </c>
      <c r="L123" s="70" t="n">
        <v>142.573396</v>
      </c>
      <c r="M123" s="70" t="n">
        <v>820.0699499999999</v>
      </c>
      <c r="N123" s="70" t="n">
        <v>7.833333</v>
      </c>
      <c r="O123" s="70" t="n">
        <v>67.136084</v>
      </c>
      <c r="P123" s="70" t="n">
        <v>12.684321</v>
      </c>
      <c r="Q123" s="70" t="n">
        <v>416.248173</v>
      </c>
      <c r="R123" s="70" t="n">
        <v>3.844384</v>
      </c>
      <c r="S123" s="70" t="n">
        <v>1.082012</v>
      </c>
      <c r="T123" s="70" t="n">
        <v>13.400719</v>
      </c>
      <c r="U123" s="70" t="n">
        <v>109.350973</v>
      </c>
      <c r="V123" s="70" t="n">
        <v>8.332679000000001</v>
      </c>
      <c r="W123" s="70" t="n">
        <v>6.93235</v>
      </c>
      <c r="X123" s="70" t="n">
        <v>172.589248</v>
      </c>
      <c r="Y123" s="70" t="n"/>
      <c r="Z123" s="69" t="n"/>
      <c r="AA123" s="78" t="n"/>
      <c r="AB123" s="40" t="n"/>
      <c r="AC123" s="39">
        <f>+IF((D123&gt;D120),111,0)</f>
        <v/>
      </c>
      <c r="AD123" s="39">
        <f>+IF((E123&gt;E120),111,0)</f>
        <v/>
      </c>
      <c r="AE123" s="39">
        <f>+IF((F123&gt;F120),111,0)</f>
        <v/>
      </c>
      <c r="AF123" s="39">
        <f>+IF((G123&gt;G120),111,0)</f>
        <v/>
      </c>
      <c r="AG123" s="39">
        <f>+IF((H123&gt;H120),111,0)</f>
        <v/>
      </c>
      <c r="AH123" s="39">
        <f>+IF((I123&gt;I120),111,0)</f>
        <v/>
      </c>
      <c r="AI123" s="39">
        <f>+IF((J123&gt;J120),111,0)</f>
        <v/>
      </c>
      <c r="AJ123" s="39">
        <f>+IF((K123&gt;K120),111,0)</f>
        <v/>
      </c>
      <c r="AK123" s="39">
        <f>+IF((L123&gt;L120),111,0)</f>
        <v/>
      </c>
      <c r="AL123" s="39">
        <f>+IF((M123&gt;M120),111,0)</f>
        <v/>
      </c>
      <c r="AM123" s="39">
        <f>+IF((N123&gt;N120),111,0)</f>
        <v/>
      </c>
      <c r="AN123" s="39">
        <f>+IF((O123&gt;O120),111,0)</f>
        <v/>
      </c>
      <c r="AO123" s="39">
        <f>+IF((P123&gt;P120),111,0)</f>
        <v/>
      </c>
      <c r="AP123" s="39">
        <f>+IF((Q123&gt;Q120),111,0)</f>
        <v/>
      </c>
      <c r="AQ123" s="39">
        <f>+IF((R123&gt;R120),111,0)</f>
        <v/>
      </c>
      <c r="AR123" s="39">
        <f>+IF((S123&gt;S120),111,0)</f>
        <v/>
      </c>
      <c r="AS123" s="39">
        <f>+IF((T123&gt;T120),111,0)</f>
        <v/>
      </c>
      <c r="AT123" s="39">
        <f>+IF((U123&gt;U120),111,0)</f>
        <v/>
      </c>
      <c r="AU123" s="39">
        <f>+IF((V123&gt;V120),111,0)</f>
        <v/>
      </c>
      <c r="AV123" s="39">
        <f>+IF((W123&gt;W120),111,0)</f>
        <v/>
      </c>
      <c r="AW123" s="39">
        <f>+IF((X123&gt;X120),111,0)</f>
        <v/>
      </c>
      <c r="AX123" s="39">
        <f>+IF((Y123&gt;Y120),111,0)</f>
        <v/>
      </c>
      <c r="AY123" s="39">
        <f>+IF((Z123&gt;Z120),111,0)</f>
        <v/>
      </c>
      <c r="BA123" s="39">
        <f>+Z123-SUM(D123:Y123)</f>
        <v/>
      </c>
    </row>
    <row r="124" ht="30" customFormat="1" customHeight="1" s="18">
      <c r="B124" s="88" t="n"/>
      <c r="C124" s="118" t="inlineStr">
        <is>
          <t>TOTAL FX CONTRACTS</t>
        </is>
      </c>
      <c r="D124" s="100" t="n"/>
      <c r="E124" s="100" t="n"/>
      <c r="F124" s="100" t="n"/>
      <c r="G124" s="100" t="n"/>
      <c r="H124" s="100" t="n"/>
      <c r="I124" s="100" t="n"/>
      <c r="J124" s="100" t="n"/>
      <c r="K124" s="100" t="n"/>
      <c r="L124" s="100" t="n"/>
      <c r="M124" s="100" t="n"/>
      <c r="N124" s="100" t="n"/>
      <c r="O124" s="100" t="n"/>
      <c r="P124" s="100" t="n"/>
      <c r="Q124" s="100" t="n"/>
      <c r="R124" s="100" t="n"/>
      <c r="S124" s="100" t="n"/>
      <c r="T124" s="100" t="n"/>
      <c r="U124" s="100" t="n"/>
      <c r="V124" s="100" t="n"/>
      <c r="W124" s="100" t="n"/>
      <c r="X124" s="100" t="n"/>
      <c r="Y124" s="100" t="n"/>
      <c r="Z124" s="95" t="n"/>
      <c r="AA124" s="74" t="n"/>
      <c r="AB124" s="17" t="n"/>
      <c r="AC124" s="33">
        <f>+D124-D25-D45-D73-D100-D120</f>
        <v/>
      </c>
      <c r="AD124" s="33">
        <f>+E124-E25-E45-E73-E100-E120</f>
        <v/>
      </c>
      <c r="AE124" s="33">
        <f>+F124-F25-F45-F73-F100-F120</f>
        <v/>
      </c>
      <c r="AF124" s="33">
        <f>+G124-G25-G45-G73-G100-G120</f>
        <v/>
      </c>
      <c r="AG124" s="33">
        <f>+H124-H25-H45-H73-H100-H120</f>
        <v/>
      </c>
      <c r="AH124" s="33">
        <f>+I124-I25-I45-I73-I100-I120</f>
        <v/>
      </c>
      <c r="AI124" s="33">
        <f>+J124-J25-J45-J73-J100-J120</f>
        <v/>
      </c>
      <c r="AJ124" s="33">
        <f>+K124-K25-K45-K73-K100-K120</f>
        <v/>
      </c>
      <c r="AK124" s="33">
        <f>+L124-L25-L45-L73-L100-L120</f>
        <v/>
      </c>
      <c r="AL124" s="33">
        <f>+M124-M25-M45-M73-M100-M120</f>
        <v/>
      </c>
      <c r="AM124" s="33">
        <f>+N124-N25-N45-N73-N100-N120</f>
        <v/>
      </c>
      <c r="AN124" s="33">
        <f>+O124-O25-O45-O73-O100-O120</f>
        <v/>
      </c>
      <c r="AO124" s="33">
        <f>+P124-P25-P45-P73-P100-P120</f>
        <v/>
      </c>
      <c r="AP124" s="33">
        <f>+Q124-Q25-Q45-Q73-Q100-Q120</f>
        <v/>
      </c>
      <c r="AQ124" s="33">
        <f>+R124-R25-R45-R73-R100-R120</f>
        <v/>
      </c>
      <c r="AR124" s="33">
        <f>+S124-S25-S45-S73-S100-S120</f>
        <v/>
      </c>
      <c r="AS124" s="33">
        <f>+T124-T25-T45-T73-T100-T120</f>
        <v/>
      </c>
      <c r="AT124" s="33">
        <f>+U124-U25-U45-U73-U100-U120</f>
        <v/>
      </c>
      <c r="AU124" s="33">
        <f>+V124-V25-V45-V73-V100-V120</f>
        <v/>
      </c>
      <c r="AV124" s="33">
        <f>+W124-W25-W45-W73-W100-W120</f>
        <v/>
      </c>
      <c r="AW124" s="33">
        <f>+X124-X25-X45-X73-X100-X120</f>
        <v/>
      </c>
      <c r="AX124" s="33">
        <f>+Y124-Y25-Y45-Y73-Y100-Y120</f>
        <v/>
      </c>
      <c r="AY124" s="33">
        <f>+Z124-Z25-Z45-Z73-Z100-Z120</f>
        <v/>
      </c>
      <c r="BA124" s="33">
        <f>+Z124-SUM(D124:Y124)</f>
        <v/>
      </c>
    </row>
    <row r="125" ht="17.1" customFormat="1" customHeight="1" s="41">
      <c r="B125" s="66" t="n"/>
      <c r="C125" s="117" t="inlineStr">
        <is>
          <t>o/w prime brokered to non-bank electronic market-makers</t>
        </is>
      </c>
      <c r="D125" s="68" t="n">
        <v>0</v>
      </c>
      <c r="E125" s="68" t="n">
        <v>0</v>
      </c>
      <c r="F125" s="68" t="n">
        <v>0</v>
      </c>
      <c r="G125" s="68" t="n">
        <v>0</v>
      </c>
      <c r="H125" s="68" t="n">
        <v>0</v>
      </c>
      <c r="I125" s="68" t="n">
        <v>0</v>
      </c>
      <c r="J125" s="68" t="n">
        <v>0</v>
      </c>
      <c r="K125" s="68" t="n">
        <v>0</v>
      </c>
      <c r="L125" s="68" t="n">
        <v>0</v>
      </c>
      <c r="M125" s="68" t="n">
        <v>0</v>
      </c>
      <c r="N125" s="68" t="n">
        <v>0</v>
      </c>
      <c r="O125" s="68" t="n">
        <v>0</v>
      </c>
      <c r="P125" s="68" t="n">
        <v>0</v>
      </c>
      <c r="Q125" s="68" t="n">
        <v>0</v>
      </c>
      <c r="R125" s="68" t="n">
        <v>0</v>
      </c>
      <c r="S125" s="68" t="n">
        <v>0</v>
      </c>
      <c r="T125" s="68" t="n">
        <v>0</v>
      </c>
      <c r="U125" s="68" t="n">
        <v>0</v>
      </c>
      <c r="V125" s="68" t="n">
        <v>0</v>
      </c>
      <c r="W125" s="68" t="n">
        <v>0</v>
      </c>
      <c r="X125" s="68" t="n">
        <v>0</v>
      </c>
      <c r="Y125" s="68" t="n"/>
      <c r="Z125" s="69" t="n"/>
      <c r="AA125" s="77" t="n"/>
      <c r="AB125" s="40" t="n"/>
      <c r="AC125" s="39">
        <f>+D125-(D26+D46+D74+D101+D121)</f>
        <v/>
      </c>
      <c r="AD125" s="39">
        <f>+E125-(E26+E46+E74+E101+E121)</f>
        <v/>
      </c>
      <c r="AE125" s="39">
        <f>+F125-(F26+F46+F74+F101+F121)</f>
        <v/>
      </c>
      <c r="AF125" s="39">
        <f>+G125-(G26+G46+G74+G101+G121)</f>
        <v/>
      </c>
      <c r="AG125" s="39">
        <f>+H125-(H26+H46+H74+H101+H121)</f>
        <v/>
      </c>
      <c r="AH125" s="39">
        <f>+I125-(I26+I46+I74+I101+I121)</f>
        <v/>
      </c>
      <c r="AI125" s="39">
        <f>+J125-(J26+J46+J74+J101+J121)</f>
        <v/>
      </c>
      <c r="AJ125" s="39">
        <f>+K125-(K26+K46+K74+K101+K121)</f>
        <v/>
      </c>
      <c r="AK125" s="39">
        <f>+L125-(L26+L46+L74+L101+L121)</f>
        <v/>
      </c>
      <c r="AL125" s="39">
        <f>+M125-(M26+M46+M74+M101+M121)</f>
        <v/>
      </c>
      <c r="AM125" s="39">
        <f>+N125-(N26+N46+N74+N101+N121)</f>
        <v/>
      </c>
      <c r="AN125" s="39">
        <f>+O125-(O26+O46+O74+O101+O121)</f>
        <v/>
      </c>
      <c r="AO125" s="39">
        <f>+P125-(P26+P46+P74+P101+P121)</f>
        <v/>
      </c>
      <c r="AP125" s="39">
        <f>+Q125-(Q26+Q46+Q74+Q101+Q121)</f>
        <v/>
      </c>
      <c r="AQ125" s="39">
        <f>+R125-(R26+R46+R74+R101+R121)</f>
        <v/>
      </c>
      <c r="AR125" s="39">
        <f>+S125-(S26+S46+S74+S101+S121)</f>
        <v/>
      </c>
      <c r="AS125" s="39">
        <f>+T125-(T26+T46+T74+T101+T121)</f>
        <v/>
      </c>
      <c r="AT125" s="39">
        <f>+U125-(U26+U46+U74+U101+U121)</f>
        <v/>
      </c>
      <c r="AU125" s="39">
        <f>+V125-(V26+V46+V74+V101+V121)</f>
        <v/>
      </c>
      <c r="AV125" s="39">
        <f>+W125-(W26+W46+W74+W101+W121)</f>
        <v/>
      </c>
      <c r="AW125" s="39">
        <f>+X125-(X26+X46+X74+X101+X121)</f>
        <v/>
      </c>
      <c r="AX125" s="39">
        <f>+Y125-(Y26+Y46+Y74+Y101+Y121)</f>
        <v/>
      </c>
      <c r="AY125" s="39">
        <f>+Z125-(Z26+Z46+Z74+Z101+Z121)</f>
        <v/>
      </c>
      <c r="BA125" s="39">
        <f>+Z125-SUM(D125:Y125)</f>
        <v/>
      </c>
    </row>
    <row r="126" ht="17.1" customFormat="1" customHeight="1" s="41">
      <c r="B126" s="66" t="n"/>
      <c r="C126" s="117" t="inlineStr">
        <is>
          <t>o/w prime brokered to other customers</t>
        </is>
      </c>
      <c r="D126" s="68" t="n">
        <v>77405.66791</v>
      </c>
      <c r="E126" s="68" t="n">
        <v>8100.717993</v>
      </c>
      <c r="F126" s="68" t="n">
        <v>80166.441668</v>
      </c>
      <c r="G126" s="68" t="n">
        <v>44325.617672</v>
      </c>
      <c r="H126" s="68" t="n">
        <v>76097.905894</v>
      </c>
      <c r="I126" s="68" t="n">
        <v>281755.591777</v>
      </c>
      <c r="J126" s="68" t="n">
        <v>114358.136199</v>
      </c>
      <c r="K126" s="68" t="n">
        <v>20349.701197</v>
      </c>
      <c r="L126" s="68" t="n">
        <v>8284.429988</v>
      </c>
      <c r="M126" s="68" t="n">
        <v>198323.564421</v>
      </c>
      <c r="N126" s="68" t="n">
        <v>8211.772015</v>
      </c>
      <c r="O126" s="68" t="n">
        <v>34829.603505</v>
      </c>
      <c r="P126" s="68" t="n">
        <v>12437.452192</v>
      </c>
      <c r="Q126" s="68" t="n">
        <v>25411.527263</v>
      </c>
      <c r="R126" s="68" t="n">
        <v>5366.674431</v>
      </c>
      <c r="S126" s="68" t="n">
        <v>724.9153229999999</v>
      </c>
      <c r="T126" s="68" t="n">
        <v>13533.121502</v>
      </c>
      <c r="U126" s="68" t="n">
        <v>29747.315688</v>
      </c>
      <c r="V126" s="68" t="n">
        <v>4641.140554</v>
      </c>
      <c r="W126" s="68" t="n">
        <v>5196.13909</v>
      </c>
      <c r="X126" s="68" t="n">
        <v>21971.871096</v>
      </c>
      <c r="Y126" s="68" t="n"/>
      <c r="Z126" s="69" t="n"/>
      <c r="AA126" s="77" t="n"/>
      <c r="AB126" s="40" t="n"/>
      <c r="AC126" s="39">
        <f>+D126-(D27+D47+D75+D102+D122)</f>
        <v/>
      </c>
      <c r="AD126" s="39">
        <f>+E126-(E27+E47+E75+E102+E122)</f>
        <v/>
      </c>
      <c r="AE126" s="39">
        <f>+F126-(F27+F47+F75+F102+F122)</f>
        <v/>
      </c>
      <c r="AF126" s="39">
        <f>+G126-(G27+G47+G75+G102+G122)</f>
        <v/>
      </c>
      <c r="AG126" s="39">
        <f>+H126-(H27+H47+H75+H102+H122)</f>
        <v/>
      </c>
      <c r="AH126" s="39">
        <f>+I126-(I27+I47+I75+I102+I122)</f>
        <v/>
      </c>
      <c r="AI126" s="39">
        <f>+J126-(J27+J47+J75+J102+J122)</f>
        <v/>
      </c>
      <c r="AJ126" s="39">
        <f>+K126-(K27+K47+K75+K102+K122)</f>
        <v/>
      </c>
      <c r="AK126" s="39">
        <f>+L126-(L27+L47+L75+L102+L122)</f>
        <v/>
      </c>
      <c r="AL126" s="39">
        <f>+M126-(M27+M47+M75+M102+M122)</f>
        <v/>
      </c>
      <c r="AM126" s="39">
        <f>+N126-(N27+N47+N75+N102+N122)</f>
        <v/>
      </c>
      <c r="AN126" s="39">
        <f>+O126-(O27+O47+O75+O102+O122)</f>
        <v/>
      </c>
      <c r="AO126" s="39">
        <f>+P126-(P27+P47+P75+P102+P122)</f>
        <v/>
      </c>
      <c r="AP126" s="39">
        <f>+Q126-(Q27+Q47+Q75+Q102+Q122)</f>
        <v/>
      </c>
      <c r="AQ126" s="39">
        <f>+R126-(R27+R47+R75+R102+R122)</f>
        <v/>
      </c>
      <c r="AR126" s="39">
        <f>+S126-(S27+S47+S75+S102+S122)</f>
        <v/>
      </c>
      <c r="AS126" s="39">
        <f>+T126-(T27+T47+T75+T102+T122)</f>
        <v/>
      </c>
      <c r="AT126" s="39">
        <f>+U126-(U27+U47+U75+U102+U122)</f>
        <v/>
      </c>
      <c r="AU126" s="39">
        <f>+V126-(V27+V47+V75+V102+V122)</f>
        <v/>
      </c>
      <c r="AV126" s="39">
        <f>+W126-(W27+W47+W75+W102+W122)</f>
        <v/>
      </c>
      <c r="AW126" s="39">
        <f>+X126-(X27+X47+X75+X102+X122)</f>
        <v/>
      </c>
      <c r="AX126" s="39">
        <f>+Y126-(Y27+Y47+Y75+Y102+Y122)</f>
        <v/>
      </c>
      <c r="AY126" s="39">
        <f>+Z126-(Z27+Z47+Z75+Z102+Z122)</f>
        <v/>
      </c>
      <c r="BA126" s="39">
        <f>+Z126-SUM(D126:Y126)</f>
        <v/>
      </c>
    </row>
    <row r="127" ht="17.1" customFormat="1" customHeight="1" s="41">
      <c r="B127" s="66" t="n"/>
      <c r="C127" s="117" t="inlineStr">
        <is>
          <t>o/w retail-driven</t>
        </is>
      </c>
      <c r="D127" s="68" t="n">
        <v>9802.23518</v>
      </c>
      <c r="E127" s="68" t="n">
        <v>344.726413</v>
      </c>
      <c r="F127" s="68" t="n">
        <v>4798.776829</v>
      </c>
      <c r="G127" s="68" t="n">
        <v>6138.185694</v>
      </c>
      <c r="H127" s="68" t="n">
        <v>2645.641182</v>
      </c>
      <c r="I127" s="68" t="n">
        <v>43661.668999</v>
      </c>
      <c r="J127" s="68" t="n">
        <v>11115.79153</v>
      </c>
      <c r="K127" s="68" t="n">
        <v>1916.380737</v>
      </c>
      <c r="L127" s="68" t="n">
        <v>447.350389</v>
      </c>
      <c r="M127" s="68" t="n">
        <v>42346.262036</v>
      </c>
      <c r="N127" s="68" t="n">
        <v>534.32338</v>
      </c>
      <c r="O127" s="68" t="n">
        <v>1898.328606</v>
      </c>
      <c r="P127" s="68" t="n">
        <v>680.795966</v>
      </c>
      <c r="Q127" s="68" t="n">
        <v>1794.626722</v>
      </c>
      <c r="R127" s="68" t="n">
        <v>552.144146</v>
      </c>
      <c r="S127" s="68" t="n">
        <v>97.98237</v>
      </c>
      <c r="T127" s="68" t="n">
        <v>768.034318</v>
      </c>
      <c r="U127" s="68" t="n">
        <v>2065.98847</v>
      </c>
      <c r="V127" s="68" t="n">
        <v>300.25874</v>
      </c>
      <c r="W127" s="68" t="n">
        <v>640.026074</v>
      </c>
      <c r="X127" s="68" t="n">
        <v>2496.244735</v>
      </c>
      <c r="Y127" s="68" t="n"/>
      <c r="Z127" s="71" t="n"/>
      <c r="AA127" s="77" t="n"/>
      <c r="AB127" s="40" t="n"/>
      <c r="AC127" s="39">
        <f>+D127-(D28+D48+D76+D103+D123)</f>
        <v/>
      </c>
      <c r="AD127" s="39">
        <f>+E127-(E28+E48+E76+E103+E123)</f>
        <v/>
      </c>
      <c r="AE127" s="39">
        <f>+F127-(F28+F48+F76+F103+F123)</f>
        <v/>
      </c>
      <c r="AF127" s="39">
        <f>+G127-(G28+G48+G76+G103+G123)</f>
        <v/>
      </c>
      <c r="AG127" s="39">
        <f>+H127-(H28+H48+H76+H103+H123)</f>
        <v/>
      </c>
      <c r="AH127" s="39">
        <f>+I127-(I28+I48+I76+I103+I123)</f>
        <v/>
      </c>
      <c r="AI127" s="39">
        <f>+J127-(J28+J48+J76+J103+J123)</f>
        <v/>
      </c>
      <c r="AJ127" s="39">
        <f>+K127-(K28+K48+K76+K103+K123)</f>
        <v/>
      </c>
      <c r="AK127" s="39">
        <f>+L127-(L28+L48+L76+L103+L123)</f>
        <v/>
      </c>
      <c r="AL127" s="39">
        <f>+M127-(M28+M48+M76+M103+M123)</f>
        <v/>
      </c>
      <c r="AM127" s="39">
        <f>+N127-(N28+N48+N76+N103+N123)</f>
        <v/>
      </c>
      <c r="AN127" s="39">
        <f>+O127-(O28+O48+O76+O103+O123)</f>
        <v/>
      </c>
      <c r="AO127" s="39">
        <f>+P127-(P28+P48+P76+P103+P123)</f>
        <v/>
      </c>
      <c r="AP127" s="39">
        <f>+Q127-(Q28+Q48+Q76+Q103+Q123)</f>
        <v/>
      </c>
      <c r="AQ127" s="39">
        <f>+R127-(R28+R48+R76+R103+R123)</f>
        <v/>
      </c>
      <c r="AR127" s="39">
        <f>+S127-(S28+S48+S76+S103+S123)</f>
        <v/>
      </c>
      <c r="AS127" s="39">
        <f>+T127-(T28+T48+T76+T103+T123)</f>
        <v/>
      </c>
      <c r="AT127" s="39">
        <f>+U127-(U28+U48+U76+U103+U123)</f>
        <v/>
      </c>
      <c r="AU127" s="39">
        <f>+V127-(V28+V48+V76+V103+V123)</f>
        <v/>
      </c>
      <c r="AV127" s="39">
        <f>+W127-(W28+W48+W76+W103+W123)</f>
        <v/>
      </c>
      <c r="AW127" s="39">
        <f>+X127-(X28+X48+X76+X103+X123)</f>
        <v/>
      </c>
      <c r="AX127" s="39">
        <f>+Y127-(Y28+Y48+Y76+Y103+Y123)</f>
        <v/>
      </c>
      <c r="AY127" s="39">
        <f>+Z127-(Z28+Z48+Z76+Z103+Z123)</f>
        <v/>
      </c>
      <c r="BA127" s="64">
        <f>+Z127-SUM(D127:Y127)</f>
        <v/>
      </c>
    </row>
    <row r="128" ht="9.949999999999999" customFormat="1" customHeight="1" s="53">
      <c r="B128" s="89" t="n"/>
      <c r="C128" s="90" t="n"/>
      <c r="D128" s="72" t="n"/>
      <c r="E128" s="72" t="n"/>
      <c r="F128" s="72" t="n"/>
      <c r="G128" s="72" t="n"/>
      <c r="H128" s="72" t="n"/>
      <c r="I128" s="72" t="n"/>
      <c r="J128" s="72" t="n"/>
      <c r="K128" s="72" t="n"/>
      <c r="L128" s="72" t="n"/>
      <c r="M128" s="72" t="n"/>
      <c r="N128" s="72" t="n"/>
      <c r="O128" s="72" t="n"/>
      <c r="P128" s="72" t="n"/>
      <c r="Q128" s="72" t="n"/>
      <c r="R128" s="72" t="n"/>
      <c r="S128" s="72" t="n"/>
      <c r="T128" s="72" t="n"/>
      <c r="U128" s="72" t="n"/>
      <c r="V128" s="72" t="n"/>
      <c r="W128" s="72" t="n"/>
      <c r="X128" s="72" t="n"/>
      <c r="Y128" s="72" t="n"/>
      <c r="Z128" s="73" t="n"/>
      <c r="AA128" s="80" t="n"/>
      <c r="AB128" s="54" t="n"/>
      <c r="AC128" s="62" t="n"/>
      <c r="AD128" s="62" t="n"/>
      <c r="AE128" s="62" t="n"/>
      <c r="AF128" s="62" t="n"/>
      <c r="AG128" s="62" t="n"/>
      <c r="AH128" s="62" t="n"/>
      <c r="AI128" s="62" t="n"/>
      <c r="AJ128" s="62" t="n"/>
      <c r="AK128" s="62" t="n"/>
      <c r="AL128" s="62" t="n"/>
      <c r="AM128" s="62" t="n"/>
      <c r="AN128" s="62" t="n"/>
      <c r="AO128" s="62" t="n"/>
      <c r="AP128" s="62" t="n"/>
      <c r="AQ128" s="62" t="n"/>
      <c r="AR128" s="62" t="n"/>
      <c r="AS128" s="62" t="n"/>
      <c r="AT128" s="62" t="n"/>
      <c r="AU128" s="62" t="n"/>
      <c r="AV128" s="62" t="n"/>
      <c r="AW128" s="62" t="n"/>
      <c r="AX128" s="62" t="n"/>
      <c r="AY128" s="62" t="n"/>
      <c r="BA128" s="63" t="n"/>
    </row>
    <row r="129" ht="84.75" customHeight="1">
      <c r="B129" s="23" t="n"/>
      <c r="C129" s="128" t="inlineStr">
        <is>
          <t>1 All transactions involving exposure to more than one currency, whether in interest rates or exchange rates.   2 "Other" covers currencies that are included in the Triennial but not explicitly listed in each column of this table. See also table A4 for a more detailed breakdown of total turnover in "other" currencies.   3 Cash/same day transactions (with same day settlement T+0 and next day settlement T+1).   4 Including non-deliverable forwards and other contracts-for-differences.   5 Data should be provided for the 6 currency pairs as well as for the "other" and "total" column.   6 A swap is considered to be a single transaction in that the two legs are not counted separately. Includes overnight swaps and spot next swaps, as well as other "tomorrow/next day" transactions.   7 A swap is considered to be a single transaction in that the two legs are not counted separately.   8 Including currency warrants and multicurrency swaptions.</t>
        </is>
      </c>
      <c r="D129" s="137" t="n"/>
      <c r="E129" s="137" t="n"/>
      <c r="F129" s="137" t="n"/>
      <c r="G129" s="137" t="n"/>
      <c r="H129" s="137" t="n"/>
      <c r="I129" s="137" t="n"/>
      <c r="J129" s="137" t="n"/>
      <c r="K129" s="137" t="n"/>
      <c r="L129" s="137" t="n"/>
      <c r="M129" s="137" t="n"/>
      <c r="N129" s="137" t="n"/>
      <c r="O129" s="137" t="n"/>
      <c r="P129" s="137" t="n"/>
      <c r="Q129" s="137" t="n"/>
      <c r="R129" s="137" t="n"/>
      <c r="S129" s="137" t="n"/>
      <c r="T129" s="137" t="n"/>
      <c r="U129" s="137" t="n"/>
      <c r="V129" s="137" t="n"/>
      <c r="W129" s="137" t="n"/>
      <c r="X129" s="137" t="n"/>
      <c r="Y129" s="137" t="n"/>
      <c r="Z129" s="137" t="n"/>
      <c r="AA129" s="43" t="n"/>
      <c r="AC129" s="25" t="n"/>
      <c r="AD129" s="25" t="n"/>
      <c r="AE129" s="25" t="n"/>
      <c r="AF129" s="25" t="n"/>
      <c r="BA129" s="21" t="n"/>
    </row>
  </sheetData>
  <mergeCells count="9">
    <mergeCell ref="C3:Z3"/>
    <mergeCell ref="C4:Z4"/>
    <mergeCell ref="D6:AA6"/>
    <mergeCell ref="AC5:BA5"/>
    <mergeCell ref="C2:Z2"/>
    <mergeCell ref="AC7:AY7"/>
    <mergeCell ref="C5:Z5"/>
    <mergeCell ref="D7:Z7"/>
    <mergeCell ref="C129:Z129"/>
  </mergeCells>
  <conditionalFormatting sqref="D9:K9">
    <cfRule type="expression" priority="44" dxfId="1" stopIfTrue="1">
      <formula>AND(D9&lt;&gt;"",OR(D9&lt;0,NOT(ISNUMBER(D9))))</formula>
    </cfRule>
  </conditionalFormatting>
  <conditionalFormatting sqref="D10:Z128">
    <cfRule type="expression" priority="3" dxfId="1" stopIfTrue="1">
      <formula>AND(D10&lt;&gt;"",OR(D10&lt;0,NOT(ISNUMBER(D10))))</formula>
    </cfRule>
  </conditionalFormatting>
  <conditionalFormatting sqref="D6:AA6">
    <cfRule type="expression" priority="545" dxfId="2" stopIfTrue="1">
      <formula>COUNTA(D10:Z127)&lt;&gt;COUNTIF(D10:Z127,"&gt;=0")</formula>
    </cfRule>
  </conditionalFormatting>
  <conditionalFormatting sqref="AA10:AA24 AA28 AA30:AA44 AA48 AA58:AA72 AA76 AA85:AA99 AA103 AA105:AA119 AA123">
    <cfRule type="expression" priority="45" dxfId="1" stopIfTrue="1">
      <formula>AA10=1</formula>
    </cfRule>
  </conditionalFormatting>
  <conditionalFormatting sqref="AC9:BA128">
    <cfRule type="expression" priority="1" dxfId="0" stopIfTrue="1">
      <formula>ABS(AC9)&gt;10</formula>
    </cfRule>
  </conditionalFormatting>
  <pageMargins left="0.7480314960629921" right="0.7480314960629921" top="0.984251968503937" bottom="0.984251968503937" header="0.5118110236220472" footer="0.5118110236220472"/>
  <pageSetup orientation="portrait" paperSize="8" scale="60"/>
  <headerFooter alignWithMargins="0">
    <oddHeader/>
    <oddFooter>&amp;R2019 Triennial Central Bank Survey</oddFooter>
    <evenHeader/>
    <evenFooter/>
    <firstHeader/>
    <firstFooter/>
  </headerFooter>
  <rowBreaks count="1" manualBreakCount="1">
    <brk id="83" min="1" max="26" man="1"/>
  </row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7"/>
  <sheetViews>
    <sheetView tabSelected="1" workbookViewId="0">
      <selection activeCell="B19" sqref="B19"/>
    </sheetView>
  </sheetViews>
  <sheetFormatPr baseColWidth="8" defaultRowHeight="12"/>
  <cols>
    <col width="111.7109375" bestFit="1" customWidth="1" min="2" max="2"/>
  </cols>
  <sheetData>
    <row r="1">
      <c r="A1" t="inlineStr">
        <is>
          <t>Cell</t>
        </is>
      </c>
      <c r="B1" t="inlineStr">
        <is>
          <t>Filters</t>
        </is>
      </c>
    </row>
    <row r="2" ht="15" customHeight="1">
      <c r="A2" t="inlineStr">
        <is>
          <t>D9</t>
        </is>
      </c>
      <c r="B2" t="inlineStr">
        <is>
          <t>Risk category = "Foreign exchange" and Instrument = "Spot" and Reporting country = "All countries (total)" and DER_CURR_LEG1 = "USD" and DER_CURR_LEG2 = "AUD"</t>
        </is>
      </c>
      <c r="D2" s="124" t="n"/>
    </row>
    <row r="3">
      <c r="A3" t="inlineStr">
        <is>
          <t>D10</t>
        </is>
      </c>
      <c r="B3" t="inlineStr">
        <is>
          <t>Risk category = "Foreign exchange" and Instrument = "Spot" and Reporting country = "All countries (total)" and DER_CURR_LEG1 = "USD" and DER_CURR_LEG2 = "AUD" and Counterparty sector = "Reporting dealers"</t>
        </is>
      </c>
    </row>
    <row r="4">
      <c r="A4" t="inlineStr">
        <is>
          <t>D11</t>
        </is>
      </c>
      <c r="B4" t="inlineStr">
        <is>
          <t>Risk category = "Foreign exchange" and Instrument = "Spot" and Reporting country = "All countries (total)" and DER_CURR_LEG1 = "USD" and DER_CURR_LEG2 = "AUD" and Counterparty sector = "Reporting dealers" and Counterparty country = "Residents/Local"</t>
        </is>
      </c>
    </row>
    <row r="5">
      <c r="A5" t="inlineStr">
        <is>
          <t>D12</t>
        </is>
      </c>
      <c r="B5" t="inlineStr">
        <is>
          <t>Risk category = "Foreign exchange" and Instrument = "Spot" and Reporting country = "All countries (total)" and DER_CURR_LEG1 = "USD" and DER_CURR_LEG2 = "AUD" and Counterparty sector = "Reporting dealers" and Counterparty country = "Non-residents/Cross-border"</t>
        </is>
      </c>
    </row>
    <row r="6">
      <c r="A6" t="inlineStr">
        <is>
          <t>D13</t>
        </is>
      </c>
      <c r="B6" t="inlineStr">
        <is>
          <t>Risk category = "Foreign exchange" and Instrument = "Spot" and Reporting country = "All countries (total)" and DER_CURR_LEG1 = "USD" and DER_CURR_LEG2 = "AUD" and Counterparty sector = "Other financial institutions"</t>
        </is>
      </c>
    </row>
    <row r="7">
      <c r="A7" t="inlineStr">
        <is>
          <t>D14</t>
        </is>
      </c>
      <c r="B7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"Residents/Local"</t>
        </is>
      </c>
    </row>
    <row r="8">
      <c r="A8" t="inlineStr">
        <is>
          <t>D15</t>
        </is>
      </c>
      <c r="B8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"Non-residents/Cross-border"</t>
        </is>
      </c>
    </row>
    <row r="9">
      <c r="A9" t="inlineStr">
        <is>
          <t>D16</t>
        </is>
      </c>
      <c r="B9" t="inlineStr">
        <is>
          <t>Risk category = "Foreign exchange" and Instrument = "Spot" and Reporting country = "All countries (total)" and DER_CURR_LEG1 = "USD" and DER_CURR_LEG2 = "AUD" and Counterparty sector = "Non-reporting banks"</t>
        </is>
      </c>
    </row>
    <row r="10">
      <c r="A10" t="inlineStr">
        <is>
          <t>D17</t>
        </is>
      </c>
      <c r="B10" t="inlineStr">
        <is>
          <t>Risk category = "Foreign exchange" and Instrument = "Spot" and Reporting country = "All countries (total)" and DER_CURR_LEG1 = "USD" and DER_CURR_LEG2 = "AUD" and Counterparty sector = "Institutional investors"</t>
        </is>
      </c>
    </row>
    <row r="11">
      <c r="A11" t="inlineStr">
        <is>
          <t>D18</t>
        </is>
      </c>
      <c r="B11" t="inlineStr">
        <is>
          <t>Risk category = "Foreign exchange" and Instrument = "Spot" and Reporting country = "All countries (total)" and DER_CURR_LEG1 = "USD" and DER_CURR_LEG2 = "AUD" and Counterparty sector = "Hedge funds and proprietary trading firms"</t>
        </is>
      </c>
    </row>
    <row r="12">
      <c r="A12" t="inlineStr">
        <is>
          <t>D19</t>
        </is>
      </c>
      <c r="B12" t="inlineStr">
        <is>
          <t>Risk category = "Foreign exchange" and Instrument = "Spot" and Reporting country = "All countries (total)" and DER_CURR_LEG1 = "USD" and DER_CURR_LEG2 = "AUD" and Counterparty sector = "Official sector financial institutions"</t>
        </is>
      </c>
    </row>
    <row r="13">
      <c r="A13" t="inlineStr">
        <is>
          <t>D20</t>
        </is>
      </c>
      <c r="B13" t="inlineStr">
        <is>
          <t>Risk category = "Foreign exchange" and Instrument = "Spot" and Reporting country = "All countries (total)" and DER_CURR_LEG1 = "USD" and DER_CURR_LEG2 = "AUD" and Counterparty sector not in  "Other financial institutions","Reporting dealers","Other financial institutions","Non-reporting banks","Institutional investors","Hedge funds and proprietary trading firms","Official sector financial institutions","Undistributed"</t>
        </is>
      </c>
    </row>
    <row r="14">
      <c r="A14" t="inlineStr">
        <is>
          <t>D21</t>
        </is>
      </c>
      <c r="B14" t="inlineStr">
        <is>
          <t>Risk category = "Foreign exchange" and Instrument = "Spot" and Reporting country = "All countries (total)" and DER_CURR_LEG1 = "USD" and DER_CURR_LEG2 = "AUD" and Counterparty sector = "Undistributed"</t>
        </is>
      </c>
    </row>
    <row r="15">
      <c r="A15" t="inlineStr">
        <is>
          <t>D22</t>
        </is>
      </c>
      <c r="B15" t="inlineStr">
        <is>
          <t>Risk category = "Foreign exchange" and Instrument = "Spot" and Reporting country = "All countries (total)" and DER_CURR_LEG1 = "USD" and DER_CURR_LEG2 = "AUD" and Counterparty sector = "Non-financial customers"</t>
        </is>
      </c>
    </row>
    <row r="16">
      <c r="A16" t="inlineStr">
        <is>
          <t>D23</t>
        </is>
      </c>
      <c r="B16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"Residents/Local"</t>
        </is>
      </c>
    </row>
    <row r="17">
      <c r="A17" t="inlineStr">
        <is>
          <t>D24</t>
        </is>
      </c>
      <c r="B17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"Non-residents/Cross-border"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CBMEDPE</dc:creator>
  <dc:title>Version 1.3</dc:title>
  <dc:description>Final</dc:description>
  <dcterms:created xsi:type="dcterms:W3CDTF">2000-03-23T14:24:07Z</dcterms:created>
  <dcterms:modified xsi:type="dcterms:W3CDTF">2025-09-17T06:55:43Z</dcterms:modified>
  <cp:lastModifiedBy>BALAN Radu Andrei GscroDomRegDqp</cp:lastModifiedBy>
  <cp:keywords>Methodology; 2019 Triennial Survey; Triennial Survey</cp:keywords>
  <cp:lastPrinted>2019-01-11T09:55:33Z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nectionCount" fmtid="{D5CDD505-2E9C-101B-9397-08002B2CF9AE}" pid="2">
    <vt:lpwstr>0</vt:lpwstr>
  </property>
  <property name="ContentTypeId" fmtid="{D5CDD505-2E9C-101B-9397-08002B2CF9AE}" pid="3">
    <vt:lpwstr>0x0101003384BE06080CC941BCD6D526E2F7E825000BCD622CABEB6B4ABCEF92531518D369</vt:lpwstr>
  </property>
  <property name="_dlc_DocIdItemGuid" fmtid="{D5CDD505-2E9C-101B-9397-08002B2CF9AE}" pid="4">
    <vt:lpwstr>8dca6eed-8437-4fc3-a600-8b2312256684</vt:lpwstr>
  </property>
  <property name="TaxKeyword" fmtid="{D5CDD505-2E9C-101B-9397-08002B2CF9AE}" pid="5">
    <vt:lpwstr>426;#Methodology|0afe3e46-9fd2-4e5e-9ba9-d4f47f820782;#431;#Triennial Survey|498cb51a-3375-4a01-9ecd-bf14a4123c0b;#416;#2019 Triennial Survey|cb8b2933-19a5-4b76-b89c-a0e9851c62f9</vt:lpwstr>
  </property>
  <property name="BisDocumentType" fmtid="{D5CDD505-2E9C-101B-9397-08002B2CF9AE}" pid="6">
    <vt:lpwstr/>
  </property>
  <property name="BisInstitution" fmtid="{D5CDD505-2E9C-101B-9397-08002B2CF9AE}" pid="7">
    <vt:lpwstr/>
  </property>
  <property name="BisRecipients" fmtid="{D5CDD505-2E9C-101B-9397-08002B2CF9AE}" pid="8">
    <vt:lpwstr/>
  </property>
  <property name="BisAuthors" fmtid="{D5CDD505-2E9C-101B-9397-08002B2CF9AE}" pid="9">
    <vt:lpwstr/>
  </property>
  <property name="MSIP_Label_a401b303-ecb1-4a9d-936a-70858c2d9a3e_Enabled" fmtid="{D5CDD505-2E9C-101B-9397-08002B2CF9AE}" pid="10">
    <vt:lpwstr>true</vt:lpwstr>
  </property>
  <property name="MSIP_Label_a401b303-ecb1-4a9d-936a-70858c2d9a3e_SetDate" fmtid="{D5CDD505-2E9C-101B-9397-08002B2CF9AE}" pid="11">
    <vt:lpwstr>2022-03-14T07:23:15Z</vt:lpwstr>
  </property>
  <property name="MSIP_Label_a401b303-ecb1-4a9d-936a-70858c2d9a3e_Method" fmtid="{D5CDD505-2E9C-101B-9397-08002B2CF9AE}" pid="12">
    <vt:lpwstr>Privileged</vt:lpwstr>
  </property>
  <property name="MSIP_Label_a401b303-ecb1-4a9d-936a-70858c2d9a3e_Name" fmtid="{D5CDD505-2E9C-101B-9397-08002B2CF9AE}" pid="13">
    <vt:lpwstr>a401b303-ecb1-4a9d-936a-70858c2d9a3e</vt:lpwstr>
  </property>
  <property name="MSIP_Label_a401b303-ecb1-4a9d-936a-70858c2d9a3e_SiteId" fmtid="{D5CDD505-2E9C-101B-9397-08002B2CF9AE}" pid="14">
    <vt:lpwstr>c9a7d621-4bc4-4407-b730-f428e656aa9e</vt:lpwstr>
  </property>
  <property name="MSIP_Label_a401b303-ecb1-4a9d-936a-70858c2d9a3e_ActionId" fmtid="{D5CDD505-2E9C-101B-9397-08002B2CF9AE}" pid="15">
    <vt:lpwstr>a31390d3-edd3-41e8-8437-8541fa7f7a1c</vt:lpwstr>
  </property>
  <property name="MSIP_Label_a401b303-ecb1-4a9d-936a-70858c2d9a3e_ContentBits" fmtid="{D5CDD505-2E9C-101B-9397-08002B2CF9AE}" pid="16">
    <vt:lpwstr>0</vt:lpwstr>
  </property>
</Properties>
</file>