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dennis\fprakt2025\FPraktikum25\SUP-Supraleitung\"/>
    </mc:Choice>
  </mc:AlternateContent>
  <xr:revisionPtr revIDLastSave="0" documentId="13_ncr:1_{A778394F-6A77-46B1-AC80-41C5B614EA16}" xr6:coauthVersionLast="47" xr6:coauthVersionMax="47" xr10:uidLastSave="{00000000-0000-0000-0000-000000000000}"/>
  <bookViews>
    <workbookView xWindow="-83" yWindow="0" windowWidth="10965" windowHeight="13583" activeTab="2" xr2:uid="{8C945D8D-118B-4F77-8678-102C79AFE3CC}"/>
  </bookViews>
  <sheets>
    <sheet name="Tabelle1" sheetId="1" r:id="rId1"/>
    <sheet name="Magnetfeld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3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G25" i="3"/>
  <c r="F25" i="3"/>
  <c r="G22" i="3"/>
  <c r="F22" i="3"/>
  <c r="G19" i="3"/>
  <c r="F19" i="3"/>
  <c r="G16" i="3"/>
  <c r="F16" i="3"/>
  <c r="G13" i="3"/>
  <c r="F13" i="3"/>
  <c r="G10" i="3"/>
  <c r="F10" i="3"/>
  <c r="G7" i="3"/>
  <c r="F7" i="3"/>
  <c r="G4" i="3"/>
  <c r="F4" i="3"/>
  <c r="G1" i="3"/>
  <c r="F1" i="3"/>
  <c r="K5" i="2"/>
  <c r="K6" i="2"/>
  <c r="K7" i="2"/>
  <c r="K8" i="2"/>
  <c r="K9" i="2"/>
  <c r="K10" i="2"/>
  <c r="K11" i="2"/>
  <c r="K12" i="2"/>
  <c r="J12" i="2"/>
  <c r="J11" i="2"/>
  <c r="J10" i="2"/>
  <c r="J9" i="2"/>
  <c r="J8" i="2"/>
  <c r="J7" i="2"/>
  <c r="J6" i="2"/>
  <c r="J5" i="2"/>
  <c r="G26" i="2"/>
  <c r="G23" i="2"/>
  <c r="G20" i="2"/>
  <c r="G17" i="2"/>
  <c r="G14" i="2"/>
  <c r="G11" i="2"/>
  <c r="G8" i="2"/>
  <c r="G5" i="2"/>
  <c r="G2" i="2"/>
  <c r="K4" i="2" s="1"/>
  <c r="F26" i="2"/>
  <c r="F23" i="2"/>
  <c r="F20" i="2"/>
  <c r="F17" i="2"/>
  <c r="F14" i="2"/>
  <c r="F11" i="2"/>
  <c r="F8" i="2"/>
  <c r="F5" i="2"/>
  <c r="F2" i="2"/>
  <c r="J4" i="2" s="1"/>
  <c r="I39" i="1"/>
  <c r="O12" i="1" s="1"/>
  <c r="I35" i="1"/>
  <c r="O11" i="1" s="1"/>
  <c r="I31" i="1"/>
  <c r="I27" i="1"/>
  <c r="I23" i="1"/>
  <c r="O8" i="1" s="1"/>
  <c r="I19" i="1"/>
  <c r="I15" i="1"/>
  <c r="I11" i="1"/>
  <c r="I7" i="1"/>
  <c r="I3" i="1"/>
  <c r="O3" i="1" s="1"/>
  <c r="O5" i="1"/>
  <c r="O10" i="1"/>
  <c r="N10" i="1"/>
  <c r="O9" i="1"/>
  <c r="O7" i="1"/>
  <c r="O6" i="1"/>
  <c r="N6" i="1"/>
  <c r="N5" i="1"/>
  <c r="O4" i="1"/>
  <c r="N4" i="1"/>
  <c r="N3" i="1"/>
  <c r="H39" i="1"/>
  <c r="N12" i="1" s="1"/>
  <c r="H35" i="1"/>
  <c r="N11" i="1" s="1"/>
  <c r="H31" i="1"/>
  <c r="H27" i="1"/>
  <c r="N9" i="1" s="1"/>
  <c r="H23" i="1"/>
  <c r="N8" i="1" s="1"/>
  <c r="H19" i="1"/>
  <c r="N7" i="1" s="1"/>
  <c r="H15" i="1"/>
  <c r="H11" i="1"/>
  <c r="H7" i="1"/>
  <c r="H3" i="1"/>
</calcChain>
</file>

<file path=xl/sharedStrings.xml><?xml version="1.0" encoding="utf-8"?>
<sst xmlns="http://schemas.openxmlformats.org/spreadsheetml/2006/main" count="40" uniqueCount="28">
  <si>
    <t>Fit Nummer</t>
  </si>
  <si>
    <t>m</t>
  </si>
  <si>
    <t>c</t>
  </si>
  <si>
    <t>dm</t>
  </si>
  <si>
    <t>dc</t>
  </si>
  <si>
    <t>Spulenstrom</t>
  </si>
  <si>
    <t>3A</t>
  </si>
  <si>
    <t>4A</t>
  </si>
  <si>
    <t>5A</t>
  </si>
  <si>
    <t>6A</t>
  </si>
  <si>
    <t>7A</t>
  </si>
  <si>
    <t>4,5A</t>
  </si>
  <si>
    <t>4,7A</t>
  </si>
  <si>
    <t>5,3A</t>
  </si>
  <si>
    <t>5,5A</t>
  </si>
  <si>
    <t>6,5A</t>
  </si>
  <si>
    <t>Mittlere Steigung</t>
  </si>
  <si>
    <t>Standardabweichung der Steigung</t>
  </si>
  <si>
    <t>I</t>
  </si>
  <si>
    <t>I_Spule</t>
  </si>
  <si>
    <t>&lt;m&gt;</t>
  </si>
  <si>
    <t>d&lt;m&gt;</t>
  </si>
  <si>
    <t>B</t>
  </si>
  <si>
    <t>m [$\Omega$]</t>
  </si>
  <si>
    <t>dm [$\Omega$]</t>
  </si>
  <si>
    <t>c [V]</t>
  </si>
  <si>
    <t>dc [V]</t>
  </si>
  <si>
    <t>$I_{Spule}$ 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</si>
</sst>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"/>
    <numFmt numFmtId="169" formatCode="0.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Tabelle1!$N$2</c:f>
              <c:strCache>
                <c:ptCount val="1"/>
                <c:pt idx="0">
                  <c:v>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Tabelle1!$O$3:$O$12</c:f>
                <c:numCache>
                  <c:formatCode>General</c:formatCode>
                  <c:ptCount val="10"/>
                  <c:pt idx="0">
                    <c:v>1.5490000000000004E-2</c:v>
                  </c:pt>
                  <c:pt idx="1">
                    <c:v>3.6719999999999975E-2</c:v>
                  </c:pt>
                  <c:pt idx="2">
                    <c:v>6.3799999999999857E-2</c:v>
                  </c:pt>
                  <c:pt idx="3">
                    <c:v>5.3300000000000125E-2</c:v>
                  </c:pt>
                  <c:pt idx="4">
                    <c:v>0.14819999999999967</c:v>
                  </c:pt>
                  <c:pt idx="5">
                    <c:v>4.9200000000000133E-2</c:v>
                  </c:pt>
                  <c:pt idx="6">
                    <c:v>0.16229999999999989</c:v>
                  </c:pt>
                  <c:pt idx="7">
                    <c:v>7.0999999999998842E-3</c:v>
                  </c:pt>
                  <c:pt idx="8">
                    <c:v>3.6599999999999966E-2</c:v>
                  </c:pt>
                  <c:pt idx="9">
                    <c:v>0.12959999999999994</c:v>
                  </c:pt>
                </c:numCache>
              </c:numRef>
            </c:plus>
            <c:minus>
              <c:numRef>
                <c:f>Tabelle1!$O$3:$O$12</c:f>
                <c:numCache>
                  <c:formatCode>General</c:formatCode>
                  <c:ptCount val="10"/>
                  <c:pt idx="0">
                    <c:v>1.5490000000000004E-2</c:v>
                  </c:pt>
                  <c:pt idx="1">
                    <c:v>3.6719999999999975E-2</c:v>
                  </c:pt>
                  <c:pt idx="2">
                    <c:v>6.3799999999999857E-2</c:v>
                  </c:pt>
                  <c:pt idx="3">
                    <c:v>5.3300000000000125E-2</c:v>
                  </c:pt>
                  <c:pt idx="4">
                    <c:v>0.14819999999999967</c:v>
                  </c:pt>
                  <c:pt idx="5">
                    <c:v>4.9200000000000133E-2</c:v>
                  </c:pt>
                  <c:pt idx="6">
                    <c:v>0.16229999999999989</c:v>
                  </c:pt>
                  <c:pt idx="7">
                    <c:v>7.0999999999998842E-3</c:v>
                  </c:pt>
                  <c:pt idx="8">
                    <c:v>3.6599999999999966E-2</c:v>
                  </c:pt>
                  <c:pt idx="9">
                    <c:v>0.12959999999999994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Tabelle1!$M$3:$M$12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4.5</c:v>
                </c:pt>
                <c:pt idx="6">
                  <c:v>4.7</c:v>
                </c:pt>
                <c:pt idx="7">
                  <c:v>5.3</c:v>
                </c:pt>
                <c:pt idx="8">
                  <c:v>5.5</c:v>
                </c:pt>
                <c:pt idx="9">
                  <c:v>6.5</c:v>
                </c:pt>
              </c:numCache>
            </c:numRef>
          </c:xVal>
          <c:yVal>
            <c:numRef>
              <c:f>Tabelle1!$N$3:$N$12</c:f>
              <c:numCache>
                <c:formatCode>0.00E+00</c:formatCode>
                <c:ptCount val="10"/>
                <c:pt idx="0">
                  <c:v>0.46232999999999996</c:v>
                </c:pt>
                <c:pt idx="1">
                  <c:v>0.85302</c:v>
                </c:pt>
                <c:pt idx="2">
                  <c:v>1.2481666666666664</c:v>
                </c:pt>
                <c:pt idx="3">
                  <c:v>1.6456999999999999</c:v>
                </c:pt>
                <c:pt idx="4">
                  <c:v>2.1321333333333334</c:v>
                </c:pt>
                <c:pt idx="5">
                  <c:v>1.0331999999999999</c:v>
                </c:pt>
                <c:pt idx="6">
                  <c:v>1.1137333333333335</c:v>
                </c:pt>
                <c:pt idx="7">
                  <c:v>1.1778666666666666</c:v>
                </c:pt>
                <c:pt idx="8">
                  <c:v>1.2845333333333333</c:v>
                </c:pt>
                <c:pt idx="9">
                  <c:v>1.7864666666666666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268-B314-F2368EC0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64848"/>
        <c:axId val="1329481648"/>
      </c:scatterChart>
      <c:valAx>
        <c:axId val="13294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481648"/>
        <c:crosses val="autoZero"/>
        <c:crossBetween val="midCat"/>
      </c:valAx>
      <c:valAx>
        <c:axId val="13294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4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Magnetfeld!$J$3</c:f>
              <c:strCache>
                <c:ptCount val="1"/>
                <c:pt idx="0">
                  <c:v>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Magnetfeld!$K$4:$K$12</c:f>
                <c:numCache>
                  <c:formatCode>General</c:formatCode>
                  <c:ptCount val="9"/>
                  <c:pt idx="0">
                    <c:v>5.2730505249839313E-2</c:v>
                  </c:pt>
                  <c:pt idx="1">
                    <c:v>3.0655561719422752E-2</c:v>
                  </c:pt>
                  <c:pt idx="2">
                    <c:v>7.6823990949008519E-2</c:v>
                  </c:pt>
                  <c:pt idx="3">
                    <c:v>5.064168721517865E-2</c:v>
                  </c:pt>
                  <c:pt idx="4">
                    <c:v>3.0155035053259893E-2</c:v>
                  </c:pt>
                  <c:pt idx="5">
                    <c:v>8.0685930138614352E-3</c:v>
                  </c:pt>
                  <c:pt idx="6">
                    <c:v>2.1547417509607349E-2</c:v>
                  </c:pt>
                  <c:pt idx="7">
                    <c:v>4.0951858321692812E-2</c:v>
                  </c:pt>
                  <c:pt idx="8">
                    <c:v>8.1024058503220656E-2</c:v>
                  </c:pt>
                </c:numCache>
              </c:numRef>
            </c:plus>
            <c:minus>
              <c:numRef>
                <c:f>Magnetfeld!$K$4:$K$12</c:f>
                <c:numCache>
                  <c:formatCode>General</c:formatCode>
                  <c:ptCount val="9"/>
                  <c:pt idx="0">
                    <c:v>5.2730505249839313E-2</c:v>
                  </c:pt>
                  <c:pt idx="1">
                    <c:v>3.0655561719422752E-2</c:v>
                  </c:pt>
                  <c:pt idx="2">
                    <c:v>7.6823990949008519E-2</c:v>
                  </c:pt>
                  <c:pt idx="3">
                    <c:v>5.064168721517865E-2</c:v>
                  </c:pt>
                  <c:pt idx="4">
                    <c:v>3.0155035053259893E-2</c:v>
                  </c:pt>
                  <c:pt idx="5">
                    <c:v>8.0685930138614352E-3</c:v>
                  </c:pt>
                  <c:pt idx="6">
                    <c:v>2.1547417509607349E-2</c:v>
                  </c:pt>
                  <c:pt idx="7">
                    <c:v>4.0951858321692812E-2</c:v>
                  </c:pt>
                  <c:pt idx="8">
                    <c:v>8.1024058503220656E-2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Magnetfeld!$I$4:$I$12</c:f>
              <c:numCache>
                <c:formatCode>General</c:formatCode>
                <c:ptCount val="9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4500</c:v>
                </c:pt>
                <c:pt idx="5">
                  <c:v>4700</c:v>
                </c:pt>
                <c:pt idx="6">
                  <c:v>5300</c:v>
                </c:pt>
                <c:pt idx="7">
                  <c:v>5500</c:v>
                </c:pt>
                <c:pt idx="8">
                  <c:v>6500</c:v>
                </c:pt>
              </c:numCache>
            </c:numRef>
          </c:xVal>
          <c:yVal>
            <c:numRef>
              <c:f>Magnetfeld!$J$4:$J$12</c:f>
              <c:numCache>
                <c:formatCode>0.00E+00</c:formatCode>
                <c:ptCount val="9"/>
                <c:pt idx="0">
                  <c:v>0.82869003333333335</c:v>
                </c:pt>
                <c:pt idx="1">
                  <c:v>1.0534843333333332</c:v>
                </c:pt>
                <c:pt idx="2">
                  <c:v>1.5167796666666666</c:v>
                </c:pt>
                <c:pt idx="3">
                  <c:v>2.2749469999999996</c:v>
                </c:pt>
                <c:pt idx="4">
                  <c:v>0.83611946666666659</c:v>
                </c:pt>
                <c:pt idx="5">
                  <c:v>0.94864983333333319</c:v>
                </c:pt>
                <c:pt idx="6">
                  <c:v>1.1627206666666667</c:v>
                </c:pt>
                <c:pt idx="7">
                  <c:v>1.2404219999999999</c:v>
                </c:pt>
                <c:pt idx="8">
                  <c:v>1.7820233333333331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5-47D1-864D-262AC7D46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908336"/>
        <c:axId val="1650925136"/>
      </c:scatterChart>
      <c:valAx>
        <c:axId val="16509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25136"/>
        <c:crosses val="autoZero"/>
        <c:crossBetween val="midCat"/>
      </c:valAx>
      <c:valAx>
        <c:axId val="16509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Sheet1!$L$3:$L$11</c:f>
                <c:numCache>
                  <c:formatCode>General</c:formatCode>
                  <c:ptCount val="9"/>
                  <c:pt idx="0">
                    <c:v>2.7246208202794036E-2</c:v>
                  </c:pt>
                  <c:pt idx="1">
                    <c:v>1.4094601247759238E-2</c:v>
                  </c:pt>
                  <c:pt idx="2">
                    <c:v>5.5902081440079944E-2</c:v>
                  </c:pt>
                  <c:pt idx="3">
                    <c:v>5.369784428944363E-2</c:v>
                  </c:pt>
                  <c:pt idx="4">
                    <c:v>3.7368680348165026E-2</c:v>
                  </c:pt>
                  <c:pt idx="5">
                    <c:v>3.5240394310554111E-2</c:v>
                  </c:pt>
                  <c:pt idx="6">
                    <c:v>2.2916391957141409E-2</c:v>
                  </c:pt>
                  <c:pt idx="7">
                    <c:v>3.2922684768003599E-2</c:v>
                  </c:pt>
                  <c:pt idx="8">
                    <c:v>5.7779982349714584E-2</c:v>
                  </c:pt>
                </c:numCache>
              </c:numRef>
            </c:plus>
            <c:minus>
              <c:numRef>
                <c:f>Sheet1!$L$3:$L$11</c:f>
                <c:numCache>
                  <c:formatCode>General</c:formatCode>
                  <c:ptCount val="9"/>
                  <c:pt idx="0">
                    <c:v>2.7246208202794036E-2</c:v>
                  </c:pt>
                  <c:pt idx="1">
                    <c:v>1.4094601247759238E-2</c:v>
                  </c:pt>
                  <c:pt idx="2">
                    <c:v>5.5902081440079944E-2</c:v>
                  </c:pt>
                  <c:pt idx="3">
                    <c:v>5.369784428944363E-2</c:v>
                  </c:pt>
                  <c:pt idx="4">
                    <c:v>3.7368680348165026E-2</c:v>
                  </c:pt>
                  <c:pt idx="5">
                    <c:v>3.5240394310554111E-2</c:v>
                  </c:pt>
                  <c:pt idx="6">
                    <c:v>2.2916391957141409E-2</c:v>
                  </c:pt>
                  <c:pt idx="7">
                    <c:v>3.2922684768003599E-2</c:v>
                  </c:pt>
                  <c:pt idx="8">
                    <c:v>5.7779982349714584E-2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Sheet1!$I$3:$I$11</c:f>
              <c:numCache>
                <c:formatCode>General</c:formatCode>
                <c:ptCount val="9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4500</c:v>
                </c:pt>
                <c:pt idx="5">
                  <c:v>4700</c:v>
                </c:pt>
                <c:pt idx="6">
                  <c:v>5300</c:v>
                </c:pt>
                <c:pt idx="7">
                  <c:v>5500</c:v>
                </c:pt>
                <c:pt idx="8">
                  <c:v>6500</c:v>
                </c:pt>
              </c:numCache>
            </c:numRef>
          </c:xVal>
          <c:yVal>
            <c:numRef>
              <c:f>Sheet1!$K$3:$K$11</c:f>
              <c:numCache>
                <c:formatCode>0.0000000</c:formatCode>
                <c:ptCount val="9"/>
                <c:pt idx="0">
                  <c:v>0.7666170000000001</c:v>
                </c:pt>
                <c:pt idx="1">
                  <c:v>1.0284873333333333</c:v>
                </c:pt>
                <c:pt idx="2">
                  <c:v>1.4367976666666664</c:v>
                </c:pt>
                <c:pt idx="3">
                  <c:v>2.0958673333333335</c:v>
                </c:pt>
                <c:pt idx="4">
                  <c:v>0.91160383333333339</c:v>
                </c:pt>
                <c:pt idx="5">
                  <c:v>1.0333067666666667</c:v>
                </c:pt>
                <c:pt idx="6">
                  <c:v>1.1650446666666667</c:v>
                </c:pt>
                <c:pt idx="7">
                  <c:v>1.2469306666666666</c:v>
                </c:pt>
                <c:pt idx="8">
                  <c:v>1.7791596666666667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B-4B9E-9E1C-2EFE2782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941936"/>
        <c:axId val="1650950096"/>
      </c:scatterChart>
      <c:valAx>
        <c:axId val="16509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50096"/>
        <c:crosses val="autoZero"/>
        <c:crossBetween val="midCat"/>
      </c:valAx>
      <c:valAx>
        <c:axId val="16509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392906</xdr:colOff>
      <xdr:row>14</xdr:row>
      <xdr:rowOff>164305</xdr:rowOff>
    </xdr:from>
    <xdr:to>
      <xdr:col>16</xdr:col>
      <xdr:colOff>392906</xdr:colOff>
      <xdr:row>30</xdr:row>
      <xdr:rowOff>11905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5EA973-31EC-B00D-8D7B-34E85B526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402431</xdr:colOff>
      <xdr:row>12</xdr:row>
      <xdr:rowOff>121443</xdr:rowOff>
    </xdr:from>
    <xdr:to>
      <xdr:col>14</xdr:col>
      <xdr:colOff>402431</xdr:colOff>
      <xdr:row>27</xdr:row>
      <xdr:rowOff>150018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E40ED-76C7-38D9-19F6-AD02BA2C9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440531</xdr:colOff>
      <xdr:row>12</xdr:row>
      <xdr:rowOff>173831</xdr:rowOff>
    </xdr:from>
    <xdr:to>
      <xdr:col>15</xdr:col>
      <xdr:colOff>478631</xdr:colOff>
      <xdr:row>28</xdr:row>
      <xdr:rowOff>21431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85C80-9581-6362-DAE0-4B67DA804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78B9-EB27-4689-B77F-4D4DECAF0F02}">
  <dimension ref="A2:O41"/>
  <sheetViews>
    <sheetView topLeftCell="C1" workbookViewId="0">
      <selection activeCell="M2" sqref="M2:O12"/>
    </sheetView>
  </sheetViews>
  <sheetFormatPr defaultColWidth="10.6640625" defaultRowHeight="14.25" x14ac:dyDescent="0.45"/>
  <cols>
    <col min="8" max="8" width="14.9296875" customWidth="1"/>
  </cols>
  <sheetData>
    <row r="2" spans="1:15" x14ac:dyDescent="0.45">
      <c r="A2" t="s">
        <v>5</v>
      </c>
      <c r="B2" t="s">
        <v>0</v>
      </c>
      <c r="C2" t="s">
        <v>1</v>
      </c>
      <c r="D2" t="s">
        <v>3</v>
      </c>
      <c r="E2" t="s">
        <v>2</v>
      </c>
      <c r="F2" t="s">
        <v>4</v>
      </c>
      <c r="H2" t="s">
        <v>16</v>
      </c>
      <c r="I2" t="s">
        <v>17</v>
      </c>
      <c r="M2" t="s">
        <v>18</v>
      </c>
      <c r="N2" t="s">
        <v>1</v>
      </c>
      <c r="O2" t="s">
        <v>3</v>
      </c>
    </row>
    <row r="3" spans="1:15" x14ac:dyDescent="0.45">
      <c r="A3" t="s">
        <v>6</v>
      </c>
      <c r="B3">
        <v>1</v>
      </c>
      <c r="C3" s="1">
        <v>0.46373999999999999</v>
      </c>
      <c r="D3" s="1">
        <v>7.6079000000000001E-4</v>
      </c>
      <c r="E3" s="1">
        <v>-3.1201E-2</v>
      </c>
      <c r="F3" s="1">
        <v>6.8456999999999999E-5</v>
      </c>
      <c r="H3" s="1">
        <f>AVERAGE(C3:C5)</f>
        <v>0.46232999999999996</v>
      </c>
      <c r="I3" s="1">
        <f>MAX(C3:C5) - MIN(C3:C5)</f>
        <v>1.5490000000000004E-2</v>
      </c>
      <c r="M3">
        <v>3</v>
      </c>
      <c r="N3" s="1">
        <f>H3</f>
        <v>0.46232999999999996</v>
      </c>
      <c r="O3">
        <f>I3</f>
        <v>1.5490000000000004E-2</v>
      </c>
    </row>
    <row r="4" spans="1:15" x14ac:dyDescent="0.45">
      <c r="B4">
        <v>2</v>
      </c>
      <c r="C4" s="1">
        <v>0.45388000000000001</v>
      </c>
      <c r="D4" s="1">
        <v>6.9777000000000001E-4</v>
      </c>
      <c r="E4" s="1">
        <v>-3.0324E-2</v>
      </c>
      <c r="F4" s="1">
        <v>6.1395000000000004E-5</v>
      </c>
      <c r="M4">
        <v>4</v>
      </c>
      <c r="N4" s="1">
        <f>H7</f>
        <v>0.85302</v>
      </c>
      <c r="O4">
        <f>I7</f>
        <v>3.6719999999999975E-2</v>
      </c>
    </row>
    <row r="5" spans="1:15" x14ac:dyDescent="0.45">
      <c r="B5">
        <v>3</v>
      </c>
      <c r="C5" s="1">
        <v>0.46937000000000001</v>
      </c>
      <c r="D5" s="1">
        <v>1.2403E-3</v>
      </c>
      <c r="E5" s="1">
        <v>-3.1722E-2</v>
      </c>
      <c r="F5" s="1">
        <v>1.1375E-4</v>
      </c>
      <c r="M5">
        <v>5</v>
      </c>
      <c r="N5" s="1">
        <f>H11</f>
        <v>1.2481666666666664</v>
      </c>
      <c r="O5">
        <f>I11</f>
        <v>6.3799999999999857E-2</v>
      </c>
    </row>
    <row r="6" spans="1:15" x14ac:dyDescent="0.45">
      <c r="M6">
        <v>6</v>
      </c>
      <c r="N6" s="1">
        <f>H15</f>
        <v>1.6456999999999999</v>
      </c>
      <c r="O6">
        <f>I15</f>
        <v>5.3300000000000125E-2</v>
      </c>
    </row>
    <row r="7" spans="1:15" x14ac:dyDescent="0.45">
      <c r="A7" t="s">
        <v>7</v>
      </c>
      <c r="B7">
        <v>1</v>
      </c>
      <c r="C7" s="1">
        <v>0.83320000000000005</v>
      </c>
      <c r="D7" s="1">
        <v>8.0038000000000002E-3</v>
      </c>
      <c r="E7" s="1">
        <v>-4.3200000000000002E-2</v>
      </c>
      <c r="F7" s="1">
        <v>5.9440999999999997E-4</v>
      </c>
      <c r="H7" s="1">
        <f>AVERAGE(C7:C9)</f>
        <v>0.85302</v>
      </c>
      <c r="I7" s="1">
        <f>MAX(C7:C9) - MIN(C7:C9)</f>
        <v>3.6719999999999975E-2</v>
      </c>
      <c r="M7">
        <v>7</v>
      </c>
      <c r="N7" s="1">
        <f>H19</f>
        <v>2.1321333333333334</v>
      </c>
      <c r="O7">
        <f>I19</f>
        <v>0.14819999999999967</v>
      </c>
    </row>
    <row r="8" spans="1:15" x14ac:dyDescent="0.45">
      <c r="B8">
        <v>2</v>
      </c>
      <c r="C8" s="1">
        <v>0.85594000000000003</v>
      </c>
      <c r="D8" s="1">
        <v>6.8843999999999997E-3</v>
      </c>
      <c r="E8" s="1">
        <v>-4.4887000000000003E-2</v>
      </c>
      <c r="F8" s="1">
        <v>5.2141000000000004E-4</v>
      </c>
      <c r="M8">
        <v>4.5</v>
      </c>
      <c r="N8" s="1">
        <f>H23</f>
        <v>1.0331999999999999</v>
      </c>
      <c r="O8">
        <f>I23</f>
        <v>4.9200000000000133E-2</v>
      </c>
    </row>
    <row r="9" spans="1:15" x14ac:dyDescent="0.45">
      <c r="B9">
        <v>3</v>
      </c>
      <c r="C9" s="1">
        <v>0.86992000000000003</v>
      </c>
      <c r="D9" s="1">
        <v>5.2287000000000002E-3</v>
      </c>
      <c r="E9" s="1">
        <v>-4.5864000000000002E-2</v>
      </c>
      <c r="F9" s="1">
        <v>3.9364000000000001E-4</v>
      </c>
      <c r="M9">
        <v>4.7</v>
      </c>
      <c r="N9" s="1">
        <f>H27</f>
        <v>1.1137333333333335</v>
      </c>
      <c r="O9">
        <f>I27</f>
        <v>0.16229999999999989</v>
      </c>
    </row>
    <row r="10" spans="1:15" x14ac:dyDescent="0.45">
      <c r="M10">
        <v>5.3</v>
      </c>
      <c r="N10" s="1">
        <f>H31</f>
        <v>1.1778666666666666</v>
      </c>
      <c r="O10">
        <f>I31</f>
        <v>7.0999999999998842E-3</v>
      </c>
    </row>
    <row r="11" spans="1:15" x14ac:dyDescent="0.45">
      <c r="A11" t="s">
        <v>8</v>
      </c>
      <c r="B11">
        <v>1</v>
      </c>
      <c r="C11" s="1">
        <v>1.2384999999999999</v>
      </c>
      <c r="D11" s="1">
        <v>8.4912000000000008E-3</v>
      </c>
      <c r="E11" s="1">
        <v>-4.8077000000000002E-2</v>
      </c>
      <c r="F11" s="1">
        <v>4.9775999999999998E-4</v>
      </c>
      <c r="H11" s="1">
        <f>AVERAGE(C11:C13)</f>
        <v>1.2481666666666664</v>
      </c>
      <c r="I11" s="1">
        <f>MAX(C11:C13) - MIN(C11:C13)</f>
        <v>6.3799999999999857E-2</v>
      </c>
      <c r="M11">
        <v>5.5</v>
      </c>
      <c r="N11" s="1">
        <f>H35</f>
        <v>1.2845333333333333</v>
      </c>
      <c r="O11">
        <f>I35</f>
        <v>3.6599999999999966E-2</v>
      </c>
    </row>
    <row r="12" spans="1:15" x14ac:dyDescent="0.45">
      <c r="B12">
        <v>2</v>
      </c>
      <c r="C12" s="1">
        <v>1.2848999999999999</v>
      </c>
      <c r="D12" s="1">
        <v>1.1786E-2</v>
      </c>
      <c r="E12" s="1">
        <v>-5.0839000000000002E-2</v>
      </c>
      <c r="F12" s="1">
        <v>7.0286000000000003E-4</v>
      </c>
      <c r="M12">
        <v>6.5</v>
      </c>
      <c r="N12" s="1">
        <f>H39</f>
        <v>1.7864666666666666</v>
      </c>
      <c r="O12">
        <f>I39</f>
        <v>0.12959999999999994</v>
      </c>
    </row>
    <row r="13" spans="1:15" x14ac:dyDescent="0.45">
      <c r="B13">
        <v>3</v>
      </c>
      <c r="C13" s="1">
        <v>1.2211000000000001</v>
      </c>
      <c r="D13" s="1">
        <v>9.7823000000000007E-3</v>
      </c>
      <c r="E13" s="1">
        <v>-4.7095999999999999E-2</v>
      </c>
      <c r="F13" s="1">
        <v>5.7286999999999995E-4</v>
      </c>
    </row>
    <row r="15" spans="1:15" x14ac:dyDescent="0.45">
      <c r="A15" t="s">
        <v>9</v>
      </c>
      <c r="B15">
        <v>1</v>
      </c>
      <c r="C15" s="1">
        <v>1.6665000000000001</v>
      </c>
      <c r="D15" s="1">
        <v>6.3534999999999998E-3</v>
      </c>
      <c r="E15" s="1">
        <v>-4.5719999999999997E-2</v>
      </c>
      <c r="F15" s="1">
        <v>2.9185000000000002E-4</v>
      </c>
      <c r="H15" s="1">
        <f>AVERAGE(C15:C17)</f>
        <v>1.6456999999999999</v>
      </c>
      <c r="I15" s="1">
        <f>MAX(C15:C17) - MIN(C15:C17)</f>
        <v>5.3300000000000125E-2</v>
      </c>
    </row>
    <row r="16" spans="1:15" x14ac:dyDescent="0.45">
      <c r="B16">
        <v>2</v>
      </c>
      <c r="C16" s="1">
        <v>1.6574</v>
      </c>
      <c r="D16" s="1">
        <v>1.1662E-2</v>
      </c>
      <c r="E16" s="1">
        <v>-4.5187999999999999E-2</v>
      </c>
      <c r="F16" s="1">
        <v>5.3313999999999998E-4</v>
      </c>
    </row>
    <row r="17" spans="1:9" x14ac:dyDescent="0.45">
      <c r="B17">
        <v>3</v>
      </c>
      <c r="C17" s="1">
        <v>1.6132</v>
      </c>
      <c r="D17" s="1">
        <v>9.6284999999999999E-3</v>
      </c>
      <c r="E17" s="1">
        <v>-4.3324000000000001E-2</v>
      </c>
      <c r="F17" s="1">
        <v>4.3137999999999998E-4</v>
      </c>
    </row>
    <row r="19" spans="1:9" x14ac:dyDescent="0.45">
      <c r="A19" t="s">
        <v>10</v>
      </c>
      <c r="B19">
        <v>1</v>
      </c>
      <c r="C19" s="1">
        <v>2.1221999999999999</v>
      </c>
      <c r="D19" s="1">
        <v>9.9837999999999993E-3</v>
      </c>
      <c r="E19" s="1">
        <v>-3.7139999999999999E-2</v>
      </c>
      <c r="F19" s="1">
        <v>3.0119000000000001E-4</v>
      </c>
      <c r="H19" s="1">
        <f>AVERAGE(C19:C21)</f>
        <v>2.1321333333333334</v>
      </c>
      <c r="I19" s="1">
        <f>MAX(C19:C21) - MIN(C19:C21)</f>
        <v>0.14819999999999967</v>
      </c>
    </row>
    <row r="20" spans="1:9" x14ac:dyDescent="0.45">
      <c r="B20">
        <v>2</v>
      </c>
      <c r="C20" s="1">
        <v>2.2111999999999998</v>
      </c>
      <c r="D20" s="1">
        <v>1.2388E-2</v>
      </c>
      <c r="E20" s="1">
        <v>-3.9844999999999998E-2</v>
      </c>
      <c r="F20" s="1">
        <v>3.8098E-4</v>
      </c>
    </row>
    <row r="21" spans="1:9" x14ac:dyDescent="0.45">
      <c r="B21">
        <v>3</v>
      </c>
      <c r="C21" s="1">
        <v>2.0630000000000002</v>
      </c>
      <c r="D21" s="1">
        <v>1.0893999999999999E-2</v>
      </c>
      <c r="E21" s="1">
        <v>-3.5394000000000002E-2</v>
      </c>
      <c r="F21" s="1">
        <v>3.2274000000000002E-4</v>
      </c>
    </row>
    <row r="23" spans="1:9" x14ac:dyDescent="0.45">
      <c r="A23" t="s">
        <v>11</v>
      </c>
      <c r="B23">
        <v>1</v>
      </c>
      <c r="C23" s="1">
        <v>1.0291999999999999</v>
      </c>
      <c r="D23" s="1">
        <v>5.4289999999999998E-3</v>
      </c>
      <c r="E23" s="1">
        <v>-4.6253000000000002E-2</v>
      </c>
      <c r="F23" s="1">
        <v>3.5291000000000001E-4</v>
      </c>
      <c r="H23" s="1">
        <f>AVERAGE(C23:C25)</f>
        <v>1.0331999999999999</v>
      </c>
      <c r="I23" s="1">
        <f>MAX(C23:C25) - MIN(C23:C25)</f>
        <v>4.9200000000000133E-2</v>
      </c>
    </row>
    <row r="24" spans="1:9" x14ac:dyDescent="0.45">
      <c r="B24">
        <v>2</v>
      </c>
      <c r="C24" s="1">
        <v>1.0598000000000001</v>
      </c>
      <c r="D24" s="1">
        <v>6.4441000000000003E-3</v>
      </c>
      <c r="E24" s="1">
        <v>-4.8259000000000003E-2</v>
      </c>
      <c r="F24" s="1">
        <v>4.2422E-4</v>
      </c>
    </row>
    <row r="25" spans="1:9" x14ac:dyDescent="0.45">
      <c r="B25">
        <v>3</v>
      </c>
      <c r="C25" s="1">
        <v>1.0105999999999999</v>
      </c>
      <c r="D25" s="1">
        <v>5.2839999999999996E-3</v>
      </c>
      <c r="E25" s="1">
        <v>-4.5038000000000002E-2</v>
      </c>
      <c r="F25" s="1">
        <v>3.4092999999999998E-4</v>
      </c>
    </row>
    <row r="27" spans="1:9" x14ac:dyDescent="0.45">
      <c r="A27" t="s">
        <v>12</v>
      </c>
      <c r="B27">
        <v>1</v>
      </c>
      <c r="C27" s="1">
        <v>1.1041000000000001</v>
      </c>
      <c r="D27" s="1">
        <v>5.4942999999999997E-3</v>
      </c>
      <c r="E27" s="1">
        <v>-4.6785E-2</v>
      </c>
      <c r="F27" s="1">
        <v>3.4510999999999998E-4</v>
      </c>
      <c r="H27" s="1">
        <f>AVERAGE(C27:C29)</f>
        <v>1.1137333333333335</v>
      </c>
      <c r="I27" s="1">
        <f>MAX(C27:C29) - MIN(C27:C29)</f>
        <v>0.16229999999999989</v>
      </c>
    </row>
    <row r="28" spans="1:9" x14ac:dyDescent="0.45">
      <c r="B28">
        <v>2</v>
      </c>
      <c r="C28" s="1">
        <v>1.0374000000000001</v>
      </c>
      <c r="D28" s="1">
        <v>5.1472000000000002E-3</v>
      </c>
      <c r="E28" s="1">
        <v>-4.2633999999999998E-2</v>
      </c>
      <c r="F28" s="1">
        <v>3.1579999999999998E-4</v>
      </c>
    </row>
    <row r="29" spans="1:9" x14ac:dyDescent="0.45">
      <c r="B29">
        <v>3</v>
      </c>
      <c r="C29" s="1">
        <v>1.1997</v>
      </c>
      <c r="D29" s="1">
        <v>8.9604000000000003E-3</v>
      </c>
      <c r="E29" s="1">
        <v>-5.2874999999999998E-2</v>
      </c>
      <c r="F29" s="1">
        <v>5.7852999999999995E-4</v>
      </c>
    </row>
    <row r="31" spans="1:9" x14ac:dyDescent="0.45">
      <c r="A31" t="s">
        <v>13</v>
      </c>
      <c r="B31">
        <v>1</v>
      </c>
      <c r="C31" s="1">
        <v>1.1760999999999999</v>
      </c>
      <c r="D31" s="1">
        <v>3.9293000000000002E-3</v>
      </c>
      <c r="E31" s="1">
        <v>-3.8107000000000002E-2</v>
      </c>
      <c r="F31" s="1">
        <v>1.8550000000000001E-4</v>
      </c>
      <c r="H31" s="1">
        <f>AVERAGE(C31:C33)</f>
        <v>1.1778666666666666</v>
      </c>
      <c r="I31" s="1">
        <f>MAX(C31:C33) - MIN(C31:C33)</f>
        <v>7.0999999999998842E-3</v>
      </c>
    </row>
    <row r="32" spans="1:9" x14ac:dyDescent="0.45">
      <c r="B32">
        <v>2</v>
      </c>
      <c r="C32" s="1">
        <v>1.1822999999999999</v>
      </c>
      <c r="D32" s="1">
        <v>2.9857E-3</v>
      </c>
      <c r="E32" s="1">
        <v>-3.8406999999999997E-2</v>
      </c>
      <c r="F32" s="1">
        <v>1.4255999999999999E-4</v>
      </c>
    </row>
    <row r="33" spans="1:9" x14ac:dyDescent="0.45">
      <c r="B33">
        <v>3</v>
      </c>
      <c r="C33" s="1">
        <v>1.1752</v>
      </c>
      <c r="D33" s="1">
        <v>4.4502999999999999E-3</v>
      </c>
      <c r="E33" s="1">
        <v>-3.8091E-2</v>
      </c>
      <c r="F33" s="1">
        <v>2.1002E-4</v>
      </c>
    </row>
    <row r="35" spans="1:9" x14ac:dyDescent="0.45">
      <c r="A35" t="s">
        <v>14</v>
      </c>
      <c r="B35">
        <v>1</v>
      </c>
      <c r="C35" s="1">
        <v>1.2876000000000001</v>
      </c>
      <c r="D35" s="1">
        <v>3.8609E-3</v>
      </c>
      <c r="E35" s="1">
        <v>-3.9465E-2</v>
      </c>
      <c r="F35" s="1">
        <v>1.749E-4</v>
      </c>
      <c r="H35" s="1">
        <f>AVERAGE(C35:C37)</f>
        <v>1.2845333333333333</v>
      </c>
      <c r="I35" s="1">
        <f>MAX(C35:C37) - MIN(C35:C37)</f>
        <v>3.6599999999999966E-2</v>
      </c>
    </row>
    <row r="36" spans="1:9" x14ac:dyDescent="0.45">
      <c r="B36">
        <v>2</v>
      </c>
      <c r="C36" s="1">
        <v>1.3012999999999999</v>
      </c>
      <c r="D36" s="1">
        <v>4.2218000000000004E-3</v>
      </c>
      <c r="E36" s="1">
        <v>-4.0107999999999998E-2</v>
      </c>
      <c r="F36" s="1">
        <v>1.916E-4</v>
      </c>
    </row>
    <row r="37" spans="1:9" x14ac:dyDescent="0.45">
      <c r="B37">
        <v>3</v>
      </c>
      <c r="C37" s="1">
        <v>1.2646999999999999</v>
      </c>
      <c r="D37" s="1">
        <v>5.2741000000000003E-3</v>
      </c>
      <c r="E37" s="1">
        <v>-3.8441999999999997E-2</v>
      </c>
      <c r="F37" s="1">
        <v>2.3450000000000001E-4</v>
      </c>
    </row>
    <row r="39" spans="1:9" x14ac:dyDescent="0.45">
      <c r="A39" t="s">
        <v>15</v>
      </c>
      <c r="B39">
        <v>1</v>
      </c>
      <c r="C39" s="1">
        <v>1.8444</v>
      </c>
      <c r="D39" s="1">
        <v>8.4981999999999992E-3</v>
      </c>
      <c r="E39" s="1">
        <v>-4.0082E-2</v>
      </c>
      <c r="F39" s="1">
        <v>2.9618999999999999E-4</v>
      </c>
      <c r="H39" s="1">
        <f>AVERAGE(C39:C41)</f>
        <v>1.7864666666666666</v>
      </c>
      <c r="I39" s="1">
        <f>MAX(C39:C41) - MIN(C39:C41)</f>
        <v>0.12959999999999994</v>
      </c>
    </row>
    <row r="40" spans="1:9" x14ac:dyDescent="0.45">
      <c r="B40">
        <v>2</v>
      </c>
      <c r="C40" s="1">
        <v>1.8002</v>
      </c>
      <c r="D40" s="1">
        <v>8.6370000000000006E-3</v>
      </c>
      <c r="E40" s="1">
        <v>-3.8477999999999998E-2</v>
      </c>
      <c r="F40" s="1">
        <v>2.9705999999999998E-4</v>
      </c>
    </row>
    <row r="41" spans="1:9" x14ac:dyDescent="0.45">
      <c r="B41">
        <v>3</v>
      </c>
      <c r="C41" s="1">
        <v>1.7148000000000001</v>
      </c>
      <c r="D41" s="1">
        <v>8.6479999999999994E-3</v>
      </c>
      <c r="E41" s="1">
        <v>-3.5630000000000002E-2</v>
      </c>
      <c r="F41" s="1">
        <v>2.8966000000000002E-4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D9E9-3DD9-437D-A8A0-ED8A42634CCB}">
  <dimension ref="A1:K28"/>
  <sheetViews>
    <sheetView workbookViewId="0">
      <selection activeCell="I3" sqref="I3:K12"/>
    </sheetView>
  </sheetViews>
  <sheetFormatPr defaultColWidth="10.6640625" defaultRowHeight="14.25" x14ac:dyDescent="0.45"/>
  <sheetData>
    <row r="1" spans="1:11" x14ac:dyDescent="0.45">
      <c r="A1" t="s">
        <v>19</v>
      </c>
      <c r="B1" t="s">
        <v>1</v>
      </c>
      <c r="C1" t="s">
        <v>3</v>
      </c>
      <c r="D1" t="s">
        <v>2</v>
      </c>
      <c r="E1" t="s">
        <v>4</v>
      </c>
      <c r="F1" t="s">
        <v>20</v>
      </c>
      <c r="G1" t="s">
        <v>21</v>
      </c>
    </row>
    <row r="2" spans="1:11" x14ac:dyDescent="0.45">
      <c r="A2">
        <v>4000</v>
      </c>
      <c r="B2" s="1">
        <v>0.76780660000000001</v>
      </c>
      <c r="C2" s="1">
        <v>4.3705389999999997E-3</v>
      </c>
      <c r="D2" s="1">
        <v>-3.8382640000000003E-2</v>
      </c>
      <c r="E2" s="1">
        <v>3.144523E-4</v>
      </c>
      <c r="F2" s="1">
        <f>AVERAGE(B2:B4)</f>
        <v>0.82869003333333335</v>
      </c>
      <c r="G2">
        <f>_xlfn.STDEV.S(B2:B4)</f>
        <v>5.2730505249839313E-2</v>
      </c>
    </row>
    <row r="3" spans="1:11" x14ac:dyDescent="0.45">
      <c r="A3">
        <v>4000</v>
      </c>
      <c r="B3" s="1">
        <v>0.85977349999999997</v>
      </c>
      <c r="C3" s="1">
        <v>5.3324879999999998E-3</v>
      </c>
      <c r="D3" s="1">
        <v>-4.5158190000000001E-2</v>
      </c>
      <c r="E3" s="1">
        <v>3.968342E-4</v>
      </c>
      <c r="I3" t="s">
        <v>18</v>
      </c>
      <c r="J3" t="s">
        <v>1</v>
      </c>
      <c r="K3" t="s">
        <v>3</v>
      </c>
    </row>
    <row r="4" spans="1:11" x14ac:dyDescent="0.45">
      <c r="A4">
        <v>4000</v>
      </c>
      <c r="B4" s="1">
        <v>0.85848999999999998</v>
      </c>
      <c r="C4" s="1">
        <v>9.430407E-3</v>
      </c>
      <c r="D4" s="1">
        <v>-5.2663460000000002E-2</v>
      </c>
      <c r="E4" s="1">
        <v>7.2999740000000005E-4</v>
      </c>
      <c r="I4">
        <v>4000</v>
      </c>
      <c r="J4" s="1">
        <f>F2</f>
        <v>0.82869003333333335</v>
      </c>
      <c r="K4" s="1">
        <f>G2</f>
        <v>5.2730505249839313E-2</v>
      </c>
    </row>
    <row r="5" spans="1:11" x14ac:dyDescent="0.45">
      <c r="A5">
        <v>5000</v>
      </c>
      <c r="B5" s="1">
        <v>1.0509759999999999</v>
      </c>
      <c r="C5" s="1">
        <v>2.6859330000000002E-3</v>
      </c>
      <c r="D5" s="1">
        <v>-3.7264430000000001E-2</v>
      </c>
      <c r="E5" s="1">
        <v>1.362484E-4</v>
      </c>
      <c r="F5" s="1">
        <f>AVERAGE(B5:B7)</f>
        <v>1.0534843333333332</v>
      </c>
      <c r="G5">
        <f>_xlfn.STDEV.S(B5:B7)</f>
        <v>3.0655561719422752E-2</v>
      </c>
      <c r="I5">
        <v>5000</v>
      </c>
      <c r="J5" s="1">
        <f>F5</f>
        <v>1.0534843333333332</v>
      </c>
      <c r="K5" s="1">
        <f>G5</f>
        <v>3.0655561719422752E-2</v>
      </c>
    </row>
    <row r="6" spans="1:11" x14ac:dyDescent="0.45">
      <c r="A6">
        <v>5000</v>
      </c>
      <c r="B6" s="1">
        <v>1.02416</v>
      </c>
      <c r="C6" s="1">
        <v>4.1573850000000004E-3</v>
      </c>
      <c r="D6" s="1">
        <v>-3.5910499999999998E-2</v>
      </c>
      <c r="E6" s="1">
        <v>2.0642100000000001E-4</v>
      </c>
      <c r="I6">
        <v>6000</v>
      </c>
      <c r="J6" s="1">
        <f>F8</f>
        <v>1.5167796666666666</v>
      </c>
      <c r="K6" s="1">
        <f>G8</f>
        <v>7.6823990949008519E-2</v>
      </c>
    </row>
    <row r="7" spans="1:11" x14ac:dyDescent="0.45">
      <c r="A7">
        <v>5000</v>
      </c>
      <c r="B7" s="1">
        <v>1.0853170000000001</v>
      </c>
      <c r="C7" s="1">
        <v>4.0730890000000002E-3</v>
      </c>
      <c r="D7" s="1">
        <v>-3.9042510000000002E-2</v>
      </c>
      <c r="E7" s="1">
        <v>2.1265650000000001E-4</v>
      </c>
      <c r="I7">
        <v>7000</v>
      </c>
      <c r="J7" s="1">
        <f>F11</f>
        <v>2.2749469999999996</v>
      </c>
      <c r="K7" s="1">
        <f>G11</f>
        <v>5.064168721517865E-2</v>
      </c>
    </row>
    <row r="8" spans="1:11" x14ac:dyDescent="0.45">
      <c r="A8">
        <v>6000</v>
      </c>
      <c r="B8" s="1">
        <v>1.5390349999999999</v>
      </c>
      <c r="C8" s="1">
        <v>8.7771099999999994E-3</v>
      </c>
      <c r="D8" s="1">
        <v>-3.9901279999999997E-2</v>
      </c>
      <c r="E8" s="1">
        <v>3.4830400000000002E-4</v>
      </c>
      <c r="F8" s="1">
        <f>AVERAGE(B8:B10)</f>
        <v>1.5167796666666666</v>
      </c>
      <c r="G8">
        <f>_xlfn.STDEV.S(B8:B10)</f>
        <v>7.6823990949008519E-2</v>
      </c>
      <c r="I8">
        <v>4500</v>
      </c>
      <c r="J8" s="1">
        <f>F14</f>
        <v>0.83611946666666659</v>
      </c>
      <c r="K8" s="1">
        <f>G14</f>
        <v>3.0155035053259893E-2</v>
      </c>
    </row>
    <row r="9" spans="1:11" x14ac:dyDescent="0.45">
      <c r="A9">
        <v>6000</v>
      </c>
      <c r="B9" s="1">
        <v>1.4312849999999999</v>
      </c>
      <c r="C9" s="1">
        <v>6.3219940000000001E-3</v>
      </c>
      <c r="D9" s="1">
        <v>-3.5697670000000001E-2</v>
      </c>
      <c r="E9" s="1">
        <v>2.4106280000000001E-4</v>
      </c>
      <c r="I9">
        <v>4700</v>
      </c>
      <c r="J9" s="1">
        <f>F17</f>
        <v>0.94864983333333319</v>
      </c>
      <c r="K9" s="1">
        <f>G17</f>
        <v>8.0685930138614352E-3</v>
      </c>
    </row>
    <row r="10" spans="1:11" x14ac:dyDescent="0.45">
      <c r="A10">
        <v>6000</v>
      </c>
      <c r="B10" s="1">
        <v>1.5800190000000001</v>
      </c>
      <c r="C10" s="1">
        <v>1.2256390000000001E-2</v>
      </c>
      <c r="D10" s="1">
        <v>-4.156994E-2</v>
      </c>
      <c r="E10" s="1">
        <v>4.9283050000000004E-4</v>
      </c>
      <c r="I10">
        <v>5300</v>
      </c>
      <c r="J10" s="1">
        <f>F20</f>
        <v>1.1627206666666667</v>
      </c>
      <c r="K10" s="1">
        <f>G20</f>
        <v>2.1547417509607349E-2</v>
      </c>
    </row>
    <row r="11" spans="1:11" x14ac:dyDescent="0.45">
      <c r="A11">
        <v>7000</v>
      </c>
      <c r="B11" s="1">
        <v>2.2786689999999998</v>
      </c>
      <c r="C11" s="1">
        <v>1.456404E-2</v>
      </c>
      <c r="D11" s="1">
        <v>-4.1968749999999999E-2</v>
      </c>
      <c r="E11" s="1">
        <v>4.5558509999999998E-4</v>
      </c>
      <c r="F11" s="1">
        <f>AVERAGE(B11:B13)</f>
        <v>2.2749469999999996</v>
      </c>
      <c r="G11">
        <f>_xlfn.STDEV.S(B11:B13)</f>
        <v>5.064168721517865E-2</v>
      </c>
      <c r="I11">
        <v>5500</v>
      </c>
      <c r="J11" s="1">
        <f>F23</f>
        <v>1.2404219999999999</v>
      </c>
      <c r="K11" s="1">
        <f>G23</f>
        <v>4.0951858321692812E-2</v>
      </c>
    </row>
    <row r="12" spans="1:11" x14ac:dyDescent="0.45">
      <c r="A12">
        <v>7000</v>
      </c>
      <c r="B12" s="1">
        <v>2.2225470000000001</v>
      </c>
      <c r="C12" s="1">
        <v>1.2114990000000001E-2</v>
      </c>
      <c r="D12" s="1">
        <v>-4.0193649999999997E-2</v>
      </c>
      <c r="E12" s="1">
        <v>3.7375430000000001E-4</v>
      </c>
      <c r="I12">
        <v>6500</v>
      </c>
      <c r="J12" s="1">
        <f>F26</f>
        <v>1.7820233333333331</v>
      </c>
      <c r="K12" s="1">
        <f>G26</f>
        <v>8.1024058503220656E-2</v>
      </c>
    </row>
    <row r="13" spans="1:11" x14ac:dyDescent="0.45">
      <c r="A13">
        <v>7000</v>
      </c>
      <c r="B13" s="1">
        <v>2.3236249999999998</v>
      </c>
      <c r="C13" s="1">
        <v>1.173776E-2</v>
      </c>
      <c r="D13" s="1">
        <v>-4.3395709999999997E-2</v>
      </c>
      <c r="E13" s="1">
        <v>3.7117470000000002E-4</v>
      </c>
    </row>
    <row r="14" spans="1:11" x14ac:dyDescent="0.45">
      <c r="A14">
        <v>4500</v>
      </c>
      <c r="B14" s="1">
        <v>0.82696199999999997</v>
      </c>
      <c r="C14" s="1">
        <v>3.3854620000000001E-3</v>
      </c>
      <c r="D14" s="1">
        <v>-3.3647129999999997E-2</v>
      </c>
      <c r="E14" s="1">
        <v>1.8911310000000001E-4</v>
      </c>
      <c r="F14" s="1">
        <f>AVERAGE(B14:B16)</f>
        <v>0.83611946666666659</v>
      </c>
      <c r="G14">
        <f>_xlfn.STDEV.S(B14:B16)</f>
        <v>3.0155035053259893E-2</v>
      </c>
    </row>
    <row r="15" spans="1:11" x14ac:dyDescent="0.45">
      <c r="A15">
        <v>4500</v>
      </c>
      <c r="B15" s="1">
        <v>0.81160469999999996</v>
      </c>
      <c r="C15" s="1">
        <v>3.500052E-3</v>
      </c>
      <c r="D15" s="1">
        <v>-3.2812540000000001E-2</v>
      </c>
      <c r="E15" s="1">
        <v>1.9342130000000001E-4</v>
      </c>
    </row>
    <row r="16" spans="1:11" x14ac:dyDescent="0.45">
      <c r="A16">
        <v>4500</v>
      </c>
      <c r="B16" s="1">
        <v>0.86979169999999995</v>
      </c>
      <c r="C16" s="1">
        <v>2.827965E-3</v>
      </c>
      <c r="D16" s="1">
        <v>-3.6113449999999998E-2</v>
      </c>
      <c r="E16" s="1">
        <v>1.6216909999999999E-4</v>
      </c>
    </row>
    <row r="17" spans="1:7" x14ac:dyDescent="0.45">
      <c r="A17">
        <v>4700</v>
      </c>
      <c r="B17" s="1">
        <v>0.95164970000000004</v>
      </c>
      <c r="C17" s="1">
        <v>2.8984549999999999E-3</v>
      </c>
      <c r="D17" s="1">
        <v>-3.7420509999999997E-2</v>
      </c>
      <c r="E17" s="1">
        <v>1.5928019999999999E-4</v>
      </c>
      <c r="F17" s="1">
        <f>AVERAGE(B17:B19)</f>
        <v>0.94864983333333319</v>
      </c>
      <c r="G17">
        <f>_xlfn.STDEV.S(B17:B19)</f>
        <v>8.0685930138614352E-3</v>
      </c>
    </row>
    <row r="18" spans="1:7" x14ac:dyDescent="0.45">
      <c r="A18">
        <v>4700</v>
      </c>
      <c r="B18" s="1">
        <v>0.93951099999999999</v>
      </c>
      <c r="C18" s="1">
        <v>4.8280770000000001E-3</v>
      </c>
      <c r="D18" s="1">
        <v>-3.6746010000000003E-2</v>
      </c>
      <c r="E18" s="1">
        <v>2.7355169999999999E-4</v>
      </c>
    </row>
    <row r="19" spans="1:7" x14ac:dyDescent="0.45">
      <c r="A19">
        <v>4700</v>
      </c>
      <c r="B19" s="1">
        <v>0.95478879999999999</v>
      </c>
      <c r="C19" s="1">
        <v>2.603682E-3</v>
      </c>
      <c r="D19" s="1">
        <v>-3.7590650000000003E-2</v>
      </c>
      <c r="E19" s="1">
        <v>1.437252E-4</v>
      </c>
    </row>
    <row r="20" spans="1:7" x14ac:dyDescent="0.45">
      <c r="A20">
        <v>5300</v>
      </c>
      <c r="B20" s="1">
        <v>1.17405</v>
      </c>
      <c r="C20" s="1">
        <v>3.9785860000000001E-3</v>
      </c>
      <c r="D20" s="1">
        <v>-3.8008640000000003E-2</v>
      </c>
      <c r="E20" s="1">
        <v>1.876344E-4</v>
      </c>
      <c r="F20" s="1">
        <f>AVERAGE(B20:B22)</f>
        <v>1.1627206666666667</v>
      </c>
      <c r="G20">
        <f>_xlfn.STDEV.S(B20:B22)</f>
        <v>2.1547417509607349E-2</v>
      </c>
    </row>
    <row r="21" spans="1:7" x14ac:dyDescent="0.45">
      <c r="A21">
        <v>5300</v>
      </c>
      <c r="B21" s="1">
        <v>1.137872</v>
      </c>
      <c r="C21" s="1">
        <v>4.5392610000000002E-3</v>
      </c>
      <c r="D21" s="1">
        <v>-3.6334150000000003E-2</v>
      </c>
      <c r="E21" s="1">
        <v>2.096051E-4</v>
      </c>
    </row>
    <row r="22" spans="1:7" x14ac:dyDescent="0.45">
      <c r="A22">
        <v>5300</v>
      </c>
      <c r="B22" s="1">
        <v>1.17624</v>
      </c>
      <c r="C22" s="1">
        <v>3.3524459999999998E-3</v>
      </c>
      <c r="D22" s="1">
        <v>-3.8113809999999998E-2</v>
      </c>
      <c r="E22" s="1">
        <v>1.5910039999999999E-4</v>
      </c>
    </row>
    <row r="23" spans="1:7" x14ac:dyDescent="0.45">
      <c r="A23">
        <v>5500</v>
      </c>
      <c r="B23" s="1">
        <v>1.279002</v>
      </c>
      <c r="C23" s="1">
        <v>4.2966009999999997E-3</v>
      </c>
      <c r="D23" s="1">
        <v>-3.908093E-2</v>
      </c>
      <c r="E23" s="1">
        <v>1.929383E-4</v>
      </c>
      <c r="F23" s="1">
        <f>AVERAGE(B23:B25)</f>
        <v>1.2404219999999999</v>
      </c>
      <c r="G23">
        <f>_xlfn.STDEV.S(B23:B25)</f>
        <v>4.0951858321692812E-2</v>
      </c>
    </row>
    <row r="24" spans="1:7" x14ac:dyDescent="0.45">
      <c r="A24">
        <v>5500</v>
      </c>
      <c r="B24" s="1">
        <v>1.244812</v>
      </c>
      <c r="C24" s="1">
        <v>4.9931979999999999E-3</v>
      </c>
      <c r="D24" s="1">
        <v>-3.7527850000000001E-2</v>
      </c>
      <c r="E24" s="1">
        <v>2.2087729999999999E-4</v>
      </c>
    </row>
    <row r="25" spans="1:7" x14ac:dyDescent="0.45">
      <c r="A25">
        <v>5500</v>
      </c>
      <c r="B25" s="1">
        <v>1.197452</v>
      </c>
      <c r="C25" s="1">
        <v>5.6559519999999997E-3</v>
      </c>
      <c r="D25" s="1">
        <v>-3.5414479999999998E-2</v>
      </c>
      <c r="E25" s="1">
        <v>2.4506039999999999E-4</v>
      </c>
    </row>
    <row r="26" spans="1:7" x14ac:dyDescent="0.45">
      <c r="A26">
        <v>6500</v>
      </c>
      <c r="B26" s="1">
        <v>1.7977069999999999</v>
      </c>
      <c r="C26" s="1">
        <v>8.8569029999999993E-3</v>
      </c>
      <c r="D26" s="1">
        <v>-3.8410159999999999E-2</v>
      </c>
      <c r="E26" s="1">
        <v>3.0411080000000002E-4</v>
      </c>
      <c r="F26" s="1">
        <f>AVERAGE(B26:B28)</f>
        <v>1.7820233333333331</v>
      </c>
      <c r="G26">
        <f>_xlfn.STDEV.S(B26:B28)</f>
        <v>8.1024058503220656E-2</v>
      </c>
    </row>
    <row r="27" spans="1:7" x14ac:dyDescent="0.45">
      <c r="A27">
        <v>6500</v>
      </c>
      <c r="B27" s="1">
        <v>1.694304</v>
      </c>
      <c r="C27" s="1">
        <v>8.0187790000000002E-3</v>
      </c>
      <c r="D27" s="1">
        <v>-3.4960140000000001E-2</v>
      </c>
      <c r="E27" s="1">
        <v>2.6586840000000002E-4</v>
      </c>
    </row>
    <row r="28" spans="1:7" x14ac:dyDescent="0.45">
      <c r="A28">
        <v>6500</v>
      </c>
      <c r="B28" s="1">
        <v>1.8540589999999999</v>
      </c>
      <c r="C28" s="1">
        <v>7.806482E-3</v>
      </c>
      <c r="D28" s="1">
        <v>-4.03962E-2</v>
      </c>
      <c r="E28" s="1">
        <v>2.7290389999999999E-4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C882-2B6C-4A66-9C68-829E9A89D1BF}">
  <dimension ref="A1:L68"/>
  <sheetViews>
    <sheetView tabSelected="1" topLeftCell="A39" workbookViewId="0">
      <selection activeCell="D50" sqref="D50"/>
    </sheetView>
  </sheetViews>
  <sheetFormatPr defaultRowHeight="14.25" x14ac:dyDescent="0.45"/>
  <cols>
    <col min="10" max="10" width="14.33203125" bestFit="1" customWidth="1"/>
    <col min="11" max="12" width="9.46484375" bestFit="1" customWidth="1"/>
  </cols>
  <sheetData>
    <row r="1" spans="1:12" x14ac:dyDescent="0.45">
      <c r="A1">
        <v>4000</v>
      </c>
      <c r="B1" s="2">
        <v>0.7409713</v>
      </c>
      <c r="C1" s="2">
        <v>2.9874609999999998E-3</v>
      </c>
      <c r="D1" s="2">
        <v>-3.643101E-2</v>
      </c>
      <c r="E1" s="2">
        <v>2.106593E-4</v>
      </c>
      <c r="F1" s="1">
        <f>AVERAGE(B1:B3)</f>
        <v>0.7666170000000001</v>
      </c>
      <c r="G1">
        <f>_xlfn.STDEV.S(B1:B3)</f>
        <v>2.7246208202794036E-2</v>
      </c>
    </row>
    <row r="2" spans="1:12" x14ac:dyDescent="0.45">
      <c r="A2">
        <v>4000</v>
      </c>
      <c r="B2" s="2">
        <v>0.76365760000000005</v>
      </c>
      <c r="C2" s="2">
        <v>3.5409759999999999E-3</v>
      </c>
      <c r="D2" s="2">
        <v>-3.7997740000000002E-2</v>
      </c>
      <c r="E2" s="2">
        <v>2.5287660000000001E-4</v>
      </c>
      <c r="I2" t="s">
        <v>18</v>
      </c>
      <c r="J2" t="s">
        <v>22</v>
      </c>
      <c r="K2" t="s">
        <v>1</v>
      </c>
      <c r="L2" t="s">
        <v>3</v>
      </c>
    </row>
    <row r="3" spans="1:12" x14ac:dyDescent="0.45">
      <c r="A3">
        <v>4000</v>
      </c>
      <c r="B3" s="2">
        <v>0.79522210000000004</v>
      </c>
      <c r="C3" s="2">
        <v>4.4178289999999999E-3</v>
      </c>
      <c r="D3" s="2">
        <v>-4.0329139999999999E-2</v>
      </c>
      <c r="E3" s="2">
        <v>3.2180369999999998E-4</v>
      </c>
      <c r="I3">
        <v>4000</v>
      </c>
      <c r="J3" s="3">
        <f>36.34*I3/1000</f>
        <v>145.36000000000001</v>
      </c>
      <c r="K3" s="3">
        <f>F1</f>
        <v>0.7666170000000001</v>
      </c>
      <c r="L3" s="3">
        <f>G1</f>
        <v>2.7246208202794036E-2</v>
      </c>
    </row>
    <row r="4" spans="1:12" x14ac:dyDescent="0.45">
      <c r="A4">
        <v>5000</v>
      </c>
      <c r="B4" s="2">
        <v>1.0424230000000001</v>
      </c>
      <c r="C4" s="2">
        <v>2.89552E-3</v>
      </c>
      <c r="D4" s="2">
        <v>-3.682328E-2</v>
      </c>
      <c r="E4" s="2">
        <v>1.464781E-4</v>
      </c>
      <c r="F4" s="1">
        <f>AVERAGE(B4:B6)</f>
        <v>1.0284873333333333</v>
      </c>
      <c r="G4">
        <f>_xlfn.STDEV.S(B4:B6)</f>
        <v>1.4094601247759238E-2</v>
      </c>
      <c r="I4">
        <v>5000</v>
      </c>
      <c r="J4" s="3">
        <f t="shared" ref="J4:J11" si="0">36.34*I4/1000</f>
        <v>181.70000000000002</v>
      </c>
      <c r="K4" s="3">
        <f>F4</f>
        <v>1.0284873333333333</v>
      </c>
      <c r="L4" s="3">
        <f>G4</f>
        <v>1.4094601247759238E-2</v>
      </c>
    </row>
    <row r="5" spans="1:12" x14ac:dyDescent="0.45">
      <c r="A5">
        <v>5000</v>
      </c>
      <c r="B5" s="2">
        <v>1.0287999999999999</v>
      </c>
      <c r="C5" s="2">
        <v>3.303809E-3</v>
      </c>
      <c r="D5" s="2">
        <v>-3.6120470000000002E-2</v>
      </c>
      <c r="E5" s="2">
        <v>1.6571939999999999E-4</v>
      </c>
      <c r="I5">
        <v>6000</v>
      </c>
      <c r="J5" s="3">
        <f t="shared" si="0"/>
        <v>218.04000000000002</v>
      </c>
      <c r="K5" s="3">
        <f>F7</f>
        <v>1.4367976666666664</v>
      </c>
      <c r="L5" s="3">
        <f>G7</f>
        <v>5.5902081440079944E-2</v>
      </c>
    </row>
    <row r="6" spans="1:12" x14ac:dyDescent="0.45">
      <c r="A6">
        <v>5000</v>
      </c>
      <c r="B6" s="2">
        <v>1.0142389999999999</v>
      </c>
      <c r="C6" s="2">
        <v>4.2703209999999997E-3</v>
      </c>
      <c r="D6" s="2">
        <v>-3.5415149999999999E-2</v>
      </c>
      <c r="E6" s="2">
        <v>2.107876E-4</v>
      </c>
      <c r="I6">
        <v>7000</v>
      </c>
      <c r="J6" s="3">
        <f t="shared" si="0"/>
        <v>254.38000000000002</v>
      </c>
      <c r="K6" s="3">
        <f>F10</f>
        <v>2.0958673333333335</v>
      </c>
      <c r="L6" s="3">
        <f>G10</f>
        <v>5.369784428944363E-2</v>
      </c>
    </row>
    <row r="7" spans="1:12" x14ac:dyDescent="0.45">
      <c r="A7">
        <v>6000</v>
      </c>
      <c r="B7" s="2">
        <v>1.402555</v>
      </c>
      <c r="C7" s="2">
        <v>6.3840110000000002E-3</v>
      </c>
      <c r="D7" s="2">
        <v>-3.4590900000000001E-2</v>
      </c>
      <c r="E7" s="2">
        <v>2.406791E-4</v>
      </c>
      <c r="F7" s="1">
        <f>AVERAGE(B7:B9)</f>
        <v>1.4367976666666664</v>
      </c>
      <c r="G7">
        <f>_xlfn.STDEV.S(B7:B9)</f>
        <v>5.5902081440079944E-2</v>
      </c>
      <c r="I7">
        <v>4500</v>
      </c>
      <c r="J7" s="3">
        <f t="shared" si="0"/>
        <v>163.53000000000003</v>
      </c>
      <c r="K7" s="3">
        <f>F13</f>
        <v>0.91160383333333339</v>
      </c>
      <c r="L7" s="3">
        <f>G13</f>
        <v>3.7368680348165026E-2</v>
      </c>
    </row>
    <row r="8" spans="1:12" x14ac:dyDescent="0.45">
      <c r="A8">
        <v>6000</v>
      </c>
      <c r="B8" s="2">
        <v>1.406531</v>
      </c>
      <c r="C8" s="2">
        <v>6.5846089999999999E-3</v>
      </c>
      <c r="D8" s="2">
        <v>-3.4736910000000003E-2</v>
      </c>
      <c r="E8" s="2">
        <v>2.4857070000000001E-4</v>
      </c>
      <c r="I8">
        <v>4700</v>
      </c>
      <c r="J8" s="3">
        <f t="shared" si="0"/>
        <v>170.79800000000003</v>
      </c>
      <c r="K8" s="3">
        <f>F16</f>
        <v>1.0333067666666667</v>
      </c>
      <c r="L8" s="3">
        <f>G16</f>
        <v>3.5240394310554111E-2</v>
      </c>
    </row>
    <row r="9" spans="1:12" x14ac:dyDescent="0.45">
      <c r="A9">
        <v>6000</v>
      </c>
      <c r="B9" s="2">
        <v>1.5013069999999999</v>
      </c>
      <c r="C9" s="2">
        <v>1.132583E-2</v>
      </c>
      <c r="D9" s="2">
        <v>-3.8453250000000001E-2</v>
      </c>
      <c r="E9" s="2">
        <v>4.4543959999999999E-4</v>
      </c>
      <c r="I9">
        <v>5300</v>
      </c>
      <c r="J9" s="3">
        <f t="shared" si="0"/>
        <v>192.60200000000003</v>
      </c>
      <c r="K9" s="3">
        <f>F19</f>
        <v>1.1650446666666667</v>
      </c>
      <c r="L9" s="3">
        <f>G19</f>
        <v>2.2916391957141409E-2</v>
      </c>
    </row>
    <row r="10" spans="1:12" x14ac:dyDescent="0.45">
      <c r="A10">
        <v>7000</v>
      </c>
      <c r="B10" s="2">
        <v>2.103688</v>
      </c>
      <c r="C10" s="2">
        <v>9.6472209999999992E-3</v>
      </c>
      <c r="D10" s="2">
        <v>-3.6561419999999997E-2</v>
      </c>
      <c r="E10" s="2">
        <v>2.8876120000000002E-4</v>
      </c>
      <c r="F10" s="1">
        <f>AVERAGE(B10:B12)</f>
        <v>2.0958673333333335</v>
      </c>
      <c r="G10">
        <f>_xlfn.STDEV.S(B10:B12)</f>
        <v>5.369784428944363E-2</v>
      </c>
      <c r="I10">
        <v>5500</v>
      </c>
      <c r="J10" s="3">
        <f t="shared" si="0"/>
        <v>199.87000000000003</v>
      </c>
      <c r="K10" s="3">
        <f>F22</f>
        <v>1.2469306666666666</v>
      </c>
      <c r="L10" s="3">
        <f>G22</f>
        <v>3.2922684768003599E-2</v>
      </c>
    </row>
    <row r="11" spans="1:12" x14ac:dyDescent="0.45">
      <c r="A11">
        <v>7000</v>
      </c>
      <c r="B11" s="2">
        <v>2.0386880000000001</v>
      </c>
      <c r="C11" s="2">
        <v>8.4657550000000002E-3</v>
      </c>
      <c r="D11" s="2">
        <v>-3.4679719999999997E-2</v>
      </c>
      <c r="E11" s="2">
        <v>2.4833480000000001E-4</v>
      </c>
      <c r="I11">
        <v>6500</v>
      </c>
      <c r="J11" s="3">
        <f t="shared" si="0"/>
        <v>236.21000000000004</v>
      </c>
      <c r="K11" s="3">
        <f>F25</f>
        <v>1.7791596666666667</v>
      </c>
      <c r="L11" s="3">
        <f>G25</f>
        <v>5.7779982349714584E-2</v>
      </c>
    </row>
    <row r="12" spans="1:12" x14ac:dyDescent="0.45">
      <c r="A12">
        <v>7000</v>
      </c>
      <c r="B12" s="2">
        <v>2.1452260000000001</v>
      </c>
      <c r="C12" s="2">
        <v>1.320318E-2</v>
      </c>
      <c r="D12" s="2">
        <v>-3.7879759999999998E-2</v>
      </c>
      <c r="E12" s="2">
        <v>3.9942640000000001E-4</v>
      </c>
    </row>
    <row r="13" spans="1:12" x14ac:dyDescent="0.45">
      <c r="A13">
        <v>4500</v>
      </c>
      <c r="B13" s="2">
        <v>0.8980399</v>
      </c>
      <c r="C13" s="2">
        <v>3.9292850000000002E-3</v>
      </c>
      <c r="D13" s="2">
        <v>-3.7825829999999998E-2</v>
      </c>
      <c r="E13" s="2">
        <v>2.425541E-4</v>
      </c>
      <c r="F13" s="1">
        <f>AVERAGE(B13:B15)</f>
        <v>0.91160383333333339</v>
      </c>
      <c r="G13">
        <f>_xlfn.STDEV.S(B13:B15)</f>
        <v>3.7368680348165026E-2</v>
      </c>
    </row>
    <row r="14" spans="1:12" x14ac:dyDescent="0.45">
      <c r="A14">
        <v>4500</v>
      </c>
      <c r="B14" s="2">
        <v>0.88291140000000001</v>
      </c>
      <c r="C14" s="2">
        <v>3.67462E-3</v>
      </c>
      <c r="D14" s="2">
        <v>-3.6918470000000002E-2</v>
      </c>
      <c r="E14" s="2">
        <v>2.2499950000000001E-4</v>
      </c>
    </row>
    <row r="15" spans="1:12" x14ac:dyDescent="0.45">
      <c r="A15">
        <v>4500</v>
      </c>
      <c r="B15" s="2">
        <v>0.95386020000000005</v>
      </c>
      <c r="C15" s="2">
        <v>6.1184940000000004E-3</v>
      </c>
      <c r="D15" s="2">
        <v>-4.1366050000000001E-2</v>
      </c>
      <c r="E15" s="2">
        <v>3.8857209999999999E-4</v>
      </c>
    </row>
    <row r="16" spans="1:12" x14ac:dyDescent="0.45">
      <c r="A16">
        <v>4700</v>
      </c>
      <c r="B16" s="2">
        <v>1.032079</v>
      </c>
      <c r="C16" s="2">
        <v>5.9914749999999996E-3</v>
      </c>
      <c r="D16" s="2">
        <v>-4.2247800000000002E-2</v>
      </c>
      <c r="E16" s="2">
        <v>3.6713110000000001E-4</v>
      </c>
      <c r="F16" s="1">
        <f>AVERAGE(B16:B18)</f>
        <v>1.0333067666666667</v>
      </c>
      <c r="G16">
        <f>_xlfn.STDEV.S(B16:B18)</f>
        <v>3.5240394310554111E-2</v>
      </c>
    </row>
    <row r="17" spans="1:7" x14ac:dyDescent="0.45">
      <c r="A17">
        <v>4700</v>
      </c>
      <c r="B17" s="2">
        <v>0.99869629999999998</v>
      </c>
      <c r="C17" s="2">
        <v>5.767866E-3</v>
      </c>
      <c r="D17" s="2">
        <v>-4.0255630000000001E-2</v>
      </c>
      <c r="E17" s="2">
        <v>3.4941189999999997E-4</v>
      </c>
    </row>
    <row r="18" spans="1:7" x14ac:dyDescent="0.45">
      <c r="A18">
        <v>4700</v>
      </c>
      <c r="B18" s="2">
        <v>1.069145</v>
      </c>
      <c r="C18" s="2">
        <v>5.3171470000000004E-3</v>
      </c>
      <c r="D18" s="2">
        <v>-4.4614010000000003E-2</v>
      </c>
      <c r="E18" s="2">
        <v>3.2956050000000002E-4</v>
      </c>
    </row>
    <row r="19" spans="1:7" x14ac:dyDescent="0.45">
      <c r="A19">
        <v>5300</v>
      </c>
      <c r="B19" s="2">
        <v>1.1387849999999999</v>
      </c>
      <c r="C19" s="2">
        <v>4.7179309999999999E-3</v>
      </c>
      <c r="D19" s="2">
        <v>-3.6339780000000002E-2</v>
      </c>
      <c r="E19" s="2">
        <v>2.1817869999999999E-4</v>
      </c>
      <c r="F19" s="1">
        <f>AVERAGE(B19:B21)</f>
        <v>1.1650446666666667</v>
      </c>
      <c r="G19">
        <f>_xlfn.STDEV.S(B19:B21)</f>
        <v>2.2916391957141409E-2</v>
      </c>
    </row>
    <row r="20" spans="1:7" x14ac:dyDescent="0.45">
      <c r="A20">
        <v>5300</v>
      </c>
      <c r="B20" s="2">
        <v>1.181</v>
      </c>
      <c r="C20" s="2">
        <v>4.1757180000000001E-3</v>
      </c>
      <c r="D20" s="2">
        <v>-3.8352009999999999E-2</v>
      </c>
      <c r="E20" s="2">
        <v>1.970919E-4</v>
      </c>
    </row>
    <row r="21" spans="1:7" x14ac:dyDescent="0.45">
      <c r="A21">
        <v>5300</v>
      </c>
      <c r="B21" s="2">
        <v>1.175349</v>
      </c>
      <c r="C21" s="2">
        <v>3.0893740000000002E-3</v>
      </c>
      <c r="D21" s="2">
        <v>-3.8085580000000001E-2</v>
      </c>
      <c r="E21" s="2">
        <v>1.4858429999999999E-4</v>
      </c>
    </row>
    <row r="22" spans="1:7" x14ac:dyDescent="0.45">
      <c r="A22">
        <v>5500</v>
      </c>
      <c r="B22" s="2">
        <v>1.2102489999999999</v>
      </c>
      <c r="C22" s="2">
        <v>5.5916899999999999E-3</v>
      </c>
      <c r="D22" s="2">
        <v>-3.600072E-2</v>
      </c>
      <c r="E22" s="2">
        <v>2.432809E-4</v>
      </c>
      <c r="F22" s="1">
        <f>AVERAGE(B22:B24)</f>
        <v>1.2469306666666666</v>
      </c>
      <c r="G22">
        <f>_xlfn.STDEV.S(B22:B24)</f>
        <v>3.2922684768003599E-2</v>
      </c>
    </row>
    <row r="23" spans="1:7" x14ac:dyDescent="0.45">
      <c r="A23">
        <v>5500</v>
      </c>
      <c r="B23" s="2">
        <v>1.256626</v>
      </c>
      <c r="C23" s="2">
        <v>5.2121509999999999E-3</v>
      </c>
      <c r="D23" s="2">
        <v>-3.8078529999999999E-2</v>
      </c>
      <c r="E23" s="2">
        <v>2.312506E-4</v>
      </c>
    </row>
    <row r="24" spans="1:7" x14ac:dyDescent="0.45">
      <c r="A24">
        <v>5500</v>
      </c>
      <c r="B24" s="2">
        <v>1.273917</v>
      </c>
      <c r="C24" s="2">
        <v>4.0934049999999996E-3</v>
      </c>
      <c r="D24" s="2">
        <v>-3.8835429999999997E-2</v>
      </c>
      <c r="E24" s="2">
        <v>1.8446320000000001E-4</v>
      </c>
    </row>
    <row r="25" spans="1:7" x14ac:dyDescent="0.45">
      <c r="A25">
        <v>6500</v>
      </c>
      <c r="B25" s="2">
        <v>1.71604</v>
      </c>
      <c r="C25" s="2">
        <v>9.5772099999999992E-3</v>
      </c>
      <c r="D25" s="2">
        <v>-3.5629609999999999E-2</v>
      </c>
      <c r="E25" s="2">
        <v>3.1956049999999999E-4</v>
      </c>
      <c r="F25" s="1">
        <f>AVERAGE(B25:B27)</f>
        <v>1.7791596666666667</v>
      </c>
      <c r="G25">
        <f>_xlfn.STDEV.S(B25:B27)</f>
        <v>5.7779982349714584E-2</v>
      </c>
    </row>
    <row r="26" spans="1:7" x14ac:dyDescent="0.45">
      <c r="A26">
        <v>6500</v>
      </c>
      <c r="B26" s="2">
        <v>1.7919989999999999</v>
      </c>
      <c r="C26" s="2">
        <v>9.2383980000000001E-3</v>
      </c>
      <c r="D26" s="2">
        <v>-3.8258390000000003E-2</v>
      </c>
      <c r="E26" s="2">
        <v>3.1571490000000002E-4</v>
      </c>
    </row>
    <row r="27" spans="1:7" x14ac:dyDescent="0.45">
      <c r="A27">
        <v>6500</v>
      </c>
      <c r="B27" s="2">
        <v>1.82944</v>
      </c>
      <c r="C27" s="2">
        <v>8.1512600000000004E-3</v>
      </c>
      <c r="D27" s="2">
        <v>-3.9516229999999999E-2</v>
      </c>
      <c r="E27" s="2">
        <v>2.8303930000000001E-4</v>
      </c>
    </row>
    <row r="41" spans="5:9" x14ac:dyDescent="0.45">
      <c r="E41" t="s">
        <v>27</v>
      </c>
      <c r="F41" t="s">
        <v>23</v>
      </c>
      <c r="G41" t="s">
        <v>24</v>
      </c>
      <c r="H41" t="s">
        <v>25</v>
      </c>
      <c r="I41" t="s">
        <v>26</v>
      </c>
    </row>
    <row r="42" spans="5:9" x14ac:dyDescent="0.45">
      <c r="E42">
        <v>4000</v>
      </c>
      <c r="F42" s="2">
        <v>0.7409713</v>
      </c>
      <c r="G42" s="2">
        <v>2.9874609999999998E-3</v>
      </c>
      <c r="H42" s="2">
        <v>-3.643101E-2</v>
      </c>
      <c r="I42" s="2">
        <v>2.106593E-4</v>
      </c>
    </row>
    <row r="43" spans="5:9" x14ac:dyDescent="0.45">
      <c r="E43">
        <v>4000</v>
      </c>
      <c r="F43" s="2">
        <v>0.76365760000000005</v>
      </c>
      <c r="G43" s="2">
        <v>3.5409759999999999E-3</v>
      </c>
      <c r="H43" s="2">
        <v>-3.7997740000000002E-2</v>
      </c>
      <c r="I43" s="2">
        <v>2.5287660000000001E-4</v>
      </c>
    </row>
    <row r="44" spans="5:9" x14ac:dyDescent="0.45">
      <c r="E44">
        <v>4000</v>
      </c>
      <c r="F44" s="2">
        <v>0.79522210000000004</v>
      </c>
      <c r="G44" s="2">
        <v>4.4178289999999999E-3</v>
      </c>
      <c r="H44" s="2">
        <v>-4.0329139999999999E-2</v>
      </c>
      <c r="I44" s="2">
        <v>3.2180369999999998E-4</v>
      </c>
    </row>
    <row r="45" spans="5:9" x14ac:dyDescent="0.45">
      <c r="E45">
        <v>5000</v>
      </c>
      <c r="F45" s="2">
        <v>1.0424230000000001</v>
      </c>
      <c r="G45" s="2">
        <v>2.89552E-3</v>
      </c>
      <c r="H45" s="2">
        <v>-3.682328E-2</v>
      </c>
      <c r="I45" s="2">
        <v>1.464781E-4</v>
      </c>
    </row>
    <row r="46" spans="5:9" x14ac:dyDescent="0.45">
      <c r="E46">
        <v>5000</v>
      </c>
      <c r="F46" s="2">
        <v>1.0287999999999999</v>
      </c>
      <c r="G46" s="2">
        <v>3.303809E-3</v>
      </c>
      <c r="H46" s="2">
        <v>-3.6120470000000002E-2</v>
      </c>
      <c r="I46" s="2">
        <v>1.6571939999999999E-4</v>
      </c>
    </row>
    <row r="47" spans="5:9" x14ac:dyDescent="0.45">
      <c r="E47">
        <v>5000</v>
      </c>
      <c r="F47" s="2">
        <v>1.0142389999999999</v>
      </c>
      <c r="G47" s="2">
        <v>4.2703209999999997E-3</v>
      </c>
      <c r="H47" s="2">
        <v>-3.5415149999999999E-2</v>
      </c>
      <c r="I47" s="2">
        <v>2.107876E-4</v>
      </c>
    </row>
    <row r="48" spans="5:9" x14ac:dyDescent="0.45">
      <c r="E48">
        <v>6000</v>
      </c>
      <c r="F48" s="2">
        <v>1.402555</v>
      </c>
      <c r="G48" s="2">
        <v>6.3840110000000002E-3</v>
      </c>
      <c r="H48" s="2">
        <v>-3.4590900000000001E-2</v>
      </c>
      <c r="I48" s="2">
        <v>2.406791E-4</v>
      </c>
    </row>
    <row r="49" spans="5:9" x14ac:dyDescent="0.45">
      <c r="E49">
        <v>6000</v>
      </c>
      <c r="F49" s="2">
        <v>1.406531</v>
      </c>
      <c r="G49" s="2">
        <v>6.5846089999999999E-3</v>
      </c>
      <c r="H49" s="2">
        <v>-3.4736910000000003E-2</v>
      </c>
      <c r="I49" s="2">
        <v>2.4857070000000001E-4</v>
      </c>
    </row>
    <row r="50" spans="5:9" x14ac:dyDescent="0.45">
      <c r="E50">
        <v>6000</v>
      </c>
      <c r="F50" s="2">
        <v>1.5013069999999999</v>
      </c>
      <c r="G50" s="2">
        <v>1.132583E-2</v>
      </c>
      <c r="H50" s="2">
        <v>-3.8453250000000001E-2</v>
      </c>
      <c r="I50" s="2">
        <v>4.4543959999999999E-4</v>
      </c>
    </row>
    <row r="51" spans="5:9" x14ac:dyDescent="0.45">
      <c r="E51">
        <v>7000</v>
      </c>
      <c r="F51" s="2">
        <v>2.103688</v>
      </c>
      <c r="G51" s="2">
        <v>9.6472209999999992E-3</v>
      </c>
      <c r="H51" s="2">
        <v>-3.6561419999999997E-2</v>
      </c>
      <c r="I51" s="2">
        <v>2.8876120000000002E-4</v>
      </c>
    </row>
    <row r="52" spans="5:9" x14ac:dyDescent="0.45">
      <c r="E52">
        <v>7000</v>
      </c>
      <c r="F52" s="2">
        <v>2.0386880000000001</v>
      </c>
      <c r="G52" s="2">
        <v>8.4657550000000002E-3</v>
      </c>
      <c r="H52" s="2">
        <v>-3.4679719999999997E-2</v>
      </c>
      <c r="I52" s="2">
        <v>2.4833480000000001E-4</v>
      </c>
    </row>
    <row r="53" spans="5:9" x14ac:dyDescent="0.45">
      <c r="E53">
        <v>7000</v>
      </c>
      <c r="F53" s="2">
        <v>2.1452260000000001</v>
      </c>
      <c r="G53" s="2">
        <v>1.320318E-2</v>
      </c>
      <c r="H53" s="2">
        <v>-3.7879759999999998E-2</v>
      </c>
      <c r="I53" s="2">
        <v>3.9942640000000001E-4</v>
      </c>
    </row>
    <row r="54" spans="5:9" x14ac:dyDescent="0.45">
      <c r="E54">
        <v>4500</v>
      </c>
      <c r="F54" s="2">
        <v>0.8980399</v>
      </c>
      <c r="G54" s="2">
        <v>3.9292850000000002E-3</v>
      </c>
      <c r="H54" s="2">
        <v>-3.7825829999999998E-2</v>
      </c>
      <c r="I54" s="2">
        <v>2.425541E-4</v>
      </c>
    </row>
    <row r="55" spans="5:9" x14ac:dyDescent="0.45">
      <c r="E55">
        <v>4500</v>
      </c>
      <c r="F55" s="2">
        <v>0.88291140000000001</v>
      </c>
      <c r="G55" s="2">
        <v>3.67462E-3</v>
      </c>
      <c r="H55" s="2">
        <v>-3.6918470000000002E-2</v>
      </c>
      <c r="I55" s="2">
        <v>2.2499950000000001E-4</v>
      </c>
    </row>
    <row r="56" spans="5:9" x14ac:dyDescent="0.45">
      <c r="E56">
        <v>4500</v>
      </c>
      <c r="F56" s="2">
        <v>0.95386020000000005</v>
      </c>
      <c r="G56" s="2">
        <v>6.1184940000000004E-3</v>
      </c>
      <c r="H56" s="2">
        <v>-4.1366050000000001E-2</v>
      </c>
      <c r="I56" s="2">
        <v>3.8857209999999999E-4</v>
      </c>
    </row>
    <row r="57" spans="5:9" x14ac:dyDescent="0.45">
      <c r="E57">
        <v>4700</v>
      </c>
      <c r="F57" s="2">
        <v>1.032079</v>
      </c>
      <c r="G57" s="2">
        <v>5.9914749999999996E-3</v>
      </c>
      <c r="H57" s="2">
        <v>-4.2247800000000002E-2</v>
      </c>
      <c r="I57" s="2">
        <v>3.6713110000000001E-4</v>
      </c>
    </row>
    <row r="58" spans="5:9" x14ac:dyDescent="0.45">
      <c r="E58">
        <v>4700</v>
      </c>
      <c r="F58" s="2">
        <v>0.99869629999999998</v>
      </c>
      <c r="G58" s="2">
        <v>5.767866E-3</v>
      </c>
      <c r="H58" s="2">
        <v>-4.0255630000000001E-2</v>
      </c>
      <c r="I58" s="2">
        <v>3.4941189999999997E-4</v>
      </c>
    </row>
    <row r="59" spans="5:9" x14ac:dyDescent="0.45">
      <c r="E59">
        <v>4700</v>
      </c>
      <c r="F59" s="2">
        <v>1.069145</v>
      </c>
      <c r="G59" s="2">
        <v>5.3171470000000004E-3</v>
      </c>
      <c r="H59" s="2">
        <v>-4.4614010000000003E-2</v>
      </c>
      <c r="I59" s="2">
        <v>3.2956050000000002E-4</v>
      </c>
    </row>
    <row r="60" spans="5:9" x14ac:dyDescent="0.45">
      <c r="E60">
        <v>5300</v>
      </c>
      <c r="F60" s="2">
        <v>1.1387849999999999</v>
      </c>
      <c r="G60" s="2">
        <v>4.7179309999999999E-3</v>
      </c>
      <c r="H60" s="2">
        <v>-3.6339780000000002E-2</v>
      </c>
      <c r="I60" s="2">
        <v>2.1817869999999999E-4</v>
      </c>
    </row>
    <row r="61" spans="5:9" x14ac:dyDescent="0.45">
      <c r="E61">
        <v>5300</v>
      </c>
      <c r="F61" s="2">
        <v>1.181</v>
      </c>
      <c r="G61" s="2">
        <v>4.1757180000000001E-3</v>
      </c>
      <c r="H61" s="2">
        <v>-3.8352009999999999E-2</v>
      </c>
      <c r="I61" s="2">
        <v>1.970919E-4</v>
      </c>
    </row>
    <row r="62" spans="5:9" x14ac:dyDescent="0.45">
      <c r="E62">
        <v>5300</v>
      </c>
      <c r="F62" s="2">
        <v>1.175349</v>
      </c>
      <c r="G62" s="2">
        <v>3.0893740000000002E-3</v>
      </c>
      <c r="H62" s="2">
        <v>-3.8085580000000001E-2</v>
      </c>
      <c r="I62" s="2">
        <v>1.4858429999999999E-4</v>
      </c>
    </row>
    <row r="63" spans="5:9" x14ac:dyDescent="0.45">
      <c r="E63">
        <v>5500</v>
      </c>
      <c r="F63" s="2">
        <v>1.2102489999999999</v>
      </c>
      <c r="G63" s="2">
        <v>5.5916899999999999E-3</v>
      </c>
      <c r="H63" s="2">
        <v>-3.600072E-2</v>
      </c>
      <c r="I63" s="2">
        <v>2.432809E-4</v>
      </c>
    </row>
    <row r="64" spans="5:9" x14ac:dyDescent="0.45">
      <c r="E64">
        <v>5500</v>
      </c>
      <c r="F64" s="2">
        <v>1.256626</v>
      </c>
      <c r="G64" s="2">
        <v>5.2121509999999999E-3</v>
      </c>
      <c r="H64" s="2">
        <v>-3.8078529999999999E-2</v>
      </c>
      <c r="I64" s="2">
        <v>2.312506E-4</v>
      </c>
    </row>
    <row r="65" spans="5:9" x14ac:dyDescent="0.45">
      <c r="E65">
        <v>5500</v>
      </c>
      <c r="F65" s="2">
        <v>1.273917</v>
      </c>
      <c r="G65" s="2">
        <v>4.0934049999999996E-3</v>
      </c>
      <c r="H65" s="2">
        <v>-3.8835429999999997E-2</v>
      </c>
      <c r="I65" s="2">
        <v>1.8446320000000001E-4</v>
      </c>
    </row>
    <row r="66" spans="5:9" x14ac:dyDescent="0.45">
      <c r="E66">
        <v>6500</v>
      </c>
      <c r="F66" s="2">
        <v>1.71604</v>
      </c>
      <c r="G66" s="2">
        <v>9.5772099999999992E-3</v>
      </c>
      <c r="H66" s="2">
        <v>-3.5629609999999999E-2</v>
      </c>
      <c r="I66" s="2">
        <v>3.1956049999999999E-4</v>
      </c>
    </row>
    <row r="67" spans="5:9" x14ac:dyDescent="0.45">
      <c r="E67">
        <v>6500</v>
      </c>
      <c r="F67" s="2">
        <v>1.7919989999999999</v>
      </c>
      <c r="G67" s="2">
        <v>9.2383980000000001E-3</v>
      </c>
      <c r="H67" s="2">
        <v>-3.8258390000000003E-2</v>
      </c>
      <c r="I67" s="2">
        <v>3.1571490000000002E-4</v>
      </c>
    </row>
    <row r="68" spans="5:9" x14ac:dyDescent="0.45">
      <c r="E68">
        <v>6500</v>
      </c>
      <c r="F68" s="2">
        <v>1.82944</v>
      </c>
      <c r="G68" s="2">
        <v>8.1512600000000004E-3</v>
      </c>
      <c r="H68" s="2">
        <v>-3.9516229999999999E-2</v>
      </c>
      <c r="I68" s="2">
        <v>2.8303930000000001E-4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Magnetfeld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Schwab</dc:creator>
  <cp:lastModifiedBy>Dennis Schwab</cp:lastModifiedBy>
  <dcterms:created xsi:type="dcterms:W3CDTF">2025-05-17T15:14:27Z</dcterms:created>
  <dcterms:modified xsi:type="dcterms:W3CDTF">2025-05-21T08:19:25Z</dcterms:modified>
</cp:coreProperties>
</file>