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ALOK\Downloads\"/>
    </mc:Choice>
  </mc:AlternateContent>
  <xr:revisionPtr revIDLastSave="0" documentId="13_ncr:1_{FCFCFB85-9433-4A0F-97E6-75E816C32144}" xr6:coauthVersionLast="47" xr6:coauthVersionMax="47" xr10:uidLastSave="{00000000-0000-0000-0000-000000000000}"/>
  <bookViews>
    <workbookView xWindow="-108" yWindow="-108" windowWidth="23256" windowHeight="13176" activeTab="1" xr2:uid="{DD5F40A6-EF62-4175-9F0A-CC7D7A4E1645}"/>
  </bookViews>
  <sheets>
    <sheet name="Sfusi di Vino" sheetId="1" r:id="rId1"/>
    <sheet name="Perigord" sheetId="2" r:id="rId2"/>
  </sheets>
  <definedNames>
    <definedName name="_xlnm.Print_Area" localSheetId="0">'Sfusi di Vino'!$AO$24:$AQ$80</definedName>
    <definedName name="_xlnm.Print_Titles" localSheetId="0">'Sfusi di Vino'!$B:$C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F34" i="2"/>
  <c r="F32" i="2"/>
  <c r="H33" i="2"/>
  <c r="H34" i="2"/>
  <c r="H32" i="2"/>
  <c r="G34" i="2"/>
  <c r="G33" i="2"/>
  <c r="G32" i="2"/>
  <c r="E33" i="2"/>
  <c r="E34" i="2"/>
  <c r="E32" i="2"/>
  <c r="AQ67" i="2"/>
  <c r="AP67" i="2"/>
  <c r="AO67" i="2"/>
  <c r="D67" i="2"/>
  <c r="D61" i="2"/>
  <c r="D81" i="2" s="1"/>
  <c r="D47" i="2"/>
  <c r="AM42" i="2"/>
  <c r="AM51" i="2" s="1"/>
  <c r="AL42" i="2"/>
  <c r="AL51" i="2" s="1"/>
  <c r="AK42" i="2"/>
  <c r="AK51" i="2" s="1"/>
  <c r="AJ42" i="2"/>
  <c r="AJ51" i="2" s="1"/>
  <c r="AI42" i="2"/>
  <c r="AI51" i="2" s="1"/>
  <c r="AH42" i="2"/>
  <c r="AH51" i="2" s="1"/>
  <c r="AG42" i="2"/>
  <c r="AG51" i="2" s="1"/>
  <c r="AF42" i="2"/>
  <c r="AF51" i="2" s="1"/>
  <c r="AE42" i="2"/>
  <c r="AE51" i="2" s="1"/>
  <c r="AD42" i="2"/>
  <c r="AD51" i="2" s="1"/>
  <c r="AC42" i="2"/>
  <c r="AC51" i="2" s="1"/>
  <c r="AB42" i="2"/>
  <c r="AB51" i="2" s="1"/>
  <c r="AA42" i="2"/>
  <c r="AA51" i="2" s="1"/>
  <c r="Z42" i="2"/>
  <c r="Z51" i="2" s="1"/>
  <c r="Y42" i="2"/>
  <c r="Y51" i="2" s="1"/>
  <c r="X42" i="2"/>
  <c r="X51" i="2" s="1"/>
  <c r="W42" i="2"/>
  <c r="W51" i="2" s="1"/>
  <c r="V42" i="2"/>
  <c r="V51" i="2" s="1"/>
  <c r="U42" i="2"/>
  <c r="U51" i="2" s="1"/>
  <c r="T42" i="2"/>
  <c r="T51" i="2" s="1"/>
  <c r="S42" i="2"/>
  <c r="S51" i="2" s="1"/>
  <c r="R42" i="2"/>
  <c r="R51" i="2" s="1"/>
  <c r="Q42" i="2"/>
  <c r="Q51" i="2" s="1"/>
  <c r="P42" i="2"/>
  <c r="P51" i="2" s="1"/>
  <c r="O42" i="2"/>
  <c r="O51" i="2" s="1"/>
  <c r="N42" i="2"/>
  <c r="N51" i="2" s="1"/>
  <c r="M42" i="2"/>
  <c r="M51" i="2" s="1"/>
  <c r="L42" i="2"/>
  <c r="L51" i="2" s="1"/>
  <c r="K42" i="2"/>
  <c r="K51" i="2" s="1"/>
  <c r="J42" i="2"/>
  <c r="J51" i="2" s="1"/>
  <c r="I42" i="2"/>
  <c r="I51" i="2" s="1"/>
  <c r="H42" i="2"/>
  <c r="H51" i="2" s="1"/>
  <c r="G42" i="2"/>
  <c r="G51" i="2" s="1"/>
  <c r="F42" i="2"/>
  <c r="F51" i="2" s="1"/>
  <c r="E42" i="2"/>
  <c r="E51" i="2" s="1"/>
  <c r="D42" i="2"/>
  <c r="D51" i="2" s="1"/>
  <c r="D36" i="2"/>
  <c r="D29" i="2"/>
  <c r="D62" i="2" s="1"/>
  <c r="D28" i="2"/>
  <c r="D26" i="2"/>
  <c r="E26" i="2" s="1"/>
  <c r="E24" i="2"/>
  <c r="F24" i="2" s="1"/>
  <c r="F67" i="2" s="1"/>
  <c r="AO68" i="1"/>
  <c r="AO69" i="1" s="1"/>
  <c r="AO80" i="1" s="1"/>
  <c r="AQ80" i="1"/>
  <c r="AP80" i="1"/>
  <c r="AQ78" i="1"/>
  <c r="AP78" i="1"/>
  <c r="AO78" i="1"/>
  <c r="AQ77" i="1"/>
  <c r="AP77" i="1"/>
  <c r="AO77" i="1"/>
  <c r="AQ76" i="1"/>
  <c r="AP76" i="1"/>
  <c r="AO76" i="1"/>
  <c r="AQ74" i="1"/>
  <c r="AP74" i="1"/>
  <c r="AO74" i="1"/>
  <c r="AQ73" i="1"/>
  <c r="AP73" i="1"/>
  <c r="AO73" i="1"/>
  <c r="AQ72" i="1"/>
  <c r="AP72" i="1"/>
  <c r="AO72" i="1"/>
  <c r="AQ69" i="1"/>
  <c r="AP69" i="1"/>
  <c r="AQ64" i="1"/>
  <c r="AP64" i="1"/>
  <c r="AO64" i="1"/>
  <c r="AQ67" i="1"/>
  <c r="AP67" i="1"/>
  <c r="AO67" i="1"/>
  <c r="AQ66" i="1"/>
  <c r="AP66" i="1"/>
  <c r="AO66" i="1"/>
  <c r="AQ68" i="1"/>
  <c r="AP68" i="1"/>
  <c r="AQ60" i="1"/>
  <c r="AP60" i="1"/>
  <c r="AO60" i="1"/>
  <c r="AQ58" i="1"/>
  <c r="AP58" i="1"/>
  <c r="AO58" i="1"/>
  <c r="AQ57" i="1"/>
  <c r="AP57" i="1"/>
  <c r="AO57" i="1"/>
  <c r="AQ56" i="1"/>
  <c r="AP56" i="1"/>
  <c r="AO56" i="1"/>
  <c r="AQ51" i="1"/>
  <c r="AP51" i="1"/>
  <c r="AO51" i="1"/>
  <c r="AO52" i="1" s="1"/>
  <c r="AP52" i="1" s="1"/>
  <c r="AQ52" i="1" s="1"/>
  <c r="AQ49" i="1"/>
  <c r="AP49" i="1"/>
  <c r="AO49" i="1"/>
  <c r="AQ47" i="1"/>
  <c r="AP47" i="1"/>
  <c r="AO47" i="1"/>
  <c r="AQ46" i="1"/>
  <c r="AP46" i="1"/>
  <c r="AO46" i="1"/>
  <c r="AQ45" i="1"/>
  <c r="AP45" i="1"/>
  <c r="AO45" i="1"/>
  <c r="AQ44" i="1"/>
  <c r="AP44" i="1"/>
  <c r="AO44" i="1"/>
  <c r="D80" i="1"/>
  <c r="AQ39" i="1"/>
  <c r="AP39" i="1"/>
  <c r="AO39" i="1"/>
  <c r="AQ35" i="1"/>
  <c r="AP35" i="1"/>
  <c r="AO35" i="1"/>
  <c r="AQ37" i="1"/>
  <c r="AP37" i="1"/>
  <c r="AO37" i="1"/>
  <c r="AQ34" i="1"/>
  <c r="AP34" i="1"/>
  <c r="AO34" i="1"/>
  <c r="AQ33" i="1"/>
  <c r="AP33" i="1"/>
  <c r="AO33" i="1"/>
  <c r="AP26" i="1"/>
  <c r="AQ26" i="1"/>
  <c r="AO26" i="1"/>
  <c r="AQ62" i="1"/>
  <c r="AP62" i="1"/>
  <c r="AO62" i="1"/>
  <c r="AQ42" i="1"/>
  <c r="AP42" i="1"/>
  <c r="AO42" i="1"/>
  <c r="AP31" i="1"/>
  <c r="AQ31" i="1"/>
  <c r="AO31" i="1"/>
  <c r="AQ24" i="1"/>
  <c r="AP24" i="1"/>
  <c r="AO24" i="1"/>
  <c r="AB77" i="1"/>
  <c r="E77" i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D77" i="1"/>
  <c r="E57" i="1"/>
  <c r="F57" i="1"/>
  <c r="G57" i="1"/>
  <c r="G58" i="1" s="1"/>
  <c r="H57" i="1"/>
  <c r="H58" i="1" s="1"/>
  <c r="I57" i="1"/>
  <c r="J57" i="1"/>
  <c r="J58" i="1" s="1"/>
  <c r="K57" i="1"/>
  <c r="K58" i="1" s="1"/>
  <c r="L57" i="1"/>
  <c r="M57" i="1"/>
  <c r="N57" i="1"/>
  <c r="N58" i="1" s="1"/>
  <c r="O57" i="1"/>
  <c r="Q57" i="1"/>
  <c r="Q58" i="1" s="1"/>
  <c r="R57" i="1"/>
  <c r="R58" i="1" s="1"/>
  <c r="S57" i="1"/>
  <c r="S58" i="1" s="1"/>
  <c r="T57" i="1"/>
  <c r="U57" i="1"/>
  <c r="V57" i="1"/>
  <c r="V58" i="1" s="1"/>
  <c r="W57" i="1"/>
  <c r="W58" i="1" s="1"/>
  <c r="X57" i="1"/>
  <c r="X58" i="1" s="1"/>
  <c r="Y57" i="1"/>
  <c r="Y58" i="1" s="1"/>
  <c r="Z57" i="1"/>
  <c r="Z58" i="1" s="1"/>
  <c r="AA57" i="1"/>
  <c r="AA58" i="1" s="1"/>
  <c r="AC57" i="1"/>
  <c r="AD57" i="1"/>
  <c r="AD58" i="1" s="1"/>
  <c r="AE57" i="1"/>
  <c r="AE58" i="1" s="1"/>
  <c r="AF57" i="1"/>
  <c r="AF58" i="1" s="1"/>
  <c r="AG57" i="1"/>
  <c r="AG58" i="1" s="1"/>
  <c r="AH57" i="1"/>
  <c r="AH58" i="1" s="1"/>
  <c r="AI57" i="1"/>
  <c r="AI58" i="1" s="1"/>
  <c r="AJ57" i="1"/>
  <c r="AJ58" i="1" s="1"/>
  <c r="AK57" i="1"/>
  <c r="AK58" i="1" s="1"/>
  <c r="AL57" i="1"/>
  <c r="AL58" i="1" s="1"/>
  <c r="AM57" i="1"/>
  <c r="AM58" i="1" s="1"/>
  <c r="D57" i="1"/>
  <c r="E58" i="1"/>
  <c r="F5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D29" i="1"/>
  <c r="D28" i="1"/>
  <c r="D62" i="1"/>
  <c r="I58" i="1"/>
  <c r="L58" i="1"/>
  <c r="M58" i="1"/>
  <c r="O58" i="1"/>
  <c r="T58" i="1"/>
  <c r="U58" i="1"/>
  <c r="AC58" i="1"/>
  <c r="D56" i="1"/>
  <c r="O46" i="1"/>
  <c r="W46" i="1"/>
  <c r="D42" i="1"/>
  <c r="E37" i="1"/>
  <c r="E46" i="1" s="1"/>
  <c r="F37" i="1"/>
  <c r="F46" i="1" s="1"/>
  <c r="G37" i="1"/>
  <c r="G46" i="1" s="1"/>
  <c r="H37" i="1"/>
  <c r="H46" i="1" s="1"/>
  <c r="I37" i="1"/>
  <c r="I46" i="1" s="1"/>
  <c r="J37" i="1"/>
  <c r="J46" i="1" s="1"/>
  <c r="K37" i="1"/>
  <c r="K46" i="1" s="1"/>
  <c r="L37" i="1"/>
  <c r="L46" i="1" s="1"/>
  <c r="M37" i="1"/>
  <c r="M46" i="1" s="1"/>
  <c r="N37" i="1"/>
  <c r="N46" i="1" s="1"/>
  <c r="O37" i="1"/>
  <c r="P37" i="1"/>
  <c r="P46" i="1" s="1"/>
  <c r="Q37" i="1"/>
  <c r="Q46" i="1" s="1"/>
  <c r="R37" i="1"/>
  <c r="R46" i="1" s="1"/>
  <c r="S37" i="1"/>
  <c r="S46" i="1" s="1"/>
  <c r="T37" i="1"/>
  <c r="T46" i="1" s="1"/>
  <c r="U37" i="1"/>
  <c r="U46" i="1" s="1"/>
  <c r="V37" i="1"/>
  <c r="V46" i="1" s="1"/>
  <c r="W37" i="1"/>
  <c r="X37" i="1"/>
  <c r="X46" i="1" s="1"/>
  <c r="Y37" i="1"/>
  <c r="Y46" i="1" s="1"/>
  <c r="Z37" i="1"/>
  <c r="Z46" i="1" s="1"/>
  <c r="AA37" i="1"/>
  <c r="AA46" i="1" s="1"/>
  <c r="AB37" i="1"/>
  <c r="AB46" i="1" s="1"/>
  <c r="AC37" i="1"/>
  <c r="AC46" i="1" s="1"/>
  <c r="AD37" i="1"/>
  <c r="AD46" i="1" s="1"/>
  <c r="AE37" i="1"/>
  <c r="AE46" i="1" s="1"/>
  <c r="AF37" i="1"/>
  <c r="AF46" i="1" s="1"/>
  <c r="AG37" i="1"/>
  <c r="AG46" i="1" s="1"/>
  <c r="AH37" i="1"/>
  <c r="AH46" i="1" s="1"/>
  <c r="AI37" i="1"/>
  <c r="AI46" i="1" s="1"/>
  <c r="AJ37" i="1"/>
  <c r="AJ46" i="1" s="1"/>
  <c r="AK37" i="1"/>
  <c r="AK46" i="1" s="1"/>
  <c r="AL37" i="1"/>
  <c r="AL46" i="1" s="1"/>
  <c r="AM37" i="1"/>
  <c r="AM46" i="1" s="1"/>
  <c r="D37" i="1"/>
  <c r="D46" i="1" s="1"/>
  <c r="D31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M33" i="1" s="1"/>
  <c r="AM44" i="1" s="1"/>
  <c r="E24" i="1"/>
  <c r="F24" i="1" s="1"/>
  <c r="F31" i="1" s="1"/>
  <c r="D64" i="2"/>
  <c r="AO75" i="2"/>
  <c r="D75" i="2"/>
  <c r="AO25" i="1"/>
  <c r="AO32" i="1"/>
  <c r="D70" i="1"/>
  <c r="AO70" i="1"/>
  <c r="AO27" i="1"/>
  <c r="D59" i="1"/>
  <c r="E67" i="2" l="1"/>
  <c r="E81" i="2"/>
  <c r="D63" i="2"/>
  <c r="G24" i="2"/>
  <c r="G67" i="2" s="1"/>
  <c r="F47" i="2"/>
  <c r="F36" i="2"/>
  <c r="F29" i="2"/>
  <c r="F62" i="2" s="1"/>
  <c r="F63" i="2" s="1"/>
  <c r="F28" i="2"/>
  <c r="F26" i="2"/>
  <c r="E39" i="2"/>
  <c r="F50" i="2" s="1"/>
  <c r="E38" i="2"/>
  <c r="G49" i="2" s="1"/>
  <c r="D38" i="2"/>
  <c r="F49" i="2" s="1"/>
  <c r="D39" i="2"/>
  <c r="E28" i="2"/>
  <c r="E29" i="2"/>
  <c r="E62" i="2" s="1"/>
  <c r="E63" i="2" s="1"/>
  <c r="E36" i="2"/>
  <c r="E47" i="2"/>
  <c r="D58" i="1"/>
  <c r="D76" i="1"/>
  <c r="E42" i="1"/>
  <c r="E62" i="1"/>
  <c r="F42" i="1"/>
  <c r="F62" i="1"/>
  <c r="E31" i="1"/>
  <c r="AA34" i="1"/>
  <c r="AC45" i="1" s="1"/>
  <c r="E34" i="1"/>
  <c r="G45" i="1" s="1"/>
  <c r="AK34" i="1"/>
  <c r="AM45" i="1" s="1"/>
  <c r="AM47" i="1" s="1"/>
  <c r="AM51" i="1" s="1"/>
  <c r="AM60" i="1" s="1"/>
  <c r="K34" i="1"/>
  <c r="M45" i="1" s="1"/>
  <c r="Z34" i="1"/>
  <c r="AB45" i="1" s="1"/>
  <c r="AC34" i="1"/>
  <c r="AE45" i="1" s="1"/>
  <c r="U34" i="1"/>
  <c r="W45" i="1" s="1"/>
  <c r="AI34" i="1"/>
  <c r="AK45" i="1" s="1"/>
  <c r="J34" i="1"/>
  <c r="L45" i="1" s="1"/>
  <c r="S34" i="1"/>
  <c r="U45" i="1" s="1"/>
  <c r="M34" i="1"/>
  <c r="O45" i="1" s="1"/>
  <c r="R34" i="1"/>
  <c r="T45" i="1" s="1"/>
  <c r="AJ34" i="1"/>
  <c r="AL45" i="1" s="1"/>
  <c r="AB34" i="1"/>
  <c r="AD45" i="1" s="1"/>
  <c r="T34" i="1"/>
  <c r="V45" i="1" s="1"/>
  <c r="L34" i="1"/>
  <c r="N45" i="1" s="1"/>
  <c r="AH34" i="1"/>
  <c r="AJ45" i="1" s="1"/>
  <c r="D33" i="1"/>
  <c r="AG34" i="1"/>
  <c r="AI45" i="1" s="1"/>
  <c r="Y34" i="1"/>
  <c r="AA45" i="1" s="1"/>
  <c r="Q34" i="1"/>
  <c r="S45" i="1" s="1"/>
  <c r="I34" i="1"/>
  <c r="K45" i="1" s="1"/>
  <c r="D34" i="1"/>
  <c r="AF34" i="1"/>
  <c r="AH45" i="1" s="1"/>
  <c r="X34" i="1"/>
  <c r="Z45" i="1" s="1"/>
  <c r="P34" i="1"/>
  <c r="R45" i="1" s="1"/>
  <c r="H34" i="1"/>
  <c r="J45" i="1" s="1"/>
  <c r="AM34" i="1"/>
  <c r="AM35" i="1" s="1"/>
  <c r="AM39" i="1" s="1"/>
  <c r="AE34" i="1"/>
  <c r="AG45" i="1" s="1"/>
  <c r="W34" i="1"/>
  <c r="Y45" i="1" s="1"/>
  <c r="O34" i="1"/>
  <c r="Q45" i="1" s="1"/>
  <c r="G34" i="1"/>
  <c r="I45" i="1" s="1"/>
  <c r="AL34" i="1"/>
  <c r="AD34" i="1"/>
  <c r="AF45" i="1" s="1"/>
  <c r="V34" i="1"/>
  <c r="X45" i="1" s="1"/>
  <c r="N34" i="1"/>
  <c r="P45" i="1" s="1"/>
  <c r="F34" i="1"/>
  <c r="H45" i="1" s="1"/>
  <c r="O33" i="1"/>
  <c r="AD33" i="1"/>
  <c r="AK33" i="1"/>
  <c r="E33" i="1"/>
  <c r="AI33" i="1"/>
  <c r="AA33" i="1"/>
  <c r="S33" i="1"/>
  <c r="K33" i="1"/>
  <c r="G33" i="1"/>
  <c r="N33" i="1"/>
  <c r="AC33" i="1"/>
  <c r="M33" i="1"/>
  <c r="AH33" i="1"/>
  <c r="Z33" i="1"/>
  <c r="R33" i="1"/>
  <c r="J33" i="1"/>
  <c r="W33" i="1"/>
  <c r="AL33" i="1"/>
  <c r="U33" i="1"/>
  <c r="AG33" i="1"/>
  <c r="Y33" i="1"/>
  <c r="Q33" i="1"/>
  <c r="I33" i="1"/>
  <c r="AE33" i="1"/>
  <c r="V33" i="1"/>
  <c r="AF33" i="1"/>
  <c r="X33" i="1"/>
  <c r="P33" i="1"/>
  <c r="H33" i="1"/>
  <c r="F33" i="1"/>
  <c r="AJ33" i="1"/>
  <c r="AB33" i="1"/>
  <c r="T33" i="1"/>
  <c r="L33" i="1"/>
  <c r="G24" i="1"/>
  <c r="G62" i="1" s="1"/>
  <c r="D73" i="2" l="1"/>
  <c r="E50" i="2"/>
  <c r="E52" i="2" s="1"/>
  <c r="E56" i="2" s="1"/>
  <c r="E65" i="2" s="1"/>
  <c r="F81" i="2"/>
  <c r="G26" i="2"/>
  <c r="F39" i="2"/>
  <c r="G50" i="2" s="1"/>
  <c r="F38" i="2"/>
  <c r="H49" i="2" s="1"/>
  <c r="E40" i="2"/>
  <c r="E44" i="2" s="1"/>
  <c r="D52" i="2"/>
  <c r="D56" i="2" s="1"/>
  <c r="D57" i="2" s="1"/>
  <c r="D40" i="2"/>
  <c r="D44" i="2" s="1"/>
  <c r="D82" i="2" s="1"/>
  <c r="H24" i="2"/>
  <c r="H67" i="2" s="1"/>
  <c r="G47" i="2"/>
  <c r="G36" i="2"/>
  <c r="G29" i="2"/>
  <c r="G62" i="2" s="1"/>
  <c r="G63" i="2" s="1"/>
  <c r="G28" i="2"/>
  <c r="F45" i="1"/>
  <c r="D68" i="1"/>
  <c r="E76" i="1"/>
  <c r="H24" i="1"/>
  <c r="H62" i="1" s="1"/>
  <c r="G42" i="1"/>
  <c r="G31" i="1"/>
  <c r="Q44" i="1"/>
  <c r="Q47" i="1" s="1"/>
  <c r="Q51" i="1" s="1"/>
  <c r="Q60" i="1" s="1"/>
  <c r="Q35" i="1"/>
  <c r="Q39" i="1" s="1"/>
  <c r="AA35" i="1"/>
  <c r="AA39" i="1" s="1"/>
  <c r="AA44" i="1"/>
  <c r="AA47" i="1" s="1"/>
  <c r="AA51" i="1" s="1"/>
  <c r="AA60" i="1" s="1"/>
  <c r="H44" i="1"/>
  <c r="H47" i="1" s="1"/>
  <c r="H51" i="1" s="1"/>
  <c r="H60" i="1" s="1"/>
  <c r="H35" i="1"/>
  <c r="H39" i="1" s="1"/>
  <c r="AI35" i="1"/>
  <c r="AI39" i="1" s="1"/>
  <c r="AI44" i="1"/>
  <c r="AI47" i="1" s="1"/>
  <c r="AI51" i="1" s="1"/>
  <c r="AI60" i="1" s="1"/>
  <c r="D44" i="1"/>
  <c r="D47" i="1" s="1"/>
  <c r="D51" i="1" s="1"/>
  <c r="D35" i="1"/>
  <c r="D39" i="1" s="1"/>
  <c r="AH44" i="1"/>
  <c r="AH47" i="1" s="1"/>
  <c r="AH51" i="1" s="1"/>
  <c r="AH60" i="1" s="1"/>
  <c r="AH35" i="1"/>
  <c r="AH39" i="1" s="1"/>
  <c r="AG44" i="1"/>
  <c r="AG47" i="1" s="1"/>
  <c r="AG51" i="1" s="1"/>
  <c r="AG60" i="1" s="1"/>
  <c r="AG35" i="1"/>
  <c r="AG39" i="1" s="1"/>
  <c r="E44" i="1"/>
  <c r="E47" i="1" s="1"/>
  <c r="E51" i="1" s="1"/>
  <c r="E60" i="1" s="1"/>
  <c r="E35" i="1"/>
  <c r="E39" i="1" s="1"/>
  <c r="AD44" i="1"/>
  <c r="AD47" i="1" s="1"/>
  <c r="AD51" i="1" s="1"/>
  <c r="AD60" i="1" s="1"/>
  <c r="AD35" i="1"/>
  <c r="AD39" i="1" s="1"/>
  <c r="F44" i="1"/>
  <c r="F35" i="1"/>
  <c r="F39" i="1" s="1"/>
  <c r="Z44" i="1"/>
  <c r="Z47" i="1" s="1"/>
  <c r="Z51" i="1" s="1"/>
  <c r="Z60" i="1" s="1"/>
  <c r="Z35" i="1"/>
  <c r="Z39" i="1" s="1"/>
  <c r="U44" i="1"/>
  <c r="U47" i="1" s="1"/>
  <c r="U51" i="1" s="1"/>
  <c r="U60" i="1" s="1"/>
  <c r="U35" i="1"/>
  <c r="U39" i="1" s="1"/>
  <c r="AF44" i="1"/>
  <c r="AF47" i="1" s="1"/>
  <c r="AF51" i="1" s="1"/>
  <c r="AF60" i="1" s="1"/>
  <c r="AF35" i="1"/>
  <c r="AF39" i="1" s="1"/>
  <c r="N44" i="1"/>
  <c r="N47" i="1" s="1"/>
  <c r="N51" i="1" s="1"/>
  <c r="N60" i="1" s="1"/>
  <c r="N35" i="1"/>
  <c r="N39" i="1" s="1"/>
  <c r="V35" i="1"/>
  <c r="V39" i="1" s="1"/>
  <c r="V44" i="1"/>
  <c r="V47" i="1" s="1"/>
  <c r="V51" i="1" s="1"/>
  <c r="V60" i="1" s="1"/>
  <c r="O35" i="1"/>
  <c r="O39" i="1" s="1"/>
  <c r="O44" i="1"/>
  <c r="O47" i="1" s="1"/>
  <c r="O51" i="1" s="1"/>
  <c r="O60" i="1" s="1"/>
  <c r="P44" i="1"/>
  <c r="P47" i="1" s="1"/>
  <c r="P51" i="1" s="1"/>
  <c r="P35" i="1"/>
  <c r="P39" i="1" s="1"/>
  <c r="AC35" i="1"/>
  <c r="AC39" i="1" s="1"/>
  <c r="AC44" i="1"/>
  <c r="AC47" i="1" s="1"/>
  <c r="AC51" i="1" s="1"/>
  <c r="AC60" i="1" s="1"/>
  <c r="AK35" i="1"/>
  <c r="AK39" i="1" s="1"/>
  <c r="AK44" i="1"/>
  <c r="AK47" i="1" s="1"/>
  <c r="AK51" i="1" s="1"/>
  <c r="AK60" i="1" s="1"/>
  <c r="L35" i="1"/>
  <c r="L39" i="1" s="1"/>
  <c r="L44" i="1"/>
  <c r="L47" i="1" s="1"/>
  <c r="L51" i="1" s="1"/>
  <c r="L60" i="1" s="1"/>
  <c r="T35" i="1"/>
  <c r="T39" i="1" s="1"/>
  <c r="T44" i="1"/>
  <c r="T47" i="1" s="1"/>
  <c r="T51" i="1" s="1"/>
  <c r="T60" i="1" s="1"/>
  <c r="G44" i="1"/>
  <c r="G47" i="1" s="1"/>
  <c r="G51" i="1" s="1"/>
  <c r="G60" i="1" s="1"/>
  <c r="G35" i="1"/>
  <c r="G39" i="1" s="1"/>
  <c r="AB35" i="1"/>
  <c r="AB39" i="1" s="1"/>
  <c r="AB44" i="1"/>
  <c r="AB47" i="1" s="1"/>
  <c r="AB51" i="1" s="1"/>
  <c r="AE35" i="1"/>
  <c r="AE39" i="1" s="1"/>
  <c r="AE44" i="1"/>
  <c r="AE47" i="1" s="1"/>
  <c r="AE51" i="1" s="1"/>
  <c r="AE60" i="1" s="1"/>
  <c r="J44" i="1"/>
  <c r="J47" i="1" s="1"/>
  <c r="J51" i="1" s="1"/>
  <c r="J60" i="1" s="1"/>
  <c r="J35" i="1"/>
  <c r="J39" i="1" s="1"/>
  <c r="K35" i="1"/>
  <c r="K39" i="1" s="1"/>
  <c r="K44" i="1"/>
  <c r="K47" i="1" s="1"/>
  <c r="K51" i="1" s="1"/>
  <c r="K60" i="1" s="1"/>
  <c r="Y44" i="1"/>
  <c r="Y47" i="1" s="1"/>
  <c r="Y51" i="1" s="1"/>
  <c r="Y60" i="1" s="1"/>
  <c r="Y35" i="1"/>
  <c r="Y39" i="1" s="1"/>
  <c r="M35" i="1"/>
  <c r="M39" i="1" s="1"/>
  <c r="M44" i="1"/>
  <c r="M47" i="1" s="1"/>
  <c r="M51" i="1" s="1"/>
  <c r="M60" i="1" s="1"/>
  <c r="X44" i="1"/>
  <c r="X47" i="1" s="1"/>
  <c r="X51" i="1" s="1"/>
  <c r="X60" i="1" s="1"/>
  <c r="X35" i="1"/>
  <c r="X39" i="1" s="1"/>
  <c r="AL35" i="1"/>
  <c r="AL39" i="1" s="1"/>
  <c r="AL44" i="1"/>
  <c r="AL47" i="1" s="1"/>
  <c r="AL51" i="1" s="1"/>
  <c r="AL60" i="1" s="1"/>
  <c r="W44" i="1"/>
  <c r="W47" i="1" s="1"/>
  <c r="W51" i="1" s="1"/>
  <c r="W60" i="1" s="1"/>
  <c r="W35" i="1"/>
  <c r="W39" i="1" s="1"/>
  <c r="AJ35" i="1"/>
  <c r="AJ39" i="1" s="1"/>
  <c r="AJ44" i="1"/>
  <c r="AJ47" i="1" s="1"/>
  <c r="AJ51" i="1" s="1"/>
  <c r="AJ60" i="1" s="1"/>
  <c r="I44" i="1"/>
  <c r="I47" i="1" s="1"/>
  <c r="I51" i="1" s="1"/>
  <c r="I60" i="1" s="1"/>
  <c r="I35" i="1"/>
  <c r="I39" i="1" s="1"/>
  <c r="R44" i="1"/>
  <c r="R47" i="1" s="1"/>
  <c r="R51" i="1" s="1"/>
  <c r="R60" i="1" s="1"/>
  <c r="R35" i="1"/>
  <c r="R39" i="1" s="1"/>
  <c r="S35" i="1"/>
  <c r="S39" i="1" s="1"/>
  <c r="S44" i="1"/>
  <c r="S47" i="1" s="1"/>
  <c r="S51" i="1" s="1"/>
  <c r="S60" i="1" s="1"/>
  <c r="D74" i="2" l="1"/>
  <c r="E73" i="2"/>
  <c r="E82" i="2"/>
  <c r="D83" i="2"/>
  <c r="D65" i="2"/>
  <c r="D77" i="2" s="1"/>
  <c r="G81" i="2"/>
  <c r="E57" i="2"/>
  <c r="I24" i="2"/>
  <c r="I67" i="2" s="1"/>
  <c r="H47" i="2"/>
  <c r="H36" i="2"/>
  <c r="H29" i="2"/>
  <c r="H62" i="2" s="1"/>
  <c r="H63" i="2" s="1"/>
  <c r="H28" i="2"/>
  <c r="F52" i="2"/>
  <c r="F56" i="2" s="1"/>
  <c r="F65" i="2" s="1"/>
  <c r="F40" i="2"/>
  <c r="F44" i="2" s="1"/>
  <c r="H26" i="2"/>
  <c r="G39" i="2"/>
  <c r="H50" i="2" s="1"/>
  <c r="G38" i="2"/>
  <c r="I49" i="2" s="1"/>
  <c r="F76" i="1"/>
  <c r="E78" i="1"/>
  <c r="D78" i="1"/>
  <c r="F47" i="1"/>
  <c r="F51" i="1" s="1"/>
  <c r="F60" i="1" s="1"/>
  <c r="E68" i="1"/>
  <c r="D69" i="1"/>
  <c r="D52" i="1"/>
  <c r="E52" i="1" s="1"/>
  <c r="D60" i="1"/>
  <c r="D72" i="1" s="1"/>
  <c r="I24" i="1"/>
  <c r="I62" i="1" s="1"/>
  <c r="H42" i="1"/>
  <c r="H31" i="1"/>
  <c r="F82" i="2" l="1"/>
  <c r="E83" i="2"/>
  <c r="E74" i="2"/>
  <c r="F73" i="2"/>
  <c r="E77" i="2"/>
  <c r="D79" i="2"/>
  <c r="D85" i="2" s="1"/>
  <c r="H81" i="2"/>
  <c r="F57" i="2"/>
  <c r="G52" i="2"/>
  <c r="G56" i="2" s="1"/>
  <c r="G65" i="2" s="1"/>
  <c r="G40" i="2"/>
  <c r="G44" i="2" s="1"/>
  <c r="I26" i="2"/>
  <c r="H39" i="2"/>
  <c r="I50" i="2" s="1"/>
  <c r="H38" i="2"/>
  <c r="J49" i="2" s="1"/>
  <c r="J24" i="2"/>
  <c r="J67" i="2" s="1"/>
  <c r="I47" i="2"/>
  <c r="I36" i="2"/>
  <c r="I29" i="2"/>
  <c r="I62" i="2" s="1"/>
  <c r="I63" i="2" s="1"/>
  <c r="I28" i="2"/>
  <c r="P57" i="1"/>
  <c r="F52" i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E72" i="1"/>
  <c r="D74" i="1"/>
  <c r="E69" i="1"/>
  <c r="F68" i="1"/>
  <c r="G76" i="1"/>
  <c r="F78" i="1"/>
  <c r="J24" i="1"/>
  <c r="J62" i="1" s="1"/>
  <c r="I31" i="1"/>
  <c r="I42" i="1"/>
  <c r="G73" i="2" l="1"/>
  <c r="F74" i="2"/>
  <c r="G82" i="2"/>
  <c r="F83" i="2"/>
  <c r="F77" i="2"/>
  <c r="E79" i="2"/>
  <c r="E85" i="2" s="1"/>
  <c r="I81" i="2"/>
  <c r="G57" i="2"/>
  <c r="K24" i="2"/>
  <c r="K67" i="2" s="1"/>
  <c r="J47" i="2"/>
  <c r="J36" i="2"/>
  <c r="J29" i="2"/>
  <c r="J62" i="2" s="1"/>
  <c r="J63" i="2" s="1"/>
  <c r="J28" i="2"/>
  <c r="J26" i="2"/>
  <c r="I39" i="2"/>
  <c r="J50" i="2" s="1"/>
  <c r="I38" i="2"/>
  <c r="K49" i="2" s="1"/>
  <c r="H52" i="2"/>
  <c r="H56" i="2" s="1"/>
  <c r="H65" i="2" s="1"/>
  <c r="H40" i="2"/>
  <c r="H44" i="2" s="1"/>
  <c r="P58" i="1"/>
  <c r="P60" i="1" s="1"/>
  <c r="P77" i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57" i="1" s="1"/>
  <c r="AB58" i="1" s="1"/>
  <c r="AB60" i="1" s="1"/>
  <c r="C54" i="1"/>
  <c r="H76" i="1"/>
  <c r="G78" i="1"/>
  <c r="F72" i="1"/>
  <c r="E74" i="1"/>
  <c r="E80" i="1" s="1"/>
  <c r="F69" i="1"/>
  <c r="G68" i="1"/>
  <c r="K24" i="1"/>
  <c r="K62" i="1" s="1"/>
  <c r="J42" i="1"/>
  <c r="J31" i="1"/>
  <c r="H82" i="2" l="1"/>
  <c r="G83" i="2"/>
  <c r="F79" i="2"/>
  <c r="F85" i="2" s="1"/>
  <c r="G77" i="2"/>
  <c r="G74" i="2"/>
  <c r="H73" i="2"/>
  <c r="J81" i="2"/>
  <c r="H57" i="2"/>
  <c r="K26" i="2"/>
  <c r="J39" i="2"/>
  <c r="K50" i="2" s="1"/>
  <c r="J38" i="2"/>
  <c r="L49" i="2" s="1"/>
  <c r="I52" i="2"/>
  <c r="I56" i="2" s="1"/>
  <c r="I65" i="2" s="1"/>
  <c r="I40" i="2"/>
  <c r="I44" i="2" s="1"/>
  <c r="K47" i="2"/>
  <c r="K36" i="2"/>
  <c r="K29" i="2"/>
  <c r="K62" i="2" s="1"/>
  <c r="K63" i="2" s="1"/>
  <c r="K28" i="2"/>
  <c r="L24" i="2"/>
  <c r="L67" i="2" s="1"/>
  <c r="AC77" i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I76" i="1"/>
  <c r="H78" i="1"/>
  <c r="H68" i="1"/>
  <c r="G69" i="1"/>
  <c r="G72" i="1"/>
  <c r="F74" i="1"/>
  <c r="F80" i="1" s="1"/>
  <c r="L24" i="1"/>
  <c r="L62" i="1" s="1"/>
  <c r="K42" i="1"/>
  <c r="K31" i="1"/>
  <c r="H74" i="2" l="1"/>
  <c r="I73" i="2"/>
  <c r="I82" i="2"/>
  <c r="H83" i="2"/>
  <c r="H77" i="2"/>
  <c r="G79" i="2"/>
  <c r="G85" i="2" s="1"/>
  <c r="K81" i="2"/>
  <c r="I57" i="2"/>
  <c r="L47" i="2"/>
  <c r="L36" i="2"/>
  <c r="L29" i="2"/>
  <c r="L62" i="2" s="1"/>
  <c r="L63" i="2" s="1"/>
  <c r="L28" i="2"/>
  <c r="M24" i="2"/>
  <c r="M67" i="2" s="1"/>
  <c r="J52" i="2"/>
  <c r="J56" i="2" s="1"/>
  <c r="J65" i="2" s="1"/>
  <c r="J40" i="2"/>
  <c r="J44" i="2" s="1"/>
  <c r="L26" i="2"/>
  <c r="K39" i="2"/>
  <c r="L50" i="2" s="1"/>
  <c r="K38" i="2"/>
  <c r="M49" i="2" s="1"/>
  <c r="H72" i="1"/>
  <c r="G74" i="1"/>
  <c r="G80" i="1" s="1"/>
  <c r="I68" i="1"/>
  <c r="H69" i="1"/>
  <c r="J76" i="1"/>
  <c r="I78" i="1"/>
  <c r="M24" i="1"/>
  <c r="M62" i="1" s="1"/>
  <c r="L31" i="1"/>
  <c r="L42" i="1"/>
  <c r="I77" i="2" l="1"/>
  <c r="H79" i="2"/>
  <c r="H85" i="2" s="1"/>
  <c r="J82" i="2"/>
  <c r="I83" i="2"/>
  <c r="I74" i="2"/>
  <c r="J73" i="2"/>
  <c r="L81" i="2"/>
  <c r="J57" i="2"/>
  <c r="K52" i="2"/>
  <c r="K56" i="2" s="1"/>
  <c r="K65" i="2" s="1"/>
  <c r="K40" i="2"/>
  <c r="K44" i="2" s="1"/>
  <c r="M26" i="2"/>
  <c r="L39" i="2"/>
  <c r="M50" i="2" s="1"/>
  <c r="L38" i="2"/>
  <c r="N49" i="2" s="1"/>
  <c r="M47" i="2"/>
  <c r="M36" i="2"/>
  <c r="M29" i="2"/>
  <c r="M62" i="2" s="1"/>
  <c r="M63" i="2" s="1"/>
  <c r="M28" i="2"/>
  <c r="N24" i="2"/>
  <c r="N67" i="2" s="1"/>
  <c r="K76" i="1"/>
  <c r="J78" i="1"/>
  <c r="J68" i="1"/>
  <c r="I69" i="1"/>
  <c r="I72" i="1"/>
  <c r="H74" i="1"/>
  <c r="H80" i="1" s="1"/>
  <c r="N24" i="1"/>
  <c r="N62" i="1" s="1"/>
  <c r="M31" i="1"/>
  <c r="M42" i="1"/>
  <c r="J74" i="2" l="1"/>
  <c r="K73" i="2"/>
  <c r="I79" i="2"/>
  <c r="I85" i="2" s="1"/>
  <c r="J77" i="2"/>
  <c r="K82" i="2"/>
  <c r="J83" i="2"/>
  <c r="M81" i="2"/>
  <c r="K57" i="2"/>
  <c r="O24" i="2"/>
  <c r="O67" i="2" s="1"/>
  <c r="N47" i="2"/>
  <c r="N36" i="2"/>
  <c r="N29" i="2"/>
  <c r="N62" i="2" s="1"/>
  <c r="N63" i="2" s="1"/>
  <c r="N28" i="2"/>
  <c r="L52" i="2"/>
  <c r="L56" i="2" s="1"/>
  <c r="L65" i="2" s="1"/>
  <c r="L40" i="2"/>
  <c r="L44" i="2" s="1"/>
  <c r="M39" i="2"/>
  <c r="N50" i="2" s="1"/>
  <c r="M38" i="2"/>
  <c r="O49" i="2" s="1"/>
  <c r="N26" i="2"/>
  <c r="J72" i="1"/>
  <c r="I74" i="1"/>
  <c r="I80" i="1" s="1"/>
  <c r="K68" i="1"/>
  <c r="J69" i="1"/>
  <c r="L76" i="1"/>
  <c r="K78" i="1"/>
  <c r="O24" i="1"/>
  <c r="O62" i="1" s="1"/>
  <c r="N31" i="1"/>
  <c r="N42" i="1"/>
  <c r="L82" i="2" l="1"/>
  <c r="K83" i="2"/>
  <c r="K74" i="2"/>
  <c r="L73" i="2"/>
  <c r="J79" i="2"/>
  <c r="J85" i="2" s="1"/>
  <c r="K77" i="2"/>
  <c r="N81" i="2"/>
  <c r="L57" i="2"/>
  <c r="M52" i="2"/>
  <c r="M56" i="2" s="1"/>
  <c r="M65" i="2" s="1"/>
  <c r="M40" i="2"/>
  <c r="M44" i="2" s="1"/>
  <c r="O26" i="2"/>
  <c r="N39" i="2"/>
  <c r="O50" i="2" s="1"/>
  <c r="N38" i="2"/>
  <c r="P49" i="2" s="1"/>
  <c r="P24" i="2"/>
  <c r="P67" i="2" s="1"/>
  <c r="O47" i="2"/>
  <c r="O36" i="2"/>
  <c r="O29" i="2"/>
  <c r="O62" i="2" s="1"/>
  <c r="O63" i="2" s="1"/>
  <c r="O28" i="2"/>
  <c r="M76" i="1"/>
  <c r="L78" i="1"/>
  <c r="L68" i="1"/>
  <c r="K69" i="1"/>
  <c r="K72" i="1"/>
  <c r="J74" i="1"/>
  <c r="J80" i="1" s="1"/>
  <c r="P24" i="1"/>
  <c r="P62" i="1" s="1"/>
  <c r="O42" i="1"/>
  <c r="O31" i="1"/>
  <c r="L74" i="2" l="1"/>
  <c r="M73" i="2"/>
  <c r="K79" i="2"/>
  <c r="K85" i="2" s="1"/>
  <c r="L77" i="2"/>
  <c r="M82" i="2"/>
  <c r="L83" i="2"/>
  <c r="O81" i="2"/>
  <c r="M57" i="2"/>
  <c r="Q24" i="2"/>
  <c r="Q67" i="2" s="1"/>
  <c r="P47" i="2"/>
  <c r="P36" i="2"/>
  <c r="P29" i="2"/>
  <c r="P28" i="2"/>
  <c r="N52" i="2"/>
  <c r="N56" i="2" s="1"/>
  <c r="N65" i="2" s="1"/>
  <c r="N40" i="2"/>
  <c r="N44" i="2" s="1"/>
  <c r="P26" i="2"/>
  <c r="O39" i="2"/>
  <c r="P50" i="2" s="1"/>
  <c r="O38" i="2"/>
  <c r="Q49" i="2" s="1"/>
  <c r="N76" i="1"/>
  <c r="M78" i="1"/>
  <c r="L72" i="1"/>
  <c r="K74" i="1"/>
  <c r="K80" i="1" s="1"/>
  <c r="M68" i="1"/>
  <c r="L69" i="1"/>
  <c r="Q24" i="1"/>
  <c r="Q62" i="1" s="1"/>
  <c r="P42" i="1"/>
  <c r="P31" i="1"/>
  <c r="L79" i="2" l="1"/>
  <c r="L85" i="2" s="1"/>
  <c r="M77" i="2"/>
  <c r="N82" i="2"/>
  <c r="M83" i="2"/>
  <c r="M74" i="2"/>
  <c r="N73" i="2"/>
  <c r="P81" i="2"/>
  <c r="N57" i="2"/>
  <c r="Q26" i="2"/>
  <c r="P39" i="2"/>
  <c r="Q50" i="2" s="1"/>
  <c r="P38" i="2"/>
  <c r="R49" i="2" s="1"/>
  <c r="O52" i="2"/>
  <c r="O56" i="2" s="1"/>
  <c r="O65" i="2" s="1"/>
  <c r="O40" i="2"/>
  <c r="O44" i="2" s="1"/>
  <c r="R24" i="2"/>
  <c r="R67" i="2" s="1"/>
  <c r="Q47" i="2"/>
  <c r="Q36" i="2"/>
  <c r="Q29" i="2"/>
  <c r="Q62" i="2" s="1"/>
  <c r="Q63" i="2" s="1"/>
  <c r="Q28" i="2"/>
  <c r="O76" i="1"/>
  <c r="N78" i="1"/>
  <c r="N68" i="1"/>
  <c r="M69" i="1"/>
  <c r="M72" i="1"/>
  <c r="L74" i="1"/>
  <c r="L80" i="1" s="1"/>
  <c r="R24" i="1"/>
  <c r="R62" i="1" s="1"/>
  <c r="Q31" i="1"/>
  <c r="Q42" i="1"/>
  <c r="N74" i="2" l="1"/>
  <c r="O73" i="2"/>
  <c r="O82" i="2"/>
  <c r="N83" i="2"/>
  <c r="M79" i="2"/>
  <c r="M85" i="2" s="1"/>
  <c r="N77" i="2"/>
  <c r="Q81" i="2"/>
  <c r="O57" i="2"/>
  <c r="S24" i="2"/>
  <c r="S67" i="2" s="1"/>
  <c r="R47" i="2"/>
  <c r="R36" i="2"/>
  <c r="R29" i="2"/>
  <c r="R62" i="2" s="1"/>
  <c r="R63" i="2" s="1"/>
  <c r="R28" i="2"/>
  <c r="P52" i="2"/>
  <c r="P56" i="2" s="1"/>
  <c r="P40" i="2"/>
  <c r="P44" i="2" s="1"/>
  <c r="R26" i="2"/>
  <c r="Q39" i="2"/>
  <c r="R50" i="2" s="1"/>
  <c r="Q38" i="2"/>
  <c r="S49" i="2" s="1"/>
  <c r="O68" i="1"/>
  <c r="N69" i="1"/>
  <c r="N72" i="1"/>
  <c r="M74" i="1"/>
  <c r="M80" i="1" s="1"/>
  <c r="P76" i="1"/>
  <c r="O78" i="1"/>
  <c r="S24" i="1"/>
  <c r="S62" i="1" s="1"/>
  <c r="R42" i="1"/>
  <c r="R31" i="1"/>
  <c r="P62" i="2" l="1"/>
  <c r="P63" i="2" s="1"/>
  <c r="P65" i="2" s="1"/>
  <c r="O83" i="2"/>
  <c r="O77" i="2"/>
  <c r="N79" i="2"/>
  <c r="N85" i="2" s="1"/>
  <c r="P73" i="2"/>
  <c r="O74" i="2"/>
  <c r="R81" i="2"/>
  <c r="P57" i="2"/>
  <c r="Q52" i="2"/>
  <c r="Q56" i="2" s="1"/>
  <c r="Q65" i="2" s="1"/>
  <c r="Q40" i="2"/>
  <c r="Q44" i="2" s="1"/>
  <c r="S26" i="2"/>
  <c r="R39" i="2"/>
  <c r="S50" i="2" s="1"/>
  <c r="R38" i="2"/>
  <c r="T49" i="2" s="1"/>
  <c r="T24" i="2"/>
  <c r="T67" i="2" s="1"/>
  <c r="S47" i="2"/>
  <c r="S36" i="2"/>
  <c r="S29" i="2"/>
  <c r="S62" i="2" s="1"/>
  <c r="S63" i="2" s="1"/>
  <c r="S28" i="2"/>
  <c r="Q76" i="1"/>
  <c r="P78" i="1"/>
  <c r="O72" i="1"/>
  <c r="N74" i="1"/>
  <c r="N80" i="1" s="1"/>
  <c r="P68" i="1"/>
  <c r="O69" i="1"/>
  <c r="T24" i="1"/>
  <c r="T62" i="1" s="1"/>
  <c r="S42" i="1"/>
  <c r="S31" i="1"/>
  <c r="P74" i="2" l="1"/>
  <c r="Q73" i="2"/>
  <c r="P77" i="2"/>
  <c r="O79" i="2"/>
  <c r="O85" i="2" s="1"/>
  <c r="P82" i="2"/>
  <c r="S81" i="2"/>
  <c r="Q57" i="2"/>
  <c r="T26" i="2"/>
  <c r="S39" i="2"/>
  <c r="T50" i="2" s="1"/>
  <c r="S38" i="2"/>
  <c r="U49" i="2" s="1"/>
  <c r="R52" i="2"/>
  <c r="R56" i="2" s="1"/>
  <c r="R65" i="2" s="1"/>
  <c r="R40" i="2"/>
  <c r="R44" i="2" s="1"/>
  <c r="U24" i="2"/>
  <c r="U67" i="2" s="1"/>
  <c r="T47" i="2"/>
  <c r="T36" i="2"/>
  <c r="T29" i="2"/>
  <c r="T62" i="2" s="1"/>
  <c r="T63" i="2" s="1"/>
  <c r="T28" i="2"/>
  <c r="R76" i="1"/>
  <c r="Q78" i="1"/>
  <c r="Q68" i="1"/>
  <c r="P69" i="1"/>
  <c r="P72" i="1"/>
  <c r="O74" i="1"/>
  <c r="O80" i="1" s="1"/>
  <c r="U24" i="1"/>
  <c r="U62" i="1" s="1"/>
  <c r="T31" i="1"/>
  <c r="T42" i="1"/>
  <c r="Q77" i="2" l="1"/>
  <c r="P79" i="2"/>
  <c r="Q82" i="2"/>
  <c r="P83" i="2"/>
  <c r="Q74" i="2"/>
  <c r="R73" i="2"/>
  <c r="T81" i="2"/>
  <c r="R57" i="2"/>
  <c r="V24" i="2"/>
  <c r="V67" i="2" s="1"/>
  <c r="U47" i="2"/>
  <c r="U36" i="2"/>
  <c r="U29" i="2"/>
  <c r="U62" i="2" s="1"/>
  <c r="U63" i="2" s="1"/>
  <c r="U28" i="2"/>
  <c r="S52" i="2"/>
  <c r="S56" i="2" s="1"/>
  <c r="S65" i="2" s="1"/>
  <c r="S40" i="2"/>
  <c r="S44" i="2" s="1"/>
  <c r="U26" i="2"/>
  <c r="T39" i="2"/>
  <c r="U50" i="2" s="1"/>
  <c r="T38" i="2"/>
  <c r="V49" i="2" s="1"/>
  <c r="S76" i="1"/>
  <c r="R78" i="1"/>
  <c r="R68" i="1"/>
  <c r="Q69" i="1"/>
  <c r="Q72" i="1"/>
  <c r="P74" i="1"/>
  <c r="P80" i="1" s="1"/>
  <c r="V24" i="1"/>
  <c r="V62" i="1" s="1"/>
  <c r="U42" i="1"/>
  <c r="U31" i="1"/>
  <c r="P85" i="2" l="1"/>
  <c r="S73" i="2"/>
  <c r="R74" i="2"/>
  <c r="R82" i="2"/>
  <c r="Q83" i="2"/>
  <c r="R77" i="2"/>
  <c r="Q79" i="2"/>
  <c r="Q85" i="2" s="1"/>
  <c r="U81" i="2"/>
  <c r="S57" i="2"/>
  <c r="T52" i="2"/>
  <c r="T56" i="2" s="1"/>
  <c r="T65" i="2" s="1"/>
  <c r="T40" i="2"/>
  <c r="T44" i="2" s="1"/>
  <c r="V26" i="2"/>
  <c r="U39" i="2"/>
  <c r="V50" i="2" s="1"/>
  <c r="U38" i="2"/>
  <c r="W49" i="2" s="1"/>
  <c r="W24" i="2"/>
  <c r="W67" i="2" s="1"/>
  <c r="V47" i="2"/>
  <c r="V36" i="2"/>
  <c r="V29" i="2"/>
  <c r="V62" i="2" s="1"/>
  <c r="V63" i="2" s="1"/>
  <c r="V28" i="2"/>
  <c r="R72" i="1"/>
  <c r="Q74" i="1"/>
  <c r="Q80" i="1" s="1"/>
  <c r="S68" i="1"/>
  <c r="R69" i="1"/>
  <c r="T76" i="1"/>
  <c r="S78" i="1"/>
  <c r="W24" i="1"/>
  <c r="W62" i="1" s="1"/>
  <c r="V31" i="1"/>
  <c r="V42" i="1"/>
  <c r="R79" i="2" l="1"/>
  <c r="S77" i="2"/>
  <c r="S82" i="2"/>
  <c r="R83" i="2"/>
  <c r="S74" i="2"/>
  <c r="T73" i="2"/>
  <c r="V81" i="2"/>
  <c r="T57" i="2"/>
  <c r="W47" i="2"/>
  <c r="W36" i="2"/>
  <c r="W29" i="2"/>
  <c r="W62" i="2" s="1"/>
  <c r="W63" i="2" s="1"/>
  <c r="W28" i="2"/>
  <c r="X24" i="2"/>
  <c r="X67" i="2" s="1"/>
  <c r="U52" i="2"/>
  <c r="U56" i="2" s="1"/>
  <c r="U65" i="2" s="1"/>
  <c r="U40" i="2"/>
  <c r="U44" i="2" s="1"/>
  <c r="W26" i="2"/>
  <c r="V39" i="2"/>
  <c r="W50" i="2" s="1"/>
  <c r="V38" i="2"/>
  <c r="X49" i="2" s="1"/>
  <c r="U76" i="1"/>
  <c r="T78" i="1"/>
  <c r="T68" i="1"/>
  <c r="S69" i="1"/>
  <c r="S72" i="1"/>
  <c r="R74" i="1"/>
  <c r="R80" i="1" s="1"/>
  <c r="X24" i="1"/>
  <c r="X62" i="1" s="1"/>
  <c r="W31" i="1"/>
  <c r="W42" i="1"/>
  <c r="T77" i="2" l="1"/>
  <c r="S79" i="2"/>
  <c r="U73" i="2"/>
  <c r="T74" i="2"/>
  <c r="T82" i="2"/>
  <c r="S83" i="2"/>
  <c r="R85" i="2"/>
  <c r="W81" i="2"/>
  <c r="U57" i="2"/>
  <c r="V52" i="2"/>
  <c r="V56" i="2" s="1"/>
  <c r="V40" i="2"/>
  <c r="V44" i="2" s="1"/>
  <c r="X26" i="2"/>
  <c r="W39" i="2"/>
  <c r="X50" i="2" s="1"/>
  <c r="W38" i="2"/>
  <c r="Y49" i="2" s="1"/>
  <c r="X47" i="2"/>
  <c r="X36" i="2"/>
  <c r="X29" i="2"/>
  <c r="X62" i="2" s="1"/>
  <c r="X63" i="2" s="1"/>
  <c r="X28" i="2"/>
  <c r="Y24" i="2"/>
  <c r="Y67" i="2" s="1"/>
  <c r="V76" i="1"/>
  <c r="U78" i="1"/>
  <c r="U68" i="1"/>
  <c r="T69" i="1"/>
  <c r="T72" i="1"/>
  <c r="S74" i="1"/>
  <c r="S80" i="1" s="1"/>
  <c r="Y24" i="1"/>
  <c r="Y62" i="1" s="1"/>
  <c r="X31" i="1"/>
  <c r="X42" i="1"/>
  <c r="S85" i="2" l="1"/>
  <c r="V57" i="2"/>
  <c r="V65" i="2"/>
  <c r="U82" i="2"/>
  <c r="T83" i="2"/>
  <c r="U74" i="2"/>
  <c r="V73" i="2"/>
  <c r="T79" i="2"/>
  <c r="T85" i="2" s="1"/>
  <c r="U77" i="2"/>
  <c r="X81" i="2"/>
  <c r="Y26" i="2"/>
  <c r="X39" i="2"/>
  <c r="Y50" i="2" s="1"/>
  <c r="X38" i="2"/>
  <c r="Z49" i="2" s="1"/>
  <c r="Y47" i="2"/>
  <c r="Y36" i="2"/>
  <c r="Y29" i="2"/>
  <c r="Y62" i="2" s="1"/>
  <c r="Y63" i="2" s="1"/>
  <c r="Y28" i="2"/>
  <c r="Z24" i="2"/>
  <c r="Z67" i="2" s="1"/>
  <c r="W52" i="2"/>
  <c r="W56" i="2" s="1"/>
  <c r="W40" i="2"/>
  <c r="W44" i="2" s="1"/>
  <c r="W76" i="1"/>
  <c r="V78" i="1"/>
  <c r="U72" i="1"/>
  <c r="T74" i="1"/>
  <c r="T80" i="1"/>
  <c r="V68" i="1"/>
  <c r="U69" i="1"/>
  <c r="Z24" i="1"/>
  <c r="Z62" i="1" s="1"/>
  <c r="Y31" i="1"/>
  <c r="Y42" i="1"/>
  <c r="V77" i="2" l="1"/>
  <c r="U79" i="2"/>
  <c r="W73" i="2"/>
  <c r="V74" i="2"/>
  <c r="V82" i="2"/>
  <c r="U83" i="2"/>
  <c r="W57" i="2"/>
  <c r="W65" i="2"/>
  <c r="Y81" i="2"/>
  <c r="AA24" i="2"/>
  <c r="AA67" i="2" s="1"/>
  <c r="Z47" i="2"/>
  <c r="Z36" i="2"/>
  <c r="Z29" i="2"/>
  <c r="Z62" i="2" s="1"/>
  <c r="Z63" i="2" s="1"/>
  <c r="Z28" i="2"/>
  <c r="X52" i="2"/>
  <c r="X56" i="2" s="1"/>
  <c r="X40" i="2"/>
  <c r="X44" i="2" s="1"/>
  <c r="Y39" i="2"/>
  <c r="Z50" i="2" s="1"/>
  <c r="Y38" i="2"/>
  <c r="AA49" i="2" s="1"/>
  <c r="Z26" i="2"/>
  <c r="W68" i="1"/>
  <c r="V69" i="1"/>
  <c r="V72" i="1"/>
  <c r="U74" i="1"/>
  <c r="U80" i="1" s="1"/>
  <c r="X76" i="1"/>
  <c r="W78" i="1"/>
  <c r="AA24" i="1"/>
  <c r="AA62" i="1" s="1"/>
  <c r="Z42" i="1"/>
  <c r="Z31" i="1"/>
  <c r="U85" i="2" l="1"/>
  <c r="X57" i="2"/>
  <c r="X65" i="2"/>
  <c r="W82" i="2"/>
  <c r="V83" i="2"/>
  <c r="X73" i="2"/>
  <c r="W74" i="2"/>
  <c r="V79" i="2"/>
  <c r="W77" i="2"/>
  <c r="Z81" i="2"/>
  <c r="Y52" i="2"/>
  <c r="Y56" i="2" s="1"/>
  <c r="Y40" i="2"/>
  <c r="Y44" i="2" s="1"/>
  <c r="AA26" i="2"/>
  <c r="Z39" i="2"/>
  <c r="AA50" i="2" s="1"/>
  <c r="Z38" i="2"/>
  <c r="AB49" i="2" s="1"/>
  <c r="AB24" i="2"/>
  <c r="AB67" i="2" s="1"/>
  <c r="AA47" i="2"/>
  <c r="AA36" i="2"/>
  <c r="AA29" i="2"/>
  <c r="AA62" i="2" s="1"/>
  <c r="AA63" i="2" s="1"/>
  <c r="AA28" i="2"/>
  <c r="Y76" i="1"/>
  <c r="X78" i="1"/>
  <c r="W72" i="1"/>
  <c r="V74" i="1"/>
  <c r="V80" i="1" s="1"/>
  <c r="X68" i="1"/>
  <c r="W69" i="1"/>
  <c r="AB24" i="1"/>
  <c r="AB62" i="1" s="1"/>
  <c r="AA42" i="1"/>
  <c r="AA31" i="1"/>
  <c r="V85" i="2" l="1"/>
  <c r="Y57" i="2"/>
  <c r="Y65" i="2"/>
  <c r="X82" i="2"/>
  <c r="W83" i="2"/>
  <c r="X77" i="2"/>
  <c r="W79" i="2"/>
  <c r="W85" i="2" s="1"/>
  <c r="X74" i="2"/>
  <c r="Y73" i="2"/>
  <c r="AA81" i="2"/>
  <c r="Z52" i="2"/>
  <c r="Z56" i="2" s="1"/>
  <c r="Z40" i="2"/>
  <c r="Z44" i="2" s="1"/>
  <c r="AC24" i="2"/>
  <c r="AC67" i="2" s="1"/>
  <c r="AB47" i="2"/>
  <c r="AB36" i="2"/>
  <c r="AB29" i="2"/>
  <c r="AB28" i="2"/>
  <c r="AB26" i="2"/>
  <c r="AA39" i="2"/>
  <c r="AB50" i="2" s="1"/>
  <c r="AA38" i="2"/>
  <c r="AC49" i="2" s="1"/>
  <c r="Y68" i="1"/>
  <c r="X69" i="1"/>
  <c r="X72" i="1"/>
  <c r="W74" i="1"/>
  <c r="W80" i="1" s="1"/>
  <c r="Z76" i="1"/>
  <c r="Y78" i="1"/>
  <c r="AC24" i="1"/>
  <c r="AC62" i="1" s="1"/>
  <c r="AB42" i="1"/>
  <c r="AB31" i="1"/>
  <c r="Z73" i="2" l="1"/>
  <c r="Y74" i="2"/>
  <c r="X79" i="2"/>
  <c r="Y77" i="2"/>
  <c r="Z57" i="2"/>
  <c r="Z65" i="2"/>
  <c r="Y82" i="2"/>
  <c r="X83" i="2"/>
  <c r="AB81" i="2"/>
  <c r="AC26" i="2"/>
  <c r="AB39" i="2"/>
  <c r="AC50" i="2" s="1"/>
  <c r="AB38" i="2"/>
  <c r="AD49" i="2" s="1"/>
  <c r="AA52" i="2"/>
  <c r="AA56" i="2" s="1"/>
  <c r="AA40" i="2"/>
  <c r="AA44" i="2" s="1"/>
  <c r="AD24" i="2"/>
  <c r="AD67" i="2" s="1"/>
  <c r="AC47" i="2"/>
  <c r="AC36" i="2"/>
  <c r="AC29" i="2"/>
  <c r="AC62" i="2" s="1"/>
  <c r="AC63" i="2" s="1"/>
  <c r="AC28" i="2"/>
  <c r="AA76" i="1"/>
  <c r="Z78" i="1"/>
  <c r="Y72" i="1"/>
  <c r="X74" i="1"/>
  <c r="X80" i="1" s="1"/>
  <c r="Z68" i="1"/>
  <c r="Y69" i="1"/>
  <c r="AD24" i="1"/>
  <c r="AD62" i="1" s="1"/>
  <c r="AC31" i="1"/>
  <c r="AC42" i="1"/>
  <c r="AA57" i="2" l="1"/>
  <c r="AA65" i="2"/>
  <c r="Y79" i="2"/>
  <c r="Z77" i="2"/>
  <c r="X85" i="2"/>
  <c r="AA73" i="2"/>
  <c r="Z74" i="2"/>
  <c r="Z82" i="2"/>
  <c r="Y83" i="2"/>
  <c r="AC81" i="2"/>
  <c r="AE24" i="2"/>
  <c r="AE67" i="2" s="1"/>
  <c r="AD47" i="2"/>
  <c r="AD36" i="2"/>
  <c r="AD29" i="2"/>
  <c r="AD62" i="2" s="1"/>
  <c r="AD63" i="2" s="1"/>
  <c r="AD28" i="2"/>
  <c r="AB52" i="2"/>
  <c r="AB56" i="2" s="1"/>
  <c r="AB40" i="2"/>
  <c r="AB44" i="2" s="1"/>
  <c r="AD26" i="2"/>
  <c r="AC39" i="2"/>
  <c r="AD50" i="2" s="1"/>
  <c r="AC38" i="2"/>
  <c r="AE49" i="2" s="1"/>
  <c r="AA68" i="1"/>
  <c r="Z69" i="1"/>
  <c r="Z72" i="1"/>
  <c r="Y74" i="1"/>
  <c r="Y80" i="1" s="1"/>
  <c r="AB76" i="1"/>
  <c r="AA78" i="1"/>
  <c r="AE24" i="1"/>
  <c r="AE62" i="1" s="1"/>
  <c r="AD42" i="1"/>
  <c r="AD31" i="1"/>
  <c r="AB57" i="2" l="1"/>
  <c r="Y85" i="2"/>
  <c r="AA82" i="2"/>
  <c r="Z83" i="2"/>
  <c r="AA74" i="2"/>
  <c r="AB73" i="2"/>
  <c r="Z79" i="2"/>
  <c r="Z85" i="2" s="1"/>
  <c r="AA77" i="2"/>
  <c r="AD81" i="2"/>
  <c r="AC52" i="2"/>
  <c r="AC56" i="2" s="1"/>
  <c r="AC40" i="2"/>
  <c r="AC44" i="2" s="1"/>
  <c r="AE26" i="2"/>
  <c r="AD39" i="2"/>
  <c r="AE50" i="2" s="1"/>
  <c r="AD38" i="2"/>
  <c r="AF49" i="2" s="1"/>
  <c r="AF24" i="2"/>
  <c r="AF67" i="2" s="1"/>
  <c r="AE47" i="2"/>
  <c r="AE36" i="2"/>
  <c r="AE29" i="2"/>
  <c r="AE62" i="2" s="1"/>
  <c r="AE63" i="2" s="1"/>
  <c r="AE28" i="2"/>
  <c r="AA72" i="1"/>
  <c r="Z74" i="1"/>
  <c r="Z80" i="1" s="1"/>
  <c r="AC76" i="1"/>
  <c r="AB78" i="1"/>
  <c r="AB68" i="1"/>
  <c r="AA69" i="1"/>
  <c r="AF24" i="1"/>
  <c r="AF62" i="1" s="1"/>
  <c r="AE42" i="1"/>
  <c r="AE31" i="1"/>
  <c r="AB74" i="2" l="1"/>
  <c r="AC73" i="2"/>
  <c r="AC57" i="2"/>
  <c r="AC65" i="2"/>
  <c r="AB62" i="2"/>
  <c r="AB63" i="2" s="1"/>
  <c r="AB65" i="2" s="1"/>
  <c r="AB77" i="2" s="1"/>
  <c r="AA83" i="2"/>
  <c r="AA79" i="2"/>
  <c r="AA85" i="2" s="1"/>
  <c r="AE81" i="2"/>
  <c r="AF26" i="2"/>
  <c r="AE39" i="2"/>
  <c r="AF50" i="2" s="1"/>
  <c r="AE38" i="2"/>
  <c r="AG49" i="2" s="1"/>
  <c r="AD52" i="2"/>
  <c r="AD56" i="2" s="1"/>
  <c r="AD40" i="2"/>
  <c r="AD44" i="2" s="1"/>
  <c r="AG24" i="2"/>
  <c r="AG67" i="2" s="1"/>
  <c r="AF47" i="2"/>
  <c r="AF36" i="2"/>
  <c r="AF29" i="2"/>
  <c r="AF62" i="2" s="1"/>
  <c r="AF63" i="2" s="1"/>
  <c r="AF28" i="2"/>
  <c r="AD76" i="1"/>
  <c r="AC78" i="1"/>
  <c r="AC68" i="1"/>
  <c r="AB69" i="1"/>
  <c r="AB72" i="1"/>
  <c r="AA74" i="1"/>
  <c r="AA80" i="1" s="1"/>
  <c r="AG24" i="1"/>
  <c r="AG62" i="1" s="1"/>
  <c r="AF42" i="1"/>
  <c r="AF31" i="1"/>
  <c r="AB79" i="2" l="1"/>
  <c r="AC77" i="2"/>
  <c r="AB82" i="2"/>
  <c r="AC74" i="2"/>
  <c r="AD73" i="2"/>
  <c r="AD57" i="2"/>
  <c r="AD65" i="2"/>
  <c r="AF81" i="2"/>
  <c r="AH24" i="2"/>
  <c r="AH67" i="2" s="1"/>
  <c r="AG47" i="2"/>
  <c r="AG36" i="2"/>
  <c r="AG29" i="2"/>
  <c r="AG62" i="2" s="1"/>
  <c r="AG63" i="2" s="1"/>
  <c r="AG28" i="2"/>
  <c r="AE52" i="2"/>
  <c r="AE56" i="2" s="1"/>
  <c r="AE40" i="2"/>
  <c r="AE44" i="2" s="1"/>
  <c r="AG26" i="2"/>
  <c r="AF39" i="2"/>
  <c r="AG50" i="2" s="1"/>
  <c r="AF38" i="2"/>
  <c r="AH49" i="2" s="1"/>
  <c r="AC72" i="1"/>
  <c r="AB74" i="1"/>
  <c r="AB80" i="1" s="1"/>
  <c r="AD68" i="1"/>
  <c r="AC69" i="1"/>
  <c r="AE76" i="1"/>
  <c r="AD78" i="1"/>
  <c r="AH24" i="1"/>
  <c r="AH62" i="1" s="1"/>
  <c r="AG31" i="1"/>
  <c r="AG42" i="1"/>
  <c r="AE57" i="2" l="1"/>
  <c r="AE65" i="2"/>
  <c r="AC82" i="2"/>
  <c r="AB83" i="2"/>
  <c r="AB85" i="2" s="1"/>
  <c r="AD74" i="2"/>
  <c r="AE73" i="2"/>
  <c r="AC79" i="2"/>
  <c r="AD77" i="2"/>
  <c r="AG81" i="2"/>
  <c r="AH26" i="2"/>
  <c r="AG39" i="2"/>
  <c r="AH50" i="2" s="1"/>
  <c r="AG38" i="2"/>
  <c r="AI49" i="2" s="1"/>
  <c r="AI24" i="2"/>
  <c r="AI67" i="2" s="1"/>
  <c r="AH47" i="2"/>
  <c r="AH36" i="2"/>
  <c r="AH29" i="2"/>
  <c r="AH62" i="2" s="1"/>
  <c r="AH63" i="2" s="1"/>
  <c r="AH28" i="2"/>
  <c r="AF52" i="2"/>
  <c r="AF56" i="2" s="1"/>
  <c r="AF40" i="2"/>
  <c r="AF44" i="2" s="1"/>
  <c r="AF76" i="1"/>
  <c r="AE78" i="1"/>
  <c r="AD72" i="1"/>
  <c r="AC74" i="1"/>
  <c r="AC80" i="1" s="1"/>
  <c r="AE68" i="1"/>
  <c r="AD69" i="1"/>
  <c r="AI24" i="1"/>
  <c r="AI62" i="1" s="1"/>
  <c r="AH42" i="1"/>
  <c r="AH31" i="1"/>
  <c r="AE74" i="2" l="1"/>
  <c r="AF73" i="2"/>
  <c r="AD79" i="2"/>
  <c r="AE77" i="2"/>
  <c r="AD82" i="2"/>
  <c r="AC83" i="2"/>
  <c r="AC85" i="2" s="1"/>
  <c r="AF57" i="2"/>
  <c r="AF65" i="2"/>
  <c r="AH81" i="2"/>
  <c r="AJ24" i="2"/>
  <c r="AJ67" i="2" s="1"/>
  <c r="AI47" i="2"/>
  <c r="AI36" i="2"/>
  <c r="AI29" i="2"/>
  <c r="AI62" i="2" s="1"/>
  <c r="AI63" i="2" s="1"/>
  <c r="AI28" i="2"/>
  <c r="AI26" i="2"/>
  <c r="AH39" i="2"/>
  <c r="AI50" i="2" s="1"/>
  <c r="AH38" i="2"/>
  <c r="AJ49" i="2" s="1"/>
  <c r="AG52" i="2"/>
  <c r="AG56" i="2" s="1"/>
  <c r="AG40" i="2"/>
  <c r="AG44" i="2" s="1"/>
  <c r="AF68" i="1"/>
  <c r="AE69" i="1"/>
  <c r="AE72" i="1"/>
  <c r="AD74" i="1"/>
  <c r="AD80" i="1" s="1"/>
  <c r="AG76" i="1"/>
  <c r="AF78" i="1"/>
  <c r="AJ24" i="1"/>
  <c r="AJ62" i="1" s="1"/>
  <c r="AI42" i="1"/>
  <c r="AI31" i="1"/>
  <c r="AF74" i="2" l="1"/>
  <c r="AG73" i="2"/>
  <c r="AE82" i="2"/>
  <c r="AD83" i="2"/>
  <c r="AE79" i="2"/>
  <c r="AF77" i="2"/>
  <c r="AD85" i="2"/>
  <c r="AG57" i="2"/>
  <c r="AG65" i="2"/>
  <c r="AI81" i="2"/>
  <c r="AH52" i="2"/>
  <c r="AH56" i="2" s="1"/>
  <c r="AH40" i="2"/>
  <c r="AH44" i="2" s="1"/>
  <c r="AJ26" i="2"/>
  <c r="AI39" i="2"/>
  <c r="AJ50" i="2" s="1"/>
  <c r="AI38" i="2"/>
  <c r="AK49" i="2" s="1"/>
  <c r="AK24" i="2"/>
  <c r="AK67" i="2" s="1"/>
  <c r="AJ47" i="2"/>
  <c r="AJ36" i="2"/>
  <c r="AJ29" i="2"/>
  <c r="AJ62" i="2" s="1"/>
  <c r="AJ63" i="2" s="1"/>
  <c r="AJ28" i="2"/>
  <c r="AF72" i="1"/>
  <c r="AE74" i="1"/>
  <c r="AE80" i="1" s="1"/>
  <c r="AG68" i="1"/>
  <c r="AF69" i="1"/>
  <c r="AH76" i="1"/>
  <c r="AG78" i="1"/>
  <c r="AK24" i="1"/>
  <c r="AK62" i="1" s="1"/>
  <c r="AJ31" i="1"/>
  <c r="AJ42" i="1"/>
  <c r="AH57" i="2" l="1"/>
  <c r="AH65" i="2"/>
  <c r="AG77" i="2"/>
  <c r="AF79" i="2"/>
  <c r="AF82" i="2"/>
  <c r="AE83" i="2"/>
  <c r="AE85" i="2" s="1"/>
  <c r="AG74" i="2"/>
  <c r="AH73" i="2"/>
  <c r="AJ81" i="2"/>
  <c r="AK26" i="2"/>
  <c r="AJ39" i="2"/>
  <c r="AK50" i="2" s="1"/>
  <c r="AJ38" i="2"/>
  <c r="AL49" i="2" s="1"/>
  <c r="AK47" i="2"/>
  <c r="AK36" i="2"/>
  <c r="AK29" i="2"/>
  <c r="AK62" i="2" s="1"/>
  <c r="AK63" i="2" s="1"/>
  <c r="AK28" i="2"/>
  <c r="AL24" i="2"/>
  <c r="AL67" i="2" s="1"/>
  <c r="AI52" i="2"/>
  <c r="AI56" i="2" s="1"/>
  <c r="AI40" i="2"/>
  <c r="AI44" i="2" s="1"/>
  <c r="AH68" i="1"/>
  <c r="AG69" i="1"/>
  <c r="AI76" i="1"/>
  <c r="AH78" i="1"/>
  <c r="AG72" i="1"/>
  <c r="AF74" i="1"/>
  <c r="AF80" i="1" s="1"/>
  <c r="AL24" i="1"/>
  <c r="AL62" i="1" s="1"/>
  <c r="AK31" i="1"/>
  <c r="AK42" i="1"/>
  <c r="AI73" i="2" l="1"/>
  <c r="AH74" i="2"/>
  <c r="AG82" i="2"/>
  <c r="AF83" i="2"/>
  <c r="AF85" i="2" s="1"/>
  <c r="AH77" i="2"/>
  <c r="AG79" i="2"/>
  <c r="AI57" i="2"/>
  <c r="AI65" i="2"/>
  <c r="AK81" i="2"/>
  <c r="AM24" i="2"/>
  <c r="AM67" i="2" s="1"/>
  <c r="AL47" i="2"/>
  <c r="AL36" i="2"/>
  <c r="AL29" i="2"/>
  <c r="AL62" i="2" s="1"/>
  <c r="AL63" i="2" s="1"/>
  <c r="AL28" i="2"/>
  <c r="AJ52" i="2"/>
  <c r="AJ56" i="2" s="1"/>
  <c r="AJ40" i="2"/>
  <c r="AJ44" i="2" s="1"/>
  <c r="AK39" i="2"/>
  <c r="AL50" i="2" s="1"/>
  <c r="AK38" i="2"/>
  <c r="AM49" i="2" s="1"/>
  <c r="AL26" i="2"/>
  <c r="AJ76" i="1"/>
  <c r="AI78" i="1"/>
  <c r="AH72" i="1"/>
  <c r="AG74" i="1"/>
  <c r="AG80" i="1" s="1"/>
  <c r="AI68" i="1"/>
  <c r="AH69" i="1"/>
  <c r="AM24" i="1"/>
  <c r="AM62" i="1" s="1"/>
  <c r="AL31" i="1"/>
  <c r="AL42" i="1"/>
  <c r="AJ57" i="2" l="1"/>
  <c r="AJ65" i="2"/>
  <c r="AI77" i="2"/>
  <c r="AH79" i="2"/>
  <c r="AH82" i="2"/>
  <c r="AG83" i="2"/>
  <c r="AG85" i="2" s="1"/>
  <c r="AI74" i="2"/>
  <c r="AJ73" i="2"/>
  <c r="AL81" i="2"/>
  <c r="AK52" i="2"/>
  <c r="AK56" i="2" s="1"/>
  <c r="AK40" i="2"/>
  <c r="AK44" i="2" s="1"/>
  <c r="AM26" i="2"/>
  <c r="AL39" i="2"/>
  <c r="AM50" i="2" s="1"/>
  <c r="AL38" i="2"/>
  <c r="AM47" i="2"/>
  <c r="AM36" i="2"/>
  <c r="AM29" i="2"/>
  <c r="AM62" i="2" s="1"/>
  <c r="AM63" i="2" s="1"/>
  <c r="AM28" i="2"/>
  <c r="AI72" i="1"/>
  <c r="AH74" i="1"/>
  <c r="AH80" i="1" s="1"/>
  <c r="AJ68" i="1"/>
  <c r="AI69" i="1"/>
  <c r="AK76" i="1"/>
  <c r="AJ78" i="1"/>
  <c r="AM31" i="1"/>
  <c r="AM42" i="1"/>
  <c r="AK73" i="2" l="1"/>
  <c r="AJ74" i="2"/>
  <c r="AJ77" i="2"/>
  <c r="AI79" i="2"/>
  <c r="AI82" i="2"/>
  <c r="AH83" i="2"/>
  <c r="AH85" i="2" s="1"/>
  <c r="AK57" i="2"/>
  <c r="AK65" i="2"/>
  <c r="AQ82" i="2"/>
  <c r="AO62" i="2"/>
  <c r="AO61" i="2"/>
  <c r="AO63" i="2" s="1"/>
  <c r="AO65" i="2" s="1"/>
  <c r="AO82" i="2"/>
  <c r="AQ69" i="2"/>
  <c r="AP61" i="2"/>
  <c r="AO78" i="2"/>
  <c r="AO69" i="2"/>
  <c r="AQ62" i="2"/>
  <c r="AP73" i="2"/>
  <c r="AO72" i="2"/>
  <c r="AQ78" i="2"/>
  <c r="AQ77" i="2"/>
  <c r="AP81" i="2"/>
  <c r="AP72" i="2"/>
  <c r="AP62" i="2"/>
  <c r="AQ61" i="2"/>
  <c r="AO73" i="2"/>
  <c r="AP69" i="2"/>
  <c r="AP77" i="2"/>
  <c r="AO77" i="2"/>
  <c r="AO79" i="2" s="1"/>
  <c r="AP78" i="2"/>
  <c r="AQ81" i="2"/>
  <c r="AQ71" i="2"/>
  <c r="AQ72" i="2"/>
  <c r="AP82" i="2"/>
  <c r="AP71" i="2"/>
  <c r="AQ73" i="2"/>
  <c r="AO71" i="2"/>
  <c r="AO81" i="2"/>
  <c r="AM81" i="2"/>
  <c r="AL52" i="2"/>
  <c r="AL56" i="2" s="1"/>
  <c r="AL40" i="2"/>
  <c r="AL44" i="2" s="1"/>
  <c r="AM39" i="2"/>
  <c r="AM38" i="2"/>
  <c r="AK68" i="1"/>
  <c r="AJ69" i="1"/>
  <c r="AL76" i="1"/>
  <c r="AK78" i="1"/>
  <c r="AJ72" i="1"/>
  <c r="AI74" i="1"/>
  <c r="AI80" i="1" s="1"/>
  <c r="AO74" i="2" l="1"/>
  <c r="AO85" i="2" s="1"/>
  <c r="AP83" i="2"/>
  <c r="AQ79" i="2"/>
  <c r="AP79" i="2"/>
  <c r="AO83" i="2"/>
  <c r="AP63" i="2"/>
  <c r="AP65" i="2" s="1"/>
  <c r="AP74" i="2"/>
  <c r="AQ74" i="2"/>
  <c r="AL57" i="2"/>
  <c r="AL65" i="2"/>
  <c r="AQ83" i="2"/>
  <c r="AQ85" i="2" s="1"/>
  <c r="AJ82" i="2"/>
  <c r="AI83" i="2"/>
  <c r="AI85" i="2" s="1"/>
  <c r="AK77" i="2"/>
  <c r="AJ79" i="2"/>
  <c r="AQ63" i="2"/>
  <c r="AQ65" i="2" s="1"/>
  <c r="AK74" i="2"/>
  <c r="AL73" i="2"/>
  <c r="AM52" i="2"/>
  <c r="AM56" i="2" s="1"/>
  <c r="AM40" i="2"/>
  <c r="AM44" i="2" s="1"/>
  <c r="AK72" i="1"/>
  <c r="AJ74" i="1"/>
  <c r="AJ80" i="1" s="1"/>
  <c r="AM76" i="1"/>
  <c r="AM78" i="1" s="1"/>
  <c r="AL78" i="1"/>
  <c r="AL68" i="1"/>
  <c r="AK69" i="1"/>
  <c r="AP85" i="2" l="1"/>
  <c r="AL77" i="2"/>
  <c r="AK79" i="2"/>
  <c r="AM57" i="2"/>
  <c r="C59" i="2" s="1"/>
  <c r="AM65" i="2"/>
  <c r="AM73" i="2"/>
  <c r="AM74" i="2" s="1"/>
  <c r="AL74" i="2"/>
  <c r="AK82" i="2"/>
  <c r="AJ83" i="2"/>
  <c r="AJ85" i="2" s="1"/>
  <c r="AL72" i="1"/>
  <c r="AK74" i="1"/>
  <c r="AK80" i="1" s="1"/>
  <c r="AM68" i="1"/>
  <c r="AM69" i="1" s="1"/>
  <c r="AL69" i="1"/>
  <c r="AL82" i="2" l="1"/>
  <c r="AK83" i="2"/>
  <c r="AK85" i="2" s="1"/>
  <c r="AL79" i="2"/>
  <c r="AM77" i="2"/>
  <c r="AM79" i="2" s="1"/>
  <c r="AM72" i="1"/>
  <c r="AM74" i="1" s="1"/>
  <c r="AM80" i="1" s="1"/>
  <c r="AL74" i="1"/>
  <c r="AL80" i="1" s="1"/>
  <c r="AM82" i="2" l="1"/>
  <c r="AM83" i="2" s="1"/>
  <c r="AM85" i="2" s="1"/>
  <c r="AL83" i="2"/>
  <c r="AL85" i="2" s="1"/>
</calcChain>
</file>

<file path=xl/sharedStrings.xml><?xml version="1.0" encoding="utf-8"?>
<sst xmlns="http://schemas.openxmlformats.org/spreadsheetml/2006/main" count="135" uniqueCount="76">
  <si>
    <t>Business Plan Sfusi di Vino</t>
  </si>
  <si>
    <t>Créé par Alexis Joulié</t>
  </si>
  <si>
    <t>Contact : alexis.joulie@venturistic.io</t>
  </si>
  <si>
    <t>Objectif du fichier / du modèle :</t>
  </si>
  <si>
    <t>Ce business plan permet de calculer les états financiers prévisionnels du projet Sfusi di Vino</t>
  </si>
  <si>
    <t>Les états financiers sont calculés automatiquement à partir d'un jeu d'hypothèses modifiables</t>
  </si>
  <si>
    <t>Table d'hypothèses :</t>
  </si>
  <si>
    <t>Prix de vente d'une bouteille (€)</t>
  </si>
  <si>
    <t>Prix d'achat d'une bouteille (€)</t>
  </si>
  <si>
    <t>Ventes du premier mois (#)</t>
  </si>
  <si>
    <t>Croissance mensuelle des ventes (#)</t>
  </si>
  <si>
    <t>Frais mensuels (€)</t>
  </si>
  <si>
    <t>Hypothèses de construction :</t>
  </si>
  <si>
    <t>Clients payent comptant</t>
  </si>
  <si>
    <t>Fournisseurs payent à deux mois (60 jours)</t>
  </si>
  <si>
    <t>Pas de stocks</t>
  </si>
  <si>
    <t>Pas d'impôt sur les sociétés</t>
  </si>
  <si>
    <t>Code couleur :</t>
  </si>
  <si>
    <t>Cellules d'hypothèses / modifiables</t>
  </si>
  <si>
    <t>Calculs Préparatoires</t>
  </si>
  <si>
    <t>Quantités vendues</t>
  </si>
  <si>
    <t>Exception sur une ligne</t>
  </si>
  <si>
    <t>Compte de résultat / P&amp;L</t>
  </si>
  <si>
    <t>Chiffre d'affaires</t>
  </si>
  <si>
    <t>FR :</t>
  </si>
  <si>
    <t>US :</t>
  </si>
  <si>
    <t># ##0_);(# ##0);-_)</t>
  </si>
  <si>
    <t>#,##0_);(#,##0);-_)</t>
  </si>
  <si>
    <t xml:space="preserve">Coûts Directs / Variables / COGS </t>
  </si>
  <si>
    <t>Marge Brute / Gross Margin</t>
  </si>
  <si>
    <t>Frais Opérationnels / Opex / Frais Fixes</t>
  </si>
  <si>
    <t>EBE / Excédent Brut d'Exploitation</t>
  </si>
  <si>
    <t>EBITDA / Earnings Before Interests, Taxes, Depreciation, Amortization</t>
  </si>
  <si>
    <t>Tableau de Flux de Trésorerie / TFT</t>
  </si>
  <si>
    <t>Flux de trésorerie d'activité / Operating Cash Flow</t>
  </si>
  <si>
    <t>Encaissement des bouteilles vendues</t>
  </si>
  <si>
    <t>Décaissement des bouteilles achetées</t>
  </si>
  <si>
    <t>Décaissement des frais opérationnels</t>
  </si>
  <si>
    <t>Flux de trésorerie d'investissement / Investing Cash Flow</t>
  </si>
  <si>
    <t>Free Cash Flow / Cash Flow Libre d'Exploitation</t>
  </si>
  <si>
    <t>Free Cash Flow Cumulé</t>
  </si>
  <si>
    <t>Besoin de financement</t>
  </si>
  <si>
    <t>Flux de trésorerie de financement / Financing Cash Flow</t>
  </si>
  <si>
    <t>Capital social</t>
  </si>
  <si>
    <t>Dividendes versés</t>
  </si>
  <si>
    <t>Capital social (€)</t>
  </si>
  <si>
    <t>Net Cash Flow / Variation de trésorerie / Change in cash</t>
  </si>
  <si>
    <t>Bilan Economique / Balance Sheet</t>
  </si>
  <si>
    <t>Immobilisations Nettes</t>
  </si>
  <si>
    <t>BFR / Besoin en Fonds de Roulement</t>
  </si>
  <si>
    <t>Stocks</t>
  </si>
  <si>
    <t>Créances Clients</t>
  </si>
  <si>
    <t>Dettes Fournisseurs</t>
  </si>
  <si>
    <t>Trésorerie Nette / (Dette Nette)</t>
  </si>
  <si>
    <t>Trésorerie Disponible</t>
  </si>
  <si>
    <t>Dettes Financières</t>
  </si>
  <si>
    <t>Capitaux Propres</t>
  </si>
  <si>
    <t>Capital Social</t>
  </si>
  <si>
    <t>Réserves et Résultats Cumulés</t>
  </si>
  <si>
    <t>Check</t>
  </si>
  <si>
    <t>Année</t>
  </si>
  <si>
    <t>Mois</t>
  </si>
  <si>
    <t>SOMME.SI.ENS / SUMIFS</t>
  </si>
  <si>
    <t>Business Plan Perigord</t>
    <phoneticPr fontId="6" type="noConversion"/>
  </si>
  <si>
    <t>Encaissement des vendues</t>
    <phoneticPr fontId="6" type="noConversion"/>
  </si>
  <si>
    <t>Décaissement des achetées</t>
    <phoneticPr fontId="6" type="noConversion"/>
  </si>
  <si>
    <t>Hypothèses d'invertissement :</t>
    <phoneticPr fontId="6" type="noConversion"/>
  </si>
  <si>
    <t>Ordinateur</t>
    <phoneticPr fontId="6" type="noConversion"/>
  </si>
  <si>
    <t>Logiciel #1</t>
    <phoneticPr fontId="6" type="noConversion"/>
  </si>
  <si>
    <t>Logiciel #2</t>
    <phoneticPr fontId="6" type="noConversion"/>
  </si>
  <si>
    <t>Montant (eur)</t>
    <phoneticPr fontId="6" type="noConversion"/>
  </si>
  <si>
    <t>Durée (a)</t>
    <phoneticPr fontId="6" type="noConversion"/>
  </si>
  <si>
    <t>Durée (m)</t>
    <phoneticPr fontId="6" type="noConversion"/>
  </si>
  <si>
    <t>Amort. (eur)</t>
    <phoneticPr fontId="6" type="noConversion"/>
  </si>
  <si>
    <t>Date Inv.</t>
    <phoneticPr fontId="6" type="noConversion"/>
  </si>
  <si>
    <t>Date Fin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</si>
</sst>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[$-40C]mmm\-yy;@"/>
    <numFmt numFmtId="178" formatCode="#,##0_);\(#,##0\);\-_)"/>
  </numFmts>
  <fonts count="10">
    <font>
      <sz val="11"/>
      <color theme="1"/>
      <name val="等线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4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sz val="9"/>
      <name val="等线"/>
      <family val="3"/>
      <charset val="134"/>
      <scheme val="minor"/>
    </font>
    <font>
      <b/>
      <sz val="10"/>
      <name val="Segoe UI"/>
      <family val="2"/>
    </font>
    <font>
      <sz val="10"/>
      <name val="Segoe UI"/>
      <family val="2"/>
    </font>
    <font>
      <b/>
      <sz val="11"/>
      <color theme="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2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178" fontId="1" fillId="0" borderId="0" xfId="0" applyNumberFormat="1" applyFont="1" applyAlignment="1">
      <alignment vertical="center"/>
    </xf>
    <xf numFmtId="178" fontId="1" fillId="4" borderId="0" xfId="0" applyNumberFormat="1" applyFont="1" applyFill="1" applyAlignment="1">
      <alignment vertical="center"/>
    </xf>
    <xf numFmtId="178" fontId="2" fillId="0" borderId="0" xfId="0" applyNumberFormat="1" applyFont="1" applyAlignment="1">
      <alignment vertical="center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178" fontId="2" fillId="6" borderId="0" xfId="0" applyNumberFormat="1" applyFont="1" applyFill="1" applyAlignment="1">
      <alignment vertical="center"/>
    </xf>
    <xf numFmtId="178" fontId="2" fillId="4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178" fontId="5" fillId="0" borderId="0" xfId="0" applyNumberFormat="1" applyFont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178" fontId="5" fillId="0" borderId="0" xfId="0" applyNumberFormat="1" applyFont="1" applyAlignment="1">
      <alignment vertical="center"/>
    </xf>
    <xf numFmtId="178" fontId="1" fillId="0" borderId="0" xfId="0" applyNumberFormat="1" applyFont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7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7" borderId="0" xfId="0" applyNumberFormat="1" applyFont="1" applyFill="1" applyAlignment="1">
      <alignment vertical="center"/>
    </xf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A192-2DF1-492E-B0A7-2A97181FB18B}">
  <dimension ref="B2:AQ80"/>
  <sheetViews>
    <sheetView showGridLines="0" topLeftCell="A56" zoomScaleNormal="100" workbookViewId="0">
      <pane xSplit="3" topLeftCell="D1" activePane="topRight" state="frozen"/>
      <selection pane="topRight" activeCell="A56" sqref="A56:XFD80"/>
    </sheetView>
  </sheetViews>
  <sheetFormatPr defaultColWidth="11.5546875" defaultRowHeight="15" customHeight="1"/>
  <cols>
    <col min="1" max="1" width="2.5546875" style="1" customWidth="1"/>
    <col min="2" max="2" width="40.109375" style="1" customWidth="1"/>
    <col min="3" max="16384" width="11.5546875" style="1"/>
  </cols>
  <sheetData>
    <row r="2" spans="2:7" ht="15" customHeight="1">
      <c r="B2" s="3" t="s">
        <v>0</v>
      </c>
    </row>
    <row r="3" spans="2:7" ht="15" customHeight="1">
      <c r="B3" s="4"/>
      <c r="C3" s="4"/>
      <c r="D3" s="13" t="s">
        <v>24</v>
      </c>
      <c r="E3" s="2" t="s">
        <v>26</v>
      </c>
      <c r="G3" s="14">
        <v>10000</v>
      </c>
    </row>
    <row r="4" spans="2:7" ht="15" customHeight="1">
      <c r="D4" s="13" t="s">
        <v>25</v>
      </c>
      <c r="E4" s="2" t="s">
        <v>27</v>
      </c>
      <c r="G4" s="14">
        <v>-10000</v>
      </c>
    </row>
    <row r="5" spans="2:7" ht="15" customHeight="1">
      <c r="B5" s="2" t="s">
        <v>1</v>
      </c>
      <c r="G5" s="14">
        <v>0</v>
      </c>
    </row>
    <row r="6" spans="2:7" ht="15" customHeight="1">
      <c r="B6" s="1" t="s">
        <v>2</v>
      </c>
    </row>
    <row r="8" spans="2:7" ht="15" customHeight="1">
      <c r="B8" s="5" t="s">
        <v>3</v>
      </c>
    </row>
    <row r="9" spans="2:7" ht="15" customHeight="1">
      <c r="B9" s="1" t="s">
        <v>4</v>
      </c>
    </row>
    <row r="10" spans="2:7" ht="15" customHeight="1">
      <c r="B10" s="1" t="s">
        <v>5</v>
      </c>
    </row>
    <row r="12" spans="2:7" ht="15" customHeight="1">
      <c r="B12" s="5" t="s">
        <v>17</v>
      </c>
    </row>
    <row r="13" spans="2:7" ht="15" customHeight="1">
      <c r="B13" s="1" t="s">
        <v>18</v>
      </c>
      <c r="C13" s="7"/>
    </row>
    <row r="14" spans="2:7" ht="15" customHeight="1">
      <c r="B14" s="1" t="s">
        <v>21</v>
      </c>
      <c r="C14" s="11"/>
    </row>
    <row r="16" spans="2:7" ht="15" customHeight="1">
      <c r="B16" s="5" t="s">
        <v>6</v>
      </c>
      <c r="E16" s="5" t="s">
        <v>12</v>
      </c>
    </row>
    <row r="17" spans="2:43" ht="15" customHeight="1">
      <c r="B17" s="1" t="s">
        <v>7</v>
      </c>
      <c r="C17" s="7">
        <v>10</v>
      </c>
      <c r="E17" s="1" t="s">
        <v>13</v>
      </c>
    </row>
    <row r="18" spans="2:43" ht="15" customHeight="1">
      <c r="B18" s="1" t="s">
        <v>8</v>
      </c>
      <c r="C18" s="6">
        <v>6.5</v>
      </c>
      <c r="E18" s="1" t="s">
        <v>14</v>
      </c>
    </row>
    <row r="19" spans="2:43" ht="15" customHeight="1">
      <c r="B19" s="1" t="s">
        <v>11</v>
      </c>
      <c r="C19" s="6">
        <v>700</v>
      </c>
      <c r="E19" s="1" t="s">
        <v>15</v>
      </c>
    </row>
    <row r="20" spans="2:43" ht="15" customHeight="1">
      <c r="B20" s="1" t="s">
        <v>9</v>
      </c>
      <c r="C20" s="6">
        <v>22</v>
      </c>
      <c r="E20" s="1" t="s">
        <v>16</v>
      </c>
    </row>
    <row r="21" spans="2:43" ht="15" customHeight="1">
      <c r="B21" s="1" t="s">
        <v>10</v>
      </c>
      <c r="C21" s="6">
        <v>22</v>
      </c>
    </row>
    <row r="22" spans="2:43" ht="15" customHeight="1">
      <c r="B22" s="1" t="s">
        <v>45</v>
      </c>
      <c r="C22" s="23">
        <v>3200</v>
      </c>
      <c r="AO22" s="1" t="s">
        <v>62</v>
      </c>
    </row>
    <row r="24" spans="2:43" ht="15" customHeight="1">
      <c r="B24" s="8" t="s">
        <v>19</v>
      </c>
      <c r="C24" s="8"/>
      <c r="D24" s="10">
        <v>43831</v>
      </c>
      <c r="E24" s="9">
        <f>EDATE(D24,1)</f>
        <v>43862</v>
      </c>
      <c r="F24" s="9">
        <f>EDATE(E24,1)</f>
        <v>43891</v>
      </c>
      <c r="G24" s="9">
        <f t="shared" ref="G24:AM24" si="0">EDATE(F24,1)</f>
        <v>43922</v>
      </c>
      <c r="H24" s="9">
        <f t="shared" si="0"/>
        <v>43952</v>
      </c>
      <c r="I24" s="9">
        <f t="shared" si="0"/>
        <v>43983</v>
      </c>
      <c r="J24" s="9">
        <f t="shared" si="0"/>
        <v>44013</v>
      </c>
      <c r="K24" s="9">
        <f t="shared" si="0"/>
        <v>44044</v>
      </c>
      <c r="L24" s="9">
        <f t="shared" si="0"/>
        <v>44075</v>
      </c>
      <c r="M24" s="9">
        <f t="shared" si="0"/>
        <v>44105</v>
      </c>
      <c r="N24" s="9">
        <f t="shared" si="0"/>
        <v>44136</v>
      </c>
      <c r="O24" s="9">
        <f t="shared" si="0"/>
        <v>44166</v>
      </c>
      <c r="P24" s="9">
        <f t="shared" si="0"/>
        <v>44197</v>
      </c>
      <c r="Q24" s="9">
        <f t="shared" si="0"/>
        <v>44228</v>
      </c>
      <c r="R24" s="9">
        <f t="shared" si="0"/>
        <v>44256</v>
      </c>
      <c r="S24" s="9">
        <f t="shared" si="0"/>
        <v>44287</v>
      </c>
      <c r="T24" s="9">
        <f t="shared" si="0"/>
        <v>44317</v>
      </c>
      <c r="U24" s="9">
        <f t="shared" si="0"/>
        <v>44348</v>
      </c>
      <c r="V24" s="9">
        <f t="shared" si="0"/>
        <v>44378</v>
      </c>
      <c r="W24" s="9">
        <f t="shared" si="0"/>
        <v>44409</v>
      </c>
      <c r="X24" s="9">
        <f t="shared" si="0"/>
        <v>44440</v>
      </c>
      <c r="Y24" s="9">
        <f t="shared" si="0"/>
        <v>44470</v>
      </c>
      <c r="Z24" s="9">
        <f t="shared" si="0"/>
        <v>44501</v>
      </c>
      <c r="AA24" s="9">
        <f t="shared" si="0"/>
        <v>44531</v>
      </c>
      <c r="AB24" s="9">
        <f t="shared" si="0"/>
        <v>44562</v>
      </c>
      <c r="AC24" s="9">
        <f t="shared" si="0"/>
        <v>44593</v>
      </c>
      <c r="AD24" s="9">
        <f t="shared" si="0"/>
        <v>44621</v>
      </c>
      <c r="AE24" s="9">
        <f t="shared" si="0"/>
        <v>44652</v>
      </c>
      <c r="AF24" s="9">
        <f t="shared" si="0"/>
        <v>44682</v>
      </c>
      <c r="AG24" s="9">
        <f t="shared" si="0"/>
        <v>44713</v>
      </c>
      <c r="AH24" s="9">
        <f t="shared" si="0"/>
        <v>44743</v>
      </c>
      <c r="AI24" s="9">
        <f t="shared" si="0"/>
        <v>44774</v>
      </c>
      <c r="AJ24" s="9">
        <f t="shared" si="0"/>
        <v>44805</v>
      </c>
      <c r="AK24" s="9">
        <f t="shared" si="0"/>
        <v>44835</v>
      </c>
      <c r="AL24" s="9">
        <f t="shared" si="0"/>
        <v>44866</v>
      </c>
      <c r="AM24" s="9">
        <f t="shared" si="0"/>
        <v>44896</v>
      </c>
      <c r="AO24" s="26">
        <f>YEAR(D24)</f>
        <v>2020</v>
      </c>
      <c r="AP24" s="27">
        <f>AO24+1</f>
        <v>2021</v>
      </c>
      <c r="AQ24" s="27">
        <f>AP24+1</f>
        <v>2022</v>
      </c>
    </row>
    <row r="25" spans="2:43" ht="15" customHeight="1">
      <c r="AO25" s="21" t="str">
        <f ca="1">_xlfn.FORMULATEXT(AO24)</f>
        <v>=YEAR(D24)</v>
      </c>
    </row>
    <row r="26" spans="2:43" ht="15" customHeight="1">
      <c r="B26" s="1" t="s">
        <v>20</v>
      </c>
      <c r="D26" s="15">
        <f>C20</f>
        <v>22</v>
      </c>
      <c r="E26" s="14">
        <f>D26+$C21</f>
        <v>44</v>
      </c>
      <c r="F26" s="14">
        <f>E26+$C21</f>
        <v>66</v>
      </c>
      <c r="G26" s="14">
        <f t="shared" ref="G26:AM26" si="1">F26+$C21</f>
        <v>88</v>
      </c>
      <c r="H26" s="14">
        <f t="shared" si="1"/>
        <v>110</v>
      </c>
      <c r="I26" s="14">
        <f t="shared" si="1"/>
        <v>132</v>
      </c>
      <c r="J26" s="14">
        <f t="shared" si="1"/>
        <v>154</v>
      </c>
      <c r="K26" s="14">
        <f t="shared" si="1"/>
        <v>176</v>
      </c>
      <c r="L26" s="14">
        <f t="shared" si="1"/>
        <v>198</v>
      </c>
      <c r="M26" s="14">
        <f t="shared" si="1"/>
        <v>220</v>
      </c>
      <c r="N26" s="14">
        <f t="shared" si="1"/>
        <v>242</v>
      </c>
      <c r="O26" s="14">
        <f t="shared" si="1"/>
        <v>264</v>
      </c>
      <c r="P26" s="14">
        <f t="shared" si="1"/>
        <v>286</v>
      </c>
      <c r="Q26" s="14">
        <f t="shared" si="1"/>
        <v>308</v>
      </c>
      <c r="R26" s="14">
        <f t="shared" si="1"/>
        <v>330</v>
      </c>
      <c r="S26" s="14">
        <f t="shared" si="1"/>
        <v>352</v>
      </c>
      <c r="T26" s="14">
        <f t="shared" si="1"/>
        <v>374</v>
      </c>
      <c r="U26" s="14">
        <f t="shared" si="1"/>
        <v>396</v>
      </c>
      <c r="V26" s="14">
        <f t="shared" si="1"/>
        <v>418</v>
      </c>
      <c r="W26" s="14">
        <f t="shared" si="1"/>
        <v>440</v>
      </c>
      <c r="X26" s="14">
        <f t="shared" si="1"/>
        <v>462</v>
      </c>
      <c r="Y26" s="14">
        <f t="shared" si="1"/>
        <v>484</v>
      </c>
      <c r="Z26" s="14">
        <f t="shared" si="1"/>
        <v>506</v>
      </c>
      <c r="AA26" s="14">
        <f t="shared" si="1"/>
        <v>528</v>
      </c>
      <c r="AB26" s="14">
        <f t="shared" si="1"/>
        <v>550</v>
      </c>
      <c r="AC26" s="14">
        <f t="shared" si="1"/>
        <v>572</v>
      </c>
      <c r="AD26" s="14">
        <f t="shared" si="1"/>
        <v>594</v>
      </c>
      <c r="AE26" s="14">
        <f t="shared" si="1"/>
        <v>616</v>
      </c>
      <c r="AF26" s="14">
        <f t="shared" si="1"/>
        <v>638</v>
      </c>
      <c r="AG26" s="14">
        <f t="shared" si="1"/>
        <v>660</v>
      </c>
      <c r="AH26" s="14">
        <f t="shared" si="1"/>
        <v>682</v>
      </c>
      <c r="AI26" s="14">
        <f t="shared" si="1"/>
        <v>704</v>
      </c>
      <c r="AJ26" s="14">
        <f t="shared" si="1"/>
        <v>726</v>
      </c>
      <c r="AK26" s="14">
        <f t="shared" si="1"/>
        <v>748</v>
      </c>
      <c r="AL26" s="14">
        <f t="shared" si="1"/>
        <v>770</v>
      </c>
      <c r="AM26" s="14">
        <f t="shared" si="1"/>
        <v>792</v>
      </c>
      <c r="AO26" s="14">
        <f>SUMIFS($D26:$AM26,$D$28:$AM$28,AO$24)</f>
        <v>1716</v>
      </c>
      <c r="AP26" s="14">
        <f t="shared" ref="AP26:AQ26" si="2">SUMIFS($D26:$AM26,$D$28:$AM$28,AP$24)</f>
        <v>4884</v>
      </c>
      <c r="AQ26" s="14">
        <f t="shared" si="2"/>
        <v>8052</v>
      </c>
    </row>
    <row r="27" spans="2:43" ht="15" customHeight="1">
      <c r="AO27" s="21" t="str">
        <f ca="1">_xlfn.FORMULATEXT(AO26)</f>
        <v>=SUMIFS($D26:$AM26,$D$28:$AM$28,AO$24)</v>
      </c>
    </row>
    <row r="28" spans="2:43" ht="15" customHeight="1">
      <c r="B28" s="21" t="s">
        <v>60</v>
      </c>
      <c r="D28" s="21">
        <f>YEAR(D24)</f>
        <v>2020</v>
      </c>
      <c r="E28" s="21">
        <f t="shared" ref="E28:AM28" si="3">YEAR(E24)</f>
        <v>2020</v>
      </c>
      <c r="F28" s="21">
        <f t="shared" si="3"/>
        <v>2020</v>
      </c>
      <c r="G28" s="21">
        <f t="shared" si="3"/>
        <v>2020</v>
      </c>
      <c r="H28" s="21">
        <f t="shared" si="3"/>
        <v>2020</v>
      </c>
      <c r="I28" s="21">
        <f t="shared" si="3"/>
        <v>2020</v>
      </c>
      <c r="J28" s="21">
        <f t="shared" si="3"/>
        <v>2020</v>
      </c>
      <c r="K28" s="21">
        <f t="shared" si="3"/>
        <v>2020</v>
      </c>
      <c r="L28" s="21">
        <f t="shared" si="3"/>
        <v>2020</v>
      </c>
      <c r="M28" s="21">
        <f t="shared" si="3"/>
        <v>2020</v>
      </c>
      <c r="N28" s="21">
        <f t="shared" si="3"/>
        <v>2020</v>
      </c>
      <c r="O28" s="21">
        <f t="shared" si="3"/>
        <v>2020</v>
      </c>
      <c r="P28" s="21">
        <f t="shared" si="3"/>
        <v>2021</v>
      </c>
      <c r="Q28" s="21">
        <f t="shared" si="3"/>
        <v>2021</v>
      </c>
      <c r="R28" s="21">
        <f t="shared" si="3"/>
        <v>2021</v>
      </c>
      <c r="S28" s="21">
        <f t="shared" si="3"/>
        <v>2021</v>
      </c>
      <c r="T28" s="21">
        <f t="shared" si="3"/>
        <v>2021</v>
      </c>
      <c r="U28" s="21">
        <f t="shared" si="3"/>
        <v>2021</v>
      </c>
      <c r="V28" s="21">
        <f t="shared" si="3"/>
        <v>2021</v>
      </c>
      <c r="W28" s="21">
        <f t="shared" si="3"/>
        <v>2021</v>
      </c>
      <c r="X28" s="21">
        <f t="shared" si="3"/>
        <v>2021</v>
      </c>
      <c r="Y28" s="21">
        <f t="shared" si="3"/>
        <v>2021</v>
      </c>
      <c r="Z28" s="21">
        <f t="shared" si="3"/>
        <v>2021</v>
      </c>
      <c r="AA28" s="21">
        <f t="shared" si="3"/>
        <v>2021</v>
      </c>
      <c r="AB28" s="21">
        <f t="shared" si="3"/>
        <v>2022</v>
      </c>
      <c r="AC28" s="21">
        <f t="shared" si="3"/>
        <v>2022</v>
      </c>
      <c r="AD28" s="21">
        <f t="shared" si="3"/>
        <v>2022</v>
      </c>
      <c r="AE28" s="21">
        <f t="shared" si="3"/>
        <v>2022</v>
      </c>
      <c r="AF28" s="21">
        <f t="shared" si="3"/>
        <v>2022</v>
      </c>
      <c r="AG28" s="21">
        <f t="shared" si="3"/>
        <v>2022</v>
      </c>
      <c r="AH28" s="21">
        <f t="shared" si="3"/>
        <v>2022</v>
      </c>
      <c r="AI28" s="21">
        <f t="shared" si="3"/>
        <v>2022</v>
      </c>
      <c r="AJ28" s="21">
        <f t="shared" si="3"/>
        <v>2022</v>
      </c>
      <c r="AK28" s="21">
        <f t="shared" si="3"/>
        <v>2022</v>
      </c>
      <c r="AL28" s="21">
        <f t="shared" si="3"/>
        <v>2022</v>
      </c>
      <c r="AM28" s="21">
        <f t="shared" si="3"/>
        <v>2022</v>
      </c>
    </row>
    <row r="29" spans="2:43" ht="15" customHeight="1">
      <c r="B29" s="21" t="s">
        <v>61</v>
      </c>
      <c r="D29" s="21">
        <f>MONTH(D24)</f>
        <v>1</v>
      </c>
      <c r="E29" s="21">
        <f t="shared" ref="E29:AM29" si="4">MONTH(E24)</f>
        <v>2</v>
      </c>
      <c r="F29" s="21">
        <f t="shared" si="4"/>
        <v>3</v>
      </c>
      <c r="G29" s="21">
        <f t="shared" si="4"/>
        <v>4</v>
      </c>
      <c r="H29" s="21">
        <f t="shared" si="4"/>
        <v>5</v>
      </c>
      <c r="I29" s="21">
        <f t="shared" si="4"/>
        <v>6</v>
      </c>
      <c r="J29" s="21">
        <f t="shared" si="4"/>
        <v>7</v>
      </c>
      <c r="K29" s="21">
        <f t="shared" si="4"/>
        <v>8</v>
      </c>
      <c r="L29" s="21">
        <f t="shared" si="4"/>
        <v>9</v>
      </c>
      <c r="M29" s="21">
        <f t="shared" si="4"/>
        <v>10</v>
      </c>
      <c r="N29" s="21">
        <f t="shared" si="4"/>
        <v>11</v>
      </c>
      <c r="O29" s="21">
        <f t="shared" si="4"/>
        <v>12</v>
      </c>
      <c r="P29" s="21">
        <f t="shared" si="4"/>
        <v>1</v>
      </c>
      <c r="Q29" s="21">
        <f t="shared" si="4"/>
        <v>2</v>
      </c>
      <c r="R29" s="21">
        <f t="shared" si="4"/>
        <v>3</v>
      </c>
      <c r="S29" s="21">
        <f t="shared" si="4"/>
        <v>4</v>
      </c>
      <c r="T29" s="21">
        <f t="shared" si="4"/>
        <v>5</v>
      </c>
      <c r="U29" s="21">
        <f t="shared" si="4"/>
        <v>6</v>
      </c>
      <c r="V29" s="21">
        <f t="shared" si="4"/>
        <v>7</v>
      </c>
      <c r="W29" s="21">
        <f t="shared" si="4"/>
        <v>8</v>
      </c>
      <c r="X29" s="21">
        <f t="shared" si="4"/>
        <v>9</v>
      </c>
      <c r="Y29" s="21">
        <f t="shared" si="4"/>
        <v>10</v>
      </c>
      <c r="Z29" s="21">
        <f t="shared" si="4"/>
        <v>11</v>
      </c>
      <c r="AA29" s="21">
        <f t="shared" si="4"/>
        <v>12</v>
      </c>
      <c r="AB29" s="21">
        <f t="shared" si="4"/>
        <v>1</v>
      </c>
      <c r="AC29" s="21">
        <f t="shared" si="4"/>
        <v>2</v>
      </c>
      <c r="AD29" s="21">
        <f t="shared" si="4"/>
        <v>3</v>
      </c>
      <c r="AE29" s="21">
        <f t="shared" si="4"/>
        <v>4</v>
      </c>
      <c r="AF29" s="21">
        <f t="shared" si="4"/>
        <v>5</v>
      </c>
      <c r="AG29" s="21">
        <f t="shared" si="4"/>
        <v>6</v>
      </c>
      <c r="AH29" s="21">
        <f t="shared" si="4"/>
        <v>7</v>
      </c>
      <c r="AI29" s="21">
        <f t="shared" si="4"/>
        <v>8</v>
      </c>
      <c r="AJ29" s="21">
        <f t="shared" si="4"/>
        <v>9</v>
      </c>
      <c r="AK29" s="21">
        <f t="shared" si="4"/>
        <v>10</v>
      </c>
      <c r="AL29" s="21">
        <f t="shared" si="4"/>
        <v>11</v>
      </c>
      <c r="AM29" s="21">
        <f t="shared" si="4"/>
        <v>12</v>
      </c>
    </row>
    <row r="31" spans="2:43" ht="15" customHeight="1">
      <c r="B31" s="8" t="s">
        <v>22</v>
      </c>
      <c r="C31" s="8"/>
      <c r="D31" s="12">
        <f>D$24</f>
        <v>43831</v>
      </c>
      <c r="E31" s="12">
        <f t="shared" ref="E31:AM31" si="5">E$24</f>
        <v>43862</v>
      </c>
      <c r="F31" s="12">
        <f t="shared" si="5"/>
        <v>43891</v>
      </c>
      <c r="G31" s="12">
        <f t="shared" si="5"/>
        <v>43922</v>
      </c>
      <c r="H31" s="12">
        <f t="shared" si="5"/>
        <v>43952</v>
      </c>
      <c r="I31" s="12">
        <f t="shared" si="5"/>
        <v>43983</v>
      </c>
      <c r="J31" s="12">
        <f t="shared" si="5"/>
        <v>44013</v>
      </c>
      <c r="K31" s="12">
        <f t="shared" si="5"/>
        <v>44044</v>
      </c>
      <c r="L31" s="12">
        <f t="shared" si="5"/>
        <v>44075</v>
      </c>
      <c r="M31" s="12">
        <f t="shared" si="5"/>
        <v>44105</v>
      </c>
      <c r="N31" s="12">
        <f t="shared" si="5"/>
        <v>44136</v>
      </c>
      <c r="O31" s="12">
        <f t="shared" si="5"/>
        <v>44166</v>
      </c>
      <c r="P31" s="12">
        <f t="shared" si="5"/>
        <v>44197</v>
      </c>
      <c r="Q31" s="12">
        <f t="shared" si="5"/>
        <v>44228</v>
      </c>
      <c r="R31" s="12">
        <f t="shared" si="5"/>
        <v>44256</v>
      </c>
      <c r="S31" s="12">
        <f t="shared" si="5"/>
        <v>44287</v>
      </c>
      <c r="T31" s="12">
        <f t="shared" si="5"/>
        <v>44317</v>
      </c>
      <c r="U31" s="12">
        <f t="shared" si="5"/>
        <v>44348</v>
      </c>
      <c r="V31" s="12">
        <f t="shared" si="5"/>
        <v>44378</v>
      </c>
      <c r="W31" s="12">
        <f t="shared" si="5"/>
        <v>44409</v>
      </c>
      <c r="X31" s="12">
        <f t="shared" si="5"/>
        <v>44440</v>
      </c>
      <c r="Y31" s="12">
        <f t="shared" si="5"/>
        <v>44470</v>
      </c>
      <c r="Z31" s="12">
        <f t="shared" si="5"/>
        <v>44501</v>
      </c>
      <c r="AA31" s="12">
        <f t="shared" si="5"/>
        <v>44531</v>
      </c>
      <c r="AB31" s="12">
        <f t="shared" si="5"/>
        <v>44562</v>
      </c>
      <c r="AC31" s="12">
        <f t="shared" si="5"/>
        <v>44593</v>
      </c>
      <c r="AD31" s="12">
        <f t="shared" si="5"/>
        <v>44621</v>
      </c>
      <c r="AE31" s="12">
        <f t="shared" si="5"/>
        <v>44652</v>
      </c>
      <c r="AF31" s="12">
        <f t="shared" si="5"/>
        <v>44682</v>
      </c>
      <c r="AG31" s="12">
        <f t="shared" si="5"/>
        <v>44713</v>
      </c>
      <c r="AH31" s="12">
        <f t="shared" si="5"/>
        <v>44743</v>
      </c>
      <c r="AI31" s="12">
        <f t="shared" si="5"/>
        <v>44774</v>
      </c>
      <c r="AJ31" s="12">
        <f t="shared" si="5"/>
        <v>44805</v>
      </c>
      <c r="AK31" s="12">
        <f t="shared" si="5"/>
        <v>44835</v>
      </c>
      <c r="AL31" s="12">
        <f t="shared" si="5"/>
        <v>44866</v>
      </c>
      <c r="AM31" s="12">
        <f t="shared" si="5"/>
        <v>44896</v>
      </c>
      <c r="AO31" s="27">
        <f>AO$24</f>
        <v>2020</v>
      </c>
      <c r="AP31" s="27">
        <f t="shared" ref="AP31:AQ31" si="6">AP$24</f>
        <v>2021</v>
      </c>
      <c r="AQ31" s="27">
        <f t="shared" si="6"/>
        <v>2022</v>
      </c>
    </row>
    <row r="32" spans="2:43" ht="15" customHeight="1">
      <c r="AO32" s="21" t="str">
        <f ca="1">_xlfn.FORMULATEXT(AO31)</f>
        <v>=AO$24</v>
      </c>
    </row>
    <row r="33" spans="2:43" ht="15" customHeight="1">
      <c r="B33" s="1" t="s">
        <v>23</v>
      </c>
      <c r="D33" s="14">
        <f t="shared" ref="D33:AM33" si="7">$C17*D26</f>
        <v>220</v>
      </c>
      <c r="E33" s="14">
        <f t="shared" si="7"/>
        <v>440</v>
      </c>
      <c r="F33" s="14">
        <f t="shared" si="7"/>
        <v>660</v>
      </c>
      <c r="G33" s="14">
        <f t="shared" si="7"/>
        <v>880</v>
      </c>
      <c r="H33" s="14">
        <f t="shared" si="7"/>
        <v>1100</v>
      </c>
      <c r="I33" s="14">
        <f t="shared" si="7"/>
        <v>1320</v>
      </c>
      <c r="J33" s="14">
        <f t="shared" si="7"/>
        <v>1540</v>
      </c>
      <c r="K33" s="14">
        <f t="shared" si="7"/>
        <v>1760</v>
      </c>
      <c r="L33" s="14">
        <f t="shared" si="7"/>
        <v>1980</v>
      </c>
      <c r="M33" s="14">
        <f t="shared" si="7"/>
        <v>2200</v>
      </c>
      <c r="N33" s="14">
        <f t="shared" si="7"/>
        <v>2420</v>
      </c>
      <c r="O33" s="14">
        <f t="shared" si="7"/>
        <v>2640</v>
      </c>
      <c r="P33" s="14">
        <f t="shared" si="7"/>
        <v>2860</v>
      </c>
      <c r="Q33" s="14">
        <f t="shared" si="7"/>
        <v>3080</v>
      </c>
      <c r="R33" s="14">
        <f t="shared" si="7"/>
        <v>3300</v>
      </c>
      <c r="S33" s="14">
        <f t="shared" si="7"/>
        <v>3520</v>
      </c>
      <c r="T33" s="14">
        <f t="shared" si="7"/>
        <v>3740</v>
      </c>
      <c r="U33" s="14">
        <f t="shared" si="7"/>
        <v>3960</v>
      </c>
      <c r="V33" s="14">
        <f t="shared" si="7"/>
        <v>4180</v>
      </c>
      <c r="W33" s="14">
        <f t="shared" si="7"/>
        <v>4400</v>
      </c>
      <c r="X33" s="14">
        <f t="shared" si="7"/>
        <v>4620</v>
      </c>
      <c r="Y33" s="14">
        <f t="shared" si="7"/>
        <v>4840</v>
      </c>
      <c r="Z33" s="14">
        <f t="shared" si="7"/>
        <v>5060</v>
      </c>
      <c r="AA33" s="14">
        <f t="shared" si="7"/>
        <v>5280</v>
      </c>
      <c r="AB33" s="14">
        <f t="shared" si="7"/>
        <v>5500</v>
      </c>
      <c r="AC33" s="14">
        <f t="shared" si="7"/>
        <v>5720</v>
      </c>
      <c r="AD33" s="14">
        <f t="shared" si="7"/>
        <v>5940</v>
      </c>
      <c r="AE33" s="14">
        <f t="shared" si="7"/>
        <v>6160</v>
      </c>
      <c r="AF33" s="14">
        <f t="shared" si="7"/>
        <v>6380</v>
      </c>
      <c r="AG33" s="14">
        <f t="shared" si="7"/>
        <v>6600</v>
      </c>
      <c r="AH33" s="14">
        <f t="shared" si="7"/>
        <v>6820</v>
      </c>
      <c r="AI33" s="14">
        <f t="shared" si="7"/>
        <v>7040</v>
      </c>
      <c r="AJ33" s="14">
        <f t="shared" si="7"/>
        <v>7260</v>
      </c>
      <c r="AK33" s="14">
        <f t="shared" si="7"/>
        <v>7480</v>
      </c>
      <c r="AL33" s="14">
        <f t="shared" si="7"/>
        <v>7700</v>
      </c>
      <c r="AM33" s="14">
        <f t="shared" si="7"/>
        <v>7920</v>
      </c>
      <c r="AO33" s="14">
        <f>SUMIFS($D33:$AM33,$D$28:$AM$28,AO$24)</f>
        <v>17160</v>
      </c>
      <c r="AP33" s="14">
        <f t="shared" ref="AP33:AQ34" si="8">SUMIFS($D33:$AM33,$D$28:$AM$28,AP$24)</f>
        <v>48840</v>
      </c>
      <c r="AQ33" s="14">
        <f t="shared" si="8"/>
        <v>80520</v>
      </c>
    </row>
    <row r="34" spans="2:43" ht="15" customHeight="1">
      <c r="B34" s="1" t="s">
        <v>28</v>
      </c>
      <c r="D34" s="14">
        <f t="shared" ref="D34:AM34" si="9">-$C18*D26</f>
        <v>-143</v>
      </c>
      <c r="E34" s="14">
        <f t="shared" si="9"/>
        <v>-286</v>
      </c>
      <c r="F34" s="14">
        <f t="shared" si="9"/>
        <v>-429</v>
      </c>
      <c r="G34" s="14">
        <f t="shared" si="9"/>
        <v>-572</v>
      </c>
      <c r="H34" s="14">
        <f t="shared" si="9"/>
        <v>-715</v>
      </c>
      <c r="I34" s="14">
        <f t="shared" si="9"/>
        <v>-858</v>
      </c>
      <c r="J34" s="14">
        <f t="shared" si="9"/>
        <v>-1001</v>
      </c>
      <c r="K34" s="14">
        <f t="shared" si="9"/>
        <v>-1144</v>
      </c>
      <c r="L34" s="14">
        <f t="shared" si="9"/>
        <v>-1287</v>
      </c>
      <c r="M34" s="14">
        <f t="shared" si="9"/>
        <v>-1430</v>
      </c>
      <c r="N34" s="14">
        <f t="shared" si="9"/>
        <v>-1573</v>
      </c>
      <c r="O34" s="14">
        <f t="shared" si="9"/>
        <v>-1716</v>
      </c>
      <c r="P34" s="14">
        <f t="shared" si="9"/>
        <v>-1859</v>
      </c>
      <c r="Q34" s="14">
        <f t="shared" si="9"/>
        <v>-2002</v>
      </c>
      <c r="R34" s="14">
        <f t="shared" si="9"/>
        <v>-2145</v>
      </c>
      <c r="S34" s="14">
        <f t="shared" si="9"/>
        <v>-2288</v>
      </c>
      <c r="T34" s="14">
        <f t="shared" si="9"/>
        <v>-2431</v>
      </c>
      <c r="U34" s="14">
        <f t="shared" si="9"/>
        <v>-2574</v>
      </c>
      <c r="V34" s="14">
        <f t="shared" si="9"/>
        <v>-2717</v>
      </c>
      <c r="W34" s="14">
        <f t="shared" si="9"/>
        <v>-2860</v>
      </c>
      <c r="X34" s="14">
        <f t="shared" si="9"/>
        <v>-3003</v>
      </c>
      <c r="Y34" s="14">
        <f t="shared" si="9"/>
        <v>-3146</v>
      </c>
      <c r="Z34" s="14">
        <f t="shared" si="9"/>
        <v>-3289</v>
      </c>
      <c r="AA34" s="14">
        <f t="shared" si="9"/>
        <v>-3432</v>
      </c>
      <c r="AB34" s="14">
        <f t="shared" si="9"/>
        <v>-3575</v>
      </c>
      <c r="AC34" s="14">
        <f t="shared" si="9"/>
        <v>-3718</v>
      </c>
      <c r="AD34" s="14">
        <f t="shared" si="9"/>
        <v>-3861</v>
      </c>
      <c r="AE34" s="14">
        <f t="shared" si="9"/>
        <v>-4004</v>
      </c>
      <c r="AF34" s="14">
        <f t="shared" si="9"/>
        <v>-4147</v>
      </c>
      <c r="AG34" s="14">
        <f t="shared" si="9"/>
        <v>-4290</v>
      </c>
      <c r="AH34" s="14">
        <f t="shared" si="9"/>
        <v>-4433</v>
      </c>
      <c r="AI34" s="14">
        <f t="shared" si="9"/>
        <v>-4576</v>
      </c>
      <c r="AJ34" s="14">
        <f t="shared" si="9"/>
        <v>-4719</v>
      </c>
      <c r="AK34" s="14">
        <f t="shared" si="9"/>
        <v>-4862</v>
      </c>
      <c r="AL34" s="14">
        <f t="shared" si="9"/>
        <v>-5005</v>
      </c>
      <c r="AM34" s="14">
        <f t="shared" si="9"/>
        <v>-5148</v>
      </c>
      <c r="AO34" s="14">
        <f>SUMIFS($D34:$AM34,$D$28:$AM$28,AO$24)</f>
        <v>-11154</v>
      </c>
      <c r="AP34" s="14">
        <f t="shared" si="8"/>
        <v>-31746</v>
      </c>
      <c r="AQ34" s="14">
        <f t="shared" si="8"/>
        <v>-52338</v>
      </c>
    </row>
    <row r="35" spans="2:43" ht="15" customHeight="1">
      <c r="B35" s="2" t="s">
        <v>29</v>
      </c>
      <c r="C35" s="2"/>
      <c r="D35" s="16">
        <f>SUM(D33:D34)</f>
        <v>77</v>
      </c>
      <c r="E35" s="16">
        <f t="shared" ref="E35:AQ35" si="10">SUM(E33:E34)</f>
        <v>154</v>
      </c>
      <c r="F35" s="16">
        <f t="shared" si="10"/>
        <v>231</v>
      </c>
      <c r="G35" s="16">
        <f t="shared" si="10"/>
        <v>308</v>
      </c>
      <c r="H35" s="16">
        <f t="shared" si="10"/>
        <v>385</v>
      </c>
      <c r="I35" s="16">
        <f t="shared" si="10"/>
        <v>462</v>
      </c>
      <c r="J35" s="16">
        <f t="shared" si="10"/>
        <v>539</v>
      </c>
      <c r="K35" s="16">
        <f t="shared" si="10"/>
        <v>616</v>
      </c>
      <c r="L35" s="16">
        <f t="shared" si="10"/>
        <v>693</v>
      </c>
      <c r="M35" s="16">
        <f t="shared" si="10"/>
        <v>770</v>
      </c>
      <c r="N35" s="16">
        <f t="shared" si="10"/>
        <v>847</v>
      </c>
      <c r="O35" s="16">
        <f t="shared" si="10"/>
        <v>924</v>
      </c>
      <c r="P35" s="16">
        <f t="shared" si="10"/>
        <v>1001</v>
      </c>
      <c r="Q35" s="16">
        <f t="shared" si="10"/>
        <v>1078</v>
      </c>
      <c r="R35" s="16">
        <f t="shared" si="10"/>
        <v>1155</v>
      </c>
      <c r="S35" s="16">
        <f t="shared" si="10"/>
        <v>1232</v>
      </c>
      <c r="T35" s="16">
        <f t="shared" si="10"/>
        <v>1309</v>
      </c>
      <c r="U35" s="16">
        <f t="shared" si="10"/>
        <v>1386</v>
      </c>
      <c r="V35" s="16">
        <f t="shared" si="10"/>
        <v>1463</v>
      </c>
      <c r="W35" s="16">
        <f t="shared" si="10"/>
        <v>1540</v>
      </c>
      <c r="X35" s="16">
        <f t="shared" si="10"/>
        <v>1617</v>
      </c>
      <c r="Y35" s="16">
        <f t="shared" si="10"/>
        <v>1694</v>
      </c>
      <c r="Z35" s="16">
        <f t="shared" si="10"/>
        <v>1771</v>
      </c>
      <c r="AA35" s="16">
        <f t="shared" si="10"/>
        <v>1848</v>
      </c>
      <c r="AB35" s="16">
        <f t="shared" si="10"/>
        <v>1925</v>
      </c>
      <c r="AC35" s="16">
        <f t="shared" si="10"/>
        <v>2002</v>
      </c>
      <c r="AD35" s="16">
        <f t="shared" si="10"/>
        <v>2079</v>
      </c>
      <c r="AE35" s="16">
        <f t="shared" si="10"/>
        <v>2156</v>
      </c>
      <c r="AF35" s="16">
        <f t="shared" si="10"/>
        <v>2233</v>
      </c>
      <c r="AG35" s="16">
        <f t="shared" si="10"/>
        <v>2310</v>
      </c>
      <c r="AH35" s="16">
        <f t="shared" si="10"/>
        <v>2387</v>
      </c>
      <c r="AI35" s="16">
        <f t="shared" si="10"/>
        <v>2464</v>
      </c>
      <c r="AJ35" s="16">
        <f t="shared" si="10"/>
        <v>2541</v>
      </c>
      <c r="AK35" s="16">
        <f t="shared" si="10"/>
        <v>2618</v>
      </c>
      <c r="AL35" s="16">
        <f t="shared" si="10"/>
        <v>2695</v>
      </c>
      <c r="AM35" s="16">
        <f t="shared" si="10"/>
        <v>2772</v>
      </c>
      <c r="AO35" s="16">
        <f t="shared" si="10"/>
        <v>6006</v>
      </c>
      <c r="AP35" s="16">
        <f t="shared" si="10"/>
        <v>17094</v>
      </c>
      <c r="AQ35" s="16">
        <f t="shared" si="10"/>
        <v>28182</v>
      </c>
    </row>
    <row r="37" spans="2:43" ht="15" customHeight="1">
      <c r="B37" s="1" t="s">
        <v>30</v>
      </c>
      <c r="D37" s="14">
        <f t="shared" ref="D37:AM37" si="11">-$C19</f>
        <v>-700</v>
      </c>
      <c r="E37" s="14">
        <f t="shared" si="11"/>
        <v>-700</v>
      </c>
      <c r="F37" s="14">
        <f t="shared" si="11"/>
        <v>-700</v>
      </c>
      <c r="G37" s="14">
        <f t="shared" si="11"/>
        <v>-700</v>
      </c>
      <c r="H37" s="14">
        <f t="shared" si="11"/>
        <v>-700</v>
      </c>
      <c r="I37" s="14">
        <f t="shared" si="11"/>
        <v>-700</v>
      </c>
      <c r="J37" s="14">
        <f t="shared" si="11"/>
        <v>-700</v>
      </c>
      <c r="K37" s="14">
        <f t="shared" si="11"/>
        <v>-700</v>
      </c>
      <c r="L37" s="14">
        <f t="shared" si="11"/>
        <v>-700</v>
      </c>
      <c r="M37" s="14">
        <f t="shared" si="11"/>
        <v>-700</v>
      </c>
      <c r="N37" s="14">
        <f t="shared" si="11"/>
        <v>-700</v>
      </c>
      <c r="O37" s="14">
        <f t="shared" si="11"/>
        <v>-700</v>
      </c>
      <c r="P37" s="14">
        <f t="shared" si="11"/>
        <v>-700</v>
      </c>
      <c r="Q37" s="14">
        <f t="shared" si="11"/>
        <v>-700</v>
      </c>
      <c r="R37" s="14">
        <f t="shared" si="11"/>
        <v>-700</v>
      </c>
      <c r="S37" s="14">
        <f t="shared" si="11"/>
        <v>-700</v>
      </c>
      <c r="T37" s="14">
        <f t="shared" si="11"/>
        <v>-700</v>
      </c>
      <c r="U37" s="14">
        <f t="shared" si="11"/>
        <v>-700</v>
      </c>
      <c r="V37" s="14">
        <f t="shared" si="11"/>
        <v>-700</v>
      </c>
      <c r="W37" s="14">
        <f t="shared" si="11"/>
        <v>-700</v>
      </c>
      <c r="X37" s="14">
        <f t="shared" si="11"/>
        <v>-700</v>
      </c>
      <c r="Y37" s="14">
        <f t="shared" si="11"/>
        <v>-700</v>
      </c>
      <c r="Z37" s="14">
        <f t="shared" si="11"/>
        <v>-700</v>
      </c>
      <c r="AA37" s="14">
        <f t="shared" si="11"/>
        <v>-700</v>
      </c>
      <c r="AB37" s="14">
        <f t="shared" si="11"/>
        <v>-700</v>
      </c>
      <c r="AC37" s="14">
        <f t="shared" si="11"/>
        <v>-700</v>
      </c>
      <c r="AD37" s="14">
        <f t="shared" si="11"/>
        <v>-700</v>
      </c>
      <c r="AE37" s="14">
        <f t="shared" si="11"/>
        <v>-700</v>
      </c>
      <c r="AF37" s="14">
        <f t="shared" si="11"/>
        <v>-700</v>
      </c>
      <c r="AG37" s="14">
        <f t="shared" si="11"/>
        <v>-700</v>
      </c>
      <c r="AH37" s="14">
        <f t="shared" si="11"/>
        <v>-700</v>
      </c>
      <c r="AI37" s="14">
        <f t="shared" si="11"/>
        <v>-700</v>
      </c>
      <c r="AJ37" s="14">
        <f t="shared" si="11"/>
        <v>-700</v>
      </c>
      <c r="AK37" s="14">
        <f t="shared" si="11"/>
        <v>-700</v>
      </c>
      <c r="AL37" s="14">
        <f t="shared" si="11"/>
        <v>-700</v>
      </c>
      <c r="AM37" s="14">
        <f t="shared" si="11"/>
        <v>-700</v>
      </c>
      <c r="AO37" s="14">
        <f>SUMIFS($D37:$AM37,$D$28:$AM$28,AO$24)</f>
        <v>-8400</v>
      </c>
      <c r="AP37" s="14">
        <f t="shared" ref="AP37:AQ37" si="12">SUMIFS($D37:$AM37,$D$28:$AM$28,AP$24)</f>
        <v>-8400</v>
      </c>
      <c r="AQ37" s="14">
        <f t="shared" si="12"/>
        <v>-8400</v>
      </c>
    </row>
    <row r="39" spans="2:43" ht="15" customHeight="1">
      <c r="B39" s="2" t="s">
        <v>31</v>
      </c>
      <c r="D39" s="16">
        <f>SUM(D35,D37)</f>
        <v>-623</v>
      </c>
      <c r="E39" s="16">
        <f t="shared" ref="E39:AQ39" si="13">SUM(E35,E37)</f>
        <v>-546</v>
      </c>
      <c r="F39" s="16">
        <f t="shared" si="13"/>
        <v>-469</v>
      </c>
      <c r="G39" s="16">
        <f t="shared" si="13"/>
        <v>-392</v>
      </c>
      <c r="H39" s="16">
        <f t="shared" si="13"/>
        <v>-315</v>
      </c>
      <c r="I39" s="16">
        <f t="shared" si="13"/>
        <v>-238</v>
      </c>
      <c r="J39" s="16">
        <f t="shared" si="13"/>
        <v>-161</v>
      </c>
      <c r="K39" s="16">
        <f t="shared" si="13"/>
        <v>-84</v>
      </c>
      <c r="L39" s="16">
        <f t="shared" si="13"/>
        <v>-7</v>
      </c>
      <c r="M39" s="16">
        <f t="shared" si="13"/>
        <v>70</v>
      </c>
      <c r="N39" s="16">
        <f t="shared" si="13"/>
        <v>147</v>
      </c>
      <c r="O39" s="16">
        <f t="shared" si="13"/>
        <v>224</v>
      </c>
      <c r="P39" s="16">
        <f t="shared" si="13"/>
        <v>301</v>
      </c>
      <c r="Q39" s="16">
        <f t="shared" si="13"/>
        <v>378</v>
      </c>
      <c r="R39" s="16">
        <f t="shared" si="13"/>
        <v>455</v>
      </c>
      <c r="S39" s="16">
        <f t="shared" si="13"/>
        <v>532</v>
      </c>
      <c r="T39" s="16">
        <f t="shared" si="13"/>
        <v>609</v>
      </c>
      <c r="U39" s="16">
        <f t="shared" si="13"/>
        <v>686</v>
      </c>
      <c r="V39" s="16">
        <f t="shared" si="13"/>
        <v>763</v>
      </c>
      <c r="W39" s="16">
        <f t="shared" si="13"/>
        <v>840</v>
      </c>
      <c r="X39" s="16">
        <f t="shared" si="13"/>
        <v>917</v>
      </c>
      <c r="Y39" s="16">
        <f t="shared" si="13"/>
        <v>994</v>
      </c>
      <c r="Z39" s="16">
        <f t="shared" si="13"/>
        <v>1071</v>
      </c>
      <c r="AA39" s="16">
        <f t="shared" si="13"/>
        <v>1148</v>
      </c>
      <c r="AB39" s="16">
        <f t="shared" si="13"/>
        <v>1225</v>
      </c>
      <c r="AC39" s="16">
        <f t="shared" si="13"/>
        <v>1302</v>
      </c>
      <c r="AD39" s="16">
        <f t="shared" si="13"/>
        <v>1379</v>
      </c>
      <c r="AE39" s="16">
        <f t="shared" si="13"/>
        <v>1456</v>
      </c>
      <c r="AF39" s="16">
        <f t="shared" si="13"/>
        <v>1533</v>
      </c>
      <c r="AG39" s="16">
        <f t="shared" si="13"/>
        <v>1610</v>
      </c>
      <c r="AH39" s="16">
        <f t="shared" si="13"/>
        <v>1687</v>
      </c>
      <c r="AI39" s="16">
        <f t="shared" si="13"/>
        <v>1764</v>
      </c>
      <c r="AJ39" s="16">
        <f t="shared" si="13"/>
        <v>1841</v>
      </c>
      <c r="AK39" s="16">
        <f t="shared" si="13"/>
        <v>1918</v>
      </c>
      <c r="AL39" s="16">
        <f t="shared" si="13"/>
        <v>1995</v>
      </c>
      <c r="AM39" s="16">
        <f t="shared" si="13"/>
        <v>2072</v>
      </c>
      <c r="AO39" s="16">
        <f t="shared" si="13"/>
        <v>-2394</v>
      </c>
      <c r="AP39" s="16">
        <f t="shared" si="13"/>
        <v>8694</v>
      </c>
      <c r="AQ39" s="16">
        <f t="shared" si="13"/>
        <v>19782</v>
      </c>
    </row>
    <row r="40" spans="2:43" ht="15" customHeight="1">
      <c r="B40" s="1" t="s">
        <v>32</v>
      </c>
    </row>
    <row r="42" spans="2:43" ht="15" customHeight="1">
      <c r="B42" s="8" t="s">
        <v>33</v>
      </c>
      <c r="C42" s="8"/>
      <c r="D42" s="12">
        <f>D$24</f>
        <v>43831</v>
      </c>
      <c r="E42" s="12">
        <f t="shared" ref="E42:AM42" si="14">E$24</f>
        <v>43862</v>
      </c>
      <c r="F42" s="12">
        <f t="shared" si="14"/>
        <v>43891</v>
      </c>
      <c r="G42" s="12">
        <f t="shared" si="14"/>
        <v>43922</v>
      </c>
      <c r="H42" s="12">
        <f t="shared" si="14"/>
        <v>43952</v>
      </c>
      <c r="I42" s="12">
        <f t="shared" si="14"/>
        <v>43983</v>
      </c>
      <c r="J42" s="12">
        <f t="shared" si="14"/>
        <v>44013</v>
      </c>
      <c r="K42" s="12">
        <f t="shared" si="14"/>
        <v>44044</v>
      </c>
      <c r="L42" s="12">
        <f t="shared" si="14"/>
        <v>44075</v>
      </c>
      <c r="M42" s="12">
        <f t="shared" si="14"/>
        <v>44105</v>
      </c>
      <c r="N42" s="12">
        <f t="shared" si="14"/>
        <v>44136</v>
      </c>
      <c r="O42" s="12">
        <f t="shared" si="14"/>
        <v>44166</v>
      </c>
      <c r="P42" s="12">
        <f t="shared" si="14"/>
        <v>44197</v>
      </c>
      <c r="Q42" s="12">
        <f t="shared" si="14"/>
        <v>44228</v>
      </c>
      <c r="R42" s="12">
        <f t="shared" si="14"/>
        <v>44256</v>
      </c>
      <c r="S42" s="12">
        <f t="shared" si="14"/>
        <v>44287</v>
      </c>
      <c r="T42" s="12">
        <f t="shared" si="14"/>
        <v>44317</v>
      </c>
      <c r="U42" s="12">
        <f t="shared" si="14"/>
        <v>44348</v>
      </c>
      <c r="V42" s="12">
        <f t="shared" si="14"/>
        <v>44378</v>
      </c>
      <c r="W42" s="12">
        <f t="shared" si="14"/>
        <v>44409</v>
      </c>
      <c r="X42" s="12">
        <f t="shared" si="14"/>
        <v>44440</v>
      </c>
      <c r="Y42" s="12">
        <f t="shared" si="14"/>
        <v>44470</v>
      </c>
      <c r="Z42" s="12">
        <f t="shared" si="14"/>
        <v>44501</v>
      </c>
      <c r="AA42" s="12">
        <f t="shared" si="14"/>
        <v>44531</v>
      </c>
      <c r="AB42" s="12">
        <f t="shared" si="14"/>
        <v>44562</v>
      </c>
      <c r="AC42" s="12">
        <f t="shared" si="14"/>
        <v>44593</v>
      </c>
      <c r="AD42" s="12">
        <f t="shared" si="14"/>
        <v>44621</v>
      </c>
      <c r="AE42" s="12">
        <f t="shared" si="14"/>
        <v>44652</v>
      </c>
      <c r="AF42" s="12">
        <f t="shared" si="14"/>
        <v>44682</v>
      </c>
      <c r="AG42" s="12">
        <f t="shared" si="14"/>
        <v>44713</v>
      </c>
      <c r="AH42" s="12">
        <f t="shared" si="14"/>
        <v>44743</v>
      </c>
      <c r="AI42" s="12">
        <f t="shared" si="14"/>
        <v>44774</v>
      </c>
      <c r="AJ42" s="12">
        <f t="shared" si="14"/>
        <v>44805</v>
      </c>
      <c r="AK42" s="12">
        <f t="shared" si="14"/>
        <v>44835</v>
      </c>
      <c r="AL42" s="12">
        <f t="shared" si="14"/>
        <v>44866</v>
      </c>
      <c r="AM42" s="12">
        <f t="shared" si="14"/>
        <v>44896</v>
      </c>
      <c r="AO42" s="27">
        <f>AO$24</f>
        <v>2020</v>
      </c>
      <c r="AP42" s="27">
        <f t="shared" ref="AP42:AQ42" si="15">AP$24</f>
        <v>2021</v>
      </c>
      <c r="AQ42" s="27">
        <f t="shared" si="15"/>
        <v>2022</v>
      </c>
    </row>
    <row r="44" spans="2:43" ht="15" customHeight="1">
      <c r="B44" s="1" t="s">
        <v>35</v>
      </c>
      <c r="D44" s="14">
        <f>D33</f>
        <v>220</v>
      </c>
      <c r="E44" s="14">
        <f t="shared" ref="E44:AM44" si="16">E33</f>
        <v>440</v>
      </c>
      <c r="F44" s="14">
        <f t="shared" si="16"/>
        <v>660</v>
      </c>
      <c r="G44" s="14">
        <f t="shared" si="16"/>
        <v>880</v>
      </c>
      <c r="H44" s="14">
        <f t="shared" si="16"/>
        <v>1100</v>
      </c>
      <c r="I44" s="14">
        <f t="shared" si="16"/>
        <v>1320</v>
      </c>
      <c r="J44" s="14">
        <f t="shared" si="16"/>
        <v>1540</v>
      </c>
      <c r="K44" s="14">
        <f t="shared" si="16"/>
        <v>1760</v>
      </c>
      <c r="L44" s="14">
        <f t="shared" si="16"/>
        <v>1980</v>
      </c>
      <c r="M44" s="14">
        <f t="shared" si="16"/>
        <v>2200</v>
      </c>
      <c r="N44" s="14">
        <f t="shared" si="16"/>
        <v>2420</v>
      </c>
      <c r="O44" s="14">
        <f t="shared" si="16"/>
        <v>2640</v>
      </c>
      <c r="P44" s="14">
        <f t="shared" si="16"/>
        <v>2860</v>
      </c>
      <c r="Q44" s="14">
        <f t="shared" si="16"/>
        <v>3080</v>
      </c>
      <c r="R44" s="14">
        <f t="shared" si="16"/>
        <v>3300</v>
      </c>
      <c r="S44" s="14">
        <f t="shared" si="16"/>
        <v>3520</v>
      </c>
      <c r="T44" s="14">
        <f t="shared" si="16"/>
        <v>3740</v>
      </c>
      <c r="U44" s="14">
        <f t="shared" si="16"/>
        <v>3960</v>
      </c>
      <c r="V44" s="14">
        <f t="shared" si="16"/>
        <v>4180</v>
      </c>
      <c r="W44" s="14">
        <f t="shared" si="16"/>
        <v>4400</v>
      </c>
      <c r="X44" s="14">
        <f t="shared" si="16"/>
        <v>4620</v>
      </c>
      <c r="Y44" s="14">
        <f t="shared" si="16"/>
        <v>4840</v>
      </c>
      <c r="Z44" s="14">
        <f t="shared" si="16"/>
        <v>5060</v>
      </c>
      <c r="AA44" s="14">
        <f t="shared" si="16"/>
        <v>5280</v>
      </c>
      <c r="AB44" s="14">
        <f t="shared" si="16"/>
        <v>5500</v>
      </c>
      <c r="AC44" s="14">
        <f t="shared" si="16"/>
        <v>5720</v>
      </c>
      <c r="AD44" s="14">
        <f t="shared" si="16"/>
        <v>5940</v>
      </c>
      <c r="AE44" s="14">
        <f t="shared" si="16"/>
        <v>6160</v>
      </c>
      <c r="AF44" s="14">
        <f t="shared" si="16"/>
        <v>6380</v>
      </c>
      <c r="AG44" s="14">
        <f t="shared" si="16"/>
        <v>6600</v>
      </c>
      <c r="AH44" s="14">
        <f t="shared" si="16"/>
        <v>6820</v>
      </c>
      <c r="AI44" s="14">
        <f t="shared" si="16"/>
        <v>7040</v>
      </c>
      <c r="AJ44" s="14">
        <f t="shared" si="16"/>
        <v>7260</v>
      </c>
      <c r="AK44" s="14">
        <f t="shared" si="16"/>
        <v>7480</v>
      </c>
      <c r="AL44" s="14">
        <f t="shared" si="16"/>
        <v>7700</v>
      </c>
      <c r="AM44" s="14">
        <f t="shared" si="16"/>
        <v>7920</v>
      </c>
      <c r="AO44" s="14">
        <f>SUMIFS($D44:$AM44,$D$28:$AM$28,AO$24)</f>
        <v>17160</v>
      </c>
      <c r="AP44" s="14">
        <f t="shared" ref="AP44:AQ49" si="17">SUMIFS($D44:$AM44,$D$28:$AM$28,AP$24)</f>
        <v>48840</v>
      </c>
      <c r="AQ44" s="14">
        <f t="shared" si="17"/>
        <v>80520</v>
      </c>
    </row>
    <row r="45" spans="2:43" ht="15" customHeight="1">
      <c r="B45" s="1" t="s">
        <v>36</v>
      </c>
      <c r="D45" s="15">
        <v>0</v>
      </c>
      <c r="E45" s="15">
        <v>0</v>
      </c>
      <c r="F45" s="14">
        <f>D34</f>
        <v>-143</v>
      </c>
      <c r="G45" s="14">
        <f t="shared" ref="G45:AM45" si="18">E34</f>
        <v>-286</v>
      </c>
      <c r="H45" s="14">
        <f t="shared" si="18"/>
        <v>-429</v>
      </c>
      <c r="I45" s="14">
        <f t="shared" si="18"/>
        <v>-572</v>
      </c>
      <c r="J45" s="14">
        <f t="shared" si="18"/>
        <v>-715</v>
      </c>
      <c r="K45" s="14">
        <f t="shared" si="18"/>
        <v>-858</v>
      </c>
      <c r="L45" s="14">
        <f t="shared" si="18"/>
        <v>-1001</v>
      </c>
      <c r="M45" s="14">
        <f t="shared" si="18"/>
        <v>-1144</v>
      </c>
      <c r="N45" s="14">
        <f t="shared" si="18"/>
        <v>-1287</v>
      </c>
      <c r="O45" s="14">
        <f t="shared" si="18"/>
        <v>-1430</v>
      </c>
      <c r="P45" s="14">
        <f t="shared" si="18"/>
        <v>-1573</v>
      </c>
      <c r="Q45" s="14">
        <f t="shared" si="18"/>
        <v>-1716</v>
      </c>
      <c r="R45" s="14">
        <f t="shared" si="18"/>
        <v>-1859</v>
      </c>
      <c r="S45" s="14">
        <f t="shared" si="18"/>
        <v>-2002</v>
      </c>
      <c r="T45" s="14">
        <f t="shared" si="18"/>
        <v>-2145</v>
      </c>
      <c r="U45" s="14">
        <f t="shared" si="18"/>
        <v>-2288</v>
      </c>
      <c r="V45" s="14">
        <f t="shared" si="18"/>
        <v>-2431</v>
      </c>
      <c r="W45" s="14">
        <f t="shared" si="18"/>
        <v>-2574</v>
      </c>
      <c r="X45" s="14">
        <f t="shared" si="18"/>
        <v>-2717</v>
      </c>
      <c r="Y45" s="14">
        <f t="shared" si="18"/>
        <v>-2860</v>
      </c>
      <c r="Z45" s="14">
        <f t="shared" si="18"/>
        <v>-3003</v>
      </c>
      <c r="AA45" s="14">
        <f t="shared" si="18"/>
        <v>-3146</v>
      </c>
      <c r="AB45" s="14">
        <f t="shared" si="18"/>
        <v>-3289</v>
      </c>
      <c r="AC45" s="14">
        <f t="shared" si="18"/>
        <v>-3432</v>
      </c>
      <c r="AD45" s="14">
        <f t="shared" si="18"/>
        <v>-3575</v>
      </c>
      <c r="AE45" s="14">
        <f t="shared" si="18"/>
        <v>-3718</v>
      </c>
      <c r="AF45" s="14">
        <f t="shared" si="18"/>
        <v>-3861</v>
      </c>
      <c r="AG45" s="14">
        <f t="shared" si="18"/>
        <v>-4004</v>
      </c>
      <c r="AH45" s="14">
        <f t="shared" si="18"/>
        <v>-4147</v>
      </c>
      <c r="AI45" s="14">
        <f t="shared" si="18"/>
        <v>-4290</v>
      </c>
      <c r="AJ45" s="14">
        <f t="shared" si="18"/>
        <v>-4433</v>
      </c>
      <c r="AK45" s="14">
        <f t="shared" si="18"/>
        <v>-4576</v>
      </c>
      <c r="AL45" s="14">
        <f t="shared" si="18"/>
        <v>-4719</v>
      </c>
      <c r="AM45" s="14">
        <f t="shared" si="18"/>
        <v>-4862</v>
      </c>
      <c r="AO45" s="14">
        <f>SUMIFS($D45:$AM45,$D$28:$AM$28,AO$24)</f>
        <v>-7865</v>
      </c>
      <c r="AP45" s="14">
        <f t="shared" si="17"/>
        <v>-28314</v>
      </c>
      <c r="AQ45" s="14">
        <f t="shared" si="17"/>
        <v>-48906</v>
      </c>
    </row>
    <row r="46" spans="2:43" ht="15" customHeight="1">
      <c r="B46" s="1" t="s">
        <v>37</v>
      </c>
      <c r="D46" s="14">
        <f>D37</f>
        <v>-700</v>
      </c>
      <c r="E46" s="14">
        <f t="shared" ref="E46:AM46" si="19">E37</f>
        <v>-700</v>
      </c>
      <c r="F46" s="14">
        <f t="shared" si="19"/>
        <v>-700</v>
      </c>
      <c r="G46" s="14">
        <f t="shared" si="19"/>
        <v>-700</v>
      </c>
      <c r="H46" s="14">
        <f t="shared" si="19"/>
        <v>-700</v>
      </c>
      <c r="I46" s="14">
        <f t="shared" si="19"/>
        <v>-700</v>
      </c>
      <c r="J46" s="14">
        <f t="shared" si="19"/>
        <v>-700</v>
      </c>
      <c r="K46" s="14">
        <f t="shared" si="19"/>
        <v>-700</v>
      </c>
      <c r="L46" s="14">
        <f t="shared" si="19"/>
        <v>-700</v>
      </c>
      <c r="M46" s="14">
        <f t="shared" si="19"/>
        <v>-700</v>
      </c>
      <c r="N46" s="14">
        <f t="shared" si="19"/>
        <v>-700</v>
      </c>
      <c r="O46" s="14">
        <f t="shared" si="19"/>
        <v>-700</v>
      </c>
      <c r="P46" s="14">
        <f t="shared" si="19"/>
        <v>-700</v>
      </c>
      <c r="Q46" s="14">
        <f t="shared" si="19"/>
        <v>-700</v>
      </c>
      <c r="R46" s="14">
        <f t="shared" si="19"/>
        <v>-700</v>
      </c>
      <c r="S46" s="14">
        <f t="shared" si="19"/>
        <v>-700</v>
      </c>
      <c r="T46" s="14">
        <f t="shared" si="19"/>
        <v>-700</v>
      </c>
      <c r="U46" s="14">
        <f t="shared" si="19"/>
        <v>-700</v>
      </c>
      <c r="V46" s="14">
        <f t="shared" si="19"/>
        <v>-700</v>
      </c>
      <c r="W46" s="14">
        <f t="shared" si="19"/>
        <v>-700</v>
      </c>
      <c r="X46" s="14">
        <f t="shared" si="19"/>
        <v>-700</v>
      </c>
      <c r="Y46" s="14">
        <f t="shared" si="19"/>
        <v>-700</v>
      </c>
      <c r="Z46" s="14">
        <f t="shared" si="19"/>
        <v>-700</v>
      </c>
      <c r="AA46" s="14">
        <f t="shared" si="19"/>
        <v>-700</v>
      </c>
      <c r="AB46" s="14">
        <f t="shared" si="19"/>
        <v>-700</v>
      </c>
      <c r="AC46" s="14">
        <f t="shared" si="19"/>
        <v>-700</v>
      </c>
      <c r="AD46" s="14">
        <f t="shared" si="19"/>
        <v>-700</v>
      </c>
      <c r="AE46" s="14">
        <f t="shared" si="19"/>
        <v>-700</v>
      </c>
      <c r="AF46" s="14">
        <f t="shared" si="19"/>
        <v>-700</v>
      </c>
      <c r="AG46" s="14">
        <f t="shared" si="19"/>
        <v>-700</v>
      </c>
      <c r="AH46" s="14">
        <f t="shared" si="19"/>
        <v>-700</v>
      </c>
      <c r="AI46" s="14">
        <f t="shared" si="19"/>
        <v>-700</v>
      </c>
      <c r="AJ46" s="14">
        <f t="shared" si="19"/>
        <v>-700</v>
      </c>
      <c r="AK46" s="14">
        <f t="shared" si="19"/>
        <v>-700</v>
      </c>
      <c r="AL46" s="14">
        <f t="shared" si="19"/>
        <v>-700</v>
      </c>
      <c r="AM46" s="14">
        <f t="shared" si="19"/>
        <v>-700</v>
      </c>
      <c r="AO46" s="14">
        <f>SUMIFS($D46:$AM46,$D$28:$AM$28,AO$24)</f>
        <v>-8400</v>
      </c>
      <c r="AP46" s="14">
        <f t="shared" si="17"/>
        <v>-8400</v>
      </c>
      <c r="AQ46" s="14">
        <f t="shared" si="17"/>
        <v>-8400</v>
      </c>
    </row>
    <row r="47" spans="2:43" ht="15" customHeight="1">
      <c r="B47" s="2" t="s">
        <v>34</v>
      </c>
      <c r="D47" s="16">
        <f>SUM(D44:D46)</f>
        <v>-480</v>
      </c>
      <c r="E47" s="16">
        <f t="shared" ref="E47:AQ47" si="20">SUM(E44:E46)</f>
        <v>-260</v>
      </c>
      <c r="F47" s="16">
        <f t="shared" si="20"/>
        <v>-183</v>
      </c>
      <c r="G47" s="16">
        <f t="shared" si="20"/>
        <v>-106</v>
      </c>
      <c r="H47" s="16">
        <f t="shared" si="20"/>
        <v>-29</v>
      </c>
      <c r="I47" s="16">
        <f t="shared" si="20"/>
        <v>48</v>
      </c>
      <c r="J47" s="16">
        <f t="shared" si="20"/>
        <v>125</v>
      </c>
      <c r="K47" s="16">
        <f t="shared" si="20"/>
        <v>202</v>
      </c>
      <c r="L47" s="16">
        <f t="shared" si="20"/>
        <v>279</v>
      </c>
      <c r="M47" s="16">
        <f t="shared" si="20"/>
        <v>356</v>
      </c>
      <c r="N47" s="16">
        <f t="shared" si="20"/>
        <v>433</v>
      </c>
      <c r="O47" s="16">
        <f t="shared" si="20"/>
        <v>510</v>
      </c>
      <c r="P47" s="16">
        <f t="shared" si="20"/>
        <v>587</v>
      </c>
      <c r="Q47" s="16">
        <f t="shared" si="20"/>
        <v>664</v>
      </c>
      <c r="R47" s="16">
        <f t="shared" si="20"/>
        <v>741</v>
      </c>
      <c r="S47" s="16">
        <f t="shared" si="20"/>
        <v>818</v>
      </c>
      <c r="T47" s="16">
        <f t="shared" si="20"/>
        <v>895</v>
      </c>
      <c r="U47" s="16">
        <f t="shared" si="20"/>
        <v>972</v>
      </c>
      <c r="V47" s="16">
        <f t="shared" si="20"/>
        <v>1049</v>
      </c>
      <c r="W47" s="16">
        <f t="shared" si="20"/>
        <v>1126</v>
      </c>
      <c r="X47" s="16">
        <f t="shared" si="20"/>
        <v>1203</v>
      </c>
      <c r="Y47" s="16">
        <f t="shared" si="20"/>
        <v>1280</v>
      </c>
      <c r="Z47" s="16">
        <f t="shared" si="20"/>
        <v>1357</v>
      </c>
      <c r="AA47" s="16">
        <f t="shared" si="20"/>
        <v>1434</v>
      </c>
      <c r="AB47" s="16">
        <f t="shared" si="20"/>
        <v>1511</v>
      </c>
      <c r="AC47" s="16">
        <f t="shared" si="20"/>
        <v>1588</v>
      </c>
      <c r="AD47" s="16">
        <f t="shared" si="20"/>
        <v>1665</v>
      </c>
      <c r="AE47" s="16">
        <f t="shared" si="20"/>
        <v>1742</v>
      </c>
      <c r="AF47" s="16">
        <f t="shared" si="20"/>
        <v>1819</v>
      </c>
      <c r="AG47" s="16">
        <f t="shared" si="20"/>
        <v>1896</v>
      </c>
      <c r="AH47" s="16">
        <f t="shared" si="20"/>
        <v>1973</v>
      </c>
      <c r="AI47" s="16">
        <f t="shared" si="20"/>
        <v>2050</v>
      </c>
      <c r="AJ47" s="16">
        <f t="shared" si="20"/>
        <v>2127</v>
      </c>
      <c r="AK47" s="16">
        <f t="shared" si="20"/>
        <v>2204</v>
      </c>
      <c r="AL47" s="16">
        <f t="shared" si="20"/>
        <v>2281</v>
      </c>
      <c r="AM47" s="16">
        <f t="shared" si="20"/>
        <v>2358</v>
      </c>
      <c r="AO47" s="16">
        <f t="shared" si="20"/>
        <v>895</v>
      </c>
      <c r="AP47" s="16">
        <f t="shared" si="20"/>
        <v>12126</v>
      </c>
      <c r="AQ47" s="16">
        <f t="shared" si="20"/>
        <v>23214</v>
      </c>
    </row>
    <row r="49" spans="2:43" ht="15" customHeight="1">
      <c r="B49" s="2" t="s">
        <v>38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O49" s="16">
        <f>SUMIFS($D49:$AM49,$D$28:$AM$28,AO$24)</f>
        <v>0</v>
      </c>
      <c r="AP49" s="16">
        <f t="shared" si="17"/>
        <v>0</v>
      </c>
      <c r="AQ49" s="16">
        <f t="shared" si="17"/>
        <v>0</v>
      </c>
    </row>
    <row r="51" spans="2:43" ht="15" customHeight="1">
      <c r="B51" s="17" t="s">
        <v>39</v>
      </c>
      <c r="C51" s="18"/>
      <c r="D51" s="19">
        <f>SUM(D47,D49)</f>
        <v>-480</v>
      </c>
      <c r="E51" s="19">
        <f t="shared" ref="E51:AM51" si="21">SUM(E47,E49)</f>
        <v>-260</v>
      </c>
      <c r="F51" s="19">
        <f t="shared" si="21"/>
        <v>-183</v>
      </c>
      <c r="G51" s="19">
        <f t="shared" si="21"/>
        <v>-106</v>
      </c>
      <c r="H51" s="19">
        <f t="shared" si="21"/>
        <v>-29</v>
      </c>
      <c r="I51" s="19">
        <f t="shared" si="21"/>
        <v>48</v>
      </c>
      <c r="J51" s="19">
        <f t="shared" si="21"/>
        <v>125</v>
      </c>
      <c r="K51" s="19">
        <f t="shared" si="21"/>
        <v>202</v>
      </c>
      <c r="L51" s="19">
        <f t="shared" si="21"/>
        <v>279</v>
      </c>
      <c r="M51" s="19">
        <f t="shared" si="21"/>
        <v>356</v>
      </c>
      <c r="N51" s="19">
        <f t="shared" si="21"/>
        <v>433</v>
      </c>
      <c r="O51" s="19">
        <f t="shared" si="21"/>
        <v>510</v>
      </c>
      <c r="P51" s="19">
        <f t="shared" si="21"/>
        <v>587</v>
      </c>
      <c r="Q51" s="19">
        <f t="shared" si="21"/>
        <v>664</v>
      </c>
      <c r="R51" s="19">
        <f t="shared" si="21"/>
        <v>741</v>
      </c>
      <c r="S51" s="19">
        <f t="shared" si="21"/>
        <v>818</v>
      </c>
      <c r="T51" s="19">
        <f t="shared" si="21"/>
        <v>895</v>
      </c>
      <c r="U51" s="19">
        <f t="shared" si="21"/>
        <v>972</v>
      </c>
      <c r="V51" s="19">
        <f t="shared" si="21"/>
        <v>1049</v>
      </c>
      <c r="W51" s="19">
        <f t="shared" si="21"/>
        <v>1126</v>
      </c>
      <c r="X51" s="19">
        <f t="shared" si="21"/>
        <v>1203</v>
      </c>
      <c r="Y51" s="19">
        <f t="shared" si="21"/>
        <v>1280</v>
      </c>
      <c r="Z51" s="19">
        <f t="shared" si="21"/>
        <v>1357</v>
      </c>
      <c r="AA51" s="19">
        <f t="shared" si="21"/>
        <v>1434</v>
      </c>
      <c r="AB51" s="19">
        <f t="shared" si="21"/>
        <v>1511</v>
      </c>
      <c r="AC51" s="19">
        <f t="shared" si="21"/>
        <v>1588</v>
      </c>
      <c r="AD51" s="19">
        <f t="shared" si="21"/>
        <v>1665</v>
      </c>
      <c r="AE51" s="19">
        <f t="shared" si="21"/>
        <v>1742</v>
      </c>
      <c r="AF51" s="19">
        <f t="shared" si="21"/>
        <v>1819</v>
      </c>
      <c r="AG51" s="19">
        <f t="shared" si="21"/>
        <v>1896</v>
      </c>
      <c r="AH51" s="19">
        <f t="shared" si="21"/>
        <v>1973</v>
      </c>
      <c r="AI51" s="19">
        <f t="shared" si="21"/>
        <v>2050</v>
      </c>
      <c r="AJ51" s="19">
        <f t="shared" si="21"/>
        <v>2127</v>
      </c>
      <c r="AK51" s="19">
        <f t="shared" si="21"/>
        <v>2204</v>
      </c>
      <c r="AL51" s="19">
        <f t="shared" si="21"/>
        <v>2281</v>
      </c>
      <c r="AM51" s="19">
        <f t="shared" si="21"/>
        <v>2358</v>
      </c>
      <c r="AO51" s="19">
        <f t="shared" ref="AO51:AQ51" si="22">SUM(AO47,AO49)</f>
        <v>895</v>
      </c>
      <c r="AP51" s="19">
        <f t="shared" si="22"/>
        <v>12126</v>
      </c>
      <c r="AQ51" s="19">
        <f t="shared" si="22"/>
        <v>23214</v>
      </c>
    </row>
    <row r="52" spans="2:43" ht="15" customHeight="1">
      <c r="B52" s="17" t="s">
        <v>40</v>
      </c>
      <c r="C52" s="18"/>
      <c r="D52" s="20">
        <f>D51</f>
        <v>-480</v>
      </c>
      <c r="E52" s="19">
        <f>D52+E51</f>
        <v>-740</v>
      </c>
      <c r="F52" s="19">
        <f t="shared" ref="F52:AM52" si="23">E52+F51</f>
        <v>-923</v>
      </c>
      <c r="G52" s="19">
        <f t="shared" si="23"/>
        <v>-1029</v>
      </c>
      <c r="H52" s="19">
        <f t="shared" si="23"/>
        <v>-1058</v>
      </c>
      <c r="I52" s="19">
        <f t="shared" si="23"/>
        <v>-1010</v>
      </c>
      <c r="J52" s="19">
        <f t="shared" si="23"/>
        <v>-885</v>
      </c>
      <c r="K52" s="19">
        <f t="shared" si="23"/>
        <v>-683</v>
      </c>
      <c r="L52" s="19">
        <f t="shared" si="23"/>
        <v>-404</v>
      </c>
      <c r="M52" s="19">
        <f t="shared" si="23"/>
        <v>-48</v>
      </c>
      <c r="N52" s="19">
        <f t="shared" si="23"/>
        <v>385</v>
      </c>
      <c r="O52" s="19">
        <f t="shared" si="23"/>
        <v>895</v>
      </c>
      <c r="P52" s="19">
        <f t="shared" si="23"/>
        <v>1482</v>
      </c>
      <c r="Q52" s="19">
        <f t="shared" si="23"/>
        <v>2146</v>
      </c>
      <c r="R52" s="19">
        <f t="shared" si="23"/>
        <v>2887</v>
      </c>
      <c r="S52" s="19">
        <f t="shared" si="23"/>
        <v>3705</v>
      </c>
      <c r="T52" s="19">
        <f t="shared" si="23"/>
        <v>4600</v>
      </c>
      <c r="U52" s="19">
        <f t="shared" si="23"/>
        <v>5572</v>
      </c>
      <c r="V52" s="19">
        <f t="shared" si="23"/>
        <v>6621</v>
      </c>
      <c r="W52" s="19">
        <f t="shared" si="23"/>
        <v>7747</v>
      </c>
      <c r="X52" s="19">
        <f t="shared" si="23"/>
        <v>8950</v>
      </c>
      <c r="Y52" s="19">
        <f t="shared" si="23"/>
        <v>10230</v>
      </c>
      <c r="Z52" s="19">
        <f t="shared" si="23"/>
        <v>11587</v>
      </c>
      <c r="AA52" s="19">
        <f t="shared" si="23"/>
        <v>13021</v>
      </c>
      <c r="AB52" s="19">
        <f t="shared" si="23"/>
        <v>14532</v>
      </c>
      <c r="AC52" s="19">
        <f t="shared" si="23"/>
        <v>16120</v>
      </c>
      <c r="AD52" s="19">
        <f t="shared" si="23"/>
        <v>17785</v>
      </c>
      <c r="AE52" s="19">
        <f t="shared" si="23"/>
        <v>19527</v>
      </c>
      <c r="AF52" s="19">
        <f t="shared" si="23"/>
        <v>21346</v>
      </c>
      <c r="AG52" s="19">
        <f t="shared" si="23"/>
        <v>23242</v>
      </c>
      <c r="AH52" s="19">
        <f t="shared" si="23"/>
        <v>25215</v>
      </c>
      <c r="AI52" s="19">
        <f t="shared" si="23"/>
        <v>27265</v>
      </c>
      <c r="AJ52" s="19">
        <f t="shared" si="23"/>
        <v>29392</v>
      </c>
      <c r="AK52" s="19">
        <f t="shared" si="23"/>
        <v>31596</v>
      </c>
      <c r="AL52" s="19">
        <f t="shared" si="23"/>
        <v>33877</v>
      </c>
      <c r="AM52" s="19">
        <f t="shared" si="23"/>
        <v>36235</v>
      </c>
      <c r="AO52" s="19">
        <f t="shared" ref="AO52" si="24">AN52+AO51</f>
        <v>895</v>
      </c>
      <c r="AP52" s="19">
        <f t="shared" ref="AP52" si="25">AO52+AP51</f>
        <v>13021</v>
      </c>
      <c r="AQ52" s="19">
        <f t="shared" ref="AQ52" si="26">AP52+AQ51</f>
        <v>36235</v>
      </c>
    </row>
    <row r="54" spans="2:43" ht="15" customHeight="1">
      <c r="B54" s="21" t="s">
        <v>41</v>
      </c>
      <c r="C54" s="22">
        <f>MIN(D52:AM52)</f>
        <v>-1058</v>
      </c>
    </row>
    <row r="56" spans="2:43" ht="15" customHeight="1">
      <c r="B56" s="1" t="s">
        <v>43</v>
      </c>
      <c r="D56" s="15">
        <f>C22</f>
        <v>3200</v>
      </c>
      <c r="AO56" s="14">
        <f>SUMIFS($D56:$AM56,$D$28:$AM$28,AO$24)</f>
        <v>3200</v>
      </c>
      <c r="AP56" s="14">
        <f t="shared" ref="AP56:AQ57" si="27">SUMIFS($D56:$AM56,$D$28:$AM$28,AP$24)</f>
        <v>0</v>
      </c>
      <c r="AQ56" s="14">
        <f t="shared" si="27"/>
        <v>0</v>
      </c>
    </row>
    <row r="57" spans="2:43" ht="15" customHeight="1">
      <c r="B57" s="1" t="s">
        <v>44</v>
      </c>
      <c r="D57" s="25">
        <f>IF(D29=1,IF(C77&gt;0,-C77,0),0)</f>
        <v>0</v>
      </c>
      <c r="E57" s="25">
        <f t="shared" ref="E57:AM57" si="28">IF(E29=1,IF(D77&gt;0,-D77,0),0)</f>
        <v>0</v>
      </c>
      <c r="F57" s="25">
        <f t="shared" si="28"/>
        <v>0</v>
      </c>
      <c r="G57" s="25">
        <f t="shared" si="28"/>
        <v>0</v>
      </c>
      <c r="H57" s="25">
        <f t="shared" si="28"/>
        <v>0</v>
      </c>
      <c r="I57" s="25">
        <f t="shared" si="28"/>
        <v>0</v>
      </c>
      <c r="J57" s="25">
        <f t="shared" si="28"/>
        <v>0</v>
      </c>
      <c r="K57" s="25">
        <f t="shared" si="28"/>
        <v>0</v>
      </c>
      <c r="L57" s="25">
        <f t="shared" si="28"/>
        <v>0</v>
      </c>
      <c r="M57" s="25">
        <f t="shared" si="28"/>
        <v>0</v>
      </c>
      <c r="N57" s="25">
        <f t="shared" si="28"/>
        <v>0</v>
      </c>
      <c r="O57" s="25">
        <f t="shared" si="28"/>
        <v>0</v>
      </c>
      <c r="P57" s="25">
        <f t="shared" si="28"/>
        <v>0</v>
      </c>
      <c r="Q57" s="25">
        <f t="shared" si="28"/>
        <v>0</v>
      </c>
      <c r="R57" s="25">
        <f t="shared" si="28"/>
        <v>0</v>
      </c>
      <c r="S57" s="25">
        <f t="shared" si="28"/>
        <v>0</v>
      </c>
      <c r="T57" s="25">
        <f t="shared" si="28"/>
        <v>0</v>
      </c>
      <c r="U57" s="25">
        <f t="shared" si="28"/>
        <v>0</v>
      </c>
      <c r="V57" s="25">
        <f t="shared" si="28"/>
        <v>0</v>
      </c>
      <c r="W57" s="25">
        <f t="shared" si="28"/>
        <v>0</v>
      </c>
      <c r="X57" s="25">
        <f t="shared" si="28"/>
        <v>0</v>
      </c>
      <c r="Y57" s="25">
        <f t="shared" si="28"/>
        <v>0</v>
      </c>
      <c r="Z57" s="25">
        <f t="shared" si="28"/>
        <v>0</v>
      </c>
      <c r="AA57" s="25">
        <f t="shared" si="28"/>
        <v>0</v>
      </c>
      <c r="AB57" s="25">
        <f>IF(AB29=1,IF(AA77&gt;0,-AA77,0),0)</f>
        <v>-6300</v>
      </c>
      <c r="AC57" s="25">
        <f t="shared" si="28"/>
        <v>0</v>
      </c>
      <c r="AD57" s="25">
        <f t="shared" si="28"/>
        <v>0</v>
      </c>
      <c r="AE57" s="25">
        <f t="shared" si="28"/>
        <v>0</v>
      </c>
      <c r="AF57" s="25">
        <f t="shared" si="28"/>
        <v>0</v>
      </c>
      <c r="AG57" s="25">
        <f t="shared" si="28"/>
        <v>0</v>
      </c>
      <c r="AH57" s="25">
        <f t="shared" si="28"/>
        <v>0</v>
      </c>
      <c r="AI57" s="25">
        <f t="shared" si="28"/>
        <v>0</v>
      </c>
      <c r="AJ57" s="25">
        <f t="shared" si="28"/>
        <v>0</v>
      </c>
      <c r="AK57" s="25">
        <f t="shared" si="28"/>
        <v>0</v>
      </c>
      <c r="AL57" s="25">
        <f t="shared" si="28"/>
        <v>0</v>
      </c>
      <c r="AM57" s="25">
        <f t="shared" si="28"/>
        <v>0</v>
      </c>
      <c r="AO57" s="14">
        <f>SUMIFS($D57:$AM57,$D$28:$AM$28,AO$24)</f>
        <v>0</v>
      </c>
      <c r="AP57" s="14">
        <f t="shared" si="27"/>
        <v>0</v>
      </c>
      <c r="AQ57" s="14">
        <f t="shared" si="27"/>
        <v>-6300</v>
      </c>
    </row>
    <row r="58" spans="2:43" ht="15" customHeight="1">
      <c r="B58" s="2" t="s">
        <v>42</v>
      </c>
      <c r="D58" s="16">
        <f>SUM(D56:D57)</f>
        <v>3200</v>
      </c>
      <c r="E58" s="16">
        <f t="shared" ref="E58:AQ58" si="29">SUM(E56:E57)</f>
        <v>0</v>
      </c>
      <c r="F58" s="16">
        <f t="shared" si="29"/>
        <v>0</v>
      </c>
      <c r="G58" s="16">
        <f t="shared" si="29"/>
        <v>0</v>
      </c>
      <c r="H58" s="16">
        <f t="shared" si="29"/>
        <v>0</v>
      </c>
      <c r="I58" s="16">
        <f t="shared" si="29"/>
        <v>0</v>
      </c>
      <c r="J58" s="16">
        <f t="shared" si="29"/>
        <v>0</v>
      </c>
      <c r="K58" s="16">
        <f t="shared" si="29"/>
        <v>0</v>
      </c>
      <c r="L58" s="16">
        <f t="shared" si="29"/>
        <v>0</v>
      </c>
      <c r="M58" s="16">
        <f t="shared" si="29"/>
        <v>0</v>
      </c>
      <c r="N58" s="16">
        <f t="shared" si="29"/>
        <v>0</v>
      </c>
      <c r="O58" s="16">
        <f t="shared" si="29"/>
        <v>0</v>
      </c>
      <c r="P58" s="16">
        <f t="shared" si="29"/>
        <v>0</v>
      </c>
      <c r="Q58" s="16">
        <f t="shared" si="29"/>
        <v>0</v>
      </c>
      <c r="R58" s="16">
        <f t="shared" si="29"/>
        <v>0</v>
      </c>
      <c r="S58" s="16">
        <f t="shared" si="29"/>
        <v>0</v>
      </c>
      <c r="T58" s="16">
        <f t="shared" si="29"/>
        <v>0</v>
      </c>
      <c r="U58" s="16">
        <f t="shared" si="29"/>
        <v>0</v>
      </c>
      <c r="V58" s="16">
        <f t="shared" si="29"/>
        <v>0</v>
      </c>
      <c r="W58" s="16">
        <f t="shared" si="29"/>
        <v>0</v>
      </c>
      <c r="X58" s="16">
        <f t="shared" si="29"/>
        <v>0</v>
      </c>
      <c r="Y58" s="16">
        <f t="shared" si="29"/>
        <v>0</v>
      </c>
      <c r="Z58" s="16">
        <f t="shared" si="29"/>
        <v>0</v>
      </c>
      <c r="AA58" s="16">
        <f t="shared" si="29"/>
        <v>0</v>
      </c>
      <c r="AB58" s="16">
        <f t="shared" si="29"/>
        <v>-6300</v>
      </c>
      <c r="AC58" s="16">
        <f t="shared" si="29"/>
        <v>0</v>
      </c>
      <c r="AD58" s="16">
        <f t="shared" si="29"/>
        <v>0</v>
      </c>
      <c r="AE58" s="16">
        <f t="shared" si="29"/>
        <v>0</v>
      </c>
      <c r="AF58" s="16">
        <f t="shared" si="29"/>
        <v>0</v>
      </c>
      <c r="AG58" s="16">
        <f t="shared" si="29"/>
        <v>0</v>
      </c>
      <c r="AH58" s="16">
        <f t="shared" si="29"/>
        <v>0</v>
      </c>
      <c r="AI58" s="16">
        <f t="shared" si="29"/>
        <v>0</v>
      </c>
      <c r="AJ58" s="16">
        <f t="shared" si="29"/>
        <v>0</v>
      </c>
      <c r="AK58" s="16">
        <f t="shared" si="29"/>
        <v>0</v>
      </c>
      <c r="AL58" s="16">
        <f t="shared" si="29"/>
        <v>0</v>
      </c>
      <c r="AM58" s="16">
        <f t="shared" si="29"/>
        <v>0</v>
      </c>
      <c r="AO58" s="16">
        <f t="shared" si="29"/>
        <v>3200</v>
      </c>
      <c r="AP58" s="16">
        <f t="shared" si="29"/>
        <v>0</v>
      </c>
      <c r="AQ58" s="16">
        <f t="shared" si="29"/>
        <v>-6300</v>
      </c>
    </row>
    <row r="59" spans="2:43" ht="15" customHeight="1">
      <c r="D59" s="21" t="str">
        <f ca="1">_xlfn.FORMULATEXT(D57)</f>
        <v>=IF(D29=1,IF(C77&gt;0,-C77,0),0)</v>
      </c>
    </row>
    <row r="60" spans="2:43" ht="15" customHeight="1">
      <c r="B60" s="17" t="s">
        <v>46</v>
      </c>
      <c r="C60" s="18"/>
      <c r="D60" s="19">
        <f>SUM(D51,D58)</f>
        <v>2720</v>
      </c>
      <c r="E60" s="19">
        <f t="shared" ref="E60:AQ60" si="30">SUM(E51,E58)</f>
        <v>-260</v>
      </c>
      <c r="F60" s="19">
        <f t="shared" si="30"/>
        <v>-183</v>
      </c>
      <c r="G60" s="19">
        <f t="shared" si="30"/>
        <v>-106</v>
      </c>
      <c r="H60" s="19">
        <f t="shared" si="30"/>
        <v>-29</v>
      </c>
      <c r="I60" s="19">
        <f t="shared" si="30"/>
        <v>48</v>
      </c>
      <c r="J60" s="19">
        <f t="shared" si="30"/>
        <v>125</v>
      </c>
      <c r="K60" s="19">
        <f t="shared" si="30"/>
        <v>202</v>
      </c>
      <c r="L60" s="19">
        <f t="shared" si="30"/>
        <v>279</v>
      </c>
      <c r="M60" s="19">
        <f t="shared" si="30"/>
        <v>356</v>
      </c>
      <c r="N60" s="19">
        <f t="shared" si="30"/>
        <v>433</v>
      </c>
      <c r="O60" s="19">
        <f t="shared" si="30"/>
        <v>510</v>
      </c>
      <c r="P60" s="19">
        <f t="shared" si="30"/>
        <v>587</v>
      </c>
      <c r="Q60" s="19">
        <f t="shared" si="30"/>
        <v>664</v>
      </c>
      <c r="R60" s="19">
        <f t="shared" si="30"/>
        <v>741</v>
      </c>
      <c r="S60" s="19">
        <f t="shared" si="30"/>
        <v>818</v>
      </c>
      <c r="T60" s="19">
        <f t="shared" si="30"/>
        <v>895</v>
      </c>
      <c r="U60" s="19">
        <f t="shared" si="30"/>
        <v>972</v>
      </c>
      <c r="V60" s="19">
        <f t="shared" si="30"/>
        <v>1049</v>
      </c>
      <c r="W60" s="19">
        <f t="shared" si="30"/>
        <v>1126</v>
      </c>
      <c r="X60" s="19">
        <f t="shared" si="30"/>
        <v>1203</v>
      </c>
      <c r="Y60" s="19">
        <f t="shared" si="30"/>
        <v>1280</v>
      </c>
      <c r="Z60" s="19">
        <f t="shared" si="30"/>
        <v>1357</v>
      </c>
      <c r="AA60" s="19">
        <f t="shared" si="30"/>
        <v>1434</v>
      </c>
      <c r="AB60" s="19">
        <f t="shared" si="30"/>
        <v>-4789</v>
      </c>
      <c r="AC60" s="19">
        <f t="shared" si="30"/>
        <v>1588</v>
      </c>
      <c r="AD60" s="19">
        <f t="shared" si="30"/>
        <v>1665</v>
      </c>
      <c r="AE60" s="19">
        <f t="shared" si="30"/>
        <v>1742</v>
      </c>
      <c r="AF60" s="19">
        <f t="shared" si="30"/>
        <v>1819</v>
      </c>
      <c r="AG60" s="19">
        <f t="shared" si="30"/>
        <v>1896</v>
      </c>
      <c r="AH60" s="19">
        <f t="shared" si="30"/>
        <v>1973</v>
      </c>
      <c r="AI60" s="19">
        <f t="shared" si="30"/>
        <v>2050</v>
      </c>
      <c r="AJ60" s="19">
        <f t="shared" si="30"/>
        <v>2127</v>
      </c>
      <c r="AK60" s="19">
        <f t="shared" si="30"/>
        <v>2204</v>
      </c>
      <c r="AL60" s="19">
        <f t="shared" si="30"/>
        <v>2281</v>
      </c>
      <c r="AM60" s="19">
        <f t="shared" si="30"/>
        <v>2358</v>
      </c>
      <c r="AO60" s="19">
        <f t="shared" si="30"/>
        <v>4095</v>
      </c>
      <c r="AP60" s="19">
        <f t="shared" si="30"/>
        <v>12126</v>
      </c>
      <c r="AQ60" s="19">
        <f t="shared" si="30"/>
        <v>16914</v>
      </c>
    </row>
    <row r="62" spans="2:43" ht="15" customHeight="1">
      <c r="B62" s="8" t="s">
        <v>47</v>
      </c>
      <c r="C62" s="8"/>
      <c r="D62" s="12">
        <f>D$24</f>
        <v>43831</v>
      </c>
      <c r="E62" s="12">
        <f t="shared" ref="E62:AM62" si="31">E$24</f>
        <v>43862</v>
      </c>
      <c r="F62" s="12">
        <f t="shared" si="31"/>
        <v>43891</v>
      </c>
      <c r="G62" s="12">
        <f t="shared" si="31"/>
        <v>43922</v>
      </c>
      <c r="H62" s="12">
        <f t="shared" si="31"/>
        <v>43952</v>
      </c>
      <c r="I62" s="12">
        <f t="shared" si="31"/>
        <v>43983</v>
      </c>
      <c r="J62" s="12">
        <f t="shared" si="31"/>
        <v>44013</v>
      </c>
      <c r="K62" s="12">
        <f t="shared" si="31"/>
        <v>44044</v>
      </c>
      <c r="L62" s="12">
        <f t="shared" si="31"/>
        <v>44075</v>
      </c>
      <c r="M62" s="12">
        <f t="shared" si="31"/>
        <v>44105</v>
      </c>
      <c r="N62" s="12">
        <f t="shared" si="31"/>
        <v>44136</v>
      </c>
      <c r="O62" s="12">
        <f t="shared" si="31"/>
        <v>44166</v>
      </c>
      <c r="P62" s="12">
        <f t="shared" si="31"/>
        <v>44197</v>
      </c>
      <c r="Q62" s="12">
        <f t="shared" si="31"/>
        <v>44228</v>
      </c>
      <c r="R62" s="12">
        <f t="shared" si="31"/>
        <v>44256</v>
      </c>
      <c r="S62" s="12">
        <f t="shared" si="31"/>
        <v>44287</v>
      </c>
      <c r="T62" s="12">
        <f t="shared" si="31"/>
        <v>44317</v>
      </c>
      <c r="U62" s="12">
        <f t="shared" si="31"/>
        <v>44348</v>
      </c>
      <c r="V62" s="12">
        <f t="shared" si="31"/>
        <v>44378</v>
      </c>
      <c r="W62" s="12">
        <f t="shared" si="31"/>
        <v>44409</v>
      </c>
      <c r="X62" s="12">
        <f t="shared" si="31"/>
        <v>44440</v>
      </c>
      <c r="Y62" s="12">
        <f t="shared" si="31"/>
        <v>44470</v>
      </c>
      <c r="Z62" s="12">
        <f t="shared" si="31"/>
        <v>44501</v>
      </c>
      <c r="AA62" s="12">
        <f t="shared" si="31"/>
        <v>44531</v>
      </c>
      <c r="AB62" s="12">
        <f t="shared" si="31"/>
        <v>44562</v>
      </c>
      <c r="AC62" s="12">
        <f t="shared" si="31"/>
        <v>44593</v>
      </c>
      <c r="AD62" s="12">
        <f t="shared" si="31"/>
        <v>44621</v>
      </c>
      <c r="AE62" s="12">
        <f t="shared" si="31"/>
        <v>44652</v>
      </c>
      <c r="AF62" s="12">
        <f t="shared" si="31"/>
        <v>44682</v>
      </c>
      <c r="AG62" s="12">
        <f t="shared" si="31"/>
        <v>44713</v>
      </c>
      <c r="AH62" s="12">
        <f t="shared" si="31"/>
        <v>44743</v>
      </c>
      <c r="AI62" s="12">
        <f t="shared" si="31"/>
        <v>44774</v>
      </c>
      <c r="AJ62" s="12">
        <f t="shared" si="31"/>
        <v>44805</v>
      </c>
      <c r="AK62" s="12">
        <f t="shared" si="31"/>
        <v>44835</v>
      </c>
      <c r="AL62" s="12">
        <f t="shared" si="31"/>
        <v>44866</v>
      </c>
      <c r="AM62" s="12">
        <f t="shared" si="31"/>
        <v>44896</v>
      </c>
      <c r="AO62" s="27">
        <f>AO$24</f>
        <v>2020</v>
      </c>
      <c r="AP62" s="27">
        <f t="shared" ref="AP62:AQ62" si="32">AP$24</f>
        <v>2021</v>
      </c>
      <c r="AQ62" s="27">
        <f t="shared" si="32"/>
        <v>2022</v>
      </c>
    </row>
    <row r="64" spans="2:43" ht="15" customHeight="1">
      <c r="B64" s="2" t="s">
        <v>48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SUMIFS($D64:$AM64,$D$28:$AM$28,AO$24,$D$29:$AM$29,12)</f>
        <v>0</v>
      </c>
      <c r="AP64" s="16">
        <f>SUMIFS($D64:$AM64,$D$28:$AM$28,AP$24,$D$29:$AM$29,12)</f>
        <v>0</v>
      </c>
      <c r="AQ64" s="16">
        <f>SUMIFS($D64:$AM64,$D$28:$AM$28,AQ$24,$D$29:$AM$29,12)</f>
        <v>0</v>
      </c>
    </row>
    <row r="66" spans="2:43" ht="15" customHeight="1">
      <c r="B66" s="1" t="s">
        <v>51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O66" s="14">
        <f t="shared" ref="AO66:AQ68" si="33">SUMIFS($D66:$AM66,$D$28:$AM$28,AO$24,$D$29:$AM$29,12)</f>
        <v>0</v>
      </c>
      <c r="AP66" s="14">
        <f t="shared" si="33"/>
        <v>0</v>
      </c>
      <c r="AQ66" s="14">
        <f t="shared" si="33"/>
        <v>0</v>
      </c>
    </row>
    <row r="67" spans="2:43" ht="15" customHeight="1">
      <c r="B67" s="1" t="s">
        <v>50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O67" s="14">
        <f t="shared" si="33"/>
        <v>0</v>
      </c>
      <c r="AP67" s="14">
        <f t="shared" si="33"/>
        <v>0</v>
      </c>
      <c r="AQ67" s="14">
        <f t="shared" si="33"/>
        <v>0</v>
      </c>
    </row>
    <row r="68" spans="2:43" ht="15" customHeight="1">
      <c r="B68" s="1" t="s">
        <v>52</v>
      </c>
      <c r="D68" s="14">
        <f>C68+D34-D45</f>
        <v>-143</v>
      </c>
      <c r="E68" s="14">
        <f>D68+E34-E45</f>
        <v>-429</v>
      </c>
      <c r="F68" s="14">
        <f>E68+F34-F45</f>
        <v>-715</v>
      </c>
      <c r="G68" s="14">
        <f t="shared" ref="G68:AM68" si="34">F68+G34-G45</f>
        <v>-1001</v>
      </c>
      <c r="H68" s="14">
        <f t="shared" si="34"/>
        <v>-1287</v>
      </c>
      <c r="I68" s="14">
        <f t="shared" si="34"/>
        <v>-1573</v>
      </c>
      <c r="J68" s="14">
        <f t="shared" si="34"/>
        <v>-1859</v>
      </c>
      <c r="K68" s="14">
        <f t="shared" si="34"/>
        <v>-2145</v>
      </c>
      <c r="L68" s="14">
        <f t="shared" si="34"/>
        <v>-2431</v>
      </c>
      <c r="M68" s="14">
        <f t="shared" si="34"/>
        <v>-2717</v>
      </c>
      <c r="N68" s="14">
        <f t="shared" si="34"/>
        <v>-3003</v>
      </c>
      <c r="O68" s="14">
        <f t="shared" si="34"/>
        <v>-3289</v>
      </c>
      <c r="P68" s="14">
        <f t="shared" si="34"/>
        <v>-3575</v>
      </c>
      <c r="Q68" s="14">
        <f t="shared" si="34"/>
        <v>-3861</v>
      </c>
      <c r="R68" s="14">
        <f t="shared" si="34"/>
        <v>-4147</v>
      </c>
      <c r="S68" s="14">
        <f t="shared" si="34"/>
        <v>-4433</v>
      </c>
      <c r="T68" s="14">
        <f t="shared" si="34"/>
        <v>-4719</v>
      </c>
      <c r="U68" s="14">
        <f t="shared" si="34"/>
        <v>-5005</v>
      </c>
      <c r="V68" s="14">
        <f t="shared" si="34"/>
        <v>-5291</v>
      </c>
      <c r="W68" s="14">
        <f t="shared" si="34"/>
        <v>-5577</v>
      </c>
      <c r="X68" s="14">
        <f t="shared" si="34"/>
        <v>-5863</v>
      </c>
      <c r="Y68" s="14">
        <f t="shared" si="34"/>
        <v>-6149</v>
      </c>
      <c r="Z68" s="14">
        <f t="shared" si="34"/>
        <v>-6435</v>
      </c>
      <c r="AA68" s="14">
        <f t="shared" si="34"/>
        <v>-6721</v>
      </c>
      <c r="AB68" s="14">
        <f t="shared" si="34"/>
        <v>-7007</v>
      </c>
      <c r="AC68" s="14">
        <f t="shared" si="34"/>
        <v>-7293</v>
      </c>
      <c r="AD68" s="14">
        <f t="shared" si="34"/>
        <v>-7579</v>
      </c>
      <c r="AE68" s="14">
        <f t="shared" si="34"/>
        <v>-7865</v>
      </c>
      <c r="AF68" s="14">
        <f t="shared" si="34"/>
        <v>-8151</v>
      </c>
      <c r="AG68" s="14">
        <f t="shared" si="34"/>
        <v>-8437</v>
      </c>
      <c r="AH68" s="14">
        <f t="shared" si="34"/>
        <v>-8723</v>
      </c>
      <c r="AI68" s="14">
        <f t="shared" si="34"/>
        <v>-9009</v>
      </c>
      <c r="AJ68" s="14">
        <f t="shared" si="34"/>
        <v>-9295</v>
      </c>
      <c r="AK68" s="14">
        <f t="shared" si="34"/>
        <v>-9581</v>
      </c>
      <c r="AL68" s="14">
        <f t="shared" si="34"/>
        <v>-9867</v>
      </c>
      <c r="AM68" s="14">
        <f t="shared" si="34"/>
        <v>-10153</v>
      </c>
      <c r="AO68" s="14">
        <f t="shared" si="33"/>
        <v>-3289</v>
      </c>
      <c r="AP68" s="14">
        <f t="shared" si="33"/>
        <v>-6721</v>
      </c>
      <c r="AQ68" s="14">
        <f t="shared" si="33"/>
        <v>-10153</v>
      </c>
    </row>
    <row r="69" spans="2:43" ht="15" customHeight="1">
      <c r="B69" s="2" t="s">
        <v>49</v>
      </c>
      <c r="D69" s="16">
        <f>SUM(D66:D68)</f>
        <v>-143</v>
      </c>
      <c r="E69" s="16">
        <f t="shared" ref="E69:AQ69" si="35">SUM(E66:E68)</f>
        <v>-429</v>
      </c>
      <c r="F69" s="16">
        <f t="shared" si="35"/>
        <v>-715</v>
      </c>
      <c r="G69" s="16">
        <f t="shared" si="35"/>
        <v>-1001</v>
      </c>
      <c r="H69" s="16">
        <f t="shared" si="35"/>
        <v>-1287</v>
      </c>
      <c r="I69" s="16">
        <f t="shared" si="35"/>
        <v>-1573</v>
      </c>
      <c r="J69" s="16">
        <f t="shared" si="35"/>
        <v>-1859</v>
      </c>
      <c r="K69" s="16">
        <f t="shared" si="35"/>
        <v>-2145</v>
      </c>
      <c r="L69" s="16">
        <f t="shared" si="35"/>
        <v>-2431</v>
      </c>
      <c r="M69" s="16">
        <f t="shared" si="35"/>
        <v>-2717</v>
      </c>
      <c r="N69" s="16">
        <f t="shared" si="35"/>
        <v>-3003</v>
      </c>
      <c r="O69" s="16">
        <f t="shared" si="35"/>
        <v>-3289</v>
      </c>
      <c r="P69" s="16">
        <f t="shared" si="35"/>
        <v>-3575</v>
      </c>
      <c r="Q69" s="16">
        <f t="shared" si="35"/>
        <v>-3861</v>
      </c>
      <c r="R69" s="16">
        <f t="shared" si="35"/>
        <v>-4147</v>
      </c>
      <c r="S69" s="16">
        <f t="shared" si="35"/>
        <v>-4433</v>
      </c>
      <c r="T69" s="16">
        <f t="shared" si="35"/>
        <v>-4719</v>
      </c>
      <c r="U69" s="16">
        <f t="shared" si="35"/>
        <v>-5005</v>
      </c>
      <c r="V69" s="16">
        <f t="shared" si="35"/>
        <v>-5291</v>
      </c>
      <c r="W69" s="16">
        <f t="shared" si="35"/>
        <v>-5577</v>
      </c>
      <c r="X69" s="16">
        <f t="shared" si="35"/>
        <v>-5863</v>
      </c>
      <c r="Y69" s="16">
        <f t="shared" si="35"/>
        <v>-6149</v>
      </c>
      <c r="Z69" s="16">
        <f t="shared" si="35"/>
        <v>-6435</v>
      </c>
      <c r="AA69" s="16">
        <f t="shared" si="35"/>
        <v>-6721</v>
      </c>
      <c r="AB69" s="16">
        <f t="shared" si="35"/>
        <v>-7007</v>
      </c>
      <c r="AC69" s="16">
        <f t="shared" si="35"/>
        <v>-7293</v>
      </c>
      <c r="AD69" s="16">
        <f t="shared" si="35"/>
        <v>-7579</v>
      </c>
      <c r="AE69" s="16">
        <f t="shared" si="35"/>
        <v>-7865</v>
      </c>
      <c r="AF69" s="16">
        <f t="shared" si="35"/>
        <v>-8151</v>
      </c>
      <c r="AG69" s="16">
        <f t="shared" si="35"/>
        <v>-8437</v>
      </c>
      <c r="AH69" s="16">
        <f t="shared" si="35"/>
        <v>-8723</v>
      </c>
      <c r="AI69" s="16">
        <f t="shared" si="35"/>
        <v>-9009</v>
      </c>
      <c r="AJ69" s="16">
        <f t="shared" si="35"/>
        <v>-9295</v>
      </c>
      <c r="AK69" s="16">
        <f t="shared" si="35"/>
        <v>-9581</v>
      </c>
      <c r="AL69" s="16">
        <f t="shared" si="35"/>
        <v>-9867</v>
      </c>
      <c r="AM69" s="16">
        <f t="shared" si="35"/>
        <v>-10153</v>
      </c>
      <c r="AO69" s="16">
        <f t="shared" si="35"/>
        <v>-3289</v>
      </c>
      <c r="AP69" s="16">
        <f t="shared" si="35"/>
        <v>-6721</v>
      </c>
      <c r="AQ69" s="16">
        <f t="shared" si="35"/>
        <v>-10153</v>
      </c>
    </row>
    <row r="70" spans="2:43" ht="15" customHeight="1">
      <c r="D70" s="21" t="str">
        <f ca="1">_xlfn.FORMULATEXT(D68)</f>
        <v>=C68+D34-D45</v>
      </c>
      <c r="AO70" s="21" t="str">
        <f ca="1">_xlfn.FORMULATEXT(AO68)</f>
        <v>=SUMIFS($D68:$AM68,$D$28:$AM$28,AO$24,$D$29:$AM$29,12)</v>
      </c>
    </row>
    <row r="72" spans="2:43" ht="15" customHeight="1">
      <c r="B72" s="1" t="s">
        <v>54</v>
      </c>
      <c r="D72" s="14">
        <f>C72+D60</f>
        <v>2720</v>
      </c>
      <c r="E72" s="14">
        <f t="shared" ref="E72:AM72" si="36">D72+E60</f>
        <v>2460</v>
      </c>
      <c r="F72" s="14">
        <f t="shared" si="36"/>
        <v>2277</v>
      </c>
      <c r="G72" s="14">
        <f t="shared" si="36"/>
        <v>2171</v>
      </c>
      <c r="H72" s="14">
        <f t="shared" si="36"/>
        <v>2142</v>
      </c>
      <c r="I72" s="14">
        <f t="shared" si="36"/>
        <v>2190</v>
      </c>
      <c r="J72" s="14">
        <f t="shared" si="36"/>
        <v>2315</v>
      </c>
      <c r="K72" s="14">
        <f t="shared" si="36"/>
        <v>2517</v>
      </c>
      <c r="L72" s="14">
        <f t="shared" si="36"/>
        <v>2796</v>
      </c>
      <c r="M72" s="14">
        <f t="shared" si="36"/>
        <v>3152</v>
      </c>
      <c r="N72" s="14">
        <f t="shared" si="36"/>
        <v>3585</v>
      </c>
      <c r="O72" s="14">
        <f t="shared" si="36"/>
        <v>4095</v>
      </c>
      <c r="P72" s="14">
        <f t="shared" si="36"/>
        <v>4682</v>
      </c>
      <c r="Q72" s="14">
        <f t="shared" si="36"/>
        <v>5346</v>
      </c>
      <c r="R72" s="14">
        <f t="shared" si="36"/>
        <v>6087</v>
      </c>
      <c r="S72" s="14">
        <f t="shared" si="36"/>
        <v>6905</v>
      </c>
      <c r="T72" s="14">
        <f t="shared" si="36"/>
        <v>7800</v>
      </c>
      <c r="U72" s="14">
        <f t="shared" si="36"/>
        <v>8772</v>
      </c>
      <c r="V72" s="14">
        <f t="shared" si="36"/>
        <v>9821</v>
      </c>
      <c r="W72" s="14">
        <f t="shared" si="36"/>
        <v>10947</v>
      </c>
      <c r="X72" s="14">
        <f t="shared" si="36"/>
        <v>12150</v>
      </c>
      <c r="Y72" s="14">
        <f t="shared" si="36"/>
        <v>13430</v>
      </c>
      <c r="Z72" s="14">
        <f t="shared" si="36"/>
        <v>14787</v>
      </c>
      <c r="AA72" s="14">
        <f t="shared" si="36"/>
        <v>16221</v>
      </c>
      <c r="AB72" s="14">
        <f t="shared" si="36"/>
        <v>11432</v>
      </c>
      <c r="AC72" s="14">
        <f t="shared" si="36"/>
        <v>13020</v>
      </c>
      <c r="AD72" s="14">
        <f t="shared" si="36"/>
        <v>14685</v>
      </c>
      <c r="AE72" s="14">
        <f t="shared" si="36"/>
        <v>16427</v>
      </c>
      <c r="AF72" s="14">
        <f t="shared" si="36"/>
        <v>18246</v>
      </c>
      <c r="AG72" s="14">
        <f t="shared" si="36"/>
        <v>20142</v>
      </c>
      <c r="AH72" s="14">
        <f t="shared" si="36"/>
        <v>22115</v>
      </c>
      <c r="AI72" s="14">
        <f t="shared" si="36"/>
        <v>24165</v>
      </c>
      <c r="AJ72" s="14">
        <f t="shared" si="36"/>
        <v>26292</v>
      </c>
      <c r="AK72" s="14">
        <f t="shared" si="36"/>
        <v>28496</v>
      </c>
      <c r="AL72" s="14">
        <f t="shared" si="36"/>
        <v>30777</v>
      </c>
      <c r="AM72" s="14">
        <f t="shared" si="36"/>
        <v>33135</v>
      </c>
      <c r="AO72" s="14">
        <f t="shared" ref="AO72:AQ73" si="37">SUMIFS($D72:$AM72,$D$28:$AM$28,AO$24,$D$29:$AM$29,12)</f>
        <v>4095</v>
      </c>
      <c r="AP72" s="14">
        <f t="shared" si="37"/>
        <v>16221</v>
      </c>
      <c r="AQ72" s="14">
        <f t="shared" si="37"/>
        <v>33135</v>
      </c>
    </row>
    <row r="73" spans="2:43" ht="15" customHeight="1">
      <c r="B73" s="1" t="s">
        <v>55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O73" s="14">
        <f t="shared" si="37"/>
        <v>0</v>
      </c>
      <c r="AP73" s="14">
        <f t="shared" si="37"/>
        <v>0</v>
      </c>
      <c r="AQ73" s="14">
        <f t="shared" si="37"/>
        <v>0</v>
      </c>
    </row>
    <row r="74" spans="2:43" ht="15" customHeight="1">
      <c r="B74" s="2" t="s">
        <v>53</v>
      </c>
      <c r="D74" s="16">
        <f>SUM(D72:D73)</f>
        <v>2720</v>
      </c>
      <c r="E74" s="16">
        <f t="shared" ref="E74:AQ74" si="38">SUM(E72:E73)</f>
        <v>2460</v>
      </c>
      <c r="F74" s="16">
        <f t="shared" si="38"/>
        <v>2277</v>
      </c>
      <c r="G74" s="16">
        <f t="shared" si="38"/>
        <v>2171</v>
      </c>
      <c r="H74" s="16">
        <f t="shared" si="38"/>
        <v>2142</v>
      </c>
      <c r="I74" s="16">
        <f t="shared" si="38"/>
        <v>2190</v>
      </c>
      <c r="J74" s="16">
        <f t="shared" si="38"/>
        <v>2315</v>
      </c>
      <c r="K74" s="16">
        <f t="shared" si="38"/>
        <v>2517</v>
      </c>
      <c r="L74" s="16">
        <f t="shared" si="38"/>
        <v>2796</v>
      </c>
      <c r="M74" s="16">
        <f t="shared" si="38"/>
        <v>3152</v>
      </c>
      <c r="N74" s="16">
        <f t="shared" si="38"/>
        <v>3585</v>
      </c>
      <c r="O74" s="16">
        <f t="shared" si="38"/>
        <v>4095</v>
      </c>
      <c r="P74" s="16">
        <f t="shared" si="38"/>
        <v>4682</v>
      </c>
      <c r="Q74" s="16">
        <f t="shared" si="38"/>
        <v>5346</v>
      </c>
      <c r="R74" s="16">
        <f t="shared" si="38"/>
        <v>6087</v>
      </c>
      <c r="S74" s="16">
        <f t="shared" si="38"/>
        <v>6905</v>
      </c>
      <c r="T74" s="16">
        <f t="shared" si="38"/>
        <v>7800</v>
      </c>
      <c r="U74" s="16">
        <f t="shared" si="38"/>
        <v>8772</v>
      </c>
      <c r="V74" s="16">
        <f t="shared" si="38"/>
        <v>9821</v>
      </c>
      <c r="W74" s="16">
        <f t="shared" si="38"/>
        <v>10947</v>
      </c>
      <c r="X74" s="16">
        <f t="shared" si="38"/>
        <v>12150</v>
      </c>
      <c r="Y74" s="16">
        <f t="shared" si="38"/>
        <v>13430</v>
      </c>
      <c r="Z74" s="16">
        <f t="shared" si="38"/>
        <v>14787</v>
      </c>
      <c r="AA74" s="16">
        <f t="shared" si="38"/>
        <v>16221</v>
      </c>
      <c r="AB74" s="16">
        <f t="shared" si="38"/>
        <v>11432</v>
      </c>
      <c r="AC74" s="16">
        <f t="shared" si="38"/>
        <v>13020</v>
      </c>
      <c r="AD74" s="16">
        <f t="shared" si="38"/>
        <v>14685</v>
      </c>
      <c r="AE74" s="16">
        <f t="shared" si="38"/>
        <v>16427</v>
      </c>
      <c r="AF74" s="16">
        <f t="shared" si="38"/>
        <v>18246</v>
      </c>
      <c r="AG74" s="16">
        <f t="shared" si="38"/>
        <v>20142</v>
      </c>
      <c r="AH74" s="16">
        <f t="shared" si="38"/>
        <v>22115</v>
      </c>
      <c r="AI74" s="16">
        <f t="shared" si="38"/>
        <v>24165</v>
      </c>
      <c r="AJ74" s="16">
        <f t="shared" si="38"/>
        <v>26292</v>
      </c>
      <c r="AK74" s="16">
        <f t="shared" si="38"/>
        <v>28496</v>
      </c>
      <c r="AL74" s="16">
        <f t="shared" si="38"/>
        <v>30777</v>
      </c>
      <c r="AM74" s="16">
        <f t="shared" si="38"/>
        <v>33135</v>
      </c>
      <c r="AO74" s="16">
        <f t="shared" si="38"/>
        <v>4095</v>
      </c>
      <c r="AP74" s="16">
        <f t="shared" si="38"/>
        <v>16221</v>
      </c>
      <c r="AQ74" s="16">
        <f t="shared" si="38"/>
        <v>33135</v>
      </c>
    </row>
    <row r="76" spans="2:43" ht="15" customHeight="1">
      <c r="B76" s="1" t="s">
        <v>57</v>
      </c>
      <c r="D76" s="14">
        <f>C76+D56</f>
        <v>3200</v>
      </c>
      <c r="E76" s="14">
        <f t="shared" ref="E76:AM76" si="39">D76+E56</f>
        <v>3200</v>
      </c>
      <c r="F76" s="14">
        <f t="shared" si="39"/>
        <v>3200</v>
      </c>
      <c r="G76" s="14">
        <f t="shared" si="39"/>
        <v>3200</v>
      </c>
      <c r="H76" s="14">
        <f t="shared" si="39"/>
        <v>3200</v>
      </c>
      <c r="I76" s="14">
        <f t="shared" si="39"/>
        <v>3200</v>
      </c>
      <c r="J76" s="14">
        <f t="shared" si="39"/>
        <v>3200</v>
      </c>
      <c r="K76" s="14">
        <f t="shared" si="39"/>
        <v>3200</v>
      </c>
      <c r="L76" s="14">
        <f t="shared" si="39"/>
        <v>3200</v>
      </c>
      <c r="M76" s="14">
        <f t="shared" si="39"/>
        <v>3200</v>
      </c>
      <c r="N76" s="14">
        <f t="shared" si="39"/>
        <v>3200</v>
      </c>
      <c r="O76" s="14">
        <f t="shared" si="39"/>
        <v>3200</v>
      </c>
      <c r="P76" s="14">
        <f t="shared" si="39"/>
        <v>3200</v>
      </c>
      <c r="Q76" s="14">
        <f t="shared" si="39"/>
        <v>3200</v>
      </c>
      <c r="R76" s="14">
        <f t="shared" si="39"/>
        <v>3200</v>
      </c>
      <c r="S76" s="14">
        <f t="shared" si="39"/>
        <v>3200</v>
      </c>
      <c r="T76" s="14">
        <f t="shared" si="39"/>
        <v>3200</v>
      </c>
      <c r="U76" s="14">
        <f t="shared" si="39"/>
        <v>3200</v>
      </c>
      <c r="V76" s="14">
        <f t="shared" si="39"/>
        <v>3200</v>
      </c>
      <c r="W76" s="14">
        <f t="shared" si="39"/>
        <v>3200</v>
      </c>
      <c r="X76" s="14">
        <f t="shared" si="39"/>
        <v>3200</v>
      </c>
      <c r="Y76" s="14">
        <f t="shared" si="39"/>
        <v>3200</v>
      </c>
      <c r="Z76" s="14">
        <f t="shared" si="39"/>
        <v>3200</v>
      </c>
      <c r="AA76" s="14">
        <f t="shared" si="39"/>
        <v>3200</v>
      </c>
      <c r="AB76" s="14">
        <f t="shared" si="39"/>
        <v>3200</v>
      </c>
      <c r="AC76" s="14">
        <f t="shared" si="39"/>
        <v>3200</v>
      </c>
      <c r="AD76" s="14">
        <f t="shared" si="39"/>
        <v>3200</v>
      </c>
      <c r="AE76" s="14">
        <f t="shared" si="39"/>
        <v>3200</v>
      </c>
      <c r="AF76" s="14">
        <f t="shared" si="39"/>
        <v>3200</v>
      </c>
      <c r="AG76" s="14">
        <f t="shared" si="39"/>
        <v>3200</v>
      </c>
      <c r="AH76" s="14">
        <f t="shared" si="39"/>
        <v>3200</v>
      </c>
      <c r="AI76" s="14">
        <f t="shared" si="39"/>
        <v>3200</v>
      </c>
      <c r="AJ76" s="14">
        <f t="shared" si="39"/>
        <v>3200</v>
      </c>
      <c r="AK76" s="14">
        <f t="shared" si="39"/>
        <v>3200</v>
      </c>
      <c r="AL76" s="14">
        <f t="shared" si="39"/>
        <v>3200</v>
      </c>
      <c r="AM76" s="14">
        <f t="shared" si="39"/>
        <v>3200</v>
      </c>
      <c r="AO76" s="14">
        <f t="shared" ref="AO76:AQ77" si="40">SUMIFS($D76:$AM76,$D$28:$AM$28,AO$24,$D$29:$AM$29,12)</f>
        <v>3200</v>
      </c>
      <c r="AP76" s="14">
        <f t="shared" si="40"/>
        <v>3200</v>
      </c>
      <c r="AQ76" s="14">
        <f t="shared" si="40"/>
        <v>3200</v>
      </c>
    </row>
    <row r="77" spans="2:43" ht="15" customHeight="1">
      <c r="B77" s="1" t="s">
        <v>58</v>
      </c>
      <c r="D77" s="14">
        <f>C77+D39+D57</f>
        <v>-623</v>
      </c>
      <c r="E77" s="14">
        <f t="shared" ref="E77:AM77" si="41">D77+E39+E57</f>
        <v>-1169</v>
      </c>
      <c r="F77" s="14">
        <f t="shared" si="41"/>
        <v>-1638</v>
      </c>
      <c r="G77" s="14">
        <f t="shared" si="41"/>
        <v>-2030</v>
      </c>
      <c r="H77" s="14">
        <f t="shared" si="41"/>
        <v>-2345</v>
      </c>
      <c r="I77" s="14">
        <f t="shared" si="41"/>
        <v>-2583</v>
      </c>
      <c r="J77" s="14">
        <f t="shared" si="41"/>
        <v>-2744</v>
      </c>
      <c r="K77" s="14">
        <f t="shared" si="41"/>
        <v>-2828</v>
      </c>
      <c r="L77" s="14">
        <f t="shared" si="41"/>
        <v>-2835</v>
      </c>
      <c r="M77" s="14">
        <f t="shared" si="41"/>
        <v>-2765</v>
      </c>
      <c r="N77" s="14">
        <f t="shared" si="41"/>
        <v>-2618</v>
      </c>
      <c r="O77" s="14">
        <f t="shared" si="41"/>
        <v>-2394</v>
      </c>
      <c r="P77" s="14">
        <f t="shared" si="41"/>
        <v>-2093</v>
      </c>
      <c r="Q77" s="14">
        <f t="shared" si="41"/>
        <v>-1715</v>
      </c>
      <c r="R77" s="14">
        <f t="shared" si="41"/>
        <v>-1260</v>
      </c>
      <c r="S77" s="14">
        <f t="shared" si="41"/>
        <v>-728</v>
      </c>
      <c r="T77" s="14">
        <f t="shared" si="41"/>
        <v>-119</v>
      </c>
      <c r="U77" s="14">
        <f t="shared" si="41"/>
        <v>567</v>
      </c>
      <c r="V77" s="14">
        <f t="shared" si="41"/>
        <v>1330</v>
      </c>
      <c r="W77" s="14">
        <f t="shared" si="41"/>
        <v>2170</v>
      </c>
      <c r="X77" s="14">
        <f t="shared" si="41"/>
        <v>3087</v>
      </c>
      <c r="Y77" s="14">
        <f t="shared" si="41"/>
        <v>4081</v>
      </c>
      <c r="Z77" s="14">
        <f t="shared" si="41"/>
        <v>5152</v>
      </c>
      <c r="AA77" s="14">
        <f t="shared" si="41"/>
        <v>6300</v>
      </c>
      <c r="AB77" s="14">
        <f>AA77+AB39+AB57</f>
        <v>1225</v>
      </c>
      <c r="AC77" s="14">
        <f t="shared" si="41"/>
        <v>2527</v>
      </c>
      <c r="AD77" s="14">
        <f t="shared" si="41"/>
        <v>3906</v>
      </c>
      <c r="AE77" s="14">
        <f t="shared" si="41"/>
        <v>5362</v>
      </c>
      <c r="AF77" s="14">
        <f t="shared" si="41"/>
        <v>6895</v>
      </c>
      <c r="AG77" s="14">
        <f t="shared" si="41"/>
        <v>8505</v>
      </c>
      <c r="AH77" s="14">
        <f t="shared" si="41"/>
        <v>10192</v>
      </c>
      <c r="AI77" s="14">
        <f t="shared" si="41"/>
        <v>11956</v>
      </c>
      <c r="AJ77" s="14">
        <f t="shared" si="41"/>
        <v>13797</v>
      </c>
      <c r="AK77" s="14">
        <f t="shared" si="41"/>
        <v>15715</v>
      </c>
      <c r="AL77" s="14">
        <f t="shared" si="41"/>
        <v>17710</v>
      </c>
      <c r="AM77" s="14">
        <f t="shared" si="41"/>
        <v>19782</v>
      </c>
      <c r="AO77" s="14">
        <f t="shared" si="40"/>
        <v>-2394</v>
      </c>
      <c r="AP77" s="14">
        <f t="shared" si="40"/>
        <v>6300</v>
      </c>
      <c r="AQ77" s="14">
        <f t="shared" si="40"/>
        <v>19782</v>
      </c>
    </row>
    <row r="78" spans="2:43" ht="15" customHeight="1">
      <c r="B78" s="2" t="s">
        <v>56</v>
      </c>
      <c r="D78" s="16">
        <f>SUM(D76:D77)</f>
        <v>2577</v>
      </c>
      <c r="E78" s="16">
        <f t="shared" ref="E78:AQ78" si="42">SUM(E76:E77)</f>
        <v>2031</v>
      </c>
      <c r="F78" s="16">
        <f t="shared" si="42"/>
        <v>1562</v>
      </c>
      <c r="G78" s="16">
        <f t="shared" si="42"/>
        <v>1170</v>
      </c>
      <c r="H78" s="16">
        <f t="shared" si="42"/>
        <v>855</v>
      </c>
      <c r="I78" s="16">
        <f t="shared" si="42"/>
        <v>617</v>
      </c>
      <c r="J78" s="16">
        <f t="shared" si="42"/>
        <v>456</v>
      </c>
      <c r="K78" s="16">
        <f t="shared" si="42"/>
        <v>372</v>
      </c>
      <c r="L78" s="16">
        <f t="shared" si="42"/>
        <v>365</v>
      </c>
      <c r="M78" s="16">
        <f t="shared" si="42"/>
        <v>435</v>
      </c>
      <c r="N78" s="16">
        <f t="shared" si="42"/>
        <v>582</v>
      </c>
      <c r="O78" s="16">
        <f t="shared" si="42"/>
        <v>806</v>
      </c>
      <c r="P78" s="16">
        <f t="shared" si="42"/>
        <v>1107</v>
      </c>
      <c r="Q78" s="16">
        <f t="shared" si="42"/>
        <v>1485</v>
      </c>
      <c r="R78" s="16">
        <f t="shared" si="42"/>
        <v>1940</v>
      </c>
      <c r="S78" s="16">
        <f t="shared" si="42"/>
        <v>2472</v>
      </c>
      <c r="T78" s="16">
        <f t="shared" si="42"/>
        <v>3081</v>
      </c>
      <c r="U78" s="16">
        <f t="shared" si="42"/>
        <v>3767</v>
      </c>
      <c r="V78" s="16">
        <f t="shared" si="42"/>
        <v>4530</v>
      </c>
      <c r="W78" s="16">
        <f t="shared" si="42"/>
        <v>5370</v>
      </c>
      <c r="X78" s="16">
        <f t="shared" si="42"/>
        <v>6287</v>
      </c>
      <c r="Y78" s="16">
        <f t="shared" si="42"/>
        <v>7281</v>
      </c>
      <c r="Z78" s="16">
        <f t="shared" si="42"/>
        <v>8352</v>
      </c>
      <c r="AA78" s="16">
        <f t="shared" si="42"/>
        <v>9500</v>
      </c>
      <c r="AB78" s="16">
        <f t="shared" si="42"/>
        <v>4425</v>
      </c>
      <c r="AC78" s="16">
        <f t="shared" si="42"/>
        <v>5727</v>
      </c>
      <c r="AD78" s="16">
        <f t="shared" si="42"/>
        <v>7106</v>
      </c>
      <c r="AE78" s="16">
        <f t="shared" si="42"/>
        <v>8562</v>
      </c>
      <c r="AF78" s="16">
        <f t="shared" si="42"/>
        <v>10095</v>
      </c>
      <c r="AG78" s="16">
        <f t="shared" si="42"/>
        <v>11705</v>
      </c>
      <c r="AH78" s="16">
        <f t="shared" si="42"/>
        <v>13392</v>
      </c>
      <c r="AI78" s="16">
        <f t="shared" si="42"/>
        <v>15156</v>
      </c>
      <c r="AJ78" s="16">
        <f t="shared" si="42"/>
        <v>16997</v>
      </c>
      <c r="AK78" s="16">
        <f t="shared" si="42"/>
        <v>18915</v>
      </c>
      <c r="AL78" s="16">
        <f t="shared" si="42"/>
        <v>20910</v>
      </c>
      <c r="AM78" s="16">
        <f t="shared" si="42"/>
        <v>22982</v>
      </c>
      <c r="AO78" s="16">
        <f t="shared" si="42"/>
        <v>806</v>
      </c>
      <c r="AP78" s="16">
        <f t="shared" si="42"/>
        <v>9500</v>
      </c>
      <c r="AQ78" s="16">
        <f t="shared" si="42"/>
        <v>22982</v>
      </c>
    </row>
    <row r="80" spans="2:43" ht="15" customHeight="1">
      <c r="B80" s="21" t="s">
        <v>59</v>
      </c>
      <c r="C80" s="21"/>
      <c r="D80" s="24">
        <f>SUM(D64,D69,D74)-D78</f>
        <v>0</v>
      </c>
      <c r="E80" s="24">
        <f t="shared" ref="E80:AQ80" si="43">SUM(E64,E69,E74)-E78</f>
        <v>0</v>
      </c>
      <c r="F80" s="24">
        <f t="shared" si="43"/>
        <v>0</v>
      </c>
      <c r="G80" s="24">
        <f t="shared" si="43"/>
        <v>0</v>
      </c>
      <c r="H80" s="24">
        <f t="shared" si="43"/>
        <v>0</v>
      </c>
      <c r="I80" s="24">
        <f t="shared" si="43"/>
        <v>0</v>
      </c>
      <c r="J80" s="24">
        <f t="shared" si="43"/>
        <v>0</v>
      </c>
      <c r="K80" s="24">
        <f t="shared" si="43"/>
        <v>0</v>
      </c>
      <c r="L80" s="24">
        <f t="shared" si="43"/>
        <v>0</v>
      </c>
      <c r="M80" s="24">
        <f t="shared" si="43"/>
        <v>0</v>
      </c>
      <c r="N80" s="24">
        <f t="shared" si="43"/>
        <v>0</v>
      </c>
      <c r="O80" s="24">
        <f t="shared" si="43"/>
        <v>0</v>
      </c>
      <c r="P80" s="24">
        <f t="shared" si="43"/>
        <v>0</v>
      </c>
      <c r="Q80" s="24">
        <f t="shared" si="43"/>
        <v>0</v>
      </c>
      <c r="R80" s="24">
        <f t="shared" si="43"/>
        <v>0</v>
      </c>
      <c r="S80" s="24">
        <f t="shared" si="43"/>
        <v>0</v>
      </c>
      <c r="T80" s="24">
        <f t="shared" si="43"/>
        <v>0</v>
      </c>
      <c r="U80" s="24">
        <f t="shared" si="43"/>
        <v>0</v>
      </c>
      <c r="V80" s="24">
        <f t="shared" si="43"/>
        <v>0</v>
      </c>
      <c r="W80" s="24">
        <f t="shared" si="43"/>
        <v>0</v>
      </c>
      <c r="X80" s="24">
        <f t="shared" si="43"/>
        <v>0</v>
      </c>
      <c r="Y80" s="24">
        <f t="shared" si="43"/>
        <v>0</v>
      </c>
      <c r="Z80" s="24">
        <f t="shared" si="43"/>
        <v>0</v>
      </c>
      <c r="AA80" s="24">
        <f t="shared" si="43"/>
        <v>0</v>
      </c>
      <c r="AB80" s="24">
        <f t="shared" si="43"/>
        <v>0</v>
      </c>
      <c r="AC80" s="24">
        <f t="shared" si="43"/>
        <v>0</v>
      </c>
      <c r="AD80" s="24">
        <f t="shared" si="43"/>
        <v>0</v>
      </c>
      <c r="AE80" s="24">
        <f t="shared" si="43"/>
        <v>0</v>
      </c>
      <c r="AF80" s="24">
        <f t="shared" si="43"/>
        <v>0</v>
      </c>
      <c r="AG80" s="24">
        <f t="shared" si="43"/>
        <v>0</v>
      </c>
      <c r="AH80" s="24">
        <f t="shared" si="43"/>
        <v>0</v>
      </c>
      <c r="AI80" s="24">
        <f t="shared" si="43"/>
        <v>0</v>
      </c>
      <c r="AJ80" s="24">
        <f t="shared" si="43"/>
        <v>0</v>
      </c>
      <c r="AK80" s="24">
        <f t="shared" si="43"/>
        <v>0</v>
      </c>
      <c r="AL80" s="24">
        <f t="shared" si="43"/>
        <v>0</v>
      </c>
      <c r="AM80" s="24">
        <f t="shared" si="43"/>
        <v>0</v>
      </c>
      <c r="AO80" s="24">
        <f t="shared" si="43"/>
        <v>0</v>
      </c>
      <c r="AP80" s="24">
        <f t="shared" ref="AP80" si="44">SUM(AP64,AP69,AP74)-AP78</f>
        <v>0</v>
      </c>
      <c r="AQ80" s="24">
        <f t="shared" si="43"/>
        <v>0</v>
      </c>
    </row>
  </sheetData>
  <phoneticPr fontId="6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0" orientation="portrait" r:id="rId1"/>
  <headerFooter>
    <oddHeader>&amp;LAlexis JOULIE&amp;CBP Sfusi di Vino&amp;RConfidentiel</oddHeader>
    <oddFooter>&amp;LTelecom Paris&amp;CImprimé le : &amp;D&amp;RPage 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F694-A883-48AE-A24D-31C5E319FFC8}">
  <dimension ref="A1:AQ85"/>
  <sheetViews>
    <sheetView tabSelected="1" topLeftCell="A11" workbookViewId="0">
      <selection activeCell="J34" sqref="J34"/>
    </sheetView>
  </sheetViews>
  <sheetFormatPr defaultRowHeight="13.8"/>
  <cols>
    <col min="1" max="1" width="3.33203125" customWidth="1"/>
    <col min="2" max="2" width="36.33203125" customWidth="1"/>
  </cols>
  <sheetData>
    <row r="1" spans="1:39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0.399999999999999">
      <c r="A2" s="1"/>
      <c r="B2" s="3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5">
      <c r="A3" s="1"/>
      <c r="B3" s="4"/>
      <c r="C3" s="4"/>
      <c r="D3" s="13" t="s">
        <v>24</v>
      </c>
      <c r="E3" s="2" t="s">
        <v>26</v>
      </c>
      <c r="F3" s="1"/>
      <c r="G3" s="14">
        <v>10000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5">
      <c r="A4" s="1"/>
      <c r="B4" s="1"/>
      <c r="C4" s="1"/>
      <c r="D4" s="13" t="s">
        <v>25</v>
      </c>
      <c r="E4" s="2" t="s">
        <v>27</v>
      </c>
      <c r="F4" s="1"/>
      <c r="G4" s="14">
        <v>-10000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5">
      <c r="A5" s="1"/>
      <c r="B5" s="2" t="s">
        <v>1</v>
      </c>
      <c r="C5" s="1"/>
      <c r="D5" s="1"/>
      <c r="E5" s="1"/>
      <c r="F5" s="1"/>
      <c r="G5" s="14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5">
      <c r="A6" s="1"/>
      <c r="B6" s="1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>
      <c r="A8" s="1"/>
      <c r="B8" s="5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5">
      <c r="A9" s="1"/>
      <c r="B9" s="1" t="s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5">
      <c r="A10" s="1"/>
      <c r="B10" s="1" t="s">
        <v>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>
      <c r="A12" s="1"/>
      <c r="B12" s="5" t="s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">
      <c r="A13" s="1"/>
      <c r="B13" s="1" t="s">
        <v>18</v>
      </c>
      <c r="C13" s="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5">
      <c r="A14" s="1"/>
      <c r="B14" s="1" t="s">
        <v>21</v>
      </c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5">
      <c r="A16" s="1"/>
      <c r="B16" s="5" t="s">
        <v>6</v>
      </c>
      <c r="C16" s="1"/>
      <c r="D16" s="1"/>
      <c r="E16" s="5" t="s">
        <v>12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5">
      <c r="A17" s="1"/>
      <c r="B17" s="1" t="s">
        <v>7</v>
      </c>
      <c r="C17" s="7">
        <v>8</v>
      </c>
      <c r="D17" s="1"/>
      <c r="E17" s="1" t="s">
        <v>13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5">
      <c r="A18" s="1"/>
      <c r="B18" s="1" t="s">
        <v>8</v>
      </c>
      <c r="C18" s="6">
        <v>5</v>
      </c>
      <c r="D18" s="1"/>
      <c r="E18" s="1" t="s">
        <v>14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5">
      <c r="A19" s="1"/>
      <c r="B19" s="1" t="s">
        <v>11</v>
      </c>
      <c r="C19" s="6">
        <v>700</v>
      </c>
      <c r="D19" s="1"/>
      <c r="E19" s="1" t="s">
        <v>15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5">
      <c r="A20" s="1"/>
      <c r="B20" s="1" t="s">
        <v>9</v>
      </c>
      <c r="C20" s="6">
        <v>48</v>
      </c>
      <c r="D20" s="1"/>
      <c r="E20" s="1" t="s">
        <v>16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">
      <c r="A21" s="1"/>
      <c r="B21" s="1" t="s">
        <v>10</v>
      </c>
      <c r="C21" s="6">
        <v>21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5">
      <c r="A22" s="1"/>
      <c r="B22" s="1" t="s">
        <v>45</v>
      </c>
      <c r="C22" s="2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">
      <c r="A24" s="1"/>
      <c r="B24" s="8" t="s">
        <v>19</v>
      </c>
      <c r="C24" s="8"/>
      <c r="D24" s="10">
        <v>44197</v>
      </c>
      <c r="E24" s="9">
        <f>EDATE(D24,1)</f>
        <v>44228</v>
      </c>
      <c r="F24" s="9">
        <f>EDATE(E24,1)</f>
        <v>44256</v>
      </c>
      <c r="G24" s="9">
        <f t="shared" ref="G24:AM24" si="0">EDATE(F24,1)</f>
        <v>44287</v>
      </c>
      <c r="H24" s="9">
        <f t="shared" si="0"/>
        <v>44317</v>
      </c>
      <c r="I24" s="9">
        <f t="shared" si="0"/>
        <v>44348</v>
      </c>
      <c r="J24" s="9">
        <f t="shared" si="0"/>
        <v>44378</v>
      </c>
      <c r="K24" s="9">
        <f t="shared" si="0"/>
        <v>44409</v>
      </c>
      <c r="L24" s="9">
        <f t="shared" si="0"/>
        <v>44440</v>
      </c>
      <c r="M24" s="9">
        <f t="shared" si="0"/>
        <v>44470</v>
      </c>
      <c r="N24" s="9">
        <f t="shared" si="0"/>
        <v>44501</v>
      </c>
      <c r="O24" s="9">
        <f t="shared" si="0"/>
        <v>44531</v>
      </c>
      <c r="P24" s="9">
        <f t="shared" si="0"/>
        <v>44562</v>
      </c>
      <c r="Q24" s="9">
        <f t="shared" si="0"/>
        <v>44593</v>
      </c>
      <c r="R24" s="9">
        <f t="shared" si="0"/>
        <v>44621</v>
      </c>
      <c r="S24" s="9">
        <f t="shared" si="0"/>
        <v>44652</v>
      </c>
      <c r="T24" s="9">
        <f t="shared" si="0"/>
        <v>44682</v>
      </c>
      <c r="U24" s="9">
        <f t="shared" si="0"/>
        <v>44713</v>
      </c>
      <c r="V24" s="9">
        <f t="shared" si="0"/>
        <v>44743</v>
      </c>
      <c r="W24" s="9">
        <f t="shared" si="0"/>
        <v>44774</v>
      </c>
      <c r="X24" s="9">
        <f t="shared" si="0"/>
        <v>44805</v>
      </c>
      <c r="Y24" s="9">
        <f t="shared" si="0"/>
        <v>44835</v>
      </c>
      <c r="Z24" s="9">
        <f t="shared" si="0"/>
        <v>44866</v>
      </c>
      <c r="AA24" s="9">
        <f t="shared" si="0"/>
        <v>44896</v>
      </c>
      <c r="AB24" s="9">
        <f t="shared" si="0"/>
        <v>44927</v>
      </c>
      <c r="AC24" s="9">
        <f t="shared" si="0"/>
        <v>44958</v>
      </c>
      <c r="AD24" s="9">
        <f t="shared" si="0"/>
        <v>44986</v>
      </c>
      <c r="AE24" s="9">
        <f t="shared" si="0"/>
        <v>45017</v>
      </c>
      <c r="AF24" s="9">
        <f t="shared" si="0"/>
        <v>45047</v>
      </c>
      <c r="AG24" s="9">
        <f t="shared" si="0"/>
        <v>45078</v>
      </c>
      <c r="AH24" s="9">
        <f t="shared" si="0"/>
        <v>45108</v>
      </c>
      <c r="AI24" s="9">
        <f t="shared" si="0"/>
        <v>45139</v>
      </c>
      <c r="AJ24" s="9">
        <f t="shared" si="0"/>
        <v>45170</v>
      </c>
      <c r="AK24" s="9">
        <f t="shared" si="0"/>
        <v>45200</v>
      </c>
      <c r="AL24" s="9">
        <f t="shared" si="0"/>
        <v>45231</v>
      </c>
      <c r="AM24" s="9">
        <f t="shared" si="0"/>
        <v>45261</v>
      </c>
    </row>
    <row r="25" spans="1:39" ht="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5">
      <c r="A26" s="1"/>
      <c r="B26" s="1" t="s">
        <v>20</v>
      </c>
      <c r="C26" s="1"/>
      <c r="D26" s="15">
        <f>C20</f>
        <v>48</v>
      </c>
      <c r="E26" s="14">
        <f>D26+$C21</f>
        <v>69</v>
      </c>
      <c r="F26" s="14">
        <f>E26+$C21</f>
        <v>90</v>
      </c>
      <c r="G26" s="14">
        <f t="shared" ref="G26:AM26" si="1">F26+$C21</f>
        <v>111</v>
      </c>
      <c r="H26" s="14">
        <f t="shared" si="1"/>
        <v>132</v>
      </c>
      <c r="I26" s="14">
        <f t="shared" si="1"/>
        <v>153</v>
      </c>
      <c r="J26" s="14">
        <f t="shared" si="1"/>
        <v>174</v>
      </c>
      <c r="K26" s="14">
        <f t="shared" si="1"/>
        <v>195</v>
      </c>
      <c r="L26" s="14">
        <f t="shared" si="1"/>
        <v>216</v>
      </c>
      <c r="M26" s="14">
        <f t="shared" si="1"/>
        <v>237</v>
      </c>
      <c r="N26" s="14">
        <f t="shared" si="1"/>
        <v>258</v>
      </c>
      <c r="O26" s="14">
        <f t="shared" si="1"/>
        <v>279</v>
      </c>
      <c r="P26" s="14">
        <f t="shared" si="1"/>
        <v>300</v>
      </c>
      <c r="Q26" s="14">
        <f t="shared" si="1"/>
        <v>321</v>
      </c>
      <c r="R26" s="14">
        <f t="shared" si="1"/>
        <v>342</v>
      </c>
      <c r="S26" s="14">
        <f t="shared" si="1"/>
        <v>363</v>
      </c>
      <c r="T26" s="14">
        <f t="shared" si="1"/>
        <v>384</v>
      </c>
      <c r="U26" s="14">
        <f t="shared" si="1"/>
        <v>405</v>
      </c>
      <c r="V26" s="14">
        <f t="shared" si="1"/>
        <v>426</v>
      </c>
      <c r="W26" s="14">
        <f t="shared" si="1"/>
        <v>447</v>
      </c>
      <c r="X26" s="14">
        <f t="shared" si="1"/>
        <v>468</v>
      </c>
      <c r="Y26" s="14">
        <f t="shared" si="1"/>
        <v>489</v>
      </c>
      <c r="Z26" s="14">
        <f t="shared" si="1"/>
        <v>510</v>
      </c>
      <c r="AA26" s="14">
        <f t="shared" si="1"/>
        <v>531</v>
      </c>
      <c r="AB26" s="14">
        <f t="shared" si="1"/>
        <v>552</v>
      </c>
      <c r="AC26" s="14">
        <f t="shared" si="1"/>
        <v>573</v>
      </c>
      <c r="AD26" s="14">
        <f t="shared" si="1"/>
        <v>594</v>
      </c>
      <c r="AE26" s="14">
        <f t="shared" si="1"/>
        <v>615</v>
      </c>
      <c r="AF26" s="14">
        <f t="shared" si="1"/>
        <v>636</v>
      </c>
      <c r="AG26" s="14">
        <f t="shared" si="1"/>
        <v>657</v>
      </c>
      <c r="AH26" s="14">
        <f t="shared" si="1"/>
        <v>678</v>
      </c>
      <c r="AI26" s="14">
        <f t="shared" si="1"/>
        <v>699</v>
      </c>
      <c r="AJ26" s="14">
        <f t="shared" si="1"/>
        <v>720</v>
      </c>
      <c r="AK26" s="14">
        <f t="shared" si="1"/>
        <v>741</v>
      </c>
      <c r="AL26" s="14">
        <f t="shared" si="1"/>
        <v>762</v>
      </c>
      <c r="AM26" s="14">
        <f t="shared" si="1"/>
        <v>783</v>
      </c>
    </row>
    <row r="27" spans="1:3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5">
      <c r="A28" s="1"/>
      <c r="B28" s="21" t="s">
        <v>60</v>
      </c>
      <c r="C28" s="1"/>
      <c r="D28" s="21">
        <f>YEAR(D24)</f>
        <v>2021</v>
      </c>
      <c r="E28" s="21">
        <f t="shared" ref="E28:AM28" si="2">YEAR(E24)</f>
        <v>2021</v>
      </c>
      <c r="F28" s="21">
        <f t="shared" si="2"/>
        <v>2021</v>
      </c>
      <c r="G28" s="21">
        <f t="shared" si="2"/>
        <v>2021</v>
      </c>
      <c r="H28" s="21">
        <f t="shared" si="2"/>
        <v>2021</v>
      </c>
      <c r="I28" s="21">
        <f t="shared" si="2"/>
        <v>2021</v>
      </c>
      <c r="J28" s="21">
        <f t="shared" si="2"/>
        <v>2021</v>
      </c>
      <c r="K28" s="21">
        <f t="shared" si="2"/>
        <v>2021</v>
      </c>
      <c r="L28" s="21">
        <f t="shared" si="2"/>
        <v>2021</v>
      </c>
      <c r="M28" s="21">
        <f t="shared" si="2"/>
        <v>2021</v>
      </c>
      <c r="N28" s="21">
        <f t="shared" si="2"/>
        <v>2021</v>
      </c>
      <c r="O28" s="21">
        <f t="shared" si="2"/>
        <v>2021</v>
      </c>
      <c r="P28" s="21">
        <f t="shared" si="2"/>
        <v>2022</v>
      </c>
      <c r="Q28" s="21">
        <f t="shared" si="2"/>
        <v>2022</v>
      </c>
      <c r="R28" s="21">
        <f t="shared" si="2"/>
        <v>2022</v>
      </c>
      <c r="S28" s="21">
        <f t="shared" si="2"/>
        <v>2022</v>
      </c>
      <c r="T28" s="21">
        <f t="shared" si="2"/>
        <v>2022</v>
      </c>
      <c r="U28" s="21">
        <f t="shared" si="2"/>
        <v>2022</v>
      </c>
      <c r="V28" s="21">
        <f t="shared" si="2"/>
        <v>2022</v>
      </c>
      <c r="W28" s="21">
        <f t="shared" si="2"/>
        <v>2022</v>
      </c>
      <c r="X28" s="21">
        <f t="shared" si="2"/>
        <v>2022</v>
      </c>
      <c r="Y28" s="21">
        <f t="shared" si="2"/>
        <v>2022</v>
      </c>
      <c r="Z28" s="21">
        <f t="shared" si="2"/>
        <v>2022</v>
      </c>
      <c r="AA28" s="21">
        <f t="shared" si="2"/>
        <v>2022</v>
      </c>
      <c r="AB28" s="21">
        <f t="shared" si="2"/>
        <v>2023</v>
      </c>
      <c r="AC28" s="21">
        <f t="shared" si="2"/>
        <v>2023</v>
      </c>
      <c r="AD28" s="21">
        <f t="shared" si="2"/>
        <v>2023</v>
      </c>
      <c r="AE28" s="21">
        <f t="shared" si="2"/>
        <v>2023</v>
      </c>
      <c r="AF28" s="21">
        <f t="shared" si="2"/>
        <v>2023</v>
      </c>
      <c r="AG28" s="21">
        <f t="shared" si="2"/>
        <v>2023</v>
      </c>
      <c r="AH28" s="21">
        <f t="shared" si="2"/>
        <v>2023</v>
      </c>
      <c r="AI28" s="21">
        <f t="shared" si="2"/>
        <v>2023</v>
      </c>
      <c r="AJ28" s="21">
        <f t="shared" si="2"/>
        <v>2023</v>
      </c>
      <c r="AK28" s="21">
        <f t="shared" si="2"/>
        <v>2023</v>
      </c>
      <c r="AL28" s="21">
        <f t="shared" si="2"/>
        <v>2023</v>
      </c>
      <c r="AM28" s="21">
        <f t="shared" si="2"/>
        <v>2023</v>
      </c>
    </row>
    <row r="29" spans="1:39" ht="15">
      <c r="A29" s="1"/>
      <c r="B29" s="21" t="s">
        <v>61</v>
      </c>
      <c r="C29" s="1"/>
      <c r="D29" s="21">
        <f>MONTH(D24)</f>
        <v>1</v>
      </c>
      <c r="E29" s="21">
        <f t="shared" ref="E29:AM29" si="3">MONTH(E24)</f>
        <v>2</v>
      </c>
      <c r="F29" s="21">
        <f t="shared" si="3"/>
        <v>3</v>
      </c>
      <c r="G29" s="21">
        <f t="shared" si="3"/>
        <v>4</v>
      </c>
      <c r="H29" s="21">
        <f t="shared" si="3"/>
        <v>5</v>
      </c>
      <c r="I29" s="21">
        <f t="shared" si="3"/>
        <v>6</v>
      </c>
      <c r="J29" s="21">
        <f t="shared" si="3"/>
        <v>7</v>
      </c>
      <c r="K29" s="21">
        <f t="shared" si="3"/>
        <v>8</v>
      </c>
      <c r="L29" s="21">
        <f t="shared" si="3"/>
        <v>9</v>
      </c>
      <c r="M29" s="21">
        <f t="shared" si="3"/>
        <v>10</v>
      </c>
      <c r="N29" s="21">
        <f t="shared" si="3"/>
        <v>11</v>
      </c>
      <c r="O29" s="21">
        <f t="shared" si="3"/>
        <v>12</v>
      </c>
      <c r="P29" s="21">
        <f t="shared" si="3"/>
        <v>1</v>
      </c>
      <c r="Q29" s="21">
        <f t="shared" si="3"/>
        <v>2</v>
      </c>
      <c r="R29" s="21">
        <f t="shared" si="3"/>
        <v>3</v>
      </c>
      <c r="S29" s="21">
        <f t="shared" si="3"/>
        <v>4</v>
      </c>
      <c r="T29" s="21">
        <f t="shared" si="3"/>
        <v>5</v>
      </c>
      <c r="U29" s="21">
        <f t="shared" si="3"/>
        <v>6</v>
      </c>
      <c r="V29" s="21">
        <f t="shared" si="3"/>
        <v>7</v>
      </c>
      <c r="W29" s="21">
        <f t="shared" si="3"/>
        <v>8</v>
      </c>
      <c r="X29" s="21">
        <f t="shared" si="3"/>
        <v>9</v>
      </c>
      <c r="Y29" s="21">
        <f t="shared" si="3"/>
        <v>10</v>
      </c>
      <c r="Z29" s="21">
        <f t="shared" si="3"/>
        <v>11</v>
      </c>
      <c r="AA29" s="21">
        <f t="shared" si="3"/>
        <v>12</v>
      </c>
      <c r="AB29" s="21">
        <f t="shared" si="3"/>
        <v>1</v>
      </c>
      <c r="AC29" s="21">
        <f t="shared" si="3"/>
        <v>2</v>
      </c>
      <c r="AD29" s="21">
        <f t="shared" si="3"/>
        <v>3</v>
      </c>
      <c r="AE29" s="21">
        <f t="shared" si="3"/>
        <v>4</v>
      </c>
      <c r="AF29" s="21">
        <f t="shared" si="3"/>
        <v>5</v>
      </c>
      <c r="AG29" s="21">
        <f t="shared" si="3"/>
        <v>6</v>
      </c>
      <c r="AH29" s="21">
        <f t="shared" si="3"/>
        <v>7</v>
      </c>
      <c r="AI29" s="21">
        <f t="shared" si="3"/>
        <v>8</v>
      </c>
      <c r="AJ29" s="21">
        <f t="shared" si="3"/>
        <v>9</v>
      </c>
      <c r="AK29" s="21">
        <f t="shared" si="3"/>
        <v>10</v>
      </c>
      <c r="AL29" s="21">
        <f t="shared" si="3"/>
        <v>11</v>
      </c>
      <c r="AM29" s="21">
        <f t="shared" si="3"/>
        <v>12</v>
      </c>
    </row>
    <row r="30" spans="1:39" ht="15">
      <c r="A30" s="1"/>
      <c r="B30" s="21"/>
      <c r="C30" s="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 spans="1:39" s="35" customFormat="1" ht="15">
      <c r="A31" s="2"/>
      <c r="B31" s="5" t="s">
        <v>66</v>
      </c>
      <c r="C31" s="2" t="s">
        <v>70</v>
      </c>
      <c r="D31" s="29" t="s">
        <v>71</v>
      </c>
      <c r="E31" s="29" t="s">
        <v>72</v>
      </c>
      <c r="F31" s="29" t="s">
        <v>73</v>
      </c>
      <c r="G31" s="29" t="s">
        <v>74</v>
      </c>
      <c r="H31" s="29" t="s">
        <v>75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 spans="1:39" ht="15">
      <c r="A32" s="1"/>
      <c r="B32" s="30" t="s">
        <v>67</v>
      </c>
      <c r="C32" s="31">
        <v>500</v>
      </c>
      <c r="D32" s="32">
        <v>3</v>
      </c>
      <c r="E32" s="30">
        <f>D32*12</f>
        <v>36</v>
      </c>
      <c r="F32" s="30">
        <f>C32/E32</f>
        <v>13.888888888888889</v>
      </c>
      <c r="G32" s="34">
        <f>D24</f>
        <v>44197</v>
      </c>
      <c r="H32" s="33">
        <f>EDATE(G32,E32-1)</f>
        <v>45261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</row>
    <row r="33" spans="1:39" ht="15">
      <c r="A33" s="1"/>
      <c r="B33" s="30" t="s">
        <v>68</v>
      </c>
      <c r="C33" s="31">
        <v>180</v>
      </c>
      <c r="D33" s="32">
        <v>2</v>
      </c>
      <c r="E33" s="30">
        <f t="shared" ref="E33:E34" si="4">D33*12</f>
        <v>24</v>
      </c>
      <c r="F33" s="30">
        <f t="shared" ref="F33:F34" si="5">C33/E33</f>
        <v>7.5</v>
      </c>
      <c r="G33" s="34">
        <f>I24</f>
        <v>44348</v>
      </c>
      <c r="H33" s="33">
        <f t="shared" ref="H33:H34" si="6">EDATE(G33,E33-1)</f>
        <v>45047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</row>
    <row r="34" spans="1:39" ht="15">
      <c r="A34" s="1"/>
      <c r="B34" s="30" t="s">
        <v>69</v>
      </c>
      <c r="C34" s="31">
        <v>180</v>
      </c>
      <c r="D34" s="32">
        <v>3</v>
      </c>
      <c r="E34" s="30">
        <f t="shared" si="4"/>
        <v>36</v>
      </c>
      <c r="F34" s="30">
        <f t="shared" si="5"/>
        <v>5</v>
      </c>
      <c r="G34" s="34">
        <f>AB24</f>
        <v>44927</v>
      </c>
      <c r="H34" s="33">
        <f t="shared" si="6"/>
        <v>45992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</row>
    <row r="35" spans="1:39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5">
      <c r="A36" s="1"/>
      <c r="B36" s="8" t="s">
        <v>22</v>
      </c>
      <c r="C36" s="8"/>
      <c r="D36" s="12">
        <f>D$24</f>
        <v>44197</v>
      </c>
      <c r="E36" s="12">
        <f t="shared" ref="E36:AM36" si="7">E$24</f>
        <v>44228</v>
      </c>
      <c r="F36" s="12">
        <f t="shared" si="7"/>
        <v>44256</v>
      </c>
      <c r="G36" s="12">
        <f t="shared" si="7"/>
        <v>44287</v>
      </c>
      <c r="H36" s="12">
        <f t="shared" si="7"/>
        <v>44317</v>
      </c>
      <c r="I36" s="12">
        <f t="shared" si="7"/>
        <v>44348</v>
      </c>
      <c r="J36" s="12">
        <f t="shared" si="7"/>
        <v>44378</v>
      </c>
      <c r="K36" s="12">
        <f t="shared" si="7"/>
        <v>44409</v>
      </c>
      <c r="L36" s="12">
        <f t="shared" si="7"/>
        <v>44440</v>
      </c>
      <c r="M36" s="12">
        <f t="shared" si="7"/>
        <v>44470</v>
      </c>
      <c r="N36" s="12">
        <f t="shared" si="7"/>
        <v>44501</v>
      </c>
      <c r="O36" s="12">
        <f t="shared" si="7"/>
        <v>44531</v>
      </c>
      <c r="P36" s="12">
        <f t="shared" si="7"/>
        <v>44562</v>
      </c>
      <c r="Q36" s="12">
        <f t="shared" si="7"/>
        <v>44593</v>
      </c>
      <c r="R36" s="12">
        <f t="shared" si="7"/>
        <v>44621</v>
      </c>
      <c r="S36" s="12">
        <f t="shared" si="7"/>
        <v>44652</v>
      </c>
      <c r="T36" s="12">
        <f t="shared" si="7"/>
        <v>44682</v>
      </c>
      <c r="U36" s="12">
        <f t="shared" si="7"/>
        <v>44713</v>
      </c>
      <c r="V36" s="12">
        <f t="shared" si="7"/>
        <v>44743</v>
      </c>
      <c r="W36" s="12">
        <f t="shared" si="7"/>
        <v>44774</v>
      </c>
      <c r="X36" s="12">
        <f t="shared" si="7"/>
        <v>44805</v>
      </c>
      <c r="Y36" s="12">
        <f t="shared" si="7"/>
        <v>44835</v>
      </c>
      <c r="Z36" s="12">
        <f t="shared" si="7"/>
        <v>44866</v>
      </c>
      <c r="AA36" s="12">
        <f t="shared" si="7"/>
        <v>44896</v>
      </c>
      <c r="AB36" s="12">
        <f t="shared" si="7"/>
        <v>44927</v>
      </c>
      <c r="AC36" s="12">
        <f t="shared" si="7"/>
        <v>44958</v>
      </c>
      <c r="AD36" s="12">
        <f t="shared" si="7"/>
        <v>44986</v>
      </c>
      <c r="AE36" s="12">
        <f t="shared" si="7"/>
        <v>45017</v>
      </c>
      <c r="AF36" s="12">
        <f t="shared" si="7"/>
        <v>45047</v>
      </c>
      <c r="AG36" s="12">
        <f t="shared" si="7"/>
        <v>45078</v>
      </c>
      <c r="AH36" s="12">
        <f t="shared" si="7"/>
        <v>45108</v>
      </c>
      <c r="AI36" s="12">
        <f t="shared" si="7"/>
        <v>45139</v>
      </c>
      <c r="AJ36" s="12">
        <f t="shared" si="7"/>
        <v>45170</v>
      </c>
      <c r="AK36" s="12">
        <f t="shared" si="7"/>
        <v>45200</v>
      </c>
      <c r="AL36" s="12">
        <f t="shared" si="7"/>
        <v>45231</v>
      </c>
      <c r="AM36" s="12">
        <f t="shared" si="7"/>
        <v>45261</v>
      </c>
    </row>
    <row r="37" spans="1:39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5">
      <c r="A38" s="1"/>
      <c r="B38" s="1" t="s">
        <v>23</v>
      </c>
      <c r="C38" s="1"/>
      <c r="D38" s="14">
        <f t="shared" ref="D38:AM38" si="8">$C17*D26</f>
        <v>384</v>
      </c>
      <c r="E38" s="14">
        <f t="shared" si="8"/>
        <v>552</v>
      </c>
      <c r="F38" s="14">
        <f t="shared" si="8"/>
        <v>720</v>
      </c>
      <c r="G38" s="14">
        <f t="shared" si="8"/>
        <v>888</v>
      </c>
      <c r="H38" s="14">
        <f t="shared" si="8"/>
        <v>1056</v>
      </c>
      <c r="I38" s="14">
        <f t="shared" si="8"/>
        <v>1224</v>
      </c>
      <c r="J38" s="14">
        <f t="shared" si="8"/>
        <v>1392</v>
      </c>
      <c r="K38" s="14">
        <f t="shared" si="8"/>
        <v>1560</v>
      </c>
      <c r="L38" s="14">
        <f t="shared" si="8"/>
        <v>1728</v>
      </c>
      <c r="M38" s="14">
        <f t="shared" si="8"/>
        <v>1896</v>
      </c>
      <c r="N38" s="14">
        <f t="shared" si="8"/>
        <v>2064</v>
      </c>
      <c r="O38" s="14">
        <f t="shared" si="8"/>
        <v>2232</v>
      </c>
      <c r="P38" s="14">
        <f t="shared" si="8"/>
        <v>2400</v>
      </c>
      <c r="Q38" s="14">
        <f t="shared" si="8"/>
        <v>2568</v>
      </c>
      <c r="R38" s="14">
        <f t="shared" si="8"/>
        <v>2736</v>
      </c>
      <c r="S38" s="14">
        <f t="shared" si="8"/>
        <v>2904</v>
      </c>
      <c r="T38" s="14">
        <f t="shared" si="8"/>
        <v>3072</v>
      </c>
      <c r="U38" s="14">
        <f t="shared" si="8"/>
        <v>3240</v>
      </c>
      <c r="V38" s="14">
        <f t="shared" si="8"/>
        <v>3408</v>
      </c>
      <c r="W38" s="14">
        <f t="shared" si="8"/>
        <v>3576</v>
      </c>
      <c r="X38" s="14">
        <f t="shared" si="8"/>
        <v>3744</v>
      </c>
      <c r="Y38" s="14">
        <f t="shared" si="8"/>
        <v>3912</v>
      </c>
      <c r="Z38" s="14">
        <f t="shared" si="8"/>
        <v>4080</v>
      </c>
      <c r="AA38" s="14">
        <f t="shared" si="8"/>
        <v>4248</v>
      </c>
      <c r="AB38" s="14">
        <f t="shared" si="8"/>
        <v>4416</v>
      </c>
      <c r="AC38" s="14">
        <f t="shared" si="8"/>
        <v>4584</v>
      </c>
      <c r="AD38" s="14">
        <f t="shared" si="8"/>
        <v>4752</v>
      </c>
      <c r="AE38" s="14">
        <f t="shared" si="8"/>
        <v>4920</v>
      </c>
      <c r="AF38" s="14">
        <f t="shared" si="8"/>
        <v>5088</v>
      </c>
      <c r="AG38" s="14">
        <f t="shared" si="8"/>
        <v>5256</v>
      </c>
      <c r="AH38" s="14">
        <f t="shared" si="8"/>
        <v>5424</v>
      </c>
      <c r="AI38" s="14">
        <f t="shared" si="8"/>
        <v>5592</v>
      </c>
      <c r="AJ38" s="14">
        <f t="shared" si="8"/>
        <v>5760</v>
      </c>
      <c r="AK38" s="14">
        <f t="shared" si="8"/>
        <v>5928</v>
      </c>
      <c r="AL38" s="14">
        <f t="shared" si="8"/>
        <v>6096</v>
      </c>
      <c r="AM38" s="14">
        <f t="shared" si="8"/>
        <v>6264</v>
      </c>
    </row>
    <row r="39" spans="1:39" ht="15">
      <c r="A39" s="1"/>
      <c r="B39" s="1" t="s">
        <v>28</v>
      </c>
      <c r="C39" s="1"/>
      <c r="D39" s="14">
        <f t="shared" ref="D39:AM39" si="9">-$C18*D26</f>
        <v>-240</v>
      </c>
      <c r="E39" s="14">
        <f t="shared" si="9"/>
        <v>-345</v>
      </c>
      <c r="F39" s="14">
        <f t="shared" si="9"/>
        <v>-450</v>
      </c>
      <c r="G39" s="14">
        <f t="shared" si="9"/>
        <v>-555</v>
      </c>
      <c r="H39" s="14">
        <f t="shared" si="9"/>
        <v>-660</v>
      </c>
      <c r="I39" s="14">
        <f t="shared" si="9"/>
        <v>-765</v>
      </c>
      <c r="J39" s="14">
        <f t="shared" si="9"/>
        <v>-870</v>
      </c>
      <c r="K39" s="14">
        <f t="shared" si="9"/>
        <v>-975</v>
      </c>
      <c r="L39" s="14">
        <f t="shared" si="9"/>
        <v>-1080</v>
      </c>
      <c r="M39" s="14">
        <f t="shared" si="9"/>
        <v>-1185</v>
      </c>
      <c r="N39" s="14">
        <f t="shared" si="9"/>
        <v>-1290</v>
      </c>
      <c r="O39" s="14">
        <f t="shared" si="9"/>
        <v>-1395</v>
      </c>
      <c r="P39" s="14">
        <f t="shared" si="9"/>
        <v>-1500</v>
      </c>
      <c r="Q39" s="14">
        <f t="shared" si="9"/>
        <v>-1605</v>
      </c>
      <c r="R39" s="14">
        <f t="shared" si="9"/>
        <v>-1710</v>
      </c>
      <c r="S39" s="14">
        <f t="shared" si="9"/>
        <v>-1815</v>
      </c>
      <c r="T39" s="14">
        <f t="shared" si="9"/>
        <v>-1920</v>
      </c>
      <c r="U39" s="14">
        <f t="shared" si="9"/>
        <v>-2025</v>
      </c>
      <c r="V39" s="14">
        <f t="shared" si="9"/>
        <v>-2130</v>
      </c>
      <c r="W39" s="14">
        <f t="shared" si="9"/>
        <v>-2235</v>
      </c>
      <c r="X39" s="14">
        <f t="shared" si="9"/>
        <v>-2340</v>
      </c>
      <c r="Y39" s="14">
        <f t="shared" si="9"/>
        <v>-2445</v>
      </c>
      <c r="Z39" s="14">
        <f t="shared" si="9"/>
        <v>-2550</v>
      </c>
      <c r="AA39" s="14">
        <f t="shared" si="9"/>
        <v>-2655</v>
      </c>
      <c r="AB39" s="14">
        <f t="shared" si="9"/>
        <v>-2760</v>
      </c>
      <c r="AC39" s="14">
        <f t="shared" si="9"/>
        <v>-2865</v>
      </c>
      <c r="AD39" s="14">
        <f t="shared" si="9"/>
        <v>-2970</v>
      </c>
      <c r="AE39" s="14">
        <f t="shared" si="9"/>
        <v>-3075</v>
      </c>
      <c r="AF39" s="14">
        <f t="shared" si="9"/>
        <v>-3180</v>
      </c>
      <c r="AG39" s="14">
        <f t="shared" si="9"/>
        <v>-3285</v>
      </c>
      <c r="AH39" s="14">
        <f t="shared" si="9"/>
        <v>-3390</v>
      </c>
      <c r="AI39" s="14">
        <f t="shared" si="9"/>
        <v>-3495</v>
      </c>
      <c r="AJ39" s="14">
        <f t="shared" si="9"/>
        <v>-3600</v>
      </c>
      <c r="AK39" s="14">
        <f t="shared" si="9"/>
        <v>-3705</v>
      </c>
      <c r="AL39" s="14">
        <f t="shared" si="9"/>
        <v>-3810</v>
      </c>
      <c r="AM39" s="14">
        <f t="shared" si="9"/>
        <v>-3915</v>
      </c>
    </row>
    <row r="40" spans="1:39" ht="15">
      <c r="A40" s="1"/>
      <c r="B40" s="2" t="s">
        <v>29</v>
      </c>
      <c r="C40" s="2"/>
      <c r="D40" s="16">
        <f>SUM(D38:D39)</f>
        <v>144</v>
      </c>
      <c r="E40" s="16">
        <f t="shared" ref="E40:AM40" si="10">SUM(E38:E39)</f>
        <v>207</v>
      </c>
      <c r="F40" s="16">
        <f t="shared" si="10"/>
        <v>270</v>
      </c>
      <c r="G40" s="16">
        <f t="shared" si="10"/>
        <v>333</v>
      </c>
      <c r="H40" s="16">
        <f t="shared" si="10"/>
        <v>396</v>
      </c>
      <c r="I40" s="16">
        <f t="shared" si="10"/>
        <v>459</v>
      </c>
      <c r="J40" s="16">
        <f t="shared" si="10"/>
        <v>522</v>
      </c>
      <c r="K40" s="16">
        <f t="shared" si="10"/>
        <v>585</v>
      </c>
      <c r="L40" s="16">
        <f t="shared" si="10"/>
        <v>648</v>
      </c>
      <c r="M40" s="16">
        <f t="shared" si="10"/>
        <v>711</v>
      </c>
      <c r="N40" s="16">
        <f t="shared" si="10"/>
        <v>774</v>
      </c>
      <c r="O40" s="16">
        <f t="shared" si="10"/>
        <v>837</v>
      </c>
      <c r="P40" s="16">
        <f t="shared" si="10"/>
        <v>900</v>
      </c>
      <c r="Q40" s="16">
        <f t="shared" si="10"/>
        <v>963</v>
      </c>
      <c r="R40" s="16">
        <f t="shared" si="10"/>
        <v>1026</v>
      </c>
      <c r="S40" s="16">
        <f t="shared" si="10"/>
        <v>1089</v>
      </c>
      <c r="T40" s="16">
        <f t="shared" si="10"/>
        <v>1152</v>
      </c>
      <c r="U40" s="16">
        <f t="shared" si="10"/>
        <v>1215</v>
      </c>
      <c r="V40" s="16">
        <f t="shared" si="10"/>
        <v>1278</v>
      </c>
      <c r="W40" s="16">
        <f t="shared" si="10"/>
        <v>1341</v>
      </c>
      <c r="X40" s="16">
        <f t="shared" si="10"/>
        <v>1404</v>
      </c>
      <c r="Y40" s="16">
        <f t="shared" si="10"/>
        <v>1467</v>
      </c>
      <c r="Z40" s="16">
        <f t="shared" si="10"/>
        <v>1530</v>
      </c>
      <c r="AA40" s="16">
        <f t="shared" si="10"/>
        <v>1593</v>
      </c>
      <c r="AB40" s="16">
        <f t="shared" si="10"/>
        <v>1656</v>
      </c>
      <c r="AC40" s="16">
        <f t="shared" si="10"/>
        <v>1719</v>
      </c>
      <c r="AD40" s="16">
        <f t="shared" si="10"/>
        <v>1782</v>
      </c>
      <c r="AE40" s="16">
        <f t="shared" si="10"/>
        <v>1845</v>
      </c>
      <c r="AF40" s="16">
        <f t="shared" si="10"/>
        <v>1908</v>
      </c>
      <c r="AG40" s="16">
        <f t="shared" si="10"/>
        <v>1971</v>
      </c>
      <c r="AH40" s="16">
        <f t="shared" si="10"/>
        <v>2034</v>
      </c>
      <c r="AI40" s="16">
        <f t="shared" si="10"/>
        <v>2097</v>
      </c>
      <c r="AJ40" s="16">
        <f t="shared" si="10"/>
        <v>2160</v>
      </c>
      <c r="AK40" s="16">
        <f t="shared" si="10"/>
        <v>2223</v>
      </c>
      <c r="AL40" s="16">
        <f t="shared" si="10"/>
        <v>2286</v>
      </c>
      <c r="AM40" s="16">
        <f t="shared" si="10"/>
        <v>2349</v>
      </c>
    </row>
    <row r="41" spans="1:39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5">
      <c r="A42" s="1"/>
      <c r="B42" s="1" t="s">
        <v>30</v>
      </c>
      <c r="C42" s="1"/>
      <c r="D42" s="14">
        <f t="shared" ref="D42:AM42" si="11">-$C19</f>
        <v>-700</v>
      </c>
      <c r="E42" s="14">
        <f t="shared" si="11"/>
        <v>-700</v>
      </c>
      <c r="F42" s="14">
        <f t="shared" si="11"/>
        <v>-700</v>
      </c>
      <c r="G42" s="14">
        <f t="shared" si="11"/>
        <v>-700</v>
      </c>
      <c r="H42" s="14">
        <f t="shared" si="11"/>
        <v>-700</v>
      </c>
      <c r="I42" s="14">
        <f t="shared" si="11"/>
        <v>-700</v>
      </c>
      <c r="J42" s="14">
        <f t="shared" si="11"/>
        <v>-700</v>
      </c>
      <c r="K42" s="14">
        <f t="shared" si="11"/>
        <v>-700</v>
      </c>
      <c r="L42" s="14">
        <f t="shared" si="11"/>
        <v>-700</v>
      </c>
      <c r="M42" s="14">
        <f t="shared" si="11"/>
        <v>-700</v>
      </c>
      <c r="N42" s="14">
        <f t="shared" si="11"/>
        <v>-700</v>
      </c>
      <c r="O42" s="14">
        <f t="shared" si="11"/>
        <v>-700</v>
      </c>
      <c r="P42" s="14">
        <f t="shared" si="11"/>
        <v>-700</v>
      </c>
      <c r="Q42" s="14">
        <f t="shared" si="11"/>
        <v>-700</v>
      </c>
      <c r="R42" s="14">
        <f t="shared" si="11"/>
        <v>-700</v>
      </c>
      <c r="S42" s="14">
        <f t="shared" si="11"/>
        <v>-700</v>
      </c>
      <c r="T42" s="14">
        <f t="shared" si="11"/>
        <v>-700</v>
      </c>
      <c r="U42" s="14">
        <f t="shared" si="11"/>
        <v>-700</v>
      </c>
      <c r="V42" s="14">
        <f t="shared" si="11"/>
        <v>-700</v>
      </c>
      <c r="W42" s="14">
        <f t="shared" si="11"/>
        <v>-700</v>
      </c>
      <c r="X42" s="14">
        <f t="shared" si="11"/>
        <v>-700</v>
      </c>
      <c r="Y42" s="14">
        <f t="shared" si="11"/>
        <v>-700</v>
      </c>
      <c r="Z42" s="14">
        <f t="shared" si="11"/>
        <v>-700</v>
      </c>
      <c r="AA42" s="14">
        <f t="shared" si="11"/>
        <v>-700</v>
      </c>
      <c r="AB42" s="14">
        <f t="shared" si="11"/>
        <v>-700</v>
      </c>
      <c r="AC42" s="14">
        <f t="shared" si="11"/>
        <v>-700</v>
      </c>
      <c r="AD42" s="14">
        <f t="shared" si="11"/>
        <v>-700</v>
      </c>
      <c r="AE42" s="14">
        <f t="shared" si="11"/>
        <v>-700</v>
      </c>
      <c r="AF42" s="14">
        <f t="shared" si="11"/>
        <v>-700</v>
      </c>
      <c r="AG42" s="14">
        <f t="shared" si="11"/>
        <v>-700</v>
      </c>
      <c r="AH42" s="14">
        <f t="shared" si="11"/>
        <v>-700</v>
      </c>
      <c r="AI42" s="14">
        <f t="shared" si="11"/>
        <v>-700</v>
      </c>
      <c r="AJ42" s="14">
        <f t="shared" si="11"/>
        <v>-700</v>
      </c>
      <c r="AK42" s="14">
        <f t="shared" si="11"/>
        <v>-700</v>
      </c>
      <c r="AL42" s="14">
        <f t="shared" si="11"/>
        <v>-700</v>
      </c>
      <c r="AM42" s="14">
        <f t="shared" si="11"/>
        <v>-700</v>
      </c>
    </row>
    <row r="43" spans="1:39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5">
      <c r="A44" s="1"/>
      <c r="B44" s="2" t="s">
        <v>31</v>
      </c>
      <c r="C44" s="1"/>
      <c r="D44" s="16">
        <f>SUM(D40,D42)</f>
        <v>-556</v>
      </c>
      <c r="E44" s="16">
        <f t="shared" ref="E44:AM44" si="12">SUM(E40,E42)</f>
        <v>-493</v>
      </c>
      <c r="F44" s="16">
        <f t="shared" si="12"/>
        <v>-430</v>
      </c>
      <c r="G44" s="16">
        <f t="shared" si="12"/>
        <v>-367</v>
      </c>
      <c r="H44" s="16">
        <f t="shared" si="12"/>
        <v>-304</v>
      </c>
      <c r="I44" s="16">
        <f t="shared" si="12"/>
        <v>-241</v>
      </c>
      <c r="J44" s="16">
        <f t="shared" si="12"/>
        <v>-178</v>
      </c>
      <c r="K44" s="16">
        <f t="shared" si="12"/>
        <v>-115</v>
      </c>
      <c r="L44" s="16">
        <f t="shared" si="12"/>
        <v>-52</v>
      </c>
      <c r="M44" s="16">
        <f t="shared" si="12"/>
        <v>11</v>
      </c>
      <c r="N44" s="16">
        <f t="shared" si="12"/>
        <v>74</v>
      </c>
      <c r="O44" s="16">
        <f t="shared" si="12"/>
        <v>137</v>
      </c>
      <c r="P44" s="16">
        <f t="shared" si="12"/>
        <v>200</v>
      </c>
      <c r="Q44" s="16">
        <f t="shared" si="12"/>
        <v>263</v>
      </c>
      <c r="R44" s="16">
        <f t="shared" si="12"/>
        <v>326</v>
      </c>
      <c r="S44" s="16">
        <f t="shared" si="12"/>
        <v>389</v>
      </c>
      <c r="T44" s="16">
        <f t="shared" si="12"/>
        <v>452</v>
      </c>
      <c r="U44" s="16">
        <f t="shared" si="12"/>
        <v>515</v>
      </c>
      <c r="V44" s="16">
        <f t="shared" si="12"/>
        <v>578</v>
      </c>
      <c r="W44" s="16">
        <f t="shared" si="12"/>
        <v>641</v>
      </c>
      <c r="X44" s="16">
        <f t="shared" si="12"/>
        <v>704</v>
      </c>
      <c r="Y44" s="16">
        <f t="shared" si="12"/>
        <v>767</v>
      </c>
      <c r="Z44" s="16">
        <f t="shared" si="12"/>
        <v>830</v>
      </c>
      <c r="AA44" s="16">
        <f t="shared" si="12"/>
        <v>893</v>
      </c>
      <c r="AB44" s="16">
        <f t="shared" si="12"/>
        <v>956</v>
      </c>
      <c r="AC44" s="16">
        <f t="shared" si="12"/>
        <v>1019</v>
      </c>
      <c r="AD44" s="16">
        <f t="shared" si="12"/>
        <v>1082</v>
      </c>
      <c r="AE44" s="16">
        <f t="shared" si="12"/>
        <v>1145</v>
      </c>
      <c r="AF44" s="16">
        <f t="shared" si="12"/>
        <v>1208</v>
      </c>
      <c r="AG44" s="16">
        <f t="shared" si="12"/>
        <v>1271</v>
      </c>
      <c r="AH44" s="16">
        <f t="shared" si="12"/>
        <v>1334</v>
      </c>
      <c r="AI44" s="16">
        <f t="shared" si="12"/>
        <v>1397</v>
      </c>
      <c r="AJ44" s="16">
        <f t="shared" si="12"/>
        <v>1460</v>
      </c>
      <c r="AK44" s="16">
        <f t="shared" si="12"/>
        <v>1523</v>
      </c>
      <c r="AL44" s="16">
        <f t="shared" si="12"/>
        <v>1586</v>
      </c>
      <c r="AM44" s="16">
        <f t="shared" si="12"/>
        <v>1649</v>
      </c>
    </row>
    <row r="45" spans="1:39" ht="15">
      <c r="A45" s="1"/>
      <c r="B45" s="1" t="s">
        <v>32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5">
      <c r="A47" s="1"/>
      <c r="B47" s="8" t="s">
        <v>33</v>
      </c>
      <c r="C47" s="8"/>
      <c r="D47" s="12">
        <f>D$24</f>
        <v>44197</v>
      </c>
      <c r="E47" s="12">
        <f t="shared" ref="E47:AM47" si="13">E$24</f>
        <v>44228</v>
      </c>
      <c r="F47" s="12">
        <f t="shared" si="13"/>
        <v>44256</v>
      </c>
      <c r="G47" s="12">
        <f t="shared" si="13"/>
        <v>44287</v>
      </c>
      <c r="H47" s="12">
        <f t="shared" si="13"/>
        <v>44317</v>
      </c>
      <c r="I47" s="12">
        <f t="shared" si="13"/>
        <v>44348</v>
      </c>
      <c r="J47" s="12">
        <f t="shared" si="13"/>
        <v>44378</v>
      </c>
      <c r="K47" s="12">
        <f t="shared" si="13"/>
        <v>44409</v>
      </c>
      <c r="L47" s="12">
        <f t="shared" si="13"/>
        <v>44440</v>
      </c>
      <c r="M47" s="12">
        <f t="shared" si="13"/>
        <v>44470</v>
      </c>
      <c r="N47" s="12">
        <f t="shared" si="13"/>
        <v>44501</v>
      </c>
      <c r="O47" s="12">
        <f t="shared" si="13"/>
        <v>44531</v>
      </c>
      <c r="P47" s="12">
        <f t="shared" si="13"/>
        <v>44562</v>
      </c>
      <c r="Q47" s="12">
        <f t="shared" si="13"/>
        <v>44593</v>
      </c>
      <c r="R47" s="12">
        <f t="shared" si="13"/>
        <v>44621</v>
      </c>
      <c r="S47" s="12">
        <f t="shared" si="13"/>
        <v>44652</v>
      </c>
      <c r="T47" s="12">
        <f t="shared" si="13"/>
        <v>44682</v>
      </c>
      <c r="U47" s="12">
        <f t="shared" si="13"/>
        <v>44713</v>
      </c>
      <c r="V47" s="12">
        <f t="shared" si="13"/>
        <v>44743</v>
      </c>
      <c r="W47" s="12">
        <f t="shared" si="13"/>
        <v>44774</v>
      </c>
      <c r="X47" s="12">
        <f t="shared" si="13"/>
        <v>44805</v>
      </c>
      <c r="Y47" s="12">
        <f t="shared" si="13"/>
        <v>44835</v>
      </c>
      <c r="Z47" s="12">
        <f t="shared" si="13"/>
        <v>44866</v>
      </c>
      <c r="AA47" s="12">
        <f t="shared" si="13"/>
        <v>44896</v>
      </c>
      <c r="AB47" s="12">
        <f t="shared" si="13"/>
        <v>44927</v>
      </c>
      <c r="AC47" s="12">
        <f t="shared" si="13"/>
        <v>44958</v>
      </c>
      <c r="AD47" s="12">
        <f t="shared" si="13"/>
        <v>44986</v>
      </c>
      <c r="AE47" s="12">
        <f t="shared" si="13"/>
        <v>45017</v>
      </c>
      <c r="AF47" s="12">
        <f t="shared" si="13"/>
        <v>45047</v>
      </c>
      <c r="AG47" s="12">
        <f t="shared" si="13"/>
        <v>45078</v>
      </c>
      <c r="AH47" s="12">
        <f t="shared" si="13"/>
        <v>45108</v>
      </c>
      <c r="AI47" s="12">
        <f t="shared" si="13"/>
        <v>45139</v>
      </c>
      <c r="AJ47" s="12">
        <f t="shared" si="13"/>
        <v>45170</v>
      </c>
      <c r="AK47" s="12">
        <f t="shared" si="13"/>
        <v>45200</v>
      </c>
      <c r="AL47" s="12">
        <f t="shared" si="13"/>
        <v>45231</v>
      </c>
      <c r="AM47" s="12">
        <f t="shared" si="13"/>
        <v>45261</v>
      </c>
    </row>
    <row r="48" spans="1:39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43" ht="15">
      <c r="A49" s="1"/>
      <c r="B49" s="1" t="s">
        <v>64</v>
      </c>
      <c r="C49" s="1"/>
      <c r="D49" s="15">
        <v>0</v>
      </c>
      <c r="E49" s="15">
        <v>0</v>
      </c>
      <c r="F49" s="14">
        <f>D38</f>
        <v>384</v>
      </c>
      <c r="G49" s="14">
        <f t="shared" ref="G49:AM49" si="14">E38</f>
        <v>552</v>
      </c>
      <c r="H49" s="14">
        <f t="shared" si="14"/>
        <v>720</v>
      </c>
      <c r="I49" s="14">
        <f t="shared" si="14"/>
        <v>888</v>
      </c>
      <c r="J49" s="14">
        <f t="shared" si="14"/>
        <v>1056</v>
      </c>
      <c r="K49" s="14">
        <f t="shared" si="14"/>
        <v>1224</v>
      </c>
      <c r="L49" s="14">
        <f t="shared" si="14"/>
        <v>1392</v>
      </c>
      <c r="M49" s="14">
        <f t="shared" si="14"/>
        <v>1560</v>
      </c>
      <c r="N49" s="14">
        <f t="shared" si="14"/>
        <v>1728</v>
      </c>
      <c r="O49" s="14">
        <f t="shared" si="14"/>
        <v>1896</v>
      </c>
      <c r="P49" s="14">
        <f t="shared" si="14"/>
        <v>2064</v>
      </c>
      <c r="Q49" s="14">
        <f t="shared" si="14"/>
        <v>2232</v>
      </c>
      <c r="R49" s="14">
        <f t="shared" si="14"/>
        <v>2400</v>
      </c>
      <c r="S49" s="14">
        <f t="shared" si="14"/>
        <v>2568</v>
      </c>
      <c r="T49" s="14">
        <f t="shared" si="14"/>
        <v>2736</v>
      </c>
      <c r="U49" s="14">
        <f t="shared" si="14"/>
        <v>2904</v>
      </c>
      <c r="V49" s="14">
        <f t="shared" si="14"/>
        <v>3072</v>
      </c>
      <c r="W49" s="14">
        <f t="shared" si="14"/>
        <v>3240</v>
      </c>
      <c r="X49" s="14">
        <f t="shared" si="14"/>
        <v>3408</v>
      </c>
      <c r="Y49" s="14">
        <f t="shared" si="14"/>
        <v>3576</v>
      </c>
      <c r="Z49" s="14">
        <f t="shared" si="14"/>
        <v>3744</v>
      </c>
      <c r="AA49" s="14">
        <f t="shared" si="14"/>
        <v>3912</v>
      </c>
      <c r="AB49" s="14">
        <f t="shared" si="14"/>
        <v>4080</v>
      </c>
      <c r="AC49" s="14">
        <f t="shared" si="14"/>
        <v>4248</v>
      </c>
      <c r="AD49" s="14">
        <f t="shared" si="14"/>
        <v>4416</v>
      </c>
      <c r="AE49" s="14">
        <f t="shared" si="14"/>
        <v>4584</v>
      </c>
      <c r="AF49" s="14">
        <f t="shared" si="14"/>
        <v>4752</v>
      </c>
      <c r="AG49" s="14">
        <f t="shared" si="14"/>
        <v>4920</v>
      </c>
      <c r="AH49" s="14">
        <f t="shared" si="14"/>
        <v>5088</v>
      </c>
      <c r="AI49" s="14">
        <f t="shared" si="14"/>
        <v>5256</v>
      </c>
      <c r="AJ49" s="14">
        <f t="shared" si="14"/>
        <v>5424</v>
      </c>
      <c r="AK49" s="14">
        <f t="shared" si="14"/>
        <v>5592</v>
      </c>
      <c r="AL49" s="14">
        <f t="shared" si="14"/>
        <v>5760</v>
      </c>
      <c r="AM49" s="14">
        <f t="shared" si="14"/>
        <v>5928</v>
      </c>
    </row>
    <row r="50" spans="1:43" ht="15">
      <c r="A50" s="1"/>
      <c r="B50" s="1" t="s">
        <v>65</v>
      </c>
      <c r="C50" s="1"/>
      <c r="D50" s="15">
        <v>0</v>
      </c>
      <c r="E50" s="28">
        <f>D39</f>
        <v>-240</v>
      </c>
      <c r="F50" s="28">
        <f t="shared" ref="F50:AM50" si="15">E39</f>
        <v>-345</v>
      </c>
      <c r="G50" s="28">
        <f t="shared" si="15"/>
        <v>-450</v>
      </c>
      <c r="H50" s="28">
        <f t="shared" si="15"/>
        <v>-555</v>
      </c>
      <c r="I50" s="28">
        <f t="shared" si="15"/>
        <v>-660</v>
      </c>
      <c r="J50" s="28">
        <f t="shared" si="15"/>
        <v>-765</v>
      </c>
      <c r="K50" s="28">
        <f t="shared" si="15"/>
        <v>-870</v>
      </c>
      <c r="L50" s="28">
        <f t="shared" si="15"/>
        <v>-975</v>
      </c>
      <c r="M50" s="28">
        <f t="shared" si="15"/>
        <v>-1080</v>
      </c>
      <c r="N50" s="28">
        <f t="shared" si="15"/>
        <v>-1185</v>
      </c>
      <c r="O50" s="28">
        <f t="shared" si="15"/>
        <v>-1290</v>
      </c>
      <c r="P50" s="28">
        <f t="shared" si="15"/>
        <v>-1395</v>
      </c>
      <c r="Q50" s="28">
        <f t="shared" si="15"/>
        <v>-1500</v>
      </c>
      <c r="R50" s="28">
        <f t="shared" si="15"/>
        <v>-1605</v>
      </c>
      <c r="S50" s="28">
        <f t="shared" si="15"/>
        <v>-1710</v>
      </c>
      <c r="T50" s="28">
        <f t="shared" si="15"/>
        <v>-1815</v>
      </c>
      <c r="U50" s="28">
        <f t="shared" si="15"/>
        <v>-1920</v>
      </c>
      <c r="V50" s="28">
        <f t="shared" si="15"/>
        <v>-2025</v>
      </c>
      <c r="W50" s="28">
        <f t="shared" si="15"/>
        <v>-2130</v>
      </c>
      <c r="X50" s="28">
        <f t="shared" si="15"/>
        <v>-2235</v>
      </c>
      <c r="Y50" s="28">
        <f t="shared" si="15"/>
        <v>-2340</v>
      </c>
      <c r="Z50" s="28">
        <f t="shared" si="15"/>
        <v>-2445</v>
      </c>
      <c r="AA50" s="28">
        <f t="shared" si="15"/>
        <v>-2550</v>
      </c>
      <c r="AB50" s="28">
        <f t="shared" si="15"/>
        <v>-2655</v>
      </c>
      <c r="AC50" s="28">
        <f t="shared" si="15"/>
        <v>-2760</v>
      </c>
      <c r="AD50" s="28">
        <f t="shared" si="15"/>
        <v>-2865</v>
      </c>
      <c r="AE50" s="28">
        <f t="shared" si="15"/>
        <v>-2970</v>
      </c>
      <c r="AF50" s="28">
        <f t="shared" si="15"/>
        <v>-3075</v>
      </c>
      <c r="AG50" s="28">
        <f t="shared" si="15"/>
        <v>-3180</v>
      </c>
      <c r="AH50" s="28">
        <f t="shared" si="15"/>
        <v>-3285</v>
      </c>
      <c r="AI50" s="28">
        <f t="shared" si="15"/>
        <v>-3390</v>
      </c>
      <c r="AJ50" s="28">
        <f t="shared" si="15"/>
        <v>-3495</v>
      </c>
      <c r="AK50" s="28">
        <f t="shared" si="15"/>
        <v>-3600</v>
      </c>
      <c r="AL50" s="28">
        <f t="shared" si="15"/>
        <v>-3705</v>
      </c>
      <c r="AM50" s="28">
        <f t="shared" si="15"/>
        <v>-3810</v>
      </c>
    </row>
    <row r="51" spans="1:43" ht="15">
      <c r="A51" s="1"/>
      <c r="B51" s="1" t="s">
        <v>37</v>
      </c>
      <c r="C51" s="1"/>
      <c r="D51" s="14">
        <f>D42</f>
        <v>-700</v>
      </c>
      <c r="E51" s="14">
        <f t="shared" ref="E51:AM51" si="16">E42</f>
        <v>-700</v>
      </c>
      <c r="F51" s="14">
        <f t="shared" si="16"/>
        <v>-700</v>
      </c>
      <c r="G51" s="14">
        <f t="shared" si="16"/>
        <v>-700</v>
      </c>
      <c r="H51" s="14">
        <f t="shared" si="16"/>
        <v>-700</v>
      </c>
      <c r="I51" s="14">
        <f t="shared" si="16"/>
        <v>-700</v>
      </c>
      <c r="J51" s="14">
        <f t="shared" si="16"/>
        <v>-700</v>
      </c>
      <c r="K51" s="14">
        <f t="shared" si="16"/>
        <v>-700</v>
      </c>
      <c r="L51" s="14">
        <f t="shared" si="16"/>
        <v>-700</v>
      </c>
      <c r="M51" s="14">
        <f t="shared" si="16"/>
        <v>-700</v>
      </c>
      <c r="N51" s="14">
        <f t="shared" si="16"/>
        <v>-700</v>
      </c>
      <c r="O51" s="14">
        <f t="shared" si="16"/>
        <v>-700</v>
      </c>
      <c r="P51" s="14">
        <f t="shared" si="16"/>
        <v>-700</v>
      </c>
      <c r="Q51" s="14">
        <f t="shared" si="16"/>
        <v>-700</v>
      </c>
      <c r="R51" s="14">
        <f t="shared" si="16"/>
        <v>-700</v>
      </c>
      <c r="S51" s="14">
        <f t="shared" si="16"/>
        <v>-700</v>
      </c>
      <c r="T51" s="14">
        <f t="shared" si="16"/>
        <v>-700</v>
      </c>
      <c r="U51" s="14">
        <f t="shared" si="16"/>
        <v>-700</v>
      </c>
      <c r="V51" s="14">
        <f t="shared" si="16"/>
        <v>-700</v>
      </c>
      <c r="W51" s="14">
        <f t="shared" si="16"/>
        <v>-700</v>
      </c>
      <c r="X51" s="14">
        <f t="shared" si="16"/>
        <v>-700</v>
      </c>
      <c r="Y51" s="14">
        <f t="shared" si="16"/>
        <v>-700</v>
      </c>
      <c r="Z51" s="14">
        <f t="shared" si="16"/>
        <v>-700</v>
      </c>
      <c r="AA51" s="14">
        <f t="shared" si="16"/>
        <v>-700</v>
      </c>
      <c r="AB51" s="14">
        <f t="shared" si="16"/>
        <v>-700</v>
      </c>
      <c r="AC51" s="14">
        <f t="shared" si="16"/>
        <v>-700</v>
      </c>
      <c r="AD51" s="14">
        <f t="shared" si="16"/>
        <v>-700</v>
      </c>
      <c r="AE51" s="14">
        <f t="shared" si="16"/>
        <v>-700</v>
      </c>
      <c r="AF51" s="14">
        <f t="shared" si="16"/>
        <v>-700</v>
      </c>
      <c r="AG51" s="14">
        <f t="shared" si="16"/>
        <v>-700</v>
      </c>
      <c r="AH51" s="14">
        <f t="shared" si="16"/>
        <v>-700</v>
      </c>
      <c r="AI51" s="14">
        <f t="shared" si="16"/>
        <v>-700</v>
      </c>
      <c r="AJ51" s="14">
        <f t="shared" si="16"/>
        <v>-700</v>
      </c>
      <c r="AK51" s="14">
        <f t="shared" si="16"/>
        <v>-700</v>
      </c>
      <c r="AL51" s="14">
        <f t="shared" si="16"/>
        <v>-700</v>
      </c>
      <c r="AM51" s="14">
        <f t="shared" si="16"/>
        <v>-700</v>
      </c>
    </row>
    <row r="52" spans="1:43" ht="15">
      <c r="A52" s="1"/>
      <c r="B52" s="2" t="s">
        <v>34</v>
      </c>
      <c r="C52" s="1"/>
      <c r="D52" s="16">
        <f>SUM(D49:D51)</f>
        <v>-700</v>
      </c>
      <c r="E52" s="16">
        <f t="shared" ref="E52:AM52" si="17">SUM(E49:E51)</f>
        <v>-940</v>
      </c>
      <c r="F52" s="16">
        <f t="shared" si="17"/>
        <v>-661</v>
      </c>
      <c r="G52" s="16">
        <f t="shared" si="17"/>
        <v>-598</v>
      </c>
      <c r="H52" s="16">
        <f t="shared" si="17"/>
        <v>-535</v>
      </c>
      <c r="I52" s="16">
        <f t="shared" si="17"/>
        <v>-472</v>
      </c>
      <c r="J52" s="16">
        <f t="shared" si="17"/>
        <v>-409</v>
      </c>
      <c r="K52" s="16">
        <f t="shared" si="17"/>
        <v>-346</v>
      </c>
      <c r="L52" s="16">
        <f t="shared" si="17"/>
        <v>-283</v>
      </c>
      <c r="M52" s="16">
        <f t="shared" si="17"/>
        <v>-220</v>
      </c>
      <c r="N52" s="16">
        <f t="shared" si="17"/>
        <v>-157</v>
      </c>
      <c r="O52" s="16">
        <f t="shared" si="17"/>
        <v>-94</v>
      </c>
      <c r="P52" s="16">
        <f t="shared" si="17"/>
        <v>-31</v>
      </c>
      <c r="Q52" s="16">
        <f t="shared" si="17"/>
        <v>32</v>
      </c>
      <c r="R52" s="16">
        <f t="shared" si="17"/>
        <v>95</v>
      </c>
      <c r="S52" s="16">
        <f t="shared" si="17"/>
        <v>158</v>
      </c>
      <c r="T52" s="16">
        <f t="shared" si="17"/>
        <v>221</v>
      </c>
      <c r="U52" s="16">
        <f t="shared" si="17"/>
        <v>284</v>
      </c>
      <c r="V52" s="16">
        <f t="shared" si="17"/>
        <v>347</v>
      </c>
      <c r="W52" s="16">
        <f t="shared" si="17"/>
        <v>410</v>
      </c>
      <c r="X52" s="16">
        <f t="shared" si="17"/>
        <v>473</v>
      </c>
      <c r="Y52" s="16">
        <f t="shared" si="17"/>
        <v>536</v>
      </c>
      <c r="Z52" s="16">
        <f t="shared" si="17"/>
        <v>599</v>
      </c>
      <c r="AA52" s="16">
        <f t="shared" si="17"/>
        <v>662</v>
      </c>
      <c r="AB52" s="16">
        <f t="shared" si="17"/>
        <v>725</v>
      </c>
      <c r="AC52" s="16">
        <f t="shared" si="17"/>
        <v>788</v>
      </c>
      <c r="AD52" s="16">
        <f t="shared" si="17"/>
        <v>851</v>
      </c>
      <c r="AE52" s="16">
        <f t="shared" si="17"/>
        <v>914</v>
      </c>
      <c r="AF52" s="16">
        <f t="shared" si="17"/>
        <v>977</v>
      </c>
      <c r="AG52" s="16">
        <f t="shared" si="17"/>
        <v>1040</v>
      </c>
      <c r="AH52" s="16">
        <f t="shared" si="17"/>
        <v>1103</v>
      </c>
      <c r="AI52" s="16">
        <f t="shared" si="17"/>
        <v>1166</v>
      </c>
      <c r="AJ52" s="16">
        <f t="shared" si="17"/>
        <v>1229</v>
      </c>
      <c r="AK52" s="16">
        <f t="shared" si="17"/>
        <v>1292</v>
      </c>
      <c r="AL52" s="16">
        <f t="shared" si="17"/>
        <v>1355</v>
      </c>
      <c r="AM52" s="16">
        <f t="shared" si="17"/>
        <v>1418</v>
      </c>
    </row>
    <row r="53" spans="1:43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43" ht="15">
      <c r="A54" s="1"/>
      <c r="B54" s="2" t="s">
        <v>38</v>
      </c>
      <c r="C54" s="1"/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</row>
    <row r="55" spans="1:43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43" ht="15">
      <c r="A56" s="1"/>
      <c r="B56" s="17" t="s">
        <v>39</v>
      </c>
      <c r="C56" s="18"/>
      <c r="D56" s="19">
        <f>SUM(D52,D54)</f>
        <v>-700</v>
      </c>
      <c r="E56" s="19">
        <f t="shared" ref="E56:AM56" si="18">SUM(E52,E54)</f>
        <v>-940</v>
      </c>
      <c r="F56" s="19">
        <f t="shared" si="18"/>
        <v>-661</v>
      </c>
      <c r="G56" s="19">
        <f t="shared" si="18"/>
        <v>-598</v>
      </c>
      <c r="H56" s="19">
        <f t="shared" si="18"/>
        <v>-535</v>
      </c>
      <c r="I56" s="19">
        <f t="shared" si="18"/>
        <v>-472</v>
      </c>
      <c r="J56" s="19">
        <f t="shared" si="18"/>
        <v>-409</v>
      </c>
      <c r="K56" s="19">
        <f t="shared" si="18"/>
        <v>-346</v>
      </c>
      <c r="L56" s="19">
        <f t="shared" si="18"/>
        <v>-283</v>
      </c>
      <c r="M56" s="19">
        <f t="shared" si="18"/>
        <v>-220</v>
      </c>
      <c r="N56" s="19">
        <f t="shared" si="18"/>
        <v>-157</v>
      </c>
      <c r="O56" s="19">
        <f t="shared" si="18"/>
        <v>-94</v>
      </c>
      <c r="P56" s="19">
        <f t="shared" si="18"/>
        <v>-31</v>
      </c>
      <c r="Q56" s="19">
        <f t="shared" si="18"/>
        <v>32</v>
      </c>
      <c r="R56" s="19">
        <f t="shared" si="18"/>
        <v>95</v>
      </c>
      <c r="S56" s="19">
        <f t="shared" si="18"/>
        <v>158</v>
      </c>
      <c r="T56" s="19">
        <f t="shared" si="18"/>
        <v>221</v>
      </c>
      <c r="U56" s="19">
        <f t="shared" si="18"/>
        <v>284</v>
      </c>
      <c r="V56" s="19">
        <f t="shared" si="18"/>
        <v>347</v>
      </c>
      <c r="W56" s="19">
        <f t="shared" si="18"/>
        <v>410</v>
      </c>
      <c r="X56" s="19">
        <f t="shared" si="18"/>
        <v>473</v>
      </c>
      <c r="Y56" s="19">
        <f t="shared" si="18"/>
        <v>536</v>
      </c>
      <c r="Z56" s="19">
        <f t="shared" si="18"/>
        <v>599</v>
      </c>
      <c r="AA56" s="19">
        <f t="shared" si="18"/>
        <v>662</v>
      </c>
      <c r="AB56" s="19">
        <f t="shared" si="18"/>
        <v>725</v>
      </c>
      <c r="AC56" s="19">
        <f t="shared" si="18"/>
        <v>788</v>
      </c>
      <c r="AD56" s="19">
        <f t="shared" si="18"/>
        <v>851</v>
      </c>
      <c r="AE56" s="19">
        <f t="shared" si="18"/>
        <v>914</v>
      </c>
      <c r="AF56" s="19">
        <f t="shared" si="18"/>
        <v>977</v>
      </c>
      <c r="AG56" s="19">
        <f t="shared" si="18"/>
        <v>1040</v>
      </c>
      <c r="AH56" s="19">
        <f t="shared" si="18"/>
        <v>1103</v>
      </c>
      <c r="AI56" s="19">
        <f t="shared" si="18"/>
        <v>1166</v>
      </c>
      <c r="AJ56" s="19">
        <f t="shared" si="18"/>
        <v>1229</v>
      </c>
      <c r="AK56" s="19">
        <f t="shared" si="18"/>
        <v>1292</v>
      </c>
      <c r="AL56" s="19">
        <f t="shared" si="18"/>
        <v>1355</v>
      </c>
      <c r="AM56" s="19">
        <f t="shared" si="18"/>
        <v>1418</v>
      </c>
    </row>
    <row r="57" spans="1:43" ht="15">
      <c r="A57" s="1"/>
      <c r="B57" s="17" t="s">
        <v>40</v>
      </c>
      <c r="C57" s="18"/>
      <c r="D57" s="20">
        <f>D56</f>
        <v>-700</v>
      </c>
      <c r="E57" s="19">
        <f>D57+E56</f>
        <v>-1640</v>
      </c>
      <c r="F57" s="19">
        <f t="shared" ref="F57:AM57" si="19">E57+F56</f>
        <v>-2301</v>
      </c>
      <c r="G57" s="19">
        <f t="shared" si="19"/>
        <v>-2899</v>
      </c>
      <c r="H57" s="19">
        <f t="shared" si="19"/>
        <v>-3434</v>
      </c>
      <c r="I57" s="19">
        <f t="shared" si="19"/>
        <v>-3906</v>
      </c>
      <c r="J57" s="19">
        <f t="shared" si="19"/>
        <v>-4315</v>
      </c>
      <c r="K57" s="19">
        <f t="shared" si="19"/>
        <v>-4661</v>
      </c>
      <c r="L57" s="19">
        <f t="shared" si="19"/>
        <v>-4944</v>
      </c>
      <c r="M57" s="19">
        <f t="shared" si="19"/>
        <v>-5164</v>
      </c>
      <c r="N57" s="19">
        <f t="shared" si="19"/>
        <v>-5321</v>
      </c>
      <c r="O57" s="19">
        <f t="shared" si="19"/>
        <v>-5415</v>
      </c>
      <c r="P57" s="19">
        <f t="shared" si="19"/>
        <v>-5446</v>
      </c>
      <c r="Q57" s="19">
        <f t="shared" si="19"/>
        <v>-5414</v>
      </c>
      <c r="R57" s="19">
        <f t="shared" si="19"/>
        <v>-5319</v>
      </c>
      <c r="S57" s="19">
        <f t="shared" si="19"/>
        <v>-5161</v>
      </c>
      <c r="T57" s="19">
        <f t="shared" si="19"/>
        <v>-4940</v>
      </c>
      <c r="U57" s="19">
        <f t="shared" si="19"/>
        <v>-4656</v>
      </c>
      <c r="V57" s="19">
        <f t="shared" si="19"/>
        <v>-4309</v>
      </c>
      <c r="W57" s="19">
        <f t="shared" si="19"/>
        <v>-3899</v>
      </c>
      <c r="X57" s="19">
        <f t="shared" si="19"/>
        <v>-3426</v>
      </c>
      <c r="Y57" s="19">
        <f t="shared" si="19"/>
        <v>-2890</v>
      </c>
      <c r="Z57" s="19">
        <f t="shared" si="19"/>
        <v>-2291</v>
      </c>
      <c r="AA57" s="19">
        <f t="shared" si="19"/>
        <v>-1629</v>
      </c>
      <c r="AB57" s="19">
        <f t="shared" si="19"/>
        <v>-904</v>
      </c>
      <c r="AC57" s="19">
        <f t="shared" si="19"/>
        <v>-116</v>
      </c>
      <c r="AD57" s="19">
        <f t="shared" si="19"/>
        <v>735</v>
      </c>
      <c r="AE57" s="19">
        <f t="shared" si="19"/>
        <v>1649</v>
      </c>
      <c r="AF57" s="19">
        <f t="shared" si="19"/>
        <v>2626</v>
      </c>
      <c r="AG57" s="19">
        <f t="shared" si="19"/>
        <v>3666</v>
      </c>
      <c r="AH57" s="19">
        <f t="shared" si="19"/>
        <v>4769</v>
      </c>
      <c r="AI57" s="19">
        <f t="shared" si="19"/>
        <v>5935</v>
      </c>
      <c r="AJ57" s="19">
        <f t="shared" si="19"/>
        <v>7164</v>
      </c>
      <c r="AK57" s="19">
        <f t="shared" si="19"/>
        <v>8456</v>
      </c>
      <c r="AL57" s="19">
        <f t="shared" si="19"/>
        <v>9811</v>
      </c>
      <c r="AM57" s="19">
        <f t="shared" si="19"/>
        <v>11229</v>
      </c>
    </row>
    <row r="59" spans="1:43" ht="15">
      <c r="B59" s="21" t="s">
        <v>41</v>
      </c>
      <c r="C59" s="22">
        <f>MIN(D57:AM57)</f>
        <v>-5446</v>
      </c>
    </row>
    <row r="61" spans="1:43" s="1" customFormat="1" ht="15" customHeight="1">
      <c r="B61" s="1" t="s">
        <v>43</v>
      </c>
      <c r="D61" s="15">
        <f>C22</f>
        <v>0</v>
      </c>
      <c r="AO61" s="14">
        <f>SUMIFS($D61:$AM61,$D$28:$AM$28,AO$24)</f>
        <v>0</v>
      </c>
      <c r="AP61" s="14">
        <f t="shared" ref="AP61:AQ62" si="20">SUMIFS($D61:$AM61,$D$28:$AM$28,AP$24)</f>
        <v>0</v>
      </c>
      <c r="AQ61" s="14">
        <f t="shared" si="20"/>
        <v>0</v>
      </c>
    </row>
    <row r="62" spans="1:43" s="1" customFormat="1" ht="15" customHeight="1">
      <c r="B62" s="1" t="s">
        <v>44</v>
      </c>
      <c r="D62" s="25">
        <f>IF(D29=1,IF(C82&gt;0,-C82,0),0)</f>
        <v>0</v>
      </c>
      <c r="E62" s="25">
        <f t="shared" ref="E62:AM62" si="21">IF(E29=1,IF(D82&gt;0,-D82,0),0)</f>
        <v>0</v>
      </c>
      <c r="F62" s="25">
        <f t="shared" si="21"/>
        <v>0</v>
      </c>
      <c r="G62" s="25">
        <f t="shared" si="21"/>
        <v>0</v>
      </c>
      <c r="H62" s="25">
        <f t="shared" si="21"/>
        <v>0</v>
      </c>
      <c r="I62" s="25">
        <f t="shared" si="21"/>
        <v>0</v>
      </c>
      <c r="J62" s="25">
        <f t="shared" si="21"/>
        <v>0</v>
      </c>
      <c r="K62" s="25">
        <f t="shared" si="21"/>
        <v>0</v>
      </c>
      <c r="L62" s="25">
        <f t="shared" si="21"/>
        <v>0</v>
      </c>
      <c r="M62" s="25">
        <f t="shared" si="21"/>
        <v>0</v>
      </c>
      <c r="N62" s="25">
        <f t="shared" si="21"/>
        <v>0</v>
      </c>
      <c r="O62" s="25">
        <f t="shared" si="21"/>
        <v>0</v>
      </c>
      <c r="P62" s="25">
        <f t="shared" si="21"/>
        <v>0</v>
      </c>
      <c r="Q62" s="25">
        <f t="shared" si="21"/>
        <v>0</v>
      </c>
      <c r="R62" s="25">
        <f t="shared" si="21"/>
        <v>0</v>
      </c>
      <c r="S62" s="25">
        <f t="shared" si="21"/>
        <v>0</v>
      </c>
      <c r="T62" s="25">
        <f t="shared" si="21"/>
        <v>0</v>
      </c>
      <c r="U62" s="25">
        <f t="shared" si="21"/>
        <v>0</v>
      </c>
      <c r="V62" s="25">
        <f t="shared" si="21"/>
        <v>0</v>
      </c>
      <c r="W62" s="25">
        <f t="shared" si="21"/>
        <v>0</v>
      </c>
      <c r="X62" s="25">
        <f t="shared" si="21"/>
        <v>0</v>
      </c>
      <c r="Y62" s="25">
        <f t="shared" si="21"/>
        <v>0</v>
      </c>
      <c r="Z62" s="25">
        <f t="shared" si="21"/>
        <v>0</v>
      </c>
      <c r="AA62" s="25">
        <f t="shared" si="21"/>
        <v>0</v>
      </c>
      <c r="AB62" s="25">
        <f>IF(AB29=1,IF(AA82&gt;0,-AA82,0),0)</f>
        <v>-4044</v>
      </c>
      <c r="AC62" s="25">
        <f t="shared" si="21"/>
        <v>0</v>
      </c>
      <c r="AD62" s="25">
        <f t="shared" si="21"/>
        <v>0</v>
      </c>
      <c r="AE62" s="25">
        <f t="shared" si="21"/>
        <v>0</v>
      </c>
      <c r="AF62" s="25">
        <f t="shared" si="21"/>
        <v>0</v>
      </c>
      <c r="AG62" s="25">
        <f t="shared" si="21"/>
        <v>0</v>
      </c>
      <c r="AH62" s="25">
        <f t="shared" si="21"/>
        <v>0</v>
      </c>
      <c r="AI62" s="25">
        <f t="shared" si="21"/>
        <v>0</v>
      </c>
      <c r="AJ62" s="25">
        <f t="shared" si="21"/>
        <v>0</v>
      </c>
      <c r="AK62" s="25">
        <f t="shared" si="21"/>
        <v>0</v>
      </c>
      <c r="AL62" s="25">
        <f t="shared" si="21"/>
        <v>0</v>
      </c>
      <c r="AM62" s="25">
        <f t="shared" si="21"/>
        <v>0</v>
      </c>
      <c r="AO62" s="14">
        <f>SUMIFS($D62:$AM62,$D$28:$AM$28,AO$24)</f>
        <v>0</v>
      </c>
      <c r="AP62" s="14">
        <f t="shared" si="20"/>
        <v>0</v>
      </c>
      <c r="AQ62" s="14">
        <f t="shared" si="20"/>
        <v>0</v>
      </c>
    </row>
    <row r="63" spans="1:43" s="1" customFormat="1" ht="15" customHeight="1">
      <c r="B63" s="2" t="s">
        <v>42</v>
      </c>
      <c r="D63" s="16">
        <f>SUM(D61:D62)</f>
        <v>0</v>
      </c>
      <c r="E63" s="16">
        <f t="shared" ref="E63:AQ63" si="22">SUM(E61:E62)</f>
        <v>0</v>
      </c>
      <c r="F63" s="16">
        <f t="shared" si="22"/>
        <v>0</v>
      </c>
      <c r="G63" s="16">
        <f t="shared" si="22"/>
        <v>0</v>
      </c>
      <c r="H63" s="16">
        <f t="shared" si="22"/>
        <v>0</v>
      </c>
      <c r="I63" s="16">
        <f t="shared" si="22"/>
        <v>0</v>
      </c>
      <c r="J63" s="16">
        <f t="shared" si="22"/>
        <v>0</v>
      </c>
      <c r="K63" s="16">
        <f t="shared" si="22"/>
        <v>0</v>
      </c>
      <c r="L63" s="16">
        <f t="shared" si="22"/>
        <v>0</v>
      </c>
      <c r="M63" s="16">
        <f t="shared" si="22"/>
        <v>0</v>
      </c>
      <c r="N63" s="16">
        <f t="shared" si="22"/>
        <v>0</v>
      </c>
      <c r="O63" s="16">
        <f t="shared" si="22"/>
        <v>0</v>
      </c>
      <c r="P63" s="16">
        <f t="shared" si="22"/>
        <v>0</v>
      </c>
      <c r="Q63" s="16">
        <f t="shared" si="22"/>
        <v>0</v>
      </c>
      <c r="R63" s="16">
        <f t="shared" si="22"/>
        <v>0</v>
      </c>
      <c r="S63" s="16">
        <f t="shared" si="22"/>
        <v>0</v>
      </c>
      <c r="T63" s="16">
        <f t="shared" si="22"/>
        <v>0</v>
      </c>
      <c r="U63" s="16">
        <f t="shared" si="22"/>
        <v>0</v>
      </c>
      <c r="V63" s="16">
        <f t="shared" si="22"/>
        <v>0</v>
      </c>
      <c r="W63" s="16">
        <f t="shared" si="22"/>
        <v>0</v>
      </c>
      <c r="X63" s="16">
        <f t="shared" si="22"/>
        <v>0</v>
      </c>
      <c r="Y63" s="16">
        <f t="shared" si="22"/>
        <v>0</v>
      </c>
      <c r="Z63" s="16">
        <f t="shared" si="22"/>
        <v>0</v>
      </c>
      <c r="AA63" s="16">
        <f t="shared" si="22"/>
        <v>0</v>
      </c>
      <c r="AB63" s="16">
        <f t="shared" si="22"/>
        <v>-4044</v>
      </c>
      <c r="AC63" s="16">
        <f t="shared" si="22"/>
        <v>0</v>
      </c>
      <c r="AD63" s="16">
        <f t="shared" si="22"/>
        <v>0</v>
      </c>
      <c r="AE63" s="16">
        <f t="shared" si="22"/>
        <v>0</v>
      </c>
      <c r="AF63" s="16">
        <f t="shared" si="22"/>
        <v>0</v>
      </c>
      <c r="AG63" s="16">
        <f t="shared" si="22"/>
        <v>0</v>
      </c>
      <c r="AH63" s="16">
        <f t="shared" si="22"/>
        <v>0</v>
      </c>
      <c r="AI63" s="16">
        <f t="shared" si="22"/>
        <v>0</v>
      </c>
      <c r="AJ63" s="16">
        <f t="shared" si="22"/>
        <v>0</v>
      </c>
      <c r="AK63" s="16">
        <f t="shared" si="22"/>
        <v>0</v>
      </c>
      <c r="AL63" s="16">
        <f t="shared" si="22"/>
        <v>0</v>
      </c>
      <c r="AM63" s="16">
        <f t="shared" si="22"/>
        <v>0</v>
      </c>
      <c r="AO63" s="16">
        <f t="shared" si="22"/>
        <v>0</v>
      </c>
      <c r="AP63" s="16">
        <f t="shared" si="22"/>
        <v>0</v>
      </c>
      <c r="AQ63" s="16">
        <f t="shared" si="22"/>
        <v>0</v>
      </c>
    </row>
    <row r="64" spans="1:43" s="1" customFormat="1" ht="15" customHeight="1">
      <c r="D64" s="21" t="str">
        <f ca="1">_xlfn.FORMULATEXT(D62)</f>
        <v>=IF(D29=1,IF(C82&gt;0,-C82,0),0)</v>
      </c>
    </row>
    <row r="65" spans="2:43" s="1" customFormat="1" ht="15" customHeight="1">
      <c r="B65" s="17" t="s">
        <v>46</v>
      </c>
      <c r="C65" s="18"/>
      <c r="D65" s="19">
        <f>SUM(D56,D63)</f>
        <v>-700</v>
      </c>
      <c r="E65" s="19">
        <f t="shared" ref="E65:AQ65" si="23">SUM(E56,E63)</f>
        <v>-940</v>
      </c>
      <c r="F65" s="19">
        <f t="shared" si="23"/>
        <v>-661</v>
      </c>
      <c r="G65" s="19">
        <f t="shared" si="23"/>
        <v>-598</v>
      </c>
      <c r="H65" s="19">
        <f t="shared" si="23"/>
        <v>-535</v>
      </c>
      <c r="I65" s="19">
        <f t="shared" si="23"/>
        <v>-472</v>
      </c>
      <c r="J65" s="19">
        <f t="shared" si="23"/>
        <v>-409</v>
      </c>
      <c r="K65" s="19">
        <f t="shared" si="23"/>
        <v>-346</v>
      </c>
      <c r="L65" s="19">
        <f t="shared" si="23"/>
        <v>-283</v>
      </c>
      <c r="M65" s="19">
        <f t="shared" si="23"/>
        <v>-220</v>
      </c>
      <c r="N65" s="19">
        <f t="shared" si="23"/>
        <v>-157</v>
      </c>
      <c r="O65" s="19">
        <f t="shared" si="23"/>
        <v>-94</v>
      </c>
      <c r="P65" s="19">
        <f t="shared" si="23"/>
        <v>-31</v>
      </c>
      <c r="Q65" s="19">
        <f t="shared" si="23"/>
        <v>32</v>
      </c>
      <c r="R65" s="19">
        <f t="shared" si="23"/>
        <v>95</v>
      </c>
      <c r="S65" s="19">
        <f t="shared" si="23"/>
        <v>158</v>
      </c>
      <c r="T65" s="19">
        <f t="shared" si="23"/>
        <v>221</v>
      </c>
      <c r="U65" s="19">
        <f t="shared" si="23"/>
        <v>284</v>
      </c>
      <c r="V65" s="19">
        <f t="shared" si="23"/>
        <v>347</v>
      </c>
      <c r="W65" s="19">
        <f t="shared" si="23"/>
        <v>410</v>
      </c>
      <c r="X65" s="19">
        <f t="shared" si="23"/>
        <v>473</v>
      </c>
      <c r="Y65" s="19">
        <f t="shared" si="23"/>
        <v>536</v>
      </c>
      <c r="Z65" s="19">
        <f t="shared" si="23"/>
        <v>599</v>
      </c>
      <c r="AA65" s="19">
        <f t="shared" si="23"/>
        <v>662</v>
      </c>
      <c r="AB65" s="19">
        <f t="shared" si="23"/>
        <v>-3319</v>
      </c>
      <c r="AC65" s="19">
        <f t="shared" si="23"/>
        <v>788</v>
      </c>
      <c r="AD65" s="19">
        <f t="shared" si="23"/>
        <v>851</v>
      </c>
      <c r="AE65" s="19">
        <f t="shared" si="23"/>
        <v>914</v>
      </c>
      <c r="AF65" s="19">
        <f t="shared" si="23"/>
        <v>977</v>
      </c>
      <c r="AG65" s="19">
        <f t="shared" si="23"/>
        <v>1040</v>
      </c>
      <c r="AH65" s="19">
        <f t="shared" si="23"/>
        <v>1103</v>
      </c>
      <c r="AI65" s="19">
        <f t="shared" si="23"/>
        <v>1166</v>
      </c>
      <c r="AJ65" s="19">
        <f t="shared" si="23"/>
        <v>1229</v>
      </c>
      <c r="AK65" s="19">
        <f t="shared" si="23"/>
        <v>1292</v>
      </c>
      <c r="AL65" s="19">
        <f t="shared" si="23"/>
        <v>1355</v>
      </c>
      <c r="AM65" s="19">
        <f t="shared" si="23"/>
        <v>1418</v>
      </c>
      <c r="AO65" s="19">
        <f t="shared" si="23"/>
        <v>0</v>
      </c>
      <c r="AP65" s="19">
        <f t="shared" si="23"/>
        <v>0</v>
      </c>
      <c r="AQ65" s="19">
        <f t="shared" si="23"/>
        <v>0</v>
      </c>
    </row>
    <row r="66" spans="2:43" s="1" customFormat="1" ht="15" customHeight="1"/>
    <row r="67" spans="2:43" s="1" customFormat="1" ht="15" customHeight="1">
      <c r="B67" s="8" t="s">
        <v>47</v>
      </c>
      <c r="C67" s="8"/>
      <c r="D67" s="12">
        <f>D$24</f>
        <v>44197</v>
      </c>
      <c r="E67" s="12">
        <f t="shared" ref="E67:AM67" si="24">E$24</f>
        <v>44228</v>
      </c>
      <c r="F67" s="12">
        <f t="shared" si="24"/>
        <v>44256</v>
      </c>
      <c r="G67" s="12">
        <f t="shared" si="24"/>
        <v>44287</v>
      </c>
      <c r="H67" s="12">
        <f t="shared" si="24"/>
        <v>44317</v>
      </c>
      <c r="I67" s="12">
        <f t="shared" si="24"/>
        <v>44348</v>
      </c>
      <c r="J67" s="12">
        <f t="shared" si="24"/>
        <v>44378</v>
      </c>
      <c r="K67" s="12">
        <f t="shared" si="24"/>
        <v>44409</v>
      </c>
      <c r="L67" s="12">
        <f t="shared" si="24"/>
        <v>44440</v>
      </c>
      <c r="M67" s="12">
        <f t="shared" si="24"/>
        <v>44470</v>
      </c>
      <c r="N67" s="12">
        <f t="shared" si="24"/>
        <v>44501</v>
      </c>
      <c r="O67" s="12">
        <f t="shared" si="24"/>
        <v>44531</v>
      </c>
      <c r="P67" s="12">
        <f t="shared" si="24"/>
        <v>44562</v>
      </c>
      <c r="Q67" s="12">
        <f t="shared" si="24"/>
        <v>44593</v>
      </c>
      <c r="R67" s="12">
        <f t="shared" si="24"/>
        <v>44621</v>
      </c>
      <c r="S67" s="12">
        <f t="shared" si="24"/>
        <v>44652</v>
      </c>
      <c r="T67" s="12">
        <f t="shared" si="24"/>
        <v>44682</v>
      </c>
      <c r="U67" s="12">
        <f t="shared" si="24"/>
        <v>44713</v>
      </c>
      <c r="V67" s="12">
        <f t="shared" si="24"/>
        <v>44743</v>
      </c>
      <c r="W67" s="12">
        <f t="shared" si="24"/>
        <v>44774</v>
      </c>
      <c r="X67" s="12">
        <f t="shared" si="24"/>
        <v>44805</v>
      </c>
      <c r="Y67" s="12">
        <f t="shared" si="24"/>
        <v>44835</v>
      </c>
      <c r="Z67" s="12">
        <f t="shared" si="24"/>
        <v>44866</v>
      </c>
      <c r="AA67" s="12">
        <f t="shared" si="24"/>
        <v>44896</v>
      </c>
      <c r="AB67" s="12">
        <f t="shared" si="24"/>
        <v>44927</v>
      </c>
      <c r="AC67" s="12">
        <f t="shared" si="24"/>
        <v>44958</v>
      </c>
      <c r="AD67" s="12">
        <f t="shared" si="24"/>
        <v>44986</v>
      </c>
      <c r="AE67" s="12">
        <f t="shared" si="24"/>
        <v>45017</v>
      </c>
      <c r="AF67" s="12">
        <f t="shared" si="24"/>
        <v>45047</v>
      </c>
      <c r="AG67" s="12">
        <f t="shared" si="24"/>
        <v>45078</v>
      </c>
      <c r="AH67" s="12">
        <f t="shared" si="24"/>
        <v>45108</v>
      </c>
      <c r="AI67" s="12">
        <f t="shared" si="24"/>
        <v>45139</v>
      </c>
      <c r="AJ67" s="12">
        <f t="shared" si="24"/>
        <v>45170</v>
      </c>
      <c r="AK67" s="12">
        <f t="shared" si="24"/>
        <v>45200</v>
      </c>
      <c r="AL67" s="12">
        <f t="shared" si="24"/>
        <v>45231</v>
      </c>
      <c r="AM67" s="12">
        <f t="shared" si="24"/>
        <v>45261</v>
      </c>
      <c r="AO67" s="27">
        <f>AO$24</f>
        <v>0</v>
      </c>
      <c r="AP67" s="27">
        <f t="shared" ref="AP67:AQ67" si="25">AP$24</f>
        <v>0</v>
      </c>
      <c r="AQ67" s="27">
        <f t="shared" si="25"/>
        <v>0</v>
      </c>
    </row>
    <row r="68" spans="2:43" s="1" customFormat="1" ht="15" customHeight="1"/>
    <row r="69" spans="2:43" s="1" customFormat="1" ht="15" customHeight="1">
      <c r="B69" s="2" t="s">
        <v>48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O69" s="16">
        <f>SUMIFS($D69:$AM69,$D$28:$AM$28,AO$24,$D$29:$AM$29,12)</f>
        <v>0</v>
      </c>
      <c r="AP69" s="16">
        <f>SUMIFS($D69:$AM69,$D$28:$AM$28,AP$24,$D$29:$AM$29,12)</f>
        <v>0</v>
      </c>
      <c r="AQ69" s="16">
        <f>SUMIFS($D69:$AM69,$D$28:$AM$28,AQ$24,$D$29:$AM$29,12)</f>
        <v>0</v>
      </c>
    </row>
    <row r="70" spans="2:43" s="1" customFormat="1" ht="15" customHeight="1"/>
    <row r="71" spans="2:43" s="1" customFormat="1" ht="15" customHeight="1">
      <c r="B71" s="1" t="s">
        <v>51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O71" s="14">
        <f t="shared" ref="AO71:AQ73" si="26">SUMIFS($D71:$AM71,$D$28:$AM$28,AO$24,$D$29:$AM$29,12)</f>
        <v>0</v>
      </c>
      <c r="AP71" s="14">
        <f t="shared" si="26"/>
        <v>0</v>
      </c>
      <c r="AQ71" s="14">
        <f t="shared" si="26"/>
        <v>0</v>
      </c>
    </row>
    <row r="72" spans="2:43" s="1" customFormat="1" ht="15" customHeight="1">
      <c r="B72" s="1" t="s">
        <v>50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O72" s="14">
        <f t="shared" si="26"/>
        <v>0</v>
      </c>
      <c r="AP72" s="14">
        <f t="shared" si="26"/>
        <v>0</v>
      </c>
      <c r="AQ72" s="14">
        <f t="shared" si="26"/>
        <v>0</v>
      </c>
    </row>
    <row r="73" spans="2:43" s="1" customFormat="1" ht="15" customHeight="1">
      <c r="B73" s="1" t="s">
        <v>52</v>
      </c>
      <c r="D73" s="14">
        <f>C73+D39-D50</f>
        <v>-240</v>
      </c>
      <c r="E73" s="14">
        <f>D73+E39-E50</f>
        <v>-345</v>
      </c>
      <c r="F73" s="14">
        <f>E73+F39-F50</f>
        <v>-450</v>
      </c>
      <c r="G73" s="14">
        <f t="shared" ref="G73:AM73" si="27">F73+G39-G50</f>
        <v>-555</v>
      </c>
      <c r="H73" s="14">
        <f t="shared" si="27"/>
        <v>-660</v>
      </c>
      <c r="I73" s="14">
        <f t="shared" si="27"/>
        <v>-765</v>
      </c>
      <c r="J73" s="14">
        <f t="shared" si="27"/>
        <v>-870</v>
      </c>
      <c r="K73" s="14">
        <f t="shared" si="27"/>
        <v>-975</v>
      </c>
      <c r="L73" s="14">
        <f t="shared" si="27"/>
        <v>-1080</v>
      </c>
      <c r="M73" s="14">
        <f t="shared" si="27"/>
        <v>-1185</v>
      </c>
      <c r="N73" s="14">
        <f t="shared" si="27"/>
        <v>-1290</v>
      </c>
      <c r="O73" s="14">
        <f t="shared" si="27"/>
        <v>-1395</v>
      </c>
      <c r="P73" s="14">
        <f t="shared" si="27"/>
        <v>-1500</v>
      </c>
      <c r="Q73" s="14">
        <f t="shared" si="27"/>
        <v>-1605</v>
      </c>
      <c r="R73" s="14">
        <f t="shared" si="27"/>
        <v>-1710</v>
      </c>
      <c r="S73" s="14">
        <f t="shared" si="27"/>
        <v>-1815</v>
      </c>
      <c r="T73" s="14">
        <f t="shared" si="27"/>
        <v>-1920</v>
      </c>
      <c r="U73" s="14">
        <f t="shared" si="27"/>
        <v>-2025</v>
      </c>
      <c r="V73" s="14">
        <f t="shared" si="27"/>
        <v>-2130</v>
      </c>
      <c r="W73" s="14">
        <f t="shared" si="27"/>
        <v>-2235</v>
      </c>
      <c r="X73" s="14">
        <f t="shared" si="27"/>
        <v>-2340</v>
      </c>
      <c r="Y73" s="14">
        <f t="shared" si="27"/>
        <v>-2445</v>
      </c>
      <c r="Z73" s="14">
        <f t="shared" si="27"/>
        <v>-2550</v>
      </c>
      <c r="AA73" s="14">
        <f t="shared" si="27"/>
        <v>-2655</v>
      </c>
      <c r="AB73" s="14">
        <f t="shared" si="27"/>
        <v>-2760</v>
      </c>
      <c r="AC73" s="14">
        <f t="shared" si="27"/>
        <v>-2865</v>
      </c>
      <c r="AD73" s="14">
        <f t="shared" si="27"/>
        <v>-2970</v>
      </c>
      <c r="AE73" s="14">
        <f t="shared" si="27"/>
        <v>-3075</v>
      </c>
      <c r="AF73" s="14">
        <f t="shared" si="27"/>
        <v>-3180</v>
      </c>
      <c r="AG73" s="14">
        <f t="shared" si="27"/>
        <v>-3285</v>
      </c>
      <c r="AH73" s="14">
        <f t="shared" si="27"/>
        <v>-3390</v>
      </c>
      <c r="AI73" s="14">
        <f t="shared" si="27"/>
        <v>-3495</v>
      </c>
      <c r="AJ73" s="14">
        <f t="shared" si="27"/>
        <v>-3600</v>
      </c>
      <c r="AK73" s="14">
        <f t="shared" si="27"/>
        <v>-3705</v>
      </c>
      <c r="AL73" s="14">
        <f t="shared" si="27"/>
        <v>-3810</v>
      </c>
      <c r="AM73" s="14">
        <f t="shared" si="27"/>
        <v>-3915</v>
      </c>
      <c r="AO73" s="14">
        <f t="shared" si="26"/>
        <v>0</v>
      </c>
      <c r="AP73" s="14">
        <f t="shared" si="26"/>
        <v>0</v>
      </c>
      <c r="AQ73" s="14">
        <f t="shared" si="26"/>
        <v>0</v>
      </c>
    </row>
    <row r="74" spans="2:43" s="1" customFormat="1" ht="15" customHeight="1">
      <c r="B74" s="2" t="s">
        <v>49</v>
      </c>
      <c r="D74" s="16">
        <f>SUM(D71:D73)</f>
        <v>-240</v>
      </c>
      <c r="E74" s="16">
        <f t="shared" ref="E74:AQ74" si="28">SUM(E71:E73)</f>
        <v>-345</v>
      </c>
      <c r="F74" s="16">
        <f t="shared" si="28"/>
        <v>-450</v>
      </c>
      <c r="G74" s="16">
        <f t="shared" si="28"/>
        <v>-555</v>
      </c>
      <c r="H74" s="16">
        <f t="shared" si="28"/>
        <v>-660</v>
      </c>
      <c r="I74" s="16">
        <f t="shared" si="28"/>
        <v>-765</v>
      </c>
      <c r="J74" s="16">
        <f t="shared" si="28"/>
        <v>-870</v>
      </c>
      <c r="K74" s="16">
        <f t="shared" si="28"/>
        <v>-975</v>
      </c>
      <c r="L74" s="16">
        <f t="shared" si="28"/>
        <v>-1080</v>
      </c>
      <c r="M74" s="16">
        <f t="shared" si="28"/>
        <v>-1185</v>
      </c>
      <c r="N74" s="16">
        <f t="shared" si="28"/>
        <v>-1290</v>
      </c>
      <c r="O74" s="16">
        <f t="shared" si="28"/>
        <v>-1395</v>
      </c>
      <c r="P74" s="16">
        <f t="shared" si="28"/>
        <v>-1500</v>
      </c>
      <c r="Q74" s="16">
        <f t="shared" si="28"/>
        <v>-1605</v>
      </c>
      <c r="R74" s="16">
        <f t="shared" si="28"/>
        <v>-1710</v>
      </c>
      <c r="S74" s="16">
        <f t="shared" si="28"/>
        <v>-1815</v>
      </c>
      <c r="T74" s="16">
        <f t="shared" si="28"/>
        <v>-1920</v>
      </c>
      <c r="U74" s="16">
        <f t="shared" si="28"/>
        <v>-2025</v>
      </c>
      <c r="V74" s="16">
        <f t="shared" si="28"/>
        <v>-2130</v>
      </c>
      <c r="W74" s="16">
        <f t="shared" si="28"/>
        <v>-2235</v>
      </c>
      <c r="X74" s="16">
        <f t="shared" si="28"/>
        <v>-2340</v>
      </c>
      <c r="Y74" s="16">
        <f t="shared" si="28"/>
        <v>-2445</v>
      </c>
      <c r="Z74" s="16">
        <f t="shared" si="28"/>
        <v>-2550</v>
      </c>
      <c r="AA74" s="16">
        <f t="shared" si="28"/>
        <v>-2655</v>
      </c>
      <c r="AB74" s="16">
        <f t="shared" si="28"/>
        <v>-2760</v>
      </c>
      <c r="AC74" s="16">
        <f t="shared" si="28"/>
        <v>-2865</v>
      </c>
      <c r="AD74" s="16">
        <f t="shared" si="28"/>
        <v>-2970</v>
      </c>
      <c r="AE74" s="16">
        <f t="shared" si="28"/>
        <v>-3075</v>
      </c>
      <c r="AF74" s="16">
        <f t="shared" si="28"/>
        <v>-3180</v>
      </c>
      <c r="AG74" s="16">
        <f t="shared" si="28"/>
        <v>-3285</v>
      </c>
      <c r="AH74" s="16">
        <f t="shared" si="28"/>
        <v>-3390</v>
      </c>
      <c r="AI74" s="16">
        <f t="shared" si="28"/>
        <v>-3495</v>
      </c>
      <c r="AJ74" s="16">
        <f t="shared" si="28"/>
        <v>-3600</v>
      </c>
      <c r="AK74" s="16">
        <f t="shared" si="28"/>
        <v>-3705</v>
      </c>
      <c r="AL74" s="16">
        <f t="shared" si="28"/>
        <v>-3810</v>
      </c>
      <c r="AM74" s="16">
        <f t="shared" si="28"/>
        <v>-3915</v>
      </c>
      <c r="AO74" s="16">
        <f t="shared" si="28"/>
        <v>0</v>
      </c>
      <c r="AP74" s="16">
        <f t="shared" si="28"/>
        <v>0</v>
      </c>
      <c r="AQ74" s="16">
        <f t="shared" si="28"/>
        <v>0</v>
      </c>
    </row>
    <row r="75" spans="2:43" s="1" customFormat="1" ht="15" customHeight="1">
      <c r="D75" s="21" t="str">
        <f ca="1">_xlfn.FORMULATEXT(D73)</f>
        <v>=C73+D39-D50</v>
      </c>
      <c r="AO75" s="21" t="str">
        <f ca="1">_xlfn.FORMULATEXT(AO73)</f>
        <v>=SUMIFS($D73:$AM73,$D$28:$AM$28,AO$24,$D$29:$AM$29,12)</v>
      </c>
    </row>
    <row r="76" spans="2:43" s="1" customFormat="1" ht="15" customHeight="1"/>
    <row r="77" spans="2:43" s="1" customFormat="1" ht="15" customHeight="1">
      <c r="B77" s="1" t="s">
        <v>54</v>
      </c>
      <c r="D77" s="14">
        <f>C77+D65</f>
        <v>-700</v>
      </c>
      <c r="E77" s="14">
        <f t="shared" ref="E77:AM77" si="29">D77+E65</f>
        <v>-1640</v>
      </c>
      <c r="F77" s="14">
        <f t="shared" si="29"/>
        <v>-2301</v>
      </c>
      <c r="G77" s="14">
        <f t="shared" si="29"/>
        <v>-2899</v>
      </c>
      <c r="H77" s="14">
        <f t="shared" si="29"/>
        <v>-3434</v>
      </c>
      <c r="I77" s="14">
        <f t="shared" si="29"/>
        <v>-3906</v>
      </c>
      <c r="J77" s="14">
        <f t="shared" si="29"/>
        <v>-4315</v>
      </c>
      <c r="K77" s="14">
        <f t="shared" si="29"/>
        <v>-4661</v>
      </c>
      <c r="L77" s="14">
        <f t="shared" si="29"/>
        <v>-4944</v>
      </c>
      <c r="M77" s="14">
        <f t="shared" si="29"/>
        <v>-5164</v>
      </c>
      <c r="N77" s="14">
        <f t="shared" si="29"/>
        <v>-5321</v>
      </c>
      <c r="O77" s="14">
        <f t="shared" si="29"/>
        <v>-5415</v>
      </c>
      <c r="P77" s="14">
        <f t="shared" si="29"/>
        <v>-5446</v>
      </c>
      <c r="Q77" s="14">
        <f t="shared" si="29"/>
        <v>-5414</v>
      </c>
      <c r="R77" s="14">
        <f t="shared" si="29"/>
        <v>-5319</v>
      </c>
      <c r="S77" s="14">
        <f t="shared" si="29"/>
        <v>-5161</v>
      </c>
      <c r="T77" s="14">
        <f t="shared" si="29"/>
        <v>-4940</v>
      </c>
      <c r="U77" s="14">
        <f t="shared" si="29"/>
        <v>-4656</v>
      </c>
      <c r="V77" s="14">
        <f t="shared" si="29"/>
        <v>-4309</v>
      </c>
      <c r="W77" s="14">
        <f t="shared" si="29"/>
        <v>-3899</v>
      </c>
      <c r="X77" s="14">
        <f t="shared" si="29"/>
        <v>-3426</v>
      </c>
      <c r="Y77" s="14">
        <f t="shared" si="29"/>
        <v>-2890</v>
      </c>
      <c r="Z77" s="14">
        <f t="shared" si="29"/>
        <v>-2291</v>
      </c>
      <c r="AA77" s="14">
        <f t="shared" si="29"/>
        <v>-1629</v>
      </c>
      <c r="AB77" s="14">
        <f t="shared" si="29"/>
        <v>-4948</v>
      </c>
      <c r="AC77" s="14">
        <f t="shared" si="29"/>
        <v>-4160</v>
      </c>
      <c r="AD77" s="14">
        <f t="shared" si="29"/>
        <v>-3309</v>
      </c>
      <c r="AE77" s="14">
        <f t="shared" si="29"/>
        <v>-2395</v>
      </c>
      <c r="AF77" s="14">
        <f t="shared" si="29"/>
        <v>-1418</v>
      </c>
      <c r="AG77" s="14">
        <f t="shared" si="29"/>
        <v>-378</v>
      </c>
      <c r="AH77" s="14">
        <f t="shared" si="29"/>
        <v>725</v>
      </c>
      <c r="AI77" s="14">
        <f t="shared" si="29"/>
        <v>1891</v>
      </c>
      <c r="AJ77" s="14">
        <f t="shared" si="29"/>
        <v>3120</v>
      </c>
      <c r="AK77" s="14">
        <f t="shared" si="29"/>
        <v>4412</v>
      </c>
      <c r="AL77" s="14">
        <f t="shared" si="29"/>
        <v>5767</v>
      </c>
      <c r="AM77" s="14">
        <f t="shared" si="29"/>
        <v>7185</v>
      </c>
      <c r="AO77" s="14">
        <f t="shared" ref="AO77:AQ78" si="30">SUMIFS($D77:$AM77,$D$28:$AM$28,AO$24,$D$29:$AM$29,12)</f>
        <v>0</v>
      </c>
      <c r="AP77" s="14">
        <f t="shared" si="30"/>
        <v>0</v>
      </c>
      <c r="AQ77" s="14">
        <f t="shared" si="30"/>
        <v>0</v>
      </c>
    </row>
    <row r="78" spans="2:43" s="1" customFormat="1" ht="15" customHeight="1">
      <c r="B78" s="1" t="s">
        <v>55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O78" s="14">
        <f t="shared" si="30"/>
        <v>0</v>
      </c>
      <c r="AP78" s="14">
        <f t="shared" si="30"/>
        <v>0</v>
      </c>
      <c r="AQ78" s="14">
        <f t="shared" si="30"/>
        <v>0</v>
      </c>
    </row>
    <row r="79" spans="2:43" s="1" customFormat="1" ht="15" customHeight="1">
      <c r="B79" s="2" t="s">
        <v>53</v>
      </c>
      <c r="D79" s="16">
        <f>SUM(D77:D78)</f>
        <v>-700</v>
      </c>
      <c r="E79" s="16">
        <f t="shared" ref="E79:AQ79" si="31">SUM(E77:E78)</f>
        <v>-1640</v>
      </c>
      <c r="F79" s="16">
        <f t="shared" si="31"/>
        <v>-2301</v>
      </c>
      <c r="G79" s="16">
        <f t="shared" si="31"/>
        <v>-2899</v>
      </c>
      <c r="H79" s="16">
        <f t="shared" si="31"/>
        <v>-3434</v>
      </c>
      <c r="I79" s="16">
        <f t="shared" si="31"/>
        <v>-3906</v>
      </c>
      <c r="J79" s="16">
        <f t="shared" si="31"/>
        <v>-4315</v>
      </c>
      <c r="K79" s="16">
        <f t="shared" si="31"/>
        <v>-4661</v>
      </c>
      <c r="L79" s="16">
        <f t="shared" si="31"/>
        <v>-4944</v>
      </c>
      <c r="M79" s="16">
        <f t="shared" si="31"/>
        <v>-5164</v>
      </c>
      <c r="N79" s="16">
        <f t="shared" si="31"/>
        <v>-5321</v>
      </c>
      <c r="O79" s="16">
        <f t="shared" si="31"/>
        <v>-5415</v>
      </c>
      <c r="P79" s="16">
        <f t="shared" si="31"/>
        <v>-5446</v>
      </c>
      <c r="Q79" s="16">
        <f t="shared" si="31"/>
        <v>-5414</v>
      </c>
      <c r="R79" s="16">
        <f t="shared" si="31"/>
        <v>-5319</v>
      </c>
      <c r="S79" s="16">
        <f t="shared" si="31"/>
        <v>-5161</v>
      </c>
      <c r="T79" s="16">
        <f t="shared" si="31"/>
        <v>-4940</v>
      </c>
      <c r="U79" s="16">
        <f t="shared" si="31"/>
        <v>-4656</v>
      </c>
      <c r="V79" s="16">
        <f t="shared" si="31"/>
        <v>-4309</v>
      </c>
      <c r="W79" s="16">
        <f t="shared" si="31"/>
        <v>-3899</v>
      </c>
      <c r="X79" s="16">
        <f t="shared" si="31"/>
        <v>-3426</v>
      </c>
      <c r="Y79" s="16">
        <f t="shared" si="31"/>
        <v>-2890</v>
      </c>
      <c r="Z79" s="16">
        <f t="shared" si="31"/>
        <v>-2291</v>
      </c>
      <c r="AA79" s="16">
        <f t="shared" si="31"/>
        <v>-1629</v>
      </c>
      <c r="AB79" s="16">
        <f t="shared" si="31"/>
        <v>-4948</v>
      </c>
      <c r="AC79" s="16">
        <f t="shared" si="31"/>
        <v>-4160</v>
      </c>
      <c r="AD79" s="16">
        <f t="shared" si="31"/>
        <v>-3309</v>
      </c>
      <c r="AE79" s="16">
        <f t="shared" si="31"/>
        <v>-2395</v>
      </c>
      <c r="AF79" s="16">
        <f t="shared" si="31"/>
        <v>-1418</v>
      </c>
      <c r="AG79" s="16">
        <f t="shared" si="31"/>
        <v>-378</v>
      </c>
      <c r="AH79" s="16">
        <f t="shared" si="31"/>
        <v>725</v>
      </c>
      <c r="AI79" s="16">
        <f t="shared" si="31"/>
        <v>1891</v>
      </c>
      <c r="AJ79" s="16">
        <f t="shared" si="31"/>
        <v>3120</v>
      </c>
      <c r="AK79" s="16">
        <f t="shared" si="31"/>
        <v>4412</v>
      </c>
      <c r="AL79" s="16">
        <f t="shared" si="31"/>
        <v>5767</v>
      </c>
      <c r="AM79" s="16">
        <f t="shared" si="31"/>
        <v>7185</v>
      </c>
      <c r="AO79" s="16">
        <f t="shared" si="31"/>
        <v>0</v>
      </c>
      <c r="AP79" s="16">
        <f t="shared" si="31"/>
        <v>0</v>
      </c>
      <c r="AQ79" s="16">
        <f t="shared" si="31"/>
        <v>0</v>
      </c>
    </row>
    <row r="80" spans="2:43" s="1" customFormat="1" ht="15" customHeight="1"/>
    <row r="81" spans="2:43" s="1" customFormat="1" ht="15" customHeight="1">
      <c r="B81" s="1" t="s">
        <v>57</v>
      </c>
      <c r="D81" s="14">
        <f>C81+D61</f>
        <v>0</v>
      </c>
      <c r="E81" s="14">
        <f t="shared" ref="E81:AM81" si="32">D81+E61</f>
        <v>0</v>
      </c>
      <c r="F81" s="14">
        <f t="shared" si="32"/>
        <v>0</v>
      </c>
      <c r="G81" s="14">
        <f t="shared" si="32"/>
        <v>0</v>
      </c>
      <c r="H81" s="14">
        <f t="shared" si="32"/>
        <v>0</v>
      </c>
      <c r="I81" s="14">
        <f t="shared" si="32"/>
        <v>0</v>
      </c>
      <c r="J81" s="14">
        <f t="shared" si="32"/>
        <v>0</v>
      </c>
      <c r="K81" s="14">
        <f t="shared" si="32"/>
        <v>0</v>
      </c>
      <c r="L81" s="14">
        <f t="shared" si="32"/>
        <v>0</v>
      </c>
      <c r="M81" s="14">
        <f t="shared" si="32"/>
        <v>0</v>
      </c>
      <c r="N81" s="14">
        <f t="shared" si="32"/>
        <v>0</v>
      </c>
      <c r="O81" s="14">
        <f t="shared" si="32"/>
        <v>0</v>
      </c>
      <c r="P81" s="14">
        <f t="shared" si="32"/>
        <v>0</v>
      </c>
      <c r="Q81" s="14">
        <f t="shared" si="32"/>
        <v>0</v>
      </c>
      <c r="R81" s="14">
        <f t="shared" si="32"/>
        <v>0</v>
      </c>
      <c r="S81" s="14">
        <f t="shared" si="32"/>
        <v>0</v>
      </c>
      <c r="T81" s="14">
        <f t="shared" si="32"/>
        <v>0</v>
      </c>
      <c r="U81" s="14">
        <f t="shared" si="32"/>
        <v>0</v>
      </c>
      <c r="V81" s="14">
        <f t="shared" si="32"/>
        <v>0</v>
      </c>
      <c r="W81" s="14">
        <f t="shared" si="32"/>
        <v>0</v>
      </c>
      <c r="X81" s="14">
        <f t="shared" si="32"/>
        <v>0</v>
      </c>
      <c r="Y81" s="14">
        <f t="shared" si="32"/>
        <v>0</v>
      </c>
      <c r="Z81" s="14">
        <f t="shared" si="32"/>
        <v>0</v>
      </c>
      <c r="AA81" s="14">
        <f t="shared" si="32"/>
        <v>0</v>
      </c>
      <c r="AB81" s="14">
        <f t="shared" si="32"/>
        <v>0</v>
      </c>
      <c r="AC81" s="14">
        <f t="shared" si="32"/>
        <v>0</v>
      </c>
      <c r="AD81" s="14">
        <f t="shared" si="32"/>
        <v>0</v>
      </c>
      <c r="AE81" s="14">
        <f t="shared" si="32"/>
        <v>0</v>
      </c>
      <c r="AF81" s="14">
        <f t="shared" si="32"/>
        <v>0</v>
      </c>
      <c r="AG81" s="14">
        <f t="shared" si="32"/>
        <v>0</v>
      </c>
      <c r="AH81" s="14">
        <f t="shared" si="32"/>
        <v>0</v>
      </c>
      <c r="AI81" s="14">
        <f t="shared" si="32"/>
        <v>0</v>
      </c>
      <c r="AJ81" s="14">
        <f t="shared" si="32"/>
        <v>0</v>
      </c>
      <c r="AK81" s="14">
        <f t="shared" si="32"/>
        <v>0</v>
      </c>
      <c r="AL81" s="14">
        <f t="shared" si="32"/>
        <v>0</v>
      </c>
      <c r="AM81" s="14">
        <f t="shared" si="32"/>
        <v>0</v>
      </c>
      <c r="AO81" s="14">
        <f t="shared" ref="AO81:AQ82" si="33">SUMIFS($D81:$AM81,$D$28:$AM$28,AO$24,$D$29:$AM$29,12)</f>
        <v>0</v>
      </c>
      <c r="AP81" s="14">
        <f t="shared" si="33"/>
        <v>0</v>
      </c>
      <c r="AQ81" s="14">
        <f t="shared" si="33"/>
        <v>0</v>
      </c>
    </row>
    <row r="82" spans="2:43" s="1" customFormat="1" ht="15" customHeight="1">
      <c r="B82" s="1" t="s">
        <v>58</v>
      </c>
      <c r="D82" s="14">
        <f>C82+D44+D62</f>
        <v>-556</v>
      </c>
      <c r="E82" s="14">
        <f t="shared" ref="E82:AM82" si="34">D82+E44+E62</f>
        <v>-1049</v>
      </c>
      <c r="F82" s="14">
        <f t="shared" si="34"/>
        <v>-1479</v>
      </c>
      <c r="G82" s="14">
        <f t="shared" si="34"/>
        <v>-1846</v>
      </c>
      <c r="H82" s="14">
        <f t="shared" si="34"/>
        <v>-2150</v>
      </c>
      <c r="I82" s="14">
        <f t="shared" si="34"/>
        <v>-2391</v>
      </c>
      <c r="J82" s="14">
        <f t="shared" si="34"/>
        <v>-2569</v>
      </c>
      <c r="K82" s="14">
        <f t="shared" si="34"/>
        <v>-2684</v>
      </c>
      <c r="L82" s="14">
        <f t="shared" si="34"/>
        <v>-2736</v>
      </c>
      <c r="M82" s="14">
        <f t="shared" si="34"/>
        <v>-2725</v>
      </c>
      <c r="N82" s="14">
        <f t="shared" si="34"/>
        <v>-2651</v>
      </c>
      <c r="O82" s="14">
        <f t="shared" si="34"/>
        <v>-2514</v>
      </c>
      <c r="P82" s="14">
        <f t="shared" si="34"/>
        <v>-2314</v>
      </c>
      <c r="Q82" s="14">
        <f t="shared" si="34"/>
        <v>-2051</v>
      </c>
      <c r="R82" s="14">
        <f t="shared" si="34"/>
        <v>-1725</v>
      </c>
      <c r="S82" s="14">
        <f t="shared" si="34"/>
        <v>-1336</v>
      </c>
      <c r="T82" s="14">
        <f t="shared" si="34"/>
        <v>-884</v>
      </c>
      <c r="U82" s="14">
        <f t="shared" si="34"/>
        <v>-369</v>
      </c>
      <c r="V82" s="14">
        <f t="shared" si="34"/>
        <v>209</v>
      </c>
      <c r="W82" s="14">
        <f t="shared" si="34"/>
        <v>850</v>
      </c>
      <c r="X82" s="14">
        <f t="shared" si="34"/>
        <v>1554</v>
      </c>
      <c r="Y82" s="14">
        <f t="shared" si="34"/>
        <v>2321</v>
      </c>
      <c r="Z82" s="14">
        <f t="shared" si="34"/>
        <v>3151</v>
      </c>
      <c r="AA82" s="14">
        <f t="shared" si="34"/>
        <v>4044</v>
      </c>
      <c r="AB82" s="14">
        <f>AA82+AB44+AB62</f>
        <v>956</v>
      </c>
      <c r="AC82" s="14">
        <f t="shared" si="34"/>
        <v>1975</v>
      </c>
      <c r="AD82" s="14">
        <f t="shared" si="34"/>
        <v>3057</v>
      </c>
      <c r="AE82" s="14">
        <f t="shared" si="34"/>
        <v>4202</v>
      </c>
      <c r="AF82" s="14">
        <f t="shared" si="34"/>
        <v>5410</v>
      </c>
      <c r="AG82" s="14">
        <f t="shared" si="34"/>
        <v>6681</v>
      </c>
      <c r="AH82" s="14">
        <f t="shared" si="34"/>
        <v>8015</v>
      </c>
      <c r="AI82" s="14">
        <f t="shared" si="34"/>
        <v>9412</v>
      </c>
      <c r="AJ82" s="14">
        <f t="shared" si="34"/>
        <v>10872</v>
      </c>
      <c r="AK82" s="14">
        <f t="shared" si="34"/>
        <v>12395</v>
      </c>
      <c r="AL82" s="14">
        <f t="shared" si="34"/>
        <v>13981</v>
      </c>
      <c r="AM82" s="14">
        <f t="shared" si="34"/>
        <v>15630</v>
      </c>
      <c r="AO82" s="14">
        <f t="shared" si="33"/>
        <v>0</v>
      </c>
      <c r="AP82" s="14">
        <f t="shared" si="33"/>
        <v>0</v>
      </c>
      <c r="AQ82" s="14">
        <f t="shared" si="33"/>
        <v>0</v>
      </c>
    </row>
    <row r="83" spans="2:43" s="1" customFormat="1" ht="15" customHeight="1">
      <c r="B83" s="2" t="s">
        <v>56</v>
      </c>
      <c r="D83" s="16">
        <f>SUM(D81:D82)</f>
        <v>-556</v>
      </c>
      <c r="E83" s="16">
        <f t="shared" ref="E83:AQ83" si="35">SUM(E81:E82)</f>
        <v>-1049</v>
      </c>
      <c r="F83" s="16">
        <f t="shared" si="35"/>
        <v>-1479</v>
      </c>
      <c r="G83" s="16">
        <f t="shared" si="35"/>
        <v>-1846</v>
      </c>
      <c r="H83" s="16">
        <f t="shared" si="35"/>
        <v>-2150</v>
      </c>
      <c r="I83" s="16">
        <f t="shared" si="35"/>
        <v>-2391</v>
      </c>
      <c r="J83" s="16">
        <f t="shared" si="35"/>
        <v>-2569</v>
      </c>
      <c r="K83" s="16">
        <f t="shared" si="35"/>
        <v>-2684</v>
      </c>
      <c r="L83" s="16">
        <f t="shared" si="35"/>
        <v>-2736</v>
      </c>
      <c r="M83" s="16">
        <f t="shared" si="35"/>
        <v>-2725</v>
      </c>
      <c r="N83" s="16">
        <f t="shared" si="35"/>
        <v>-2651</v>
      </c>
      <c r="O83" s="16">
        <f t="shared" si="35"/>
        <v>-2514</v>
      </c>
      <c r="P83" s="16">
        <f t="shared" si="35"/>
        <v>-2314</v>
      </c>
      <c r="Q83" s="16">
        <f t="shared" si="35"/>
        <v>-2051</v>
      </c>
      <c r="R83" s="16">
        <f t="shared" si="35"/>
        <v>-1725</v>
      </c>
      <c r="S83" s="16">
        <f t="shared" si="35"/>
        <v>-1336</v>
      </c>
      <c r="T83" s="16">
        <f t="shared" si="35"/>
        <v>-884</v>
      </c>
      <c r="U83" s="16">
        <f t="shared" si="35"/>
        <v>-369</v>
      </c>
      <c r="V83" s="16">
        <f t="shared" si="35"/>
        <v>209</v>
      </c>
      <c r="W83" s="16">
        <f t="shared" si="35"/>
        <v>850</v>
      </c>
      <c r="X83" s="16">
        <f t="shared" si="35"/>
        <v>1554</v>
      </c>
      <c r="Y83" s="16">
        <f t="shared" si="35"/>
        <v>2321</v>
      </c>
      <c r="Z83" s="16">
        <f t="shared" si="35"/>
        <v>3151</v>
      </c>
      <c r="AA83" s="16">
        <f t="shared" si="35"/>
        <v>4044</v>
      </c>
      <c r="AB83" s="16">
        <f t="shared" si="35"/>
        <v>956</v>
      </c>
      <c r="AC83" s="16">
        <f t="shared" si="35"/>
        <v>1975</v>
      </c>
      <c r="AD83" s="16">
        <f t="shared" si="35"/>
        <v>3057</v>
      </c>
      <c r="AE83" s="16">
        <f t="shared" si="35"/>
        <v>4202</v>
      </c>
      <c r="AF83" s="16">
        <f t="shared" si="35"/>
        <v>5410</v>
      </c>
      <c r="AG83" s="16">
        <f t="shared" si="35"/>
        <v>6681</v>
      </c>
      <c r="AH83" s="16">
        <f t="shared" si="35"/>
        <v>8015</v>
      </c>
      <c r="AI83" s="16">
        <f t="shared" si="35"/>
        <v>9412</v>
      </c>
      <c r="AJ83" s="16">
        <f t="shared" si="35"/>
        <v>10872</v>
      </c>
      <c r="AK83" s="16">
        <f t="shared" si="35"/>
        <v>12395</v>
      </c>
      <c r="AL83" s="16">
        <f t="shared" si="35"/>
        <v>13981</v>
      </c>
      <c r="AM83" s="16">
        <f t="shared" si="35"/>
        <v>15630</v>
      </c>
      <c r="AO83" s="16">
        <f t="shared" si="35"/>
        <v>0</v>
      </c>
      <c r="AP83" s="16">
        <f t="shared" si="35"/>
        <v>0</v>
      </c>
      <c r="AQ83" s="16">
        <f t="shared" si="35"/>
        <v>0</v>
      </c>
    </row>
    <row r="84" spans="2:43" s="1" customFormat="1" ht="15" customHeight="1"/>
    <row r="85" spans="2:43" s="1" customFormat="1" ht="15" customHeight="1">
      <c r="B85" s="21" t="s">
        <v>59</v>
      </c>
      <c r="C85" s="21"/>
      <c r="D85" s="24">
        <f>SUM(D69,D74,D79)-D83</f>
        <v>-384</v>
      </c>
      <c r="E85" s="24">
        <f t="shared" ref="E85:AQ85" si="36">SUM(E69,E74,E79)-E83</f>
        <v>-936</v>
      </c>
      <c r="F85" s="24">
        <f t="shared" si="36"/>
        <v>-1272</v>
      </c>
      <c r="G85" s="24">
        <f t="shared" si="36"/>
        <v>-1608</v>
      </c>
      <c r="H85" s="24">
        <f t="shared" si="36"/>
        <v>-1944</v>
      </c>
      <c r="I85" s="24">
        <f t="shared" si="36"/>
        <v>-2280</v>
      </c>
      <c r="J85" s="24">
        <f t="shared" si="36"/>
        <v>-2616</v>
      </c>
      <c r="K85" s="24">
        <f t="shared" si="36"/>
        <v>-2952</v>
      </c>
      <c r="L85" s="24">
        <f t="shared" si="36"/>
        <v>-3288</v>
      </c>
      <c r="M85" s="24">
        <f t="shared" si="36"/>
        <v>-3624</v>
      </c>
      <c r="N85" s="24">
        <f t="shared" si="36"/>
        <v>-3960</v>
      </c>
      <c r="O85" s="24">
        <f t="shared" si="36"/>
        <v>-4296</v>
      </c>
      <c r="P85" s="24">
        <f t="shared" si="36"/>
        <v>-4632</v>
      </c>
      <c r="Q85" s="24">
        <f t="shared" si="36"/>
        <v>-4968</v>
      </c>
      <c r="R85" s="24">
        <f t="shared" si="36"/>
        <v>-5304</v>
      </c>
      <c r="S85" s="24">
        <f t="shared" si="36"/>
        <v>-5640</v>
      </c>
      <c r="T85" s="24">
        <f t="shared" si="36"/>
        <v>-5976</v>
      </c>
      <c r="U85" s="24">
        <f t="shared" si="36"/>
        <v>-6312</v>
      </c>
      <c r="V85" s="24">
        <f t="shared" si="36"/>
        <v>-6648</v>
      </c>
      <c r="W85" s="24">
        <f t="shared" si="36"/>
        <v>-6984</v>
      </c>
      <c r="X85" s="24">
        <f t="shared" si="36"/>
        <v>-7320</v>
      </c>
      <c r="Y85" s="24">
        <f t="shared" si="36"/>
        <v>-7656</v>
      </c>
      <c r="Z85" s="24">
        <f t="shared" si="36"/>
        <v>-7992</v>
      </c>
      <c r="AA85" s="24">
        <f t="shared" si="36"/>
        <v>-8328</v>
      </c>
      <c r="AB85" s="24">
        <f t="shared" si="36"/>
        <v>-8664</v>
      </c>
      <c r="AC85" s="24">
        <f t="shared" si="36"/>
        <v>-9000</v>
      </c>
      <c r="AD85" s="24">
        <f t="shared" si="36"/>
        <v>-9336</v>
      </c>
      <c r="AE85" s="24">
        <f t="shared" si="36"/>
        <v>-9672</v>
      </c>
      <c r="AF85" s="24">
        <f t="shared" si="36"/>
        <v>-10008</v>
      </c>
      <c r="AG85" s="24">
        <f t="shared" si="36"/>
        <v>-10344</v>
      </c>
      <c r="AH85" s="24">
        <f t="shared" si="36"/>
        <v>-10680</v>
      </c>
      <c r="AI85" s="24">
        <f t="shared" si="36"/>
        <v>-11016</v>
      </c>
      <c r="AJ85" s="24">
        <f t="shared" si="36"/>
        <v>-11352</v>
      </c>
      <c r="AK85" s="24">
        <f t="shared" si="36"/>
        <v>-11688</v>
      </c>
      <c r="AL85" s="24">
        <f t="shared" si="36"/>
        <v>-12024</v>
      </c>
      <c r="AM85" s="24">
        <f t="shared" si="36"/>
        <v>-12360</v>
      </c>
      <c r="AO85" s="24">
        <f t="shared" si="36"/>
        <v>0</v>
      </c>
      <c r="AP85" s="24">
        <f t="shared" si="36"/>
        <v>0</v>
      </c>
      <c r="AQ85" s="24">
        <f t="shared" si="36"/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Sfusi di Vino</vt:lpstr>
      <vt:lpstr>Perigord</vt:lpstr>
      <vt:lpstr>'Sfusi di Vino'!Print_Area</vt:lpstr>
      <vt:lpstr>'Sfusi di Vino'!Print_Titles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Joulié</dc:creator>
  <cp:lastModifiedBy>Gaalok KANG</cp:lastModifiedBy>
  <cp:lastPrinted>2024-05-21T07:40:47Z</cp:lastPrinted>
  <dcterms:created xsi:type="dcterms:W3CDTF">2024-05-07T06:50:04Z</dcterms:created>
  <dcterms:modified xsi:type="dcterms:W3CDTF">2024-05-21T11:53:56Z</dcterms:modified>
</cp:coreProperties>
</file>