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s Joulié\Downloads\"/>
    </mc:Choice>
  </mc:AlternateContent>
  <xr:revisionPtr revIDLastSave="0" documentId="13_ncr:1_{74F646B3-F20F-4FD4-998D-057870DE3573}" xr6:coauthVersionLast="47" xr6:coauthVersionMax="47" xr10:uidLastSave="{00000000-0000-0000-0000-000000000000}"/>
  <bookViews>
    <workbookView xWindow="-98" yWindow="-98" windowWidth="20715" windowHeight="13155" tabRatio="780" xr2:uid="{92A9C65B-672D-42DE-ADA1-FB9B24947EB7}"/>
  </bookViews>
  <sheets>
    <sheet name="BP avant stock" sheetId="5" r:id="rId1"/>
    <sheet name="BP avant salaires" sheetId="4" state="hidden" r:id="rId2"/>
    <sheet name="BP avant inflation" sheetId="7" state="hidden" r:id="rId3"/>
    <sheet name="BP à finaliser" sheetId="8" state="hidden" r:id="rId4"/>
    <sheet name="BP complet Cyprea Moneta" sheetId="1" r:id="rId5"/>
  </sheets>
  <definedNames>
    <definedName name="_xlnm.Print_Titles" localSheetId="3">'BP à finaliser'!$B:$C,'BP à finaliser'!$30:$30</definedName>
    <definedName name="_xlnm.Print_Titles" localSheetId="2">'BP avant inflation'!$B:$C,'BP avant inflation'!$29:$29</definedName>
    <definedName name="_xlnm.Print_Titles" localSheetId="1">'BP avant salaires'!$B:$C,'BP avant salaires'!$24:$24</definedName>
    <definedName name="_xlnm.Print_Titles" localSheetId="0">'BP avant stock'!$B:$C,'BP avant stock'!$24:$24</definedName>
    <definedName name="_xlnm.Print_Titles" localSheetId="4">'BP complet Cyprea Moneta'!$B:$C,'BP complet Cyprea Moneta'!$31:$31</definedName>
    <definedName name="Tag729722920">1718363</definedName>
    <definedName name="_xlnm.Print_Area" localSheetId="3">'BP à finaliser'!$BJ$30:$BN$91</definedName>
    <definedName name="_xlnm.Print_Area" localSheetId="2">'BP avant inflation'!$BJ$29:$BN$89</definedName>
    <definedName name="_xlnm.Print_Area" localSheetId="1">'BP avant salaires'!$BJ$24:$BN$75</definedName>
    <definedName name="_xlnm.Print_Area" localSheetId="0">'BP avant stock'!$BJ$24:$BN$62</definedName>
    <definedName name="_xlnm.Print_Area" localSheetId="4">'BP complet Cyprea Moneta'!$BJ$31:$BN$108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0" i="8" l="1"/>
  <c r="BH73" i="8"/>
  <c r="BG73" i="8"/>
  <c r="BF73" i="8"/>
  <c r="BE73" i="8"/>
  <c r="BD73" i="8"/>
  <c r="BC73" i="8"/>
  <c r="BB73" i="8"/>
  <c r="BA73" i="8"/>
  <c r="AZ73" i="8"/>
  <c r="AY73" i="8"/>
  <c r="AX73" i="8"/>
  <c r="AW73" i="8"/>
  <c r="AV73" i="8"/>
  <c r="AU73" i="8"/>
  <c r="AT73" i="8"/>
  <c r="AS73" i="8"/>
  <c r="AR73" i="8"/>
  <c r="AQ73" i="8"/>
  <c r="AP73" i="8"/>
  <c r="AO73" i="8"/>
  <c r="AN73" i="8"/>
  <c r="AM73" i="8"/>
  <c r="AL73" i="8"/>
  <c r="AK73" i="8"/>
  <c r="AJ73" i="8"/>
  <c r="AI73" i="8"/>
  <c r="AH73" i="8"/>
  <c r="AG73" i="8"/>
  <c r="AF73" i="8"/>
  <c r="AE73" i="8"/>
  <c r="AD73" i="8"/>
  <c r="AC73" i="8"/>
  <c r="AB73" i="8"/>
  <c r="AA73" i="8"/>
  <c r="Z73" i="8"/>
  <c r="Y73" i="8"/>
  <c r="X73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1" i="8"/>
  <c r="D73" i="8" s="1"/>
  <c r="D56" i="8"/>
  <c r="D52" i="8"/>
  <c r="D66" i="8" s="1"/>
  <c r="D51" i="8"/>
  <c r="D65" i="8" s="1"/>
  <c r="D49" i="8"/>
  <c r="D62" i="8" s="1"/>
  <c r="D48" i="8"/>
  <c r="D41" i="8"/>
  <c r="F58" i="8" s="1"/>
  <c r="D39" i="8"/>
  <c r="D36" i="8"/>
  <c r="E36" i="8" s="1"/>
  <c r="E41" i="8" s="1"/>
  <c r="D33" i="8"/>
  <c r="D34" i="8" s="1"/>
  <c r="D32" i="8"/>
  <c r="BJ30" i="8"/>
  <c r="BK30" i="8" s="1"/>
  <c r="BL30" i="8" s="1"/>
  <c r="BL39" i="8" s="1"/>
  <c r="E30" i="8"/>
  <c r="E80" i="8" s="1"/>
  <c r="C14" i="8"/>
  <c r="C16" i="8" s="1"/>
  <c r="C9" i="8"/>
  <c r="C11" i="8" s="1"/>
  <c r="F53" i="4"/>
  <c r="E53" i="4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U48" i="7" s="1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B48" i="7" s="1"/>
  <c r="BC47" i="7"/>
  <c r="BD47" i="7"/>
  <c r="BE47" i="7"/>
  <c r="BF47" i="7"/>
  <c r="BG47" i="7"/>
  <c r="BH47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Q48" i="7"/>
  <c r="AS48" i="7"/>
  <c r="AY48" i="7"/>
  <c r="BA48" i="7"/>
  <c r="BC48" i="7"/>
  <c r="BG48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D50" i="7"/>
  <c r="D64" i="7" s="1"/>
  <c r="D49" i="7"/>
  <c r="D63" i="7" s="1"/>
  <c r="D47" i="7"/>
  <c r="D60" i="7" s="1"/>
  <c r="D46" i="7"/>
  <c r="D78" i="7"/>
  <c r="BH71" i="7"/>
  <c r="BG71" i="7"/>
  <c r="BF71" i="7"/>
  <c r="BE71" i="7"/>
  <c r="BD71" i="7"/>
  <c r="BC71" i="7"/>
  <c r="BB71" i="7"/>
  <c r="BA71" i="7"/>
  <c r="AZ71" i="7"/>
  <c r="AY71" i="7"/>
  <c r="AX71" i="7"/>
  <c r="AW71" i="7"/>
  <c r="AV71" i="7"/>
  <c r="AU71" i="7"/>
  <c r="AT71" i="7"/>
  <c r="AS71" i="7"/>
  <c r="AR71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69" i="7"/>
  <c r="D80" i="7" s="1"/>
  <c r="D81" i="7" s="1"/>
  <c r="D54" i="7"/>
  <c r="D48" i="7"/>
  <c r="D37" i="7"/>
  <c r="D35" i="7"/>
  <c r="D39" i="7" s="1"/>
  <c r="D32" i="7"/>
  <c r="D33" i="7" s="1"/>
  <c r="D31" i="7"/>
  <c r="BJ29" i="7"/>
  <c r="E29" i="7"/>
  <c r="F29" i="7" s="1"/>
  <c r="C14" i="7"/>
  <c r="C16" i="7" s="1"/>
  <c r="C9" i="7"/>
  <c r="C11" i="7" s="1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D42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D41" i="4"/>
  <c r="D51" i="4" s="1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D40" i="5"/>
  <c r="D50" i="5" s="1"/>
  <c r="D39" i="5"/>
  <c r="D49" i="5" s="1"/>
  <c r="BH57" i="5"/>
  <c r="BG57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5" i="5"/>
  <c r="D44" i="5"/>
  <c r="D31" i="5"/>
  <c r="D29" i="5"/>
  <c r="E29" i="5" s="1"/>
  <c r="D27" i="5"/>
  <c r="D26" i="5"/>
  <c r="BJ24" i="5"/>
  <c r="E24" i="5"/>
  <c r="C14" i="5"/>
  <c r="C16" i="5" s="1"/>
  <c r="C9" i="5"/>
  <c r="C11" i="5" s="1"/>
  <c r="D66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7" i="4"/>
  <c r="D46" i="4"/>
  <c r="D52" i="4"/>
  <c r="D32" i="4"/>
  <c r="D30" i="4"/>
  <c r="D34" i="4" s="1"/>
  <c r="D27" i="4"/>
  <c r="D28" i="4" s="1"/>
  <c r="D26" i="4"/>
  <c r="BJ24" i="4"/>
  <c r="BK24" i="4" s="1"/>
  <c r="E24" i="4"/>
  <c r="E32" i="4" s="1"/>
  <c r="C14" i="4"/>
  <c r="C16" i="4" s="1"/>
  <c r="C9" i="4"/>
  <c r="C11" i="4" s="1"/>
  <c r="BJ31" i="1"/>
  <c r="D33" i="1"/>
  <c r="D72" i="1"/>
  <c r="D91" i="1" s="1"/>
  <c r="D53" i="1"/>
  <c r="D67" i="1" s="1"/>
  <c r="D52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D74" i="1"/>
  <c r="D80" i="1"/>
  <c r="BJ70" i="4"/>
  <c r="BJ93" i="1"/>
  <c r="BJ38" i="1"/>
  <c r="BJ84" i="8"/>
  <c r="BJ82" i="7"/>
  <c r="BJ37" i="8"/>
  <c r="D82" i="8" l="1"/>
  <c r="D83" i="8" s="1"/>
  <c r="F36" i="8"/>
  <c r="F41" i="8" s="1"/>
  <c r="BL80" i="8"/>
  <c r="BL56" i="8"/>
  <c r="BM30" i="8"/>
  <c r="G58" i="8"/>
  <c r="F42" i="8"/>
  <c r="F59" i="8" s="1"/>
  <c r="E42" i="8"/>
  <c r="E59" i="8" s="1"/>
  <c r="D42" i="8"/>
  <c r="D90" i="8"/>
  <c r="E64" i="8"/>
  <c r="D85" i="8"/>
  <c r="D61" i="8"/>
  <c r="E32" i="8"/>
  <c r="E33" i="8"/>
  <c r="D50" i="8"/>
  <c r="BJ80" i="8"/>
  <c r="E39" i="8"/>
  <c r="BJ39" i="8"/>
  <c r="E56" i="8"/>
  <c r="BJ56" i="8"/>
  <c r="F30" i="8"/>
  <c r="BK80" i="8"/>
  <c r="BK56" i="8"/>
  <c r="BK39" i="8"/>
  <c r="BF48" i="7"/>
  <c r="D71" i="7"/>
  <c r="BH48" i="7"/>
  <c r="AZ48" i="7"/>
  <c r="AR48" i="7"/>
  <c r="BE48" i="7"/>
  <c r="AW48" i="7"/>
  <c r="E80" i="7"/>
  <c r="E81" i="7" s="1"/>
  <c r="BD48" i="7"/>
  <c r="AV48" i="7"/>
  <c r="AX48" i="7"/>
  <c r="AT48" i="7"/>
  <c r="AP48" i="7"/>
  <c r="D83" i="7"/>
  <c r="F56" i="7"/>
  <c r="D40" i="7"/>
  <c r="F78" i="7"/>
  <c r="F54" i="7"/>
  <c r="F37" i="7"/>
  <c r="G29" i="7"/>
  <c r="F31" i="7"/>
  <c r="F32" i="7"/>
  <c r="BK29" i="7"/>
  <c r="E31" i="7"/>
  <c r="E32" i="7"/>
  <c r="BJ78" i="7"/>
  <c r="BJ54" i="7"/>
  <c r="E35" i="7"/>
  <c r="E40" i="7" s="1"/>
  <c r="E57" i="7" s="1"/>
  <c r="D87" i="7"/>
  <c r="E61" i="7"/>
  <c r="E78" i="7"/>
  <c r="E54" i="7"/>
  <c r="E37" i="7"/>
  <c r="BJ37" i="7"/>
  <c r="D88" i="7"/>
  <c r="D59" i="7"/>
  <c r="E62" i="7"/>
  <c r="D33" i="5"/>
  <c r="E34" i="5"/>
  <c r="E47" i="5" s="1"/>
  <c r="D34" i="5"/>
  <c r="D35" i="5"/>
  <c r="D48" i="5" s="1"/>
  <c r="E44" i="5"/>
  <c r="E31" i="5"/>
  <c r="E27" i="5"/>
  <c r="E26" i="5"/>
  <c r="F24" i="5"/>
  <c r="E35" i="5"/>
  <c r="E48" i="5" s="1"/>
  <c r="E33" i="5"/>
  <c r="BJ31" i="5"/>
  <c r="BJ44" i="5"/>
  <c r="BK24" i="5"/>
  <c r="F29" i="5"/>
  <c r="D57" i="5"/>
  <c r="E30" i="4"/>
  <c r="F30" i="4" s="1"/>
  <c r="G30" i="4" s="1"/>
  <c r="G35" i="4" s="1"/>
  <c r="G49" i="4" s="1"/>
  <c r="D35" i="4"/>
  <c r="D71" i="4"/>
  <c r="F48" i="4"/>
  <c r="BJ66" i="4"/>
  <c r="BJ46" i="4"/>
  <c r="BJ32" i="4"/>
  <c r="BK66" i="4"/>
  <c r="BK46" i="4"/>
  <c r="BK32" i="4"/>
  <c r="E66" i="4"/>
  <c r="E46" i="4"/>
  <c r="E27" i="4"/>
  <c r="F24" i="4"/>
  <c r="BL24" i="4"/>
  <c r="E26" i="4"/>
  <c r="D68" i="4"/>
  <c r="D59" i="4"/>
  <c r="D66" i="1"/>
  <c r="D92" i="1"/>
  <c r="E91" i="1"/>
  <c r="BK31" i="1"/>
  <c r="BK89" i="1" s="1"/>
  <c r="BJ57" i="1"/>
  <c r="BJ40" i="1"/>
  <c r="BJ89" i="1"/>
  <c r="D50" i="1"/>
  <c r="D49" i="1"/>
  <c r="E65" i="1" s="1"/>
  <c r="D89" i="1"/>
  <c r="D57" i="1"/>
  <c r="D40" i="1"/>
  <c r="D34" i="1"/>
  <c r="D37" i="1"/>
  <c r="C14" i="1"/>
  <c r="C16" i="1" s="1"/>
  <c r="C9" i="1"/>
  <c r="C11" i="1" s="1"/>
  <c r="E31" i="1"/>
  <c r="E82" i="8" l="1"/>
  <c r="E83" i="8" s="1"/>
  <c r="G36" i="8"/>
  <c r="G41" i="8" s="1"/>
  <c r="D43" i="8"/>
  <c r="D88" i="8" s="1"/>
  <c r="E67" i="8" s="1"/>
  <c r="H58" i="8"/>
  <c r="F80" i="8"/>
  <c r="F56" i="8"/>
  <c r="F39" i="8"/>
  <c r="F33" i="8"/>
  <c r="F32" i="8"/>
  <c r="G30" i="8"/>
  <c r="E63" i="8"/>
  <c r="D89" i="8"/>
  <c r="D59" i="8"/>
  <c r="BM80" i="8"/>
  <c r="BM56" i="8"/>
  <c r="BN30" i="8"/>
  <c r="BM39" i="8"/>
  <c r="E34" i="8"/>
  <c r="E43" i="8" s="1"/>
  <c r="E37" i="8"/>
  <c r="E85" i="8"/>
  <c r="F80" i="7"/>
  <c r="F81" i="7" s="1"/>
  <c r="E33" i="7"/>
  <c r="E41" i="7" s="1"/>
  <c r="E58" i="7" s="1"/>
  <c r="D57" i="7"/>
  <c r="BK78" i="7"/>
  <c r="BK54" i="7"/>
  <c r="BK37" i="7"/>
  <c r="BL29" i="7"/>
  <c r="F33" i="7"/>
  <c r="F41" i="7" s="1"/>
  <c r="F58" i="7" s="1"/>
  <c r="G78" i="7"/>
  <c r="G54" i="7"/>
  <c r="G32" i="7"/>
  <c r="G31" i="7"/>
  <c r="H29" i="7"/>
  <c r="G37" i="7"/>
  <c r="F35" i="7"/>
  <c r="E39" i="7"/>
  <c r="E83" i="7" s="1"/>
  <c r="F51" i="5"/>
  <c r="F46" i="5"/>
  <c r="E51" i="5"/>
  <c r="F35" i="5"/>
  <c r="F48" i="5" s="1"/>
  <c r="G29" i="5"/>
  <c r="F33" i="5"/>
  <c r="BK44" i="5"/>
  <c r="BL24" i="5"/>
  <c r="BK31" i="5"/>
  <c r="G46" i="5"/>
  <c r="E37" i="5"/>
  <c r="D47" i="5"/>
  <c r="D37" i="5"/>
  <c r="D42" i="5" s="1"/>
  <c r="F44" i="5"/>
  <c r="G24" i="5"/>
  <c r="F31" i="5"/>
  <c r="F27" i="5"/>
  <c r="F26" i="5"/>
  <c r="F34" i="5"/>
  <c r="F47" i="5" s="1"/>
  <c r="E34" i="4"/>
  <c r="D36" i="4"/>
  <c r="D50" i="4" s="1"/>
  <c r="F35" i="4"/>
  <c r="F49" i="4" s="1"/>
  <c r="E35" i="4"/>
  <c r="E49" i="4" s="1"/>
  <c r="F34" i="4"/>
  <c r="BL66" i="4"/>
  <c r="BL46" i="4"/>
  <c r="BL32" i="4"/>
  <c r="BM24" i="4"/>
  <c r="D49" i="4"/>
  <c r="F66" i="4"/>
  <c r="F46" i="4"/>
  <c r="F32" i="4"/>
  <c r="F26" i="4"/>
  <c r="G24" i="4"/>
  <c r="F27" i="4"/>
  <c r="E71" i="4"/>
  <c r="E28" i="4"/>
  <c r="E36" i="4" s="1"/>
  <c r="E50" i="4" s="1"/>
  <c r="E68" i="4"/>
  <c r="D69" i="4"/>
  <c r="G34" i="4"/>
  <c r="H30" i="4"/>
  <c r="E92" i="1"/>
  <c r="F91" i="1"/>
  <c r="BK57" i="1"/>
  <c r="BL31" i="1"/>
  <c r="E37" i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H42" i="1" s="1"/>
  <c r="E57" i="1"/>
  <c r="E33" i="1"/>
  <c r="D35" i="1"/>
  <c r="D44" i="1" s="1"/>
  <c r="BK40" i="1"/>
  <c r="BL89" i="1"/>
  <c r="BL40" i="1"/>
  <c r="X42" i="1"/>
  <c r="Z59" i="1" s="1"/>
  <c r="W42" i="1"/>
  <c r="Y59" i="1" s="1"/>
  <c r="D51" i="1"/>
  <c r="D98" i="1" s="1"/>
  <c r="AJ42" i="1"/>
  <c r="AL59" i="1" s="1"/>
  <c r="G42" i="1"/>
  <c r="I59" i="1" s="1"/>
  <c r="AB43" i="1"/>
  <c r="AB60" i="1" s="1"/>
  <c r="D62" i="1"/>
  <c r="AB42" i="1"/>
  <c r="AD59" i="1" s="1"/>
  <c r="BA43" i="1"/>
  <c r="BA60" i="1" s="1"/>
  <c r="Q43" i="1"/>
  <c r="Q60" i="1" s="1"/>
  <c r="AO42" i="1"/>
  <c r="AQ59" i="1" s="1"/>
  <c r="L42" i="1"/>
  <c r="N59" i="1" s="1"/>
  <c r="AH43" i="1"/>
  <c r="AH60" i="1" s="1"/>
  <c r="F43" i="1"/>
  <c r="F60" i="1" s="1"/>
  <c r="D42" i="1"/>
  <c r="AN42" i="1"/>
  <c r="AP59" i="1" s="1"/>
  <c r="K42" i="1"/>
  <c r="M59" i="1" s="1"/>
  <c r="AG43" i="1"/>
  <c r="AG60" i="1" s="1"/>
  <c r="AL42" i="1"/>
  <c r="AN59" i="1" s="1"/>
  <c r="AM43" i="1"/>
  <c r="AM60" i="1" s="1"/>
  <c r="Q42" i="1"/>
  <c r="S59" i="1" s="1"/>
  <c r="AF43" i="1"/>
  <c r="AF60" i="1" s="1"/>
  <c r="AK42" i="1"/>
  <c r="AM59" i="1" s="1"/>
  <c r="E64" i="1"/>
  <c r="D63" i="1"/>
  <c r="D43" i="1"/>
  <c r="AW43" i="1"/>
  <c r="AW60" i="1" s="1"/>
  <c r="Y43" i="1"/>
  <c r="Y60" i="1" s="1"/>
  <c r="BE42" i="1"/>
  <c r="BG59" i="1" s="1"/>
  <c r="AG42" i="1"/>
  <c r="AI59" i="1" s="1"/>
  <c r="I42" i="1"/>
  <c r="K59" i="1" s="1"/>
  <c r="AP43" i="1"/>
  <c r="AP60" i="1" s="1"/>
  <c r="R43" i="1"/>
  <c r="R60" i="1" s="1"/>
  <c r="D99" i="1"/>
  <c r="E89" i="1"/>
  <c r="E40" i="1"/>
  <c r="E34" i="1"/>
  <c r="F31" i="1"/>
  <c r="F82" i="8" l="1"/>
  <c r="G82" i="8" s="1"/>
  <c r="G42" i="8"/>
  <c r="G59" i="8" s="1"/>
  <c r="H36" i="8"/>
  <c r="I36" i="8" s="1"/>
  <c r="D87" i="8"/>
  <c r="D44" i="8" s="1"/>
  <c r="D46" i="8" s="1"/>
  <c r="D54" i="8" s="1"/>
  <c r="D60" i="8"/>
  <c r="D86" i="8"/>
  <c r="E60" i="8"/>
  <c r="D69" i="8"/>
  <c r="D75" i="8" s="1"/>
  <c r="E51" i="8"/>
  <c r="E52" i="8"/>
  <c r="E88" i="8" s="1"/>
  <c r="E48" i="8"/>
  <c r="E49" i="8"/>
  <c r="G80" i="8"/>
  <c r="G33" i="8"/>
  <c r="G32" i="8"/>
  <c r="G56" i="8"/>
  <c r="H30" i="8"/>
  <c r="G39" i="8"/>
  <c r="H41" i="8"/>
  <c r="F34" i="8"/>
  <c r="F43" i="8" s="1"/>
  <c r="F37" i="8"/>
  <c r="I58" i="8"/>
  <c r="F85" i="8"/>
  <c r="BN80" i="8"/>
  <c r="BN39" i="8"/>
  <c r="BN56" i="8"/>
  <c r="G80" i="7"/>
  <c r="H80" i="7"/>
  <c r="G81" i="7"/>
  <c r="H78" i="7"/>
  <c r="H54" i="7"/>
  <c r="I29" i="7"/>
  <c r="H31" i="7"/>
  <c r="H37" i="7"/>
  <c r="H32" i="7"/>
  <c r="G56" i="7"/>
  <c r="G35" i="7"/>
  <c r="F39" i="7"/>
  <c r="F40" i="7"/>
  <c r="G33" i="7"/>
  <c r="BL78" i="7"/>
  <c r="BL54" i="7"/>
  <c r="BM29" i="7"/>
  <c r="BL37" i="7"/>
  <c r="F64" i="7"/>
  <c r="F63" i="7"/>
  <c r="F60" i="7"/>
  <c r="D41" i="7"/>
  <c r="G48" i="4"/>
  <c r="H48" i="4"/>
  <c r="G51" i="5"/>
  <c r="G44" i="5"/>
  <c r="G31" i="5"/>
  <c r="G27" i="5"/>
  <c r="G26" i="5"/>
  <c r="H24" i="5"/>
  <c r="D53" i="5"/>
  <c r="D59" i="5" s="1"/>
  <c r="H46" i="5"/>
  <c r="F37" i="5"/>
  <c r="G35" i="5"/>
  <c r="G48" i="5" s="1"/>
  <c r="H29" i="5"/>
  <c r="G33" i="5"/>
  <c r="G34" i="5"/>
  <c r="G47" i="5" s="1"/>
  <c r="E50" i="5"/>
  <c r="E49" i="5"/>
  <c r="E42" i="5"/>
  <c r="BL44" i="5"/>
  <c r="BM24" i="5"/>
  <c r="BL31" i="5"/>
  <c r="F49" i="5"/>
  <c r="F50" i="5"/>
  <c r="D73" i="4"/>
  <c r="E73" i="4" s="1"/>
  <c r="D74" i="4"/>
  <c r="D72" i="4"/>
  <c r="E72" i="4" s="1"/>
  <c r="F71" i="4"/>
  <c r="D55" i="4"/>
  <c r="D61" i="4" s="1"/>
  <c r="H34" i="4"/>
  <c r="I30" i="4"/>
  <c r="H35" i="4"/>
  <c r="H49" i="4" s="1"/>
  <c r="F28" i="4"/>
  <c r="F36" i="4" s="1"/>
  <c r="BM66" i="4"/>
  <c r="BM46" i="4"/>
  <c r="BM32" i="4"/>
  <c r="BN24" i="4"/>
  <c r="I48" i="4"/>
  <c r="G66" i="4"/>
  <c r="G46" i="4"/>
  <c r="G32" i="4"/>
  <c r="H24" i="4"/>
  <c r="G27" i="4"/>
  <c r="G26" i="4"/>
  <c r="F68" i="4"/>
  <c r="E69" i="4"/>
  <c r="X43" i="1"/>
  <c r="X60" i="1" s="1"/>
  <c r="AV43" i="1"/>
  <c r="AV60" i="1" s="1"/>
  <c r="O42" i="1"/>
  <c r="Q59" i="1" s="1"/>
  <c r="AM42" i="1"/>
  <c r="AO59" i="1" s="1"/>
  <c r="G43" i="1"/>
  <c r="G60" i="1" s="1"/>
  <c r="AE43" i="1"/>
  <c r="AE60" i="1" s="1"/>
  <c r="BC43" i="1"/>
  <c r="BC60" i="1" s="1"/>
  <c r="BG42" i="1"/>
  <c r="AN43" i="1"/>
  <c r="AN60" i="1" s="1"/>
  <c r="AE42" i="1"/>
  <c r="AG59" i="1" s="1"/>
  <c r="AU43" i="1"/>
  <c r="AU60" i="1" s="1"/>
  <c r="E43" i="1"/>
  <c r="E60" i="1" s="1"/>
  <c r="AO43" i="1"/>
  <c r="AO60" i="1" s="1"/>
  <c r="R42" i="1"/>
  <c r="T59" i="1" s="1"/>
  <c r="AU42" i="1"/>
  <c r="AW59" i="1" s="1"/>
  <c r="H43" i="1"/>
  <c r="H60" i="1" s="1"/>
  <c r="AR43" i="1"/>
  <c r="AR60" i="1" s="1"/>
  <c r="S42" i="1"/>
  <c r="U59" i="1" s="1"/>
  <c r="AV42" i="1"/>
  <c r="AX59" i="1" s="1"/>
  <c r="AA43" i="1"/>
  <c r="AA60" i="1" s="1"/>
  <c r="F42" i="1"/>
  <c r="H59" i="1" s="1"/>
  <c r="AI42" i="1"/>
  <c r="AK59" i="1" s="1"/>
  <c r="AL43" i="1"/>
  <c r="AL60" i="1" s="1"/>
  <c r="N42" i="1"/>
  <c r="P59" i="1" s="1"/>
  <c r="AQ42" i="1"/>
  <c r="AS59" i="1" s="1"/>
  <c r="K43" i="1"/>
  <c r="K60" i="1" s="1"/>
  <c r="AD42" i="1"/>
  <c r="AF59" i="1" s="1"/>
  <c r="AT42" i="1"/>
  <c r="AV59" i="1" s="1"/>
  <c r="F92" i="1"/>
  <c r="G91" i="1"/>
  <c r="F89" i="1"/>
  <c r="F33" i="1"/>
  <c r="AD43" i="1"/>
  <c r="AD60" i="1" s="1"/>
  <c r="BB43" i="1"/>
  <c r="BB60" i="1" s="1"/>
  <c r="U42" i="1"/>
  <c r="W59" i="1" s="1"/>
  <c r="AS42" i="1"/>
  <c r="AU59" i="1" s="1"/>
  <c r="M43" i="1"/>
  <c r="M60" i="1" s="1"/>
  <c r="AK43" i="1"/>
  <c r="AK60" i="1" s="1"/>
  <c r="AC43" i="1"/>
  <c r="AC60" i="1" s="1"/>
  <c r="N43" i="1"/>
  <c r="N60" i="1" s="1"/>
  <c r="AX43" i="1"/>
  <c r="AX60" i="1" s="1"/>
  <c r="BA42" i="1"/>
  <c r="BC59" i="1" s="1"/>
  <c r="AZ42" i="1"/>
  <c r="BB59" i="1" s="1"/>
  <c r="O43" i="1"/>
  <c r="O60" i="1" s="1"/>
  <c r="AY43" i="1"/>
  <c r="AY60" i="1" s="1"/>
  <c r="Y42" i="1"/>
  <c r="AA59" i="1" s="1"/>
  <c r="BB42" i="1"/>
  <c r="BD59" i="1" s="1"/>
  <c r="P43" i="1"/>
  <c r="P60" i="1" s="1"/>
  <c r="AZ43" i="1"/>
  <c r="AZ60" i="1" s="1"/>
  <c r="Z42" i="1"/>
  <c r="AB59" i="1" s="1"/>
  <c r="BC42" i="1"/>
  <c r="BE59" i="1" s="1"/>
  <c r="AI43" i="1"/>
  <c r="AI60" i="1" s="1"/>
  <c r="M42" i="1"/>
  <c r="O59" i="1" s="1"/>
  <c r="AP42" i="1"/>
  <c r="AR59" i="1" s="1"/>
  <c r="J43" i="1"/>
  <c r="J60" i="1" s="1"/>
  <c r="AT43" i="1"/>
  <c r="AT60" i="1" s="1"/>
  <c r="V42" i="1"/>
  <c r="X59" i="1" s="1"/>
  <c r="AX42" i="1"/>
  <c r="AZ59" i="1" s="1"/>
  <c r="BE43" i="1"/>
  <c r="BE60" i="1" s="1"/>
  <c r="AR42" i="1"/>
  <c r="AT59" i="1" s="1"/>
  <c r="BM31" i="1"/>
  <c r="BL57" i="1"/>
  <c r="BD42" i="1"/>
  <c r="BF59" i="1" s="1"/>
  <c r="L43" i="1"/>
  <c r="L60" i="1" s="1"/>
  <c r="AJ43" i="1"/>
  <c r="AJ60" i="1" s="1"/>
  <c r="BH43" i="1"/>
  <c r="BH60" i="1" s="1"/>
  <c r="AA42" i="1"/>
  <c r="AC59" i="1" s="1"/>
  <c r="AY42" i="1"/>
  <c r="BA59" i="1" s="1"/>
  <c r="S43" i="1"/>
  <c r="S60" i="1" s="1"/>
  <c r="AQ43" i="1"/>
  <c r="AQ60" i="1" s="1"/>
  <c r="H42" i="1"/>
  <c r="J59" i="1" s="1"/>
  <c r="V43" i="1"/>
  <c r="V60" i="1" s="1"/>
  <c r="J42" i="1"/>
  <c r="L59" i="1" s="1"/>
  <c r="U43" i="1"/>
  <c r="U60" i="1" s="1"/>
  <c r="W43" i="1"/>
  <c r="W60" i="1" s="1"/>
  <c r="BG43" i="1"/>
  <c r="BG60" i="1" s="1"/>
  <c r="AF42" i="1"/>
  <c r="AH59" i="1" s="1"/>
  <c r="D94" i="1"/>
  <c r="E94" i="1" s="1"/>
  <c r="F94" i="1" s="1"/>
  <c r="G94" i="1" s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Z94" i="1" s="1"/>
  <c r="AA94" i="1" s="1"/>
  <c r="AB94" i="1" s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AM94" i="1" s="1"/>
  <c r="AN94" i="1" s="1"/>
  <c r="AO94" i="1" s="1"/>
  <c r="AP94" i="1" s="1"/>
  <c r="AQ94" i="1" s="1"/>
  <c r="AR94" i="1" s="1"/>
  <c r="AS94" i="1" s="1"/>
  <c r="AT94" i="1" s="1"/>
  <c r="AU94" i="1" s="1"/>
  <c r="AV94" i="1" s="1"/>
  <c r="AW94" i="1" s="1"/>
  <c r="AX94" i="1" s="1"/>
  <c r="AY94" i="1" s="1"/>
  <c r="AZ94" i="1" s="1"/>
  <c r="BA94" i="1" s="1"/>
  <c r="BB94" i="1" s="1"/>
  <c r="BC94" i="1" s="1"/>
  <c r="BD94" i="1" s="1"/>
  <c r="BE94" i="1" s="1"/>
  <c r="BF94" i="1" s="1"/>
  <c r="BG94" i="1" s="1"/>
  <c r="BH94" i="1" s="1"/>
  <c r="Z43" i="1"/>
  <c r="Z60" i="1" s="1"/>
  <c r="E42" i="1"/>
  <c r="G59" i="1" s="1"/>
  <c r="AH42" i="1"/>
  <c r="AJ59" i="1" s="1"/>
  <c r="I43" i="1"/>
  <c r="I60" i="1" s="1"/>
  <c r="AS43" i="1"/>
  <c r="AS60" i="1" s="1"/>
  <c r="T42" i="1"/>
  <c r="V59" i="1" s="1"/>
  <c r="AW42" i="1"/>
  <c r="AY59" i="1" s="1"/>
  <c r="T43" i="1"/>
  <c r="T60" i="1" s="1"/>
  <c r="BD43" i="1"/>
  <c r="BD60" i="1" s="1"/>
  <c r="AC42" i="1"/>
  <c r="AE59" i="1" s="1"/>
  <c r="BF42" i="1"/>
  <c r="BH59" i="1" s="1"/>
  <c r="P42" i="1"/>
  <c r="R59" i="1" s="1"/>
  <c r="BF43" i="1"/>
  <c r="BF60" i="1" s="1"/>
  <c r="F59" i="1"/>
  <c r="D97" i="1"/>
  <c r="D96" i="1"/>
  <c r="D45" i="1" s="1"/>
  <c r="D61" i="1"/>
  <c r="D60" i="1"/>
  <c r="D95" i="1" s="1"/>
  <c r="F34" i="1"/>
  <c r="F35" i="1" s="1"/>
  <c r="F44" i="1" s="1"/>
  <c r="F61" i="1" s="1"/>
  <c r="F40" i="1"/>
  <c r="F57" i="1"/>
  <c r="E35" i="1"/>
  <c r="E44" i="1" s="1"/>
  <c r="E38" i="1"/>
  <c r="G31" i="1"/>
  <c r="F83" i="8" l="1"/>
  <c r="E87" i="8"/>
  <c r="E44" i="8" s="1"/>
  <c r="H42" i="8"/>
  <c r="H59" i="8" s="1"/>
  <c r="D91" i="8"/>
  <c r="E86" i="8"/>
  <c r="F67" i="8"/>
  <c r="J36" i="8"/>
  <c r="I41" i="8"/>
  <c r="I42" i="8"/>
  <c r="I59" i="8" s="1"/>
  <c r="F64" i="8"/>
  <c r="E61" i="8"/>
  <c r="E50" i="8"/>
  <c r="E90" i="8"/>
  <c r="J58" i="8"/>
  <c r="H80" i="8"/>
  <c r="H32" i="8"/>
  <c r="I30" i="8"/>
  <c r="H56" i="8"/>
  <c r="H39" i="8"/>
  <c r="H33" i="8"/>
  <c r="E66" i="8"/>
  <c r="D76" i="8"/>
  <c r="E62" i="8"/>
  <c r="H82" i="8"/>
  <c r="G83" i="8"/>
  <c r="E65" i="8"/>
  <c r="F51" i="8"/>
  <c r="F65" i="8" s="1"/>
  <c r="F52" i="8"/>
  <c r="F66" i="8" s="1"/>
  <c r="F48" i="8"/>
  <c r="F49" i="8"/>
  <c r="F62" i="8" s="1"/>
  <c r="G85" i="8"/>
  <c r="F60" i="8"/>
  <c r="F86" i="8" s="1"/>
  <c r="G37" i="8"/>
  <c r="G34" i="8"/>
  <c r="G43" i="8" s="1"/>
  <c r="F57" i="7"/>
  <c r="H56" i="7"/>
  <c r="BM78" i="7"/>
  <c r="BM54" i="7"/>
  <c r="BN29" i="7"/>
  <c r="BM37" i="7"/>
  <c r="H35" i="7"/>
  <c r="G39" i="7"/>
  <c r="G40" i="7"/>
  <c r="G57" i="7" s="1"/>
  <c r="I80" i="7"/>
  <c r="H81" i="7"/>
  <c r="E60" i="7"/>
  <c r="H33" i="7"/>
  <c r="H41" i="7" s="1"/>
  <c r="H58" i="7" s="1"/>
  <c r="D85" i="7"/>
  <c r="D58" i="7"/>
  <c r="D86" i="7"/>
  <c r="F59" i="7"/>
  <c r="G62" i="7"/>
  <c r="G61" i="7"/>
  <c r="F83" i="7"/>
  <c r="E63" i="7"/>
  <c r="E64" i="7"/>
  <c r="G64" i="7"/>
  <c r="G63" i="7"/>
  <c r="G60" i="7"/>
  <c r="F62" i="7"/>
  <c r="E59" i="7"/>
  <c r="E88" i="7"/>
  <c r="I78" i="7"/>
  <c r="I54" i="7"/>
  <c r="J29" i="7"/>
  <c r="I37" i="7"/>
  <c r="I32" i="7"/>
  <c r="I31" i="7"/>
  <c r="H51" i="5"/>
  <c r="E74" i="4"/>
  <c r="D37" i="4"/>
  <c r="D39" i="4" s="1"/>
  <c r="D44" i="4" s="1"/>
  <c r="G50" i="5"/>
  <c r="G49" i="5"/>
  <c r="H31" i="5"/>
  <c r="H27" i="5"/>
  <c r="H26" i="5"/>
  <c r="H44" i="5"/>
  <c r="I24" i="5"/>
  <c r="F42" i="5"/>
  <c r="BM31" i="5"/>
  <c r="BM44" i="5"/>
  <c r="BN24" i="5"/>
  <c r="E53" i="5"/>
  <c r="E59" i="5" s="1"/>
  <c r="I46" i="5"/>
  <c r="G37" i="5"/>
  <c r="G42" i="5" s="1"/>
  <c r="H33" i="5"/>
  <c r="H35" i="5"/>
  <c r="H48" i="5" s="1"/>
  <c r="I29" i="5"/>
  <c r="H34" i="5"/>
  <c r="H47" i="5" s="1"/>
  <c r="D60" i="5"/>
  <c r="D75" i="4"/>
  <c r="E52" i="4"/>
  <c r="F51" i="4"/>
  <c r="F52" i="4"/>
  <c r="F50" i="4"/>
  <c r="F72" i="4" s="1"/>
  <c r="F73" i="4"/>
  <c r="E37" i="4"/>
  <c r="E39" i="4" s="1"/>
  <c r="E44" i="4" s="1"/>
  <c r="E51" i="4"/>
  <c r="H66" i="4"/>
  <c r="H32" i="4"/>
  <c r="H46" i="4"/>
  <c r="I24" i="4"/>
  <c r="H27" i="4"/>
  <c r="H26" i="4"/>
  <c r="I34" i="4"/>
  <c r="J30" i="4"/>
  <c r="I35" i="4"/>
  <c r="I49" i="4" s="1"/>
  <c r="D62" i="4"/>
  <c r="F69" i="4"/>
  <c r="G68" i="4"/>
  <c r="J48" i="4"/>
  <c r="G71" i="4"/>
  <c r="BN66" i="4"/>
  <c r="BN46" i="4"/>
  <c r="BN32" i="4"/>
  <c r="G28" i="4"/>
  <c r="G36" i="4" s="1"/>
  <c r="BN31" i="1"/>
  <c r="BN40" i="1" s="1"/>
  <c r="BM57" i="1"/>
  <c r="D47" i="1"/>
  <c r="D55" i="1" s="1"/>
  <c r="D105" i="1" s="1"/>
  <c r="E83" i="1" s="1"/>
  <c r="BM40" i="1"/>
  <c r="G89" i="1"/>
  <c r="G33" i="1"/>
  <c r="D70" i="1"/>
  <c r="D76" i="1" s="1"/>
  <c r="D77" i="1" s="1"/>
  <c r="BM89" i="1"/>
  <c r="G92" i="1"/>
  <c r="H91" i="1"/>
  <c r="E61" i="1"/>
  <c r="E95" i="1" s="1"/>
  <c r="F95" i="1" s="1"/>
  <c r="E68" i="1"/>
  <c r="D100" i="1"/>
  <c r="E52" i="1"/>
  <c r="E53" i="1"/>
  <c r="E50" i="1"/>
  <c r="E49" i="1"/>
  <c r="E96" i="1"/>
  <c r="G34" i="1"/>
  <c r="G35" i="1" s="1"/>
  <c r="G44" i="1" s="1"/>
  <c r="G61" i="1" s="1"/>
  <c r="G57" i="1"/>
  <c r="G40" i="1"/>
  <c r="F38" i="1"/>
  <c r="H31" i="1"/>
  <c r="F87" i="8" l="1"/>
  <c r="G87" i="8" s="1"/>
  <c r="I80" i="8"/>
  <c r="J30" i="8"/>
  <c r="I56" i="8"/>
  <c r="I39" i="8"/>
  <c r="I33" i="8"/>
  <c r="I32" i="8"/>
  <c r="F63" i="8"/>
  <c r="E89" i="8"/>
  <c r="K36" i="8"/>
  <c r="J41" i="8"/>
  <c r="J42" i="8"/>
  <c r="J59" i="8" s="1"/>
  <c r="G51" i="8"/>
  <c r="G52" i="8"/>
  <c r="G66" i="8" s="1"/>
  <c r="G48" i="8"/>
  <c r="G49" i="8"/>
  <c r="G62" i="8" s="1"/>
  <c r="G60" i="8"/>
  <c r="E69" i="8"/>
  <c r="E75" i="8" s="1"/>
  <c r="G64" i="8"/>
  <c r="F61" i="8"/>
  <c r="F50" i="8"/>
  <c r="G63" i="8" s="1"/>
  <c r="E46" i="8"/>
  <c r="E54" i="8" s="1"/>
  <c r="I82" i="8"/>
  <c r="H83" i="8"/>
  <c r="H85" i="8"/>
  <c r="H37" i="8"/>
  <c r="H34" i="8"/>
  <c r="H43" i="8" s="1"/>
  <c r="F90" i="8"/>
  <c r="K58" i="8"/>
  <c r="F88" i="8"/>
  <c r="F88" i="7"/>
  <c r="G88" i="7" s="1"/>
  <c r="F61" i="7"/>
  <c r="E87" i="7"/>
  <c r="D67" i="7"/>
  <c r="D73" i="7" s="1"/>
  <c r="E85" i="7"/>
  <c r="D42" i="7"/>
  <c r="J78" i="7"/>
  <c r="J54" i="7"/>
  <c r="J37" i="7"/>
  <c r="J32" i="7"/>
  <c r="J31" i="7"/>
  <c r="K29" i="7"/>
  <c r="I56" i="7"/>
  <c r="BN78" i="7"/>
  <c r="BN54" i="7"/>
  <c r="BN37" i="7"/>
  <c r="G83" i="7"/>
  <c r="H63" i="7"/>
  <c r="H60" i="7"/>
  <c r="H64" i="7"/>
  <c r="E65" i="7"/>
  <c r="I35" i="7"/>
  <c r="H39" i="7"/>
  <c r="H40" i="7"/>
  <c r="H57" i="7" s="1"/>
  <c r="I33" i="7"/>
  <c r="I41" i="7" s="1"/>
  <c r="I58" i="7" s="1"/>
  <c r="H61" i="7"/>
  <c r="H62" i="7"/>
  <c r="G59" i="7"/>
  <c r="D84" i="7"/>
  <c r="J80" i="7"/>
  <c r="I81" i="7"/>
  <c r="I51" i="5"/>
  <c r="I44" i="5"/>
  <c r="I31" i="5"/>
  <c r="I27" i="5"/>
  <c r="I26" i="5"/>
  <c r="J24" i="5"/>
  <c r="BN44" i="5"/>
  <c r="BN31" i="5"/>
  <c r="H50" i="5"/>
  <c r="H49" i="5"/>
  <c r="E60" i="5"/>
  <c r="I33" i="5"/>
  <c r="I35" i="5"/>
  <c r="I48" i="5" s="1"/>
  <c r="J29" i="5"/>
  <c r="I34" i="5"/>
  <c r="I47" i="5" s="1"/>
  <c r="J46" i="5"/>
  <c r="H37" i="5"/>
  <c r="BN89" i="1"/>
  <c r="G73" i="4"/>
  <c r="F37" i="4"/>
  <c r="F39" i="4" s="1"/>
  <c r="H28" i="4"/>
  <c r="H36" i="4" s="1"/>
  <c r="E55" i="4"/>
  <c r="E61" i="4" s="1"/>
  <c r="G52" i="4"/>
  <c r="F74" i="4"/>
  <c r="G53" i="4" s="1"/>
  <c r="G50" i="4"/>
  <c r="G72" i="4" s="1"/>
  <c r="I66" i="4"/>
  <c r="J24" i="4"/>
  <c r="I27" i="4"/>
  <c r="I26" i="4"/>
  <c r="I32" i="4"/>
  <c r="I46" i="4"/>
  <c r="J34" i="4"/>
  <c r="K30" i="4"/>
  <c r="J35" i="4"/>
  <c r="J49" i="4" s="1"/>
  <c r="K48" i="4"/>
  <c r="H71" i="4"/>
  <c r="G69" i="4"/>
  <c r="H68" i="4"/>
  <c r="H89" i="1"/>
  <c r="H33" i="1"/>
  <c r="E67" i="1"/>
  <c r="E66" i="1"/>
  <c r="BN57" i="1"/>
  <c r="G95" i="1"/>
  <c r="E85" i="1"/>
  <c r="I91" i="1"/>
  <c r="H92" i="1"/>
  <c r="E97" i="1"/>
  <c r="F68" i="1" s="1"/>
  <c r="F53" i="1"/>
  <c r="F67" i="1" s="1"/>
  <c r="F52" i="1"/>
  <c r="F66" i="1" s="1"/>
  <c r="E99" i="1"/>
  <c r="F96" i="1"/>
  <c r="E45" i="1"/>
  <c r="E51" i="1"/>
  <c r="F65" i="1"/>
  <c r="E62" i="1"/>
  <c r="E63" i="1"/>
  <c r="F49" i="1"/>
  <c r="F50" i="1"/>
  <c r="F63" i="1" s="1"/>
  <c r="H34" i="1"/>
  <c r="H35" i="1" s="1"/>
  <c r="H44" i="1" s="1"/>
  <c r="H61" i="1" s="1"/>
  <c r="H57" i="1"/>
  <c r="H40" i="1"/>
  <c r="G38" i="1"/>
  <c r="I31" i="1"/>
  <c r="F44" i="8" l="1"/>
  <c r="F46" i="8" s="1"/>
  <c r="F54" i="8" s="1"/>
  <c r="F69" i="8"/>
  <c r="F75" i="8" s="1"/>
  <c r="G90" i="8"/>
  <c r="H60" i="8"/>
  <c r="L58" i="8"/>
  <c r="I85" i="8"/>
  <c r="H51" i="8"/>
  <c r="H65" i="8" s="1"/>
  <c r="H52" i="8"/>
  <c r="H48" i="8"/>
  <c r="H49" i="8"/>
  <c r="E76" i="8"/>
  <c r="L36" i="8"/>
  <c r="K41" i="8"/>
  <c r="K42" i="8"/>
  <c r="K59" i="8" s="1"/>
  <c r="K30" i="8"/>
  <c r="J56" i="8"/>
  <c r="J39" i="8"/>
  <c r="J33" i="8"/>
  <c r="J32" i="8"/>
  <c r="J80" i="8"/>
  <c r="G67" i="8"/>
  <c r="G65" i="8"/>
  <c r="F89" i="8"/>
  <c r="F91" i="8" s="1"/>
  <c r="E91" i="8"/>
  <c r="I34" i="8"/>
  <c r="I43" i="8" s="1"/>
  <c r="I37" i="8"/>
  <c r="G86" i="8"/>
  <c r="H87" i="8"/>
  <c r="G44" i="8"/>
  <c r="H64" i="8"/>
  <c r="G61" i="8"/>
  <c r="G50" i="8"/>
  <c r="H63" i="8" s="1"/>
  <c r="J82" i="8"/>
  <c r="I83" i="8"/>
  <c r="E84" i="7"/>
  <c r="D89" i="7"/>
  <c r="D74" i="7"/>
  <c r="E86" i="7"/>
  <c r="H88" i="7"/>
  <c r="E67" i="7"/>
  <c r="E73" i="7" s="1"/>
  <c r="K80" i="7"/>
  <c r="J81" i="7"/>
  <c r="I62" i="7"/>
  <c r="I61" i="7"/>
  <c r="H59" i="7"/>
  <c r="D44" i="7"/>
  <c r="D52" i="7" s="1"/>
  <c r="F87" i="7"/>
  <c r="G87" i="7" s="1"/>
  <c r="I39" i="7"/>
  <c r="J35" i="7"/>
  <c r="I40" i="7"/>
  <c r="G41" i="7"/>
  <c r="H83" i="7"/>
  <c r="K78" i="7"/>
  <c r="K54" i="7"/>
  <c r="K32" i="7"/>
  <c r="K31" i="7"/>
  <c r="L29" i="7"/>
  <c r="K37" i="7"/>
  <c r="F85" i="7"/>
  <c r="E42" i="7"/>
  <c r="E44" i="7" s="1"/>
  <c r="E52" i="7" s="1"/>
  <c r="I64" i="7"/>
  <c r="J56" i="7"/>
  <c r="J33" i="7"/>
  <c r="J51" i="5"/>
  <c r="J44" i="5"/>
  <c r="J26" i="5"/>
  <c r="K24" i="5"/>
  <c r="J31" i="5"/>
  <c r="J27" i="5"/>
  <c r="I49" i="5"/>
  <c r="I50" i="5"/>
  <c r="H42" i="5"/>
  <c r="J33" i="5"/>
  <c r="J35" i="5"/>
  <c r="J48" i="5" s="1"/>
  <c r="K29" i="5"/>
  <c r="J34" i="5"/>
  <c r="J47" i="5" s="1"/>
  <c r="F53" i="5"/>
  <c r="F59" i="5" s="1"/>
  <c r="I37" i="5"/>
  <c r="K46" i="5"/>
  <c r="I28" i="4"/>
  <c r="I36" i="4" s="1"/>
  <c r="F55" i="4"/>
  <c r="F61" i="4" s="1"/>
  <c r="I71" i="4"/>
  <c r="J66" i="4"/>
  <c r="J46" i="4"/>
  <c r="J32" i="4"/>
  <c r="J27" i="4"/>
  <c r="J26" i="4"/>
  <c r="K24" i="4"/>
  <c r="H50" i="4"/>
  <c r="H72" i="4" s="1"/>
  <c r="E75" i="4"/>
  <c r="H51" i="4"/>
  <c r="H52" i="4"/>
  <c r="L30" i="4"/>
  <c r="K34" i="4"/>
  <c r="K35" i="4"/>
  <c r="K49" i="4" s="1"/>
  <c r="L48" i="4"/>
  <c r="F44" i="4"/>
  <c r="G51" i="4"/>
  <c r="G55" i="4" s="1"/>
  <c r="G61" i="4" s="1"/>
  <c r="E62" i="4"/>
  <c r="H73" i="4"/>
  <c r="G37" i="4"/>
  <c r="H69" i="4"/>
  <c r="I68" i="4"/>
  <c r="F99" i="1"/>
  <c r="J91" i="1"/>
  <c r="I92" i="1"/>
  <c r="E47" i="1"/>
  <c r="I89" i="1"/>
  <c r="I33" i="1"/>
  <c r="H95" i="1"/>
  <c r="E55" i="1"/>
  <c r="E105" i="1" s="1"/>
  <c r="F97" i="1"/>
  <c r="G68" i="1" s="1"/>
  <c r="G53" i="1"/>
  <c r="G67" i="1" s="1"/>
  <c r="G52" i="1"/>
  <c r="F64" i="1"/>
  <c r="E98" i="1"/>
  <c r="G50" i="1"/>
  <c r="G63" i="1" s="1"/>
  <c r="G49" i="1"/>
  <c r="G65" i="1"/>
  <c r="F62" i="1"/>
  <c r="F51" i="1"/>
  <c r="G64" i="1" s="1"/>
  <c r="E70" i="1"/>
  <c r="E76" i="1" s="1"/>
  <c r="F45" i="1"/>
  <c r="F47" i="1" s="1"/>
  <c r="G96" i="1"/>
  <c r="I34" i="1"/>
  <c r="I35" i="1" s="1"/>
  <c r="I44" i="1" s="1"/>
  <c r="I61" i="1" s="1"/>
  <c r="I40" i="1"/>
  <c r="I57" i="1"/>
  <c r="H38" i="1"/>
  <c r="J31" i="1"/>
  <c r="H90" i="8" l="1"/>
  <c r="G69" i="8"/>
  <c r="G75" i="8" s="1"/>
  <c r="K80" i="8"/>
  <c r="L30" i="8"/>
  <c r="K56" i="8"/>
  <c r="K39" i="8"/>
  <c r="K33" i="8"/>
  <c r="K32" i="8"/>
  <c r="H66" i="8"/>
  <c r="I52" i="8"/>
  <c r="I66" i="8" s="1"/>
  <c r="I48" i="8"/>
  <c r="I49" i="8"/>
  <c r="I62" i="8" s="1"/>
  <c r="I51" i="8"/>
  <c r="I65" i="8" s="1"/>
  <c r="G88" i="8"/>
  <c r="M58" i="8"/>
  <c r="I60" i="8"/>
  <c r="M36" i="8"/>
  <c r="L41" i="8"/>
  <c r="L42" i="8"/>
  <c r="L59" i="8" s="1"/>
  <c r="H86" i="8"/>
  <c r="F76" i="8"/>
  <c r="J85" i="8"/>
  <c r="K82" i="8"/>
  <c r="J83" i="8"/>
  <c r="G46" i="8"/>
  <c r="G54" i="8" s="1"/>
  <c r="G89" i="8"/>
  <c r="J34" i="8"/>
  <c r="J43" i="8" s="1"/>
  <c r="J37" i="8"/>
  <c r="H62" i="8"/>
  <c r="I87" i="8"/>
  <c r="H44" i="8"/>
  <c r="H46" i="8" s="1"/>
  <c r="I64" i="8"/>
  <c r="H61" i="8"/>
  <c r="H50" i="8"/>
  <c r="I63" i="8" s="1"/>
  <c r="H87" i="7"/>
  <c r="F84" i="7"/>
  <c r="E89" i="7"/>
  <c r="G85" i="7"/>
  <c r="F42" i="7"/>
  <c r="F44" i="7" s="1"/>
  <c r="F52" i="7" s="1"/>
  <c r="J62" i="7"/>
  <c r="I59" i="7"/>
  <c r="J61" i="7"/>
  <c r="G58" i="7"/>
  <c r="I88" i="7"/>
  <c r="L78" i="7"/>
  <c r="L31" i="7"/>
  <c r="L54" i="7"/>
  <c r="M29" i="7"/>
  <c r="L37" i="7"/>
  <c r="L32" i="7"/>
  <c r="I57" i="7"/>
  <c r="L80" i="7"/>
  <c r="K81" i="7"/>
  <c r="J63" i="7"/>
  <c r="J64" i="7"/>
  <c r="J60" i="7"/>
  <c r="I60" i="7"/>
  <c r="J39" i="7"/>
  <c r="K35" i="7"/>
  <c r="J40" i="7"/>
  <c r="J57" i="7" s="1"/>
  <c r="F65" i="7"/>
  <c r="F86" i="7" s="1"/>
  <c r="I83" i="7"/>
  <c r="I63" i="7"/>
  <c r="K33" i="7"/>
  <c r="K41" i="7" s="1"/>
  <c r="K58" i="7" s="1"/>
  <c r="K56" i="7"/>
  <c r="E74" i="7"/>
  <c r="K51" i="5"/>
  <c r="I42" i="5"/>
  <c r="F60" i="5"/>
  <c r="K33" i="5"/>
  <c r="K35" i="5"/>
  <c r="K48" i="5" s="1"/>
  <c r="L29" i="5"/>
  <c r="K34" i="5"/>
  <c r="K47" i="5" s="1"/>
  <c r="K44" i="5"/>
  <c r="K31" i="5"/>
  <c r="K27" i="5"/>
  <c r="K26" i="5"/>
  <c r="L24" i="5"/>
  <c r="L46" i="5"/>
  <c r="J37" i="5"/>
  <c r="J50" i="5"/>
  <c r="J49" i="5"/>
  <c r="F62" i="4"/>
  <c r="G62" i="4" s="1"/>
  <c r="M48" i="4"/>
  <c r="K66" i="4"/>
  <c r="K46" i="4"/>
  <c r="K27" i="4"/>
  <c r="K26" i="4"/>
  <c r="K32" i="4"/>
  <c r="L24" i="4"/>
  <c r="J71" i="4"/>
  <c r="G74" i="4"/>
  <c r="H53" i="4" s="1"/>
  <c r="L34" i="4"/>
  <c r="M30" i="4"/>
  <c r="L35" i="4"/>
  <c r="L49" i="4" s="1"/>
  <c r="I52" i="4"/>
  <c r="J28" i="4"/>
  <c r="J36" i="4" s="1"/>
  <c r="I50" i="4"/>
  <c r="J68" i="4"/>
  <c r="I69" i="4"/>
  <c r="G39" i="4"/>
  <c r="G44" i="4" s="1"/>
  <c r="I73" i="4"/>
  <c r="H37" i="4"/>
  <c r="H39" i="4" s="1"/>
  <c r="H44" i="4" s="1"/>
  <c r="F75" i="4"/>
  <c r="G66" i="1"/>
  <c r="K91" i="1"/>
  <c r="J92" i="1"/>
  <c r="J89" i="1"/>
  <c r="J33" i="1"/>
  <c r="G99" i="1"/>
  <c r="I95" i="1"/>
  <c r="F83" i="1"/>
  <c r="H53" i="1"/>
  <c r="H67" i="1" s="1"/>
  <c r="H52" i="1"/>
  <c r="H66" i="1" s="1"/>
  <c r="F70" i="1"/>
  <c r="F76" i="1" s="1"/>
  <c r="F55" i="1"/>
  <c r="G97" i="1"/>
  <c r="F98" i="1"/>
  <c r="E100" i="1"/>
  <c r="G45" i="1"/>
  <c r="G47" i="1" s="1"/>
  <c r="H96" i="1"/>
  <c r="E87" i="1"/>
  <c r="E77" i="1"/>
  <c r="H65" i="1"/>
  <c r="G62" i="1"/>
  <c r="G70" i="1" s="1"/>
  <c r="G51" i="1"/>
  <c r="H64" i="1" s="1"/>
  <c r="H50" i="1"/>
  <c r="H63" i="1" s="1"/>
  <c r="H49" i="1"/>
  <c r="I38" i="1"/>
  <c r="J34" i="1"/>
  <c r="J35" i="1" s="1"/>
  <c r="J44" i="1" s="1"/>
  <c r="J61" i="1" s="1"/>
  <c r="J57" i="1"/>
  <c r="J40" i="1"/>
  <c r="K31" i="1"/>
  <c r="G76" i="8" l="1"/>
  <c r="H89" i="8"/>
  <c r="I90" i="8"/>
  <c r="G91" i="8"/>
  <c r="L80" i="8"/>
  <c r="M30" i="8"/>
  <c r="L56" i="8"/>
  <c r="L39" i="8"/>
  <c r="L33" i="8"/>
  <c r="L32" i="8"/>
  <c r="J60" i="8"/>
  <c r="I86" i="8"/>
  <c r="J52" i="8"/>
  <c r="J66" i="8" s="1"/>
  <c r="J48" i="8"/>
  <c r="J49" i="8"/>
  <c r="J62" i="8" s="1"/>
  <c r="J51" i="8"/>
  <c r="J65" i="8" s="1"/>
  <c r="K85" i="8"/>
  <c r="H67" i="8"/>
  <c r="H69" i="8" s="1"/>
  <c r="H75" i="8" s="1"/>
  <c r="H54" i="8"/>
  <c r="N58" i="8"/>
  <c r="K34" i="8"/>
  <c r="K43" i="8" s="1"/>
  <c r="K37" i="8"/>
  <c r="J87" i="8"/>
  <c r="I44" i="8"/>
  <c r="I46" i="8" s="1"/>
  <c r="K83" i="8"/>
  <c r="L82" i="8"/>
  <c r="M41" i="8"/>
  <c r="N36" i="8"/>
  <c r="M42" i="8"/>
  <c r="M59" i="8" s="1"/>
  <c r="J64" i="8"/>
  <c r="I61" i="8"/>
  <c r="I50" i="8"/>
  <c r="J63" i="8" s="1"/>
  <c r="I87" i="7"/>
  <c r="J87" i="7" s="1"/>
  <c r="J83" i="7"/>
  <c r="F67" i="7"/>
  <c r="F73" i="7" s="1"/>
  <c r="J88" i="7"/>
  <c r="K64" i="7"/>
  <c r="K63" i="7"/>
  <c r="G65" i="7"/>
  <c r="G67" i="7" s="1"/>
  <c r="G73" i="7" s="1"/>
  <c r="K62" i="7"/>
  <c r="J59" i="7"/>
  <c r="K61" i="7"/>
  <c r="H85" i="7"/>
  <c r="G42" i="7"/>
  <c r="L81" i="7"/>
  <c r="M80" i="7"/>
  <c r="L33" i="7"/>
  <c r="L41" i="7" s="1"/>
  <c r="L58" i="7" s="1"/>
  <c r="K39" i="7"/>
  <c r="L35" i="7"/>
  <c r="K40" i="7"/>
  <c r="K57" i="7" s="1"/>
  <c r="G84" i="7"/>
  <c r="F89" i="7"/>
  <c r="L56" i="7"/>
  <c r="M78" i="7"/>
  <c r="M54" i="7"/>
  <c r="N29" i="7"/>
  <c r="M37" i="7"/>
  <c r="M32" i="7"/>
  <c r="M31" i="7"/>
  <c r="L51" i="5"/>
  <c r="H53" i="5"/>
  <c r="H59" i="5" s="1"/>
  <c r="L44" i="5"/>
  <c r="L31" i="5"/>
  <c r="L27" i="5"/>
  <c r="L26" i="5"/>
  <c r="M24" i="5"/>
  <c r="K49" i="5"/>
  <c r="K50" i="5"/>
  <c r="L35" i="5"/>
  <c r="L48" i="5" s="1"/>
  <c r="M29" i="5"/>
  <c r="L33" i="5"/>
  <c r="L34" i="5"/>
  <c r="L47" i="5" s="1"/>
  <c r="K37" i="5"/>
  <c r="K42" i="5" s="1"/>
  <c r="M46" i="5"/>
  <c r="J42" i="5"/>
  <c r="G53" i="5"/>
  <c r="G59" i="5" s="1"/>
  <c r="J95" i="1"/>
  <c r="J73" i="4"/>
  <c r="I37" i="4"/>
  <c r="I39" i="4" s="1"/>
  <c r="J50" i="4"/>
  <c r="L66" i="4"/>
  <c r="L46" i="4"/>
  <c r="L32" i="4"/>
  <c r="L27" i="4"/>
  <c r="L26" i="4"/>
  <c r="M24" i="4"/>
  <c r="J52" i="4"/>
  <c r="J51" i="4"/>
  <c r="M34" i="4"/>
  <c r="N30" i="4"/>
  <c r="M35" i="4"/>
  <c r="M49" i="4" s="1"/>
  <c r="K71" i="4"/>
  <c r="N48" i="4"/>
  <c r="K28" i="4"/>
  <c r="K36" i="4" s="1"/>
  <c r="K68" i="4"/>
  <c r="J69" i="4"/>
  <c r="H55" i="4"/>
  <c r="H61" i="4" s="1"/>
  <c r="G75" i="4"/>
  <c r="I72" i="4"/>
  <c r="I51" i="4"/>
  <c r="L91" i="1"/>
  <c r="K92" i="1"/>
  <c r="K89" i="1"/>
  <c r="K33" i="1"/>
  <c r="F85" i="1"/>
  <c r="F105" i="1"/>
  <c r="G83" i="1" s="1"/>
  <c r="F87" i="1"/>
  <c r="H68" i="1"/>
  <c r="H97" i="1" s="1"/>
  <c r="G55" i="1"/>
  <c r="I53" i="1"/>
  <c r="I67" i="1" s="1"/>
  <c r="I52" i="1"/>
  <c r="I66" i="1" s="1"/>
  <c r="H99" i="1"/>
  <c r="F77" i="1"/>
  <c r="G76" i="1"/>
  <c r="G98" i="1"/>
  <c r="F100" i="1"/>
  <c r="I50" i="1"/>
  <c r="I63" i="1" s="1"/>
  <c r="I49" i="1"/>
  <c r="H45" i="1"/>
  <c r="H47" i="1" s="1"/>
  <c r="I96" i="1"/>
  <c r="I65" i="1"/>
  <c r="H62" i="1"/>
  <c r="H51" i="1"/>
  <c r="I64" i="1" s="1"/>
  <c r="J38" i="1"/>
  <c r="K57" i="1"/>
  <c r="K40" i="1"/>
  <c r="K34" i="1"/>
  <c r="K35" i="1" s="1"/>
  <c r="K44" i="1" s="1"/>
  <c r="K61" i="1" s="1"/>
  <c r="L31" i="1"/>
  <c r="J90" i="8" l="1"/>
  <c r="H88" i="8"/>
  <c r="H91" i="8" s="1"/>
  <c r="H76" i="8"/>
  <c r="L34" i="8"/>
  <c r="L43" i="8" s="1"/>
  <c r="L37" i="8"/>
  <c r="N41" i="8"/>
  <c r="O36" i="8"/>
  <c r="N42" i="8"/>
  <c r="N59" i="8" s="1"/>
  <c r="I54" i="8"/>
  <c r="L85" i="8"/>
  <c r="J86" i="8"/>
  <c r="M80" i="8"/>
  <c r="N30" i="8"/>
  <c r="M56" i="8"/>
  <c r="M39" i="8"/>
  <c r="M33" i="8"/>
  <c r="M32" i="8"/>
  <c r="K87" i="8"/>
  <c r="J44" i="8"/>
  <c r="J46" i="8" s="1"/>
  <c r="K60" i="8"/>
  <c r="L83" i="8"/>
  <c r="M82" i="8"/>
  <c r="K64" i="8"/>
  <c r="J61" i="8"/>
  <c r="J50" i="8"/>
  <c r="K63" i="8" s="1"/>
  <c r="K49" i="8"/>
  <c r="K62" i="8" s="1"/>
  <c r="K51" i="8"/>
  <c r="K65" i="8" s="1"/>
  <c r="K52" i="8"/>
  <c r="K66" i="8" s="1"/>
  <c r="K48" i="8"/>
  <c r="I89" i="8"/>
  <c r="O58" i="8"/>
  <c r="L39" i="7"/>
  <c r="M35" i="7"/>
  <c r="L40" i="7"/>
  <c r="L57" i="7" s="1"/>
  <c r="J41" i="7"/>
  <c r="M56" i="7"/>
  <c r="K60" i="7"/>
  <c r="L63" i="7"/>
  <c r="L64" i="7"/>
  <c r="L60" i="7"/>
  <c r="H84" i="7"/>
  <c r="M81" i="7"/>
  <c r="N80" i="7"/>
  <c r="K83" i="7"/>
  <c r="G86" i="7"/>
  <c r="N78" i="7"/>
  <c r="N54" i="7"/>
  <c r="O29" i="7"/>
  <c r="N37" i="7"/>
  <c r="N32" i="7"/>
  <c r="N31" i="7"/>
  <c r="L62" i="7"/>
  <c r="K59" i="7"/>
  <c r="L61" i="7"/>
  <c r="F74" i="7"/>
  <c r="G44" i="7"/>
  <c r="G52" i="7" s="1"/>
  <c r="M33" i="7"/>
  <c r="I85" i="7"/>
  <c r="H42" i="7"/>
  <c r="H44" i="7" s="1"/>
  <c r="H52" i="7" s="1"/>
  <c r="K88" i="7"/>
  <c r="L88" i="7" s="1"/>
  <c r="M51" i="5"/>
  <c r="G60" i="5"/>
  <c r="M44" i="5"/>
  <c r="M31" i="5"/>
  <c r="M27" i="5"/>
  <c r="M26" i="5"/>
  <c r="N24" i="5"/>
  <c r="L37" i="5"/>
  <c r="N46" i="5"/>
  <c r="M35" i="5"/>
  <c r="M48" i="5" s="1"/>
  <c r="N29" i="5"/>
  <c r="M33" i="5"/>
  <c r="M34" i="5"/>
  <c r="M47" i="5" s="1"/>
  <c r="L49" i="5"/>
  <c r="L50" i="5"/>
  <c r="J72" i="4"/>
  <c r="M66" i="4"/>
  <c r="M46" i="4"/>
  <c r="M32" i="4"/>
  <c r="M27" i="4"/>
  <c r="M26" i="4"/>
  <c r="N24" i="4"/>
  <c r="H74" i="4"/>
  <c r="I53" i="4" s="1"/>
  <c r="N34" i="4"/>
  <c r="O30" i="4"/>
  <c r="N35" i="4"/>
  <c r="N49" i="4" s="1"/>
  <c r="I44" i="4"/>
  <c r="L68" i="4"/>
  <c r="K69" i="4"/>
  <c r="K52" i="4"/>
  <c r="K50" i="4"/>
  <c r="O48" i="4"/>
  <c r="L28" i="4"/>
  <c r="L36" i="4" s="1"/>
  <c r="K73" i="4"/>
  <c r="J37" i="4"/>
  <c r="J39" i="4" s="1"/>
  <c r="J44" i="4" s="1"/>
  <c r="L71" i="4"/>
  <c r="H62" i="4"/>
  <c r="G85" i="1"/>
  <c r="L92" i="1"/>
  <c r="M91" i="1"/>
  <c r="L89" i="1"/>
  <c r="L33" i="1"/>
  <c r="G105" i="1"/>
  <c r="H83" i="1" s="1"/>
  <c r="H85" i="1" s="1"/>
  <c r="K95" i="1"/>
  <c r="H70" i="1"/>
  <c r="H76" i="1" s="1"/>
  <c r="I68" i="1"/>
  <c r="I97" i="1" s="1"/>
  <c r="H55" i="1"/>
  <c r="J53" i="1"/>
  <c r="J67" i="1" s="1"/>
  <c r="J52" i="1"/>
  <c r="J66" i="1" s="1"/>
  <c r="I99" i="1"/>
  <c r="G77" i="1"/>
  <c r="G87" i="1"/>
  <c r="H98" i="1"/>
  <c r="G100" i="1"/>
  <c r="I45" i="1"/>
  <c r="J96" i="1"/>
  <c r="J49" i="1"/>
  <c r="J50" i="1"/>
  <c r="J63" i="1" s="1"/>
  <c r="J65" i="1"/>
  <c r="I62" i="1"/>
  <c r="I51" i="1"/>
  <c r="J64" i="1" s="1"/>
  <c r="L40" i="1"/>
  <c r="L57" i="1"/>
  <c r="K38" i="1"/>
  <c r="L34" i="1"/>
  <c r="L35" i="1" s="1"/>
  <c r="L44" i="1" s="1"/>
  <c r="L61" i="1" s="1"/>
  <c r="M31" i="1"/>
  <c r="I67" i="8" l="1"/>
  <c r="I69" i="8" s="1"/>
  <c r="I75" i="8" s="1"/>
  <c r="I76" i="8" s="1"/>
  <c r="K90" i="8"/>
  <c r="L87" i="8"/>
  <c r="K44" i="8"/>
  <c r="K46" i="8" s="1"/>
  <c r="O41" i="8"/>
  <c r="P36" i="8"/>
  <c r="O42" i="8"/>
  <c r="O59" i="8" s="1"/>
  <c r="K86" i="8"/>
  <c r="P58" i="8"/>
  <c r="L49" i="8"/>
  <c r="L62" i="8" s="1"/>
  <c r="L51" i="8"/>
  <c r="L65" i="8" s="1"/>
  <c r="L52" i="8"/>
  <c r="L66" i="8" s="1"/>
  <c r="L48" i="8"/>
  <c r="J89" i="8"/>
  <c r="M83" i="8"/>
  <c r="N82" i="8"/>
  <c r="M34" i="8"/>
  <c r="M43" i="8" s="1"/>
  <c r="M37" i="8"/>
  <c r="L60" i="8"/>
  <c r="M85" i="8"/>
  <c r="K61" i="8"/>
  <c r="L64" i="8"/>
  <c r="K50" i="8"/>
  <c r="L63" i="8" s="1"/>
  <c r="N80" i="8"/>
  <c r="N56" i="8"/>
  <c r="N39" i="8"/>
  <c r="N33" i="8"/>
  <c r="N32" i="8"/>
  <c r="O30" i="8"/>
  <c r="J54" i="8"/>
  <c r="K87" i="7"/>
  <c r="M64" i="7"/>
  <c r="M60" i="7"/>
  <c r="M63" i="7"/>
  <c r="L83" i="7"/>
  <c r="L59" i="7"/>
  <c r="M62" i="7"/>
  <c r="M61" i="7"/>
  <c r="J58" i="7"/>
  <c r="N33" i="7"/>
  <c r="N41" i="7" s="1"/>
  <c r="N58" i="7" s="1"/>
  <c r="N35" i="7"/>
  <c r="M39" i="7"/>
  <c r="M40" i="7"/>
  <c r="M57" i="7" s="1"/>
  <c r="G74" i="7"/>
  <c r="O78" i="7"/>
  <c r="O54" i="7"/>
  <c r="P29" i="7"/>
  <c r="O37" i="7"/>
  <c r="O31" i="7"/>
  <c r="O32" i="7"/>
  <c r="N81" i="7"/>
  <c r="O80" i="7"/>
  <c r="H65" i="7"/>
  <c r="H67" i="7" s="1"/>
  <c r="H73" i="7" s="1"/>
  <c r="I84" i="7"/>
  <c r="N56" i="7"/>
  <c r="J85" i="7"/>
  <c r="I42" i="7"/>
  <c r="G89" i="7"/>
  <c r="N51" i="5"/>
  <c r="M49" i="5"/>
  <c r="M50" i="5"/>
  <c r="N35" i="5"/>
  <c r="N48" i="5" s="1"/>
  <c r="O29" i="5"/>
  <c r="N33" i="5"/>
  <c r="N34" i="5"/>
  <c r="N47" i="5" s="1"/>
  <c r="L42" i="5"/>
  <c r="H60" i="5"/>
  <c r="I53" i="5"/>
  <c r="I59" i="5" s="1"/>
  <c r="O46" i="5"/>
  <c r="M37" i="5"/>
  <c r="M42" i="5" s="1"/>
  <c r="N44" i="5"/>
  <c r="O24" i="5"/>
  <c r="N31" i="5"/>
  <c r="N27" i="5"/>
  <c r="N26" i="5"/>
  <c r="L95" i="1"/>
  <c r="N66" i="4"/>
  <c r="N46" i="4"/>
  <c r="N26" i="4"/>
  <c r="N32" i="4"/>
  <c r="O24" i="4"/>
  <c r="N27" i="4"/>
  <c r="K51" i="4"/>
  <c r="M28" i="4"/>
  <c r="M36" i="4" s="1"/>
  <c r="M71" i="4"/>
  <c r="P30" i="4"/>
  <c r="O34" i="4"/>
  <c r="O35" i="4"/>
  <c r="O49" i="4" s="1"/>
  <c r="L50" i="4"/>
  <c r="P48" i="4"/>
  <c r="L73" i="4"/>
  <c r="K37" i="4"/>
  <c r="K39" i="4" s="1"/>
  <c r="I55" i="4"/>
  <c r="I61" i="4" s="1"/>
  <c r="I62" i="4" s="1"/>
  <c r="H75" i="4"/>
  <c r="L52" i="4"/>
  <c r="L51" i="4"/>
  <c r="M68" i="4"/>
  <c r="L69" i="4"/>
  <c r="K72" i="4"/>
  <c r="I47" i="1"/>
  <c r="I55" i="1" s="1"/>
  <c r="N91" i="1"/>
  <c r="M92" i="1"/>
  <c r="J99" i="1"/>
  <c r="M89" i="1"/>
  <c r="M33" i="1"/>
  <c r="H105" i="1"/>
  <c r="I83" i="1" s="1"/>
  <c r="I85" i="1" s="1"/>
  <c r="I70" i="1"/>
  <c r="J68" i="1"/>
  <c r="J97" i="1" s="1"/>
  <c r="K68" i="1" s="1"/>
  <c r="K52" i="1"/>
  <c r="K66" i="1" s="1"/>
  <c r="K53" i="1"/>
  <c r="K67" i="1" s="1"/>
  <c r="H77" i="1"/>
  <c r="H87" i="1"/>
  <c r="I76" i="1"/>
  <c r="I98" i="1"/>
  <c r="H100" i="1"/>
  <c r="K50" i="1"/>
  <c r="K63" i="1" s="1"/>
  <c r="K49" i="1"/>
  <c r="J51" i="1"/>
  <c r="K65" i="1"/>
  <c r="J62" i="1"/>
  <c r="J45" i="1"/>
  <c r="J47" i="1" s="1"/>
  <c r="K96" i="1"/>
  <c r="M34" i="1"/>
  <c r="M35" i="1" s="1"/>
  <c r="M44" i="1" s="1"/>
  <c r="M61" i="1" s="1"/>
  <c r="M57" i="1"/>
  <c r="M40" i="1"/>
  <c r="L38" i="1"/>
  <c r="N31" i="1"/>
  <c r="I88" i="8" l="1"/>
  <c r="K89" i="8"/>
  <c r="N85" i="8"/>
  <c r="P41" i="8"/>
  <c r="Q36" i="8"/>
  <c r="P42" i="8"/>
  <c r="P59" i="8" s="1"/>
  <c r="Q58" i="8"/>
  <c r="K54" i="8"/>
  <c r="O80" i="8"/>
  <c r="O33" i="8"/>
  <c r="O56" i="8"/>
  <c r="O32" i="8"/>
  <c r="P30" i="8"/>
  <c r="O39" i="8"/>
  <c r="M51" i="8"/>
  <c r="M65" i="8" s="1"/>
  <c r="M52" i="8"/>
  <c r="M66" i="8" s="1"/>
  <c r="M48" i="8"/>
  <c r="M49" i="8"/>
  <c r="M62" i="8" s="1"/>
  <c r="L86" i="8"/>
  <c r="M87" i="8"/>
  <c r="L44" i="8"/>
  <c r="L46" i="8" s="1"/>
  <c r="J67" i="8"/>
  <c r="J69" i="8" s="1"/>
  <c r="J75" i="8" s="1"/>
  <c r="J76" i="8" s="1"/>
  <c r="I91" i="8"/>
  <c r="M60" i="8"/>
  <c r="M64" i="8"/>
  <c r="L61" i="8"/>
  <c r="L50" i="8"/>
  <c r="M63" i="8" s="1"/>
  <c r="L90" i="8"/>
  <c r="N34" i="8"/>
  <c r="N43" i="8" s="1"/>
  <c r="N37" i="8"/>
  <c r="O82" i="8"/>
  <c r="N83" i="8"/>
  <c r="H74" i="7"/>
  <c r="M88" i="7"/>
  <c r="K85" i="7"/>
  <c r="J42" i="7"/>
  <c r="J44" i="7" s="1"/>
  <c r="J52" i="7" s="1"/>
  <c r="O56" i="7"/>
  <c r="J84" i="7"/>
  <c r="I44" i="7"/>
  <c r="I52" i="7" s="1"/>
  <c r="M83" i="7"/>
  <c r="O33" i="7"/>
  <c r="O41" i="7" s="1"/>
  <c r="O58" i="7" s="1"/>
  <c r="M59" i="7"/>
  <c r="N62" i="7"/>
  <c r="N61" i="7"/>
  <c r="N64" i="7"/>
  <c r="N60" i="7"/>
  <c r="N63" i="7"/>
  <c r="H86" i="7"/>
  <c r="O35" i="7"/>
  <c r="M41" i="7" s="1"/>
  <c r="N39" i="7"/>
  <c r="N40" i="7"/>
  <c r="N57" i="7" s="1"/>
  <c r="P78" i="7"/>
  <c r="P54" i="7"/>
  <c r="Q29" i="7"/>
  <c r="P37" i="7"/>
  <c r="P32" i="7"/>
  <c r="P31" i="7"/>
  <c r="P80" i="7"/>
  <c r="O81" i="7"/>
  <c r="L87" i="7"/>
  <c r="O51" i="5"/>
  <c r="P46" i="5"/>
  <c r="N37" i="5"/>
  <c r="I60" i="5"/>
  <c r="N49" i="5"/>
  <c r="N50" i="5"/>
  <c r="O44" i="5"/>
  <c r="P24" i="5"/>
  <c r="O31" i="5"/>
  <c r="O27" i="5"/>
  <c r="O26" i="5"/>
  <c r="O35" i="5"/>
  <c r="O48" i="5" s="1"/>
  <c r="P29" i="5"/>
  <c r="O33" i="5"/>
  <c r="O34" i="5"/>
  <c r="O47" i="5" s="1"/>
  <c r="J55" i="1"/>
  <c r="K97" i="1"/>
  <c r="L68" i="1" s="1"/>
  <c r="I74" i="4"/>
  <c r="Q48" i="4"/>
  <c r="P34" i="4"/>
  <c r="Q30" i="4"/>
  <c r="P35" i="4"/>
  <c r="P49" i="4" s="1"/>
  <c r="N71" i="4"/>
  <c r="L72" i="4"/>
  <c r="M50" i="4"/>
  <c r="N28" i="4"/>
  <c r="N36" i="4" s="1"/>
  <c r="M51" i="4"/>
  <c r="M52" i="4"/>
  <c r="O66" i="4"/>
  <c r="O46" i="4"/>
  <c r="O32" i="4"/>
  <c r="O26" i="4"/>
  <c r="P24" i="4"/>
  <c r="O27" i="4"/>
  <c r="N68" i="4"/>
  <c r="M69" i="4"/>
  <c r="K44" i="4"/>
  <c r="M73" i="4"/>
  <c r="L37" i="4"/>
  <c r="L39" i="4" s="1"/>
  <c r="L44" i="4" s="1"/>
  <c r="N89" i="1"/>
  <c r="N33" i="1"/>
  <c r="O91" i="1"/>
  <c r="N92" i="1"/>
  <c r="J70" i="1"/>
  <c r="I105" i="1"/>
  <c r="J83" i="1" s="1"/>
  <c r="M95" i="1"/>
  <c r="L52" i="1"/>
  <c r="L66" i="1" s="1"/>
  <c r="L53" i="1"/>
  <c r="L67" i="1" s="1"/>
  <c r="I77" i="1"/>
  <c r="J76" i="1"/>
  <c r="I87" i="1"/>
  <c r="J98" i="1"/>
  <c r="I100" i="1"/>
  <c r="K99" i="1"/>
  <c r="K64" i="1"/>
  <c r="K51" i="1"/>
  <c r="L64" i="1" s="1"/>
  <c r="K62" i="1"/>
  <c r="L65" i="1"/>
  <c r="L49" i="1"/>
  <c r="L50" i="1"/>
  <c r="L63" i="1" s="1"/>
  <c r="K45" i="1"/>
  <c r="K47" i="1" s="1"/>
  <c r="K55" i="1" s="1"/>
  <c r="L96" i="1"/>
  <c r="M38" i="1"/>
  <c r="N34" i="1"/>
  <c r="N35" i="1" s="1"/>
  <c r="N44" i="1" s="1"/>
  <c r="N61" i="1" s="1"/>
  <c r="N57" i="1"/>
  <c r="N40" i="1"/>
  <c r="O31" i="1"/>
  <c r="M90" i="8" l="1"/>
  <c r="L54" i="8"/>
  <c r="N87" i="8"/>
  <c r="M44" i="8"/>
  <c r="M46" i="8" s="1"/>
  <c r="P80" i="8"/>
  <c r="P32" i="8"/>
  <c r="Q30" i="8"/>
  <c r="P56" i="8"/>
  <c r="P39" i="8"/>
  <c r="P33" i="8"/>
  <c r="M86" i="8"/>
  <c r="O37" i="8"/>
  <c r="O34" i="8"/>
  <c r="O43" i="8" s="1"/>
  <c r="R58" i="8"/>
  <c r="N51" i="8"/>
  <c r="N65" i="8" s="1"/>
  <c r="N52" i="8"/>
  <c r="N66" i="8" s="1"/>
  <c r="N48" i="8"/>
  <c r="N49" i="8"/>
  <c r="N62" i="8" s="1"/>
  <c r="N64" i="8"/>
  <c r="N90" i="8" s="1"/>
  <c r="M61" i="8"/>
  <c r="M50" i="8"/>
  <c r="N63" i="8" s="1"/>
  <c r="N60" i="8"/>
  <c r="J88" i="8"/>
  <c r="O85" i="8"/>
  <c r="P82" i="8"/>
  <c r="O83" i="8"/>
  <c r="R36" i="8"/>
  <c r="Q41" i="8"/>
  <c r="Q42" i="8"/>
  <c r="Q59" i="8" s="1"/>
  <c r="L89" i="8"/>
  <c r="J55" i="4"/>
  <c r="J61" i="4" s="1"/>
  <c r="J62" i="4" s="1"/>
  <c r="J53" i="4"/>
  <c r="N88" i="7"/>
  <c r="M58" i="7"/>
  <c r="Q78" i="7"/>
  <c r="Q54" i="7"/>
  <c r="R29" i="7"/>
  <c r="Q37" i="7"/>
  <c r="Q32" i="7"/>
  <c r="Q31" i="7"/>
  <c r="I65" i="7"/>
  <c r="I67" i="7" s="1"/>
  <c r="I73" i="7" s="1"/>
  <c r="H89" i="7"/>
  <c r="O64" i="7"/>
  <c r="O60" i="7"/>
  <c r="O63" i="7"/>
  <c r="M87" i="7"/>
  <c r="N83" i="7"/>
  <c r="Q80" i="7"/>
  <c r="P81" i="7"/>
  <c r="P56" i="7"/>
  <c r="O39" i="7"/>
  <c r="P35" i="7"/>
  <c r="O40" i="7"/>
  <c r="O57" i="7" s="1"/>
  <c r="N59" i="7"/>
  <c r="O62" i="7"/>
  <c r="O61" i="7"/>
  <c r="L85" i="7"/>
  <c r="K42" i="7"/>
  <c r="K44" i="7" s="1"/>
  <c r="K52" i="7" s="1"/>
  <c r="P33" i="7"/>
  <c r="K84" i="7"/>
  <c r="P51" i="5"/>
  <c r="N42" i="5"/>
  <c r="O50" i="5"/>
  <c r="O49" i="5"/>
  <c r="P31" i="5"/>
  <c r="P27" i="5"/>
  <c r="P44" i="5"/>
  <c r="P26" i="5"/>
  <c r="Q24" i="5"/>
  <c r="Q46" i="5"/>
  <c r="O37" i="5"/>
  <c r="O42" i="5" s="1"/>
  <c r="P33" i="5"/>
  <c r="P35" i="5"/>
  <c r="P48" i="5" s="1"/>
  <c r="Q29" i="5"/>
  <c r="P34" i="5"/>
  <c r="P47" i="5" s="1"/>
  <c r="J53" i="5"/>
  <c r="J59" i="5" s="1"/>
  <c r="I75" i="4"/>
  <c r="O28" i="4"/>
  <c r="O36" i="4" s="1"/>
  <c r="Q34" i="4"/>
  <c r="R30" i="4"/>
  <c r="Q35" i="4"/>
  <c r="Q49" i="4" s="1"/>
  <c r="M72" i="4"/>
  <c r="J74" i="4"/>
  <c r="K53" i="4" s="1"/>
  <c r="O71" i="4"/>
  <c r="N73" i="4"/>
  <c r="M37" i="4"/>
  <c r="M39" i="4" s="1"/>
  <c r="P66" i="4"/>
  <c r="P46" i="4"/>
  <c r="P32" i="4"/>
  <c r="Q24" i="4"/>
  <c r="P27" i="4"/>
  <c r="P26" i="4"/>
  <c r="R48" i="4"/>
  <c r="N50" i="4"/>
  <c r="N69" i="4"/>
  <c r="O68" i="4"/>
  <c r="N52" i="4"/>
  <c r="N51" i="4"/>
  <c r="J85" i="1"/>
  <c r="J105" i="1"/>
  <c r="O89" i="1"/>
  <c r="O33" i="1"/>
  <c r="J87" i="1"/>
  <c r="O92" i="1"/>
  <c r="P91" i="1"/>
  <c r="N95" i="1"/>
  <c r="M52" i="1"/>
  <c r="M66" i="1" s="1"/>
  <c r="M53" i="1"/>
  <c r="M67" i="1" s="1"/>
  <c r="L97" i="1"/>
  <c r="M68" i="1" s="1"/>
  <c r="J77" i="1"/>
  <c r="L99" i="1"/>
  <c r="K98" i="1"/>
  <c r="J100" i="1"/>
  <c r="K70" i="1"/>
  <c r="M50" i="1"/>
  <c r="M63" i="1" s="1"/>
  <c r="M49" i="1"/>
  <c r="M65" i="1"/>
  <c r="L51" i="1"/>
  <c r="M64" i="1" s="1"/>
  <c r="L62" i="1"/>
  <c r="L70" i="1" s="1"/>
  <c r="L45" i="1"/>
  <c r="L47" i="1" s="1"/>
  <c r="L55" i="1" s="1"/>
  <c r="M96" i="1"/>
  <c r="N38" i="1"/>
  <c r="O34" i="1"/>
  <c r="O35" i="1" s="1"/>
  <c r="O44" i="1" s="1"/>
  <c r="O61" i="1" s="1"/>
  <c r="O40" i="1"/>
  <c r="O57" i="1"/>
  <c r="P31" i="1"/>
  <c r="M54" i="8" l="1"/>
  <c r="O64" i="8"/>
  <c r="N61" i="8"/>
  <c r="N50" i="8"/>
  <c r="O63" i="8" s="1"/>
  <c r="S58" i="8"/>
  <c r="Q82" i="8"/>
  <c r="P83" i="8"/>
  <c r="P37" i="8"/>
  <c r="P34" i="8"/>
  <c r="P43" i="8" s="1"/>
  <c r="N86" i="8"/>
  <c r="M89" i="8"/>
  <c r="P85" i="8"/>
  <c r="O60" i="8"/>
  <c r="O87" i="8"/>
  <c r="N44" i="8"/>
  <c r="N46" i="8" s="1"/>
  <c r="N54" i="8" s="1"/>
  <c r="O51" i="8"/>
  <c r="O65" i="8" s="1"/>
  <c r="O52" i="8"/>
  <c r="O66" i="8" s="1"/>
  <c r="O48" i="8"/>
  <c r="O49" i="8"/>
  <c r="O62" i="8" s="1"/>
  <c r="S36" i="8"/>
  <c r="R41" i="8"/>
  <c r="R42" i="8"/>
  <c r="R59" i="8" s="1"/>
  <c r="K67" i="8"/>
  <c r="K69" i="8" s="1"/>
  <c r="K75" i="8" s="1"/>
  <c r="J91" i="8"/>
  <c r="Q80" i="8"/>
  <c r="R30" i="8"/>
  <c r="Q56" i="8"/>
  <c r="Q39" i="8"/>
  <c r="Q33" i="8"/>
  <c r="Q32" i="8"/>
  <c r="O88" i="7"/>
  <c r="M85" i="7"/>
  <c r="L42" i="7"/>
  <c r="L44" i="7" s="1"/>
  <c r="L52" i="7" s="1"/>
  <c r="Q35" i="7"/>
  <c r="P39" i="7"/>
  <c r="P40" i="7"/>
  <c r="P57" i="7" s="1"/>
  <c r="R80" i="7"/>
  <c r="Q81" i="7"/>
  <c r="Q56" i="7"/>
  <c r="P61" i="7"/>
  <c r="O59" i="7"/>
  <c r="P62" i="7"/>
  <c r="I86" i="7"/>
  <c r="L84" i="7"/>
  <c r="Q33" i="7"/>
  <c r="Q41" i="7" s="1"/>
  <c r="Q58" i="7" s="1"/>
  <c r="I74" i="7"/>
  <c r="O83" i="7"/>
  <c r="P64" i="7"/>
  <c r="P60" i="7"/>
  <c r="P63" i="7"/>
  <c r="N87" i="7"/>
  <c r="R78" i="7"/>
  <c r="R54" i="7"/>
  <c r="R37" i="7"/>
  <c r="R32" i="7"/>
  <c r="R31" i="7"/>
  <c r="S29" i="7"/>
  <c r="Q51" i="5"/>
  <c r="J60" i="5"/>
  <c r="Q44" i="5"/>
  <c r="Q31" i="5"/>
  <c r="Q27" i="5"/>
  <c r="Q26" i="5"/>
  <c r="R24" i="5"/>
  <c r="P50" i="5"/>
  <c r="P49" i="5"/>
  <c r="Q33" i="5"/>
  <c r="Q35" i="5"/>
  <c r="Q48" i="5" s="1"/>
  <c r="R29" i="5"/>
  <c r="Q34" i="5"/>
  <c r="Q47" i="5" s="1"/>
  <c r="R46" i="5"/>
  <c r="P37" i="5"/>
  <c r="M97" i="1"/>
  <c r="O73" i="4"/>
  <c r="N37" i="4"/>
  <c r="N39" i="4" s="1"/>
  <c r="N44" i="4" s="1"/>
  <c r="P28" i="4"/>
  <c r="P36" i="4" s="1"/>
  <c r="O51" i="4"/>
  <c r="O52" i="4"/>
  <c r="K55" i="4"/>
  <c r="K61" i="4" s="1"/>
  <c r="K62" i="4" s="1"/>
  <c r="J75" i="4"/>
  <c r="O50" i="4"/>
  <c r="Q32" i="4"/>
  <c r="Q46" i="4"/>
  <c r="R24" i="4"/>
  <c r="Q66" i="4"/>
  <c r="Q27" i="4"/>
  <c r="Q26" i="4"/>
  <c r="P71" i="4"/>
  <c r="O69" i="4"/>
  <c r="P68" i="4"/>
  <c r="N72" i="4"/>
  <c r="R34" i="4"/>
  <c r="S30" i="4"/>
  <c r="R35" i="4"/>
  <c r="R49" i="4" s="1"/>
  <c r="M44" i="4"/>
  <c r="S48" i="4"/>
  <c r="P92" i="1"/>
  <c r="Q91" i="1"/>
  <c r="P89" i="1"/>
  <c r="P33" i="1"/>
  <c r="K83" i="1"/>
  <c r="K85" i="1" s="1"/>
  <c r="O95" i="1"/>
  <c r="N68" i="1"/>
  <c r="N53" i="1"/>
  <c r="N67" i="1" s="1"/>
  <c r="N52" i="1"/>
  <c r="N66" i="1" s="1"/>
  <c r="K76" i="1"/>
  <c r="K77" i="1" s="1"/>
  <c r="L76" i="1"/>
  <c r="L98" i="1"/>
  <c r="K100" i="1"/>
  <c r="M99" i="1"/>
  <c r="N50" i="1"/>
  <c r="N63" i="1" s="1"/>
  <c r="N49" i="1"/>
  <c r="M45" i="1"/>
  <c r="M47" i="1" s="1"/>
  <c r="N96" i="1"/>
  <c r="N65" i="1"/>
  <c r="M62" i="1"/>
  <c r="M70" i="1" s="1"/>
  <c r="M51" i="1"/>
  <c r="N64" i="1" s="1"/>
  <c r="O38" i="1"/>
  <c r="P57" i="1"/>
  <c r="P40" i="1"/>
  <c r="Q31" i="1"/>
  <c r="P34" i="1"/>
  <c r="P35" i="1" s="1"/>
  <c r="P44" i="1" s="1"/>
  <c r="P61" i="1" s="1"/>
  <c r="N89" i="8" l="1"/>
  <c r="O90" i="8"/>
  <c r="K88" i="8"/>
  <c r="L67" i="8" s="1"/>
  <c r="L69" i="8" s="1"/>
  <c r="L75" i="8" s="1"/>
  <c r="Q34" i="8"/>
  <c r="Q43" i="8" s="1"/>
  <c r="Q37" i="8"/>
  <c r="R80" i="8"/>
  <c r="S30" i="8"/>
  <c r="R56" i="8"/>
  <c r="R39" i="8"/>
  <c r="R33" i="8"/>
  <c r="R32" i="8"/>
  <c r="T58" i="8"/>
  <c r="P51" i="8"/>
  <c r="P65" i="8" s="1"/>
  <c r="P52" i="8"/>
  <c r="P66" i="8" s="1"/>
  <c r="P48" i="8"/>
  <c r="P49" i="8"/>
  <c r="P62" i="8" s="1"/>
  <c r="O86" i="8"/>
  <c r="P87" i="8"/>
  <c r="O44" i="8"/>
  <c r="O46" i="8" s="1"/>
  <c r="P60" i="8"/>
  <c r="T36" i="8"/>
  <c r="S41" i="8"/>
  <c r="S42" i="8"/>
  <c r="S59" i="8" s="1"/>
  <c r="Q85" i="8"/>
  <c r="K76" i="8"/>
  <c r="P64" i="8"/>
  <c r="O61" i="8"/>
  <c r="O50" i="8"/>
  <c r="P63" i="8" s="1"/>
  <c r="R82" i="8"/>
  <c r="Q83" i="8"/>
  <c r="P88" i="7"/>
  <c r="N85" i="7"/>
  <c r="M42" i="7"/>
  <c r="M44" i="7" s="1"/>
  <c r="M52" i="7" s="1"/>
  <c r="Q39" i="7"/>
  <c r="R35" i="7"/>
  <c r="Q40" i="7"/>
  <c r="Q57" i="7" s="1"/>
  <c r="Q63" i="7"/>
  <c r="Q60" i="7"/>
  <c r="Q64" i="7"/>
  <c r="O87" i="7"/>
  <c r="P83" i="7"/>
  <c r="M84" i="7"/>
  <c r="S54" i="7"/>
  <c r="S78" i="7"/>
  <c r="S32" i="7"/>
  <c r="S31" i="7"/>
  <c r="T29" i="7"/>
  <c r="S37" i="7"/>
  <c r="Q62" i="7"/>
  <c r="Q61" i="7"/>
  <c r="P59" i="7"/>
  <c r="S80" i="7"/>
  <c r="R81" i="7"/>
  <c r="R33" i="7"/>
  <c r="R41" i="7" s="1"/>
  <c r="R58" i="7" s="1"/>
  <c r="R56" i="7"/>
  <c r="J65" i="7"/>
  <c r="J67" i="7" s="1"/>
  <c r="J73" i="7" s="1"/>
  <c r="I89" i="7"/>
  <c r="R51" i="5"/>
  <c r="R44" i="5"/>
  <c r="R26" i="5"/>
  <c r="S24" i="5"/>
  <c r="R31" i="5"/>
  <c r="R27" i="5"/>
  <c r="Q49" i="5"/>
  <c r="Q50" i="5"/>
  <c r="P42" i="5"/>
  <c r="R33" i="5"/>
  <c r="R35" i="5"/>
  <c r="R48" i="5" s="1"/>
  <c r="S29" i="5"/>
  <c r="R34" i="5"/>
  <c r="R47" i="5" s="1"/>
  <c r="Q37" i="5"/>
  <c r="S46" i="5"/>
  <c r="P95" i="1"/>
  <c r="O72" i="4"/>
  <c r="S34" i="4"/>
  <c r="T30" i="4"/>
  <c r="S35" i="4"/>
  <c r="S49" i="4" s="1"/>
  <c r="P51" i="4"/>
  <c r="P52" i="4"/>
  <c r="T48" i="4"/>
  <c r="R66" i="4"/>
  <c r="R46" i="4"/>
  <c r="R27" i="4"/>
  <c r="R32" i="4"/>
  <c r="R26" i="4"/>
  <c r="S24" i="4"/>
  <c r="K74" i="4"/>
  <c r="L53" i="4" s="1"/>
  <c r="Q71" i="4"/>
  <c r="P73" i="4"/>
  <c r="O37" i="4"/>
  <c r="O39" i="4" s="1"/>
  <c r="O44" i="4" s="1"/>
  <c r="P69" i="4"/>
  <c r="Q68" i="4"/>
  <c r="Q28" i="4"/>
  <c r="Q36" i="4" s="1"/>
  <c r="P50" i="4"/>
  <c r="R91" i="1"/>
  <c r="Q92" i="1"/>
  <c r="Q89" i="1"/>
  <c r="Q33" i="1"/>
  <c r="K105" i="1"/>
  <c r="L83" i="1" s="1"/>
  <c r="L85" i="1" s="1"/>
  <c r="L87" i="1"/>
  <c r="L105" i="1"/>
  <c r="M83" i="1" s="1"/>
  <c r="M85" i="1" s="1"/>
  <c r="N97" i="1"/>
  <c r="O52" i="1"/>
  <c r="O66" i="1" s="1"/>
  <c r="O53" i="1"/>
  <c r="O67" i="1" s="1"/>
  <c r="M55" i="1"/>
  <c r="L77" i="1"/>
  <c r="M76" i="1"/>
  <c r="K87" i="1"/>
  <c r="M98" i="1"/>
  <c r="L100" i="1"/>
  <c r="N99" i="1"/>
  <c r="N45" i="1"/>
  <c r="N47" i="1" s="1"/>
  <c r="O96" i="1"/>
  <c r="O50" i="1"/>
  <c r="O63" i="1" s="1"/>
  <c r="O49" i="1"/>
  <c r="O65" i="1"/>
  <c r="N62" i="1"/>
  <c r="N70" i="1" s="1"/>
  <c r="N51" i="1"/>
  <c r="O64" i="1" s="1"/>
  <c r="Q57" i="1"/>
  <c r="Q40" i="1"/>
  <c r="P38" i="1"/>
  <c r="R31" i="1"/>
  <c r="Q34" i="1"/>
  <c r="Q35" i="1" s="1"/>
  <c r="Q44" i="1" s="1"/>
  <c r="Q61" i="1" s="1"/>
  <c r="K91" i="8" l="1"/>
  <c r="P90" i="8"/>
  <c r="L88" i="8"/>
  <c r="O54" i="8"/>
  <c r="R85" i="8"/>
  <c r="Q87" i="8"/>
  <c r="P44" i="8"/>
  <c r="P46" i="8" s="1"/>
  <c r="Q52" i="8"/>
  <c r="Q66" i="8" s="1"/>
  <c r="Q48" i="8"/>
  <c r="Q49" i="8"/>
  <c r="Q62" i="8" s="1"/>
  <c r="Q51" i="8"/>
  <c r="Q65" i="8" s="1"/>
  <c r="Q60" i="8"/>
  <c r="U58" i="8"/>
  <c r="L76" i="8"/>
  <c r="U36" i="8"/>
  <c r="T41" i="8"/>
  <c r="T42" i="8"/>
  <c r="T59" i="8" s="1"/>
  <c r="O89" i="8"/>
  <c r="R34" i="8"/>
  <c r="R43" i="8" s="1"/>
  <c r="R37" i="8"/>
  <c r="P86" i="8"/>
  <c r="M67" i="8"/>
  <c r="M69" i="8" s="1"/>
  <c r="M75" i="8" s="1"/>
  <c r="L91" i="8"/>
  <c r="Q64" i="8"/>
  <c r="P61" i="8"/>
  <c r="P50" i="8"/>
  <c r="Q63" i="8" s="1"/>
  <c r="S82" i="8"/>
  <c r="R83" i="8"/>
  <c r="S80" i="8"/>
  <c r="T30" i="8"/>
  <c r="S56" i="8"/>
  <c r="S39" i="8"/>
  <c r="S33" i="8"/>
  <c r="S32" i="8"/>
  <c r="J86" i="7"/>
  <c r="J89" i="7" s="1"/>
  <c r="Q88" i="7"/>
  <c r="P87" i="7"/>
  <c r="Q83" i="7"/>
  <c r="R39" i="7"/>
  <c r="S35" i="7"/>
  <c r="R40" i="7"/>
  <c r="R57" i="7" s="1"/>
  <c r="S33" i="7"/>
  <c r="S56" i="7"/>
  <c r="T80" i="7"/>
  <c r="S81" i="7"/>
  <c r="P41" i="7"/>
  <c r="O85" i="7"/>
  <c r="N42" i="7"/>
  <c r="N44" i="7" s="1"/>
  <c r="N52" i="7" s="1"/>
  <c r="R62" i="7"/>
  <c r="Q59" i="7"/>
  <c r="R61" i="7"/>
  <c r="J74" i="7"/>
  <c r="N84" i="7"/>
  <c r="R63" i="7"/>
  <c r="R64" i="7"/>
  <c r="R60" i="7"/>
  <c r="T78" i="7"/>
  <c r="T54" i="7"/>
  <c r="T31" i="7"/>
  <c r="U29" i="7"/>
  <c r="T37" i="7"/>
  <c r="T32" i="7"/>
  <c r="S51" i="5"/>
  <c r="K53" i="5"/>
  <c r="K59" i="5" s="1"/>
  <c r="R37" i="5"/>
  <c r="T46" i="5"/>
  <c r="Q42" i="5"/>
  <c r="S44" i="5"/>
  <c r="S31" i="5"/>
  <c r="S27" i="5"/>
  <c r="S26" i="5"/>
  <c r="T24" i="5"/>
  <c r="R50" i="5"/>
  <c r="R49" i="5"/>
  <c r="S33" i="5"/>
  <c r="S35" i="5"/>
  <c r="S48" i="5" s="1"/>
  <c r="T29" i="5"/>
  <c r="S34" i="5"/>
  <c r="S47" i="5" s="1"/>
  <c r="Q69" i="4"/>
  <c r="R68" i="4"/>
  <c r="Q73" i="4"/>
  <c r="P37" i="4"/>
  <c r="P39" i="4" s="1"/>
  <c r="R71" i="4"/>
  <c r="L55" i="4"/>
  <c r="L61" i="4" s="1"/>
  <c r="K75" i="4"/>
  <c r="R28" i="4"/>
  <c r="R36" i="4" s="1"/>
  <c r="T34" i="4"/>
  <c r="U30" i="4"/>
  <c r="T35" i="4"/>
  <c r="T49" i="4" s="1"/>
  <c r="U48" i="4"/>
  <c r="Q51" i="4"/>
  <c r="Q52" i="4"/>
  <c r="Q50" i="4"/>
  <c r="S66" i="4"/>
  <c r="S46" i="4"/>
  <c r="S26" i="4"/>
  <c r="S32" i="4"/>
  <c r="S27" i="4"/>
  <c r="T24" i="4"/>
  <c r="P72" i="4"/>
  <c r="R89" i="1"/>
  <c r="R33" i="1"/>
  <c r="S91" i="1"/>
  <c r="R92" i="1"/>
  <c r="M87" i="1"/>
  <c r="M105" i="1"/>
  <c r="N83" i="1" s="1"/>
  <c r="N85" i="1" s="1"/>
  <c r="Q95" i="1"/>
  <c r="P53" i="1"/>
  <c r="P67" i="1" s="1"/>
  <c r="P52" i="1"/>
  <c r="P66" i="1" s="1"/>
  <c r="N55" i="1"/>
  <c r="N105" i="1" s="1"/>
  <c r="O68" i="1"/>
  <c r="O97" i="1" s="1"/>
  <c r="N76" i="1"/>
  <c r="M77" i="1"/>
  <c r="O99" i="1"/>
  <c r="N98" i="1"/>
  <c r="M100" i="1"/>
  <c r="O45" i="1"/>
  <c r="O47" i="1" s="1"/>
  <c r="P96" i="1"/>
  <c r="P50" i="1"/>
  <c r="P63" i="1" s="1"/>
  <c r="P49" i="1"/>
  <c r="P65" i="1"/>
  <c r="O62" i="1"/>
  <c r="O51" i="1"/>
  <c r="P64" i="1" s="1"/>
  <c r="R40" i="1"/>
  <c r="R57" i="1"/>
  <c r="Q38" i="1"/>
  <c r="S31" i="1"/>
  <c r="R34" i="1"/>
  <c r="R35" i="1" s="1"/>
  <c r="R44" i="1" s="1"/>
  <c r="R61" i="1" s="1"/>
  <c r="M88" i="8" l="1"/>
  <c r="N67" i="8" s="1"/>
  <c r="N69" i="8" s="1"/>
  <c r="N75" i="8" s="1"/>
  <c r="N76" i="8" s="1"/>
  <c r="M76" i="8"/>
  <c r="Q90" i="8"/>
  <c r="T80" i="8"/>
  <c r="U30" i="8"/>
  <c r="T56" i="8"/>
  <c r="T39" i="8"/>
  <c r="T33" i="8"/>
  <c r="T32" i="8"/>
  <c r="R52" i="8"/>
  <c r="R66" i="8" s="1"/>
  <c r="R48" i="8"/>
  <c r="R49" i="8"/>
  <c r="R62" i="8" s="1"/>
  <c r="R51" i="8"/>
  <c r="R65" i="8" s="1"/>
  <c r="P54" i="8"/>
  <c r="Q86" i="8"/>
  <c r="R87" i="8"/>
  <c r="Q44" i="8"/>
  <c r="Q46" i="8" s="1"/>
  <c r="P89" i="8"/>
  <c r="S85" i="8"/>
  <c r="R60" i="8"/>
  <c r="R64" i="8"/>
  <c r="Q61" i="8"/>
  <c r="Q50" i="8"/>
  <c r="R63" i="8" s="1"/>
  <c r="S34" i="8"/>
  <c r="S43" i="8" s="1"/>
  <c r="S37" i="8"/>
  <c r="V58" i="8"/>
  <c r="S83" i="8"/>
  <c r="T82" i="8"/>
  <c r="U41" i="8"/>
  <c r="V36" i="8"/>
  <c r="U42" i="8"/>
  <c r="U59" i="8" s="1"/>
  <c r="K65" i="7"/>
  <c r="K67" i="7" s="1"/>
  <c r="K73" i="7" s="1"/>
  <c r="K74" i="7" s="1"/>
  <c r="R88" i="7"/>
  <c r="S64" i="7"/>
  <c r="S63" i="7"/>
  <c r="S60" i="7"/>
  <c r="S62" i="7"/>
  <c r="R59" i="7"/>
  <c r="S61" i="7"/>
  <c r="T33" i="7"/>
  <c r="T41" i="7" s="1"/>
  <c r="T58" i="7" s="1"/>
  <c r="U54" i="7"/>
  <c r="U37" i="7"/>
  <c r="U78" i="7"/>
  <c r="U32" i="7"/>
  <c r="U31" i="7"/>
  <c r="V29" i="7"/>
  <c r="T56" i="7"/>
  <c r="P85" i="7"/>
  <c r="O42" i="7"/>
  <c r="O44" i="7" s="1"/>
  <c r="O52" i="7" s="1"/>
  <c r="P58" i="7"/>
  <c r="Q87" i="7"/>
  <c r="R87" i="7" s="1"/>
  <c r="T81" i="7"/>
  <c r="U80" i="7"/>
  <c r="S39" i="7"/>
  <c r="T35" i="7"/>
  <c r="S40" i="7"/>
  <c r="S57" i="7" s="1"/>
  <c r="O84" i="7"/>
  <c r="R83" i="7"/>
  <c r="T51" i="5"/>
  <c r="K60" i="5"/>
  <c r="S37" i="5"/>
  <c r="U46" i="5"/>
  <c r="R42" i="5"/>
  <c r="L53" i="5"/>
  <c r="L59" i="5" s="1"/>
  <c r="T35" i="5"/>
  <c r="T48" i="5" s="1"/>
  <c r="U29" i="5"/>
  <c r="T33" i="5"/>
  <c r="T34" i="5"/>
  <c r="T47" i="5" s="1"/>
  <c r="T44" i="5"/>
  <c r="T31" i="5"/>
  <c r="T27" i="5"/>
  <c r="T26" i="5"/>
  <c r="U24" i="5"/>
  <c r="S49" i="5"/>
  <c r="S50" i="5"/>
  <c r="O70" i="1"/>
  <c r="O55" i="1"/>
  <c r="R69" i="4"/>
  <c r="S68" i="4"/>
  <c r="L62" i="4"/>
  <c r="L74" i="4"/>
  <c r="M53" i="4" s="1"/>
  <c r="V30" i="4"/>
  <c r="U34" i="4"/>
  <c r="U35" i="4"/>
  <c r="U49" i="4" s="1"/>
  <c r="S71" i="4"/>
  <c r="V48" i="4"/>
  <c r="Q72" i="4"/>
  <c r="T66" i="4"/>
  <c r="T27" i="4"/>
  <c r="T32" i="4"/>
  <c r="U24" i="4"/>
  <c r="T26" i="4"/>
  <c r="T46" i="4"/>
  <c r="R52" i="4"/>
  <c r="R51" i="4"/>
  <c r="R73" i="4"/>
  <c r="Q37" i="4"/>
  <c r="Q39" i="4" s="1"/>
  <c r="Q44" i="4" s="1"/>
  <c r="P44" i="4"/>
  <c r="S28" i="4"/>
  <c r="S36" i="4" s="1"/>
  <c r="R50" i="4"/>
  <c r="S92" i="1"/>
  <c r="T91" i="1"/>
  <c r="S89" i="1"/>
  <c r="S33" i="1"/>
  <c r="N87" i="1"/>
  <c r="R95" i="1"/>
  <c r="O83" i="1"/>
  <c r="O85" i="1" s="1"/>
  <c r="P68" i="1"/>
  <c r="P97" i="1" s="1"/>
  <c r="Q68" i="1" s="1"/>
  <c r="Q52" i="1"/>
  <c r="Q66" i="1" s="1"/>
  <c r="Q53" i="1"/>
  <c r="Q67" i="1" s="1"/>
  <c r="N77" i="1"/>
  <c r="O76" i="1"/>
  <c r="O98" i="1"/>
  <c r="N100" i="1"/>
  <c r="P99" i="1"/>
  <c r="P51" i="1"/>
  <c r="Q64" i="1" s="1"/>
  <c r="Q65" i="1"/>
  <c r="P62" i="1"/>
  <c r="P45" i="1"/>
  <c r="P47" i="1" s="1"/>
  <c r="Q96" i="1"/>
  <c r="Q50" i="1"/>
  <c r="Q63" i="1" s="1"/>
  <c r="Q49" i="1"/>
  <c r="S57" i="1"/>
  <c r="S40" i="1"/>
  <c r="R38" i="1"/>
  <c r="T31" i="1"/>
  <c r="S34" i="1"/>
  <c r="S35" i="1" s="1"/>
  <c r="S44" i="1" s="1"/>
  <c r="S61" i="1" s="1"/>
  <c r="M91" i="8" l="1"/>
  <c r="T83" i="8"/>
  <c r="U82" i="8"/>
  <c r="S60" i="8"/>
  <c r="T34" i="8"/>
  <c r="T43" i="8" s="1"/>
  <c r="T37" i="8"/>
  <c r="T85" i="8"/>
  <c r="S49" i="8"/>
  <c r="S62" i="8" s="1"/>
  <c r="S51" i="8"/>
  <c r="S65" i="8" s="1"/>
  <c r="S48" i="8"/>
  <c r="S52" i="8"/>
  <c r="S66" i="8" s="1"/>
  <c r="R86" i="8"/>
  <c r="W58" i="8"/>
  <c r="Q89" i="8"/>
  <c r="U80" i="8"/>
  <c r="V30" i="8"/>
  <c r="U56" i="8"/>
  <c r="U39" i="8"/>
  <c r="U33" i="8"/>
  <c r="U32" i="8"/>
  <c r="Q54" i="8"/>
  <c r="S64" i="8"/>
  <c r="R61" i="8"/>
  <c r="R50" i="8"/>
  <c r="S63" i="8" s="1"/>
  <c r="V41" i="8"/>
  <c r="W36" i="8"/>
  <c r="V42" i="8"/>
  <c r="V59" i="8" s="1"/>
  <c r="N88" i="8"/>
  <c r="S87" i="8"/>
  <c r="R44" i="8"/>
  <c r="R46" i="8" s="1"/>
  <c r="R90" i="8"/>
  <c r="K86" i="7"/>
  <c r="L65" i="7" s="1"/>
  <c r="L67" i="7" s="1"/>
  <c r="L73" i="7" s="1"/>
  <c r="S88" i="7"/>
  <c r="U81" i="7"/>
  <c r="V80" i="7"/>
  <c r="S83" i="7"/>
  <c r="P84" i="7"/>
  <c r="T64" i="7"/>
  <c r="T63" i="7"/>
  <c r="T60" i="7"/>
  <c r="T39" i="7"/>
  <c r="U35" i="7"/>
  <c r="T40" i="7"/>
  <c r="T57" i="7" s="1"/>
  <c r="U33" i="7"/>
  <c r="U41" i="7" s="1"/>
  <c r="U58" i="7" s="1"/>
  <c r="T62" i="7"/>
  <c r="S59" i="7"/>
  <c r="T61" i="7"/>
  <c r="K89" i="7"/>
  <c r="V78" i="7"/>
  <c r="V54" i="7"/>
  <c r="V37" i="7"/>
  <c r="V32" i="7"/>
  <c r="W29" i="7"/>
  <c r="V31" i="7"/>
  <c r="U56" i="7"/>
  <c r="Q85" i="7"/>
  <c r="P42" i="7"/>
  <c r="P44" i="7" s="1"/>
  <c r="P52" i="7" s="1"/>
  <c r="U51" i="5"/>
  <c r="M53" i="5"/>
  <c r="M59" i="5" s="1"/>
  <c r="S42" i="5"/>
  <c r="T49" i="5"/>
  <c r="T50" i="5"/>
  <c r="T37" i="5"/>
  <c r="V46" i="5"/>
  <c r="L60" i="5"/>
  <c r="U44" i="5"/>
  <c r="U31" i="5"/>
  <c r="U27" i="5"/>
  <c r="U26" i="5"/>
  <c r="V24" i="5"/>
  <c r="U35" i="5"/>
  <c r="U48" i="5" s="1"/>
  <c r="V29" i="5"/>
  <c r="U33" i="5"/>
  <c r="U34" i="5"/>
  <c r="U47" i="5" s="1"/>
  <c r="V34" i="4"/>
  <c r="W30" i="4"/>
  <c r="V35" i="4"/>
  <c r="V49" i="4" s="1"/>
  <c r="S73" i="4"/>
  <c r="R37" i="4"/>
  <c r="R39" i="4" s="1"/>
  <c r="M55" i="4"/>
  <c r="M61" i="4" s="1"/>
  <c r="M62" i="4" s="1"/>
  <c r="L75" i="4"/>
  <c r="W48" i="4"/>
  <c r="S52" i="4"/>
  <c r="S51" i="4"/>
  <c r="S50" i="4"/>
  <c r="R72" i="4"/>
  <c r="U66" i="4"/>
  <c r="U46" i="4"/>
  <c r="U27" i="4"/>
  <c r="U32" i="4"/>
  <c r="U26" i="4"/>
  <c r="V24" i="4"/>
  <c r="T28" i="4"/>
  <c r="T36" i="4" s="1"/>
  <c r="T71" i="4"/>
  <c r="T68" i="4"/>
  <c r="S69" i="4"/>
  <c r="Q99" i="1"/>
  <c r="U91" i="1"/>
  <c r="T92" i="1"/>
  <c r="T89" i="1"/>
  <c r="T33" i="1"/>
  <c r="P70" i="1"/>
  <c r="S95" i="1"/>
  <c r="O105" i="1"/>
  <c r="O87" i="1"/>
  <c r="R53" i="1"/>
  <c r="R67" i="1" s="1"/>
  <c r="R52" i="1"/>
  <c r="R66" i="1" s="1"/>
  <c r="Q97" i="1"/>
  <c r="R68" i="1" s="1"/>
  <c r="P55" i="1"/>
  <c r="P76" i="1"/>
  <c r="O77" i="1"/>
  <c r="P98" i="1"/>
  <c r="O100" i="1"/>
  <c r="R49" i="1"/>
  <c r="R50" i="1"/>
  <c r="R63" i="1" s="1"/>
  <c r="Q51" i="1"/>
  <c r="R64" i="1" s="1"/>
  <c r="R65" i="1"/>
  <c r="Q62" i="1"/>
  <c r="Q70" i="1" s="1"/>
  <c r="Q76" i="1" s="1"/>
  <c r="Q45" i="1"/>
  <c r="Q47" i="1" s="1"/>
  <c r="R96" i="1"/>
  <c r="T57" i="1"/>
  <c r="T40" i="1"/>
  <c r="S38" i="1"/>
  <c r="U31" i="1"/>
  <c r="T34" i="1"/>
  <c r="T35" i="1" s="1"/>
  <c r="T44" i="1" s="1"/>
  <c r="T61" i="1" s="1"/>
  <c r="R89" i="8" l="1"/>
  <c r="R54" i="8"/>
  <c r="O67" i="8"/>
  <c r="O69" i="8" s="1"/>
  <c r="O75" i="8" s="1"/>
  <c r="N91" i="8"/>
  <c r="U85" i="8"/>
  <c r="T87" i="8"/>
  <c r="S44" i="8"/>
  <c r="S46" i="8" s="1"/>
  <c r="W41" i="8"/>
  <c r="X36" i="8"/>
  <c r="W42" i="8"/>
  <c r="W59" i="8" s="1"/>
  <c r="U34" i="8"/>
  <c r="U43" i="8" s="1"/>
  <c r="U37" i="8"/>
  <c r="U83" i="8"/>
  <c r="V82" i="8"/>
  <c r="X58" i="8"/>
  <c r="S86" i="8"/>
  <c r="T49" i="8"/>
  <c r="T62" i="8" s="1"/>
  <c r="T51" i="8"/>
  <c r="T65" i="8" s="1"/>
  <c r="T52" i="8"/>
  <c r="T66" i="8" s="1"/>
  <c r="T48" i="8"/>
  <c r="T60" i="8"/>
  <c r="S90" i="8"/>
  <c r="V80" i="8"/>
  <c r="V56" i="8"/>
  <c r="V39" i="8"/>
  <c r="V33" i="8"/>
  <c r="V32" i="8"/>
  <c r="W30" i="8"/>
  <c r="S61" i="8"/>
  <c r="S50" i="8"/>
  <c r="T63" i="8" s="1"/>
  <c r="T64" i="8"/>
  <c r="T88" i="7"/>
  <c r="L86" i="7"/>
  <c r="L89" i="7" s="1"/>
  <c r="S87" i="7"/>
  <c r="W78" i="7"/>
  <c r="W54" i="7"/>
  <c r="W31" i="7"/>
  <c r="X29" i="7"/>
  <c r="W37" i="7"/>
  <c r="W32" i="7"/>
  <c r="V35" i="7"/>
  <c r="U39" i="7"/>
  <c r="U40" i="7"/>
  <c r="U57" i="7" s="1"/>
  <c r="S41" i="7"/>
  <c r="Q84" i="7"/>
  <c r="V33" i="7"/>
  <c r="V56" i="7"/>
  <c r="T59" i="7"/>
  <c r="U62" i="7"/>
  <c r="U61" i="7"/>
  <c r="T83" i="7"/>
  <c r="R85" i="7"/>
  <c r="Q42" i="7"/>
  <c r="Q44" i="7" s="1"/>
  <c r="Q52" i="7" s="1"/>
  <c r="U64" i="7"/>
  <c r="U63" i="7"/>
  <c r="U60" i="7"/>
  <c r="V81" i="7"/>
  <c r="W80" i="7"/>
  <c r="L74" i="7"/>
  <c r="V51" i="5"/>
  <c r="M60" i="5"/>
  <c r="V44" i="5"/>
  <c r="W24" i="5"/>
  <c r="V31" i="5"/>
  <c r="V27" i="5"/>
  <c r="V26" i="5"/>
  <c r="T42" i="5"/>
  <c r="W46" i="5"/>
  <c r="U37" i="5"/>
  <c r="U49" i="5"/>
  <c r="U50" i="5"/>
  <c r="V35" i="5"/>
  <c r="V48" i="5" s="1"/>
  <c r="W29" i="5"/>
  <c r="V33" i="5"/>
  <c r="V34" i="5"/>
  <c r="V47" i="5" s="1"/>
  <c r="U28" i="4"/>
  <c r="U36" i="4" s="1"/>
  <c r="M74" i="4"/>
  <c r="N53" i="4" s="1"/>
  <c r="R44" i="4"/>
  <c r="T73" i="4"/>
  <c r="S37" i="4"/>
  <c r="S39" i="4" s="1"/>
  <c r="U68" i="4"/>
  <c r="T69" i="4"/>
  <c r="T51" i="4"/>
  <c r="T52" i="4"/>
  <c r="U71" i="4"/>
  <c r="V66" i="4"/>
  <c r="V46" i="4"/>
  <c r="V26" i="4"/>
  <c r="V27" i="4"/>
  <c r="W24" i="4"/>
  <c r="V32" i="4"/>
  <c r="S72" i="4"/>
  <c r="X30" i="4"/>
  <c r="W34" i="4"/>
  <c r="W35" i="4"/>
  <c r="W49" i="4" s="1"/>
  <c r="T50" i="4"/>
  <c r="X48" i="4"/>
  <c r="T95" i="1"/>
  <c r="R97" i="1"/>
  <c r="U92" i="1"/>
  <c r="V91" i="1"/>
  <c r="U89" i="1"/>
  <c r="U33" i="1"/>
  <c r="Q55" i="1"/>
  <c r="P77" i="1"/>
  <c r="Q77" i="1" s="1"/>
  <c r="P83" i="1"/>
  <c r="P85" i="1" s="1"/>
  <c r="S68" i="1"/>
  <c r="S53" i="1"/>
  <c r="S67" i="1" s="1"/>
  <c r="S52" i="1"/>
  <c r="S66" i="1" s="1"/>
  <c r="R99" i="1"/>
  <c r="Q98" i="1"/>
  <c r="P100" i="1"/>
  <c r="S50" i="1"/>
  <c r="S63" i="1" s="1"/>
  <c r="S49" i="1"/>
  <c r="R45" i="1"/>
  <c r="R47" i="1" s="1"/>
  <c r="S96" i="1"/>
  <c r="S65" i="1"/>
  <c r="R51" i="1"/>
  <c r="R62" i="1"/>
  <c r="R70" i="1" s="1"/>
  <c r="U40" i="1"/>
  <c r="U57" i="1"/>
  <c r="T38" i="1"/>
  <c r="V31" i="1"/>
  <c r="U34" i="1"/>
  <c r="U35" i="1" s="1"/>
  <c r="U44" i="1" s="1"/>
  <c r="U61" i="1" s="1"/>
  <c r="T86" i="8" l="1"/>
  <c r="U51" i="8"/>
  <c r="U65" i="8" s="1"/>
  <c r="U52" i="8"/>
  <c r="U66" i="8" s="1"/>
  <c r="U48" i="8"/>
  <c r="U49" i="8"/>
  <c r="U62" i="8" s="1"/>
  <c r="V85" i="8"/>
  <c r="T90" i="8"/>
  <c r="U60" i="8"/>
  <c r="W80" i="8"/>
  <c r="W33" i="8"/>
  <c r="W32" i="8"/>
  <c r="W56" i="8"/>
  <c r="X30" i="8"/>
  <c r="W39" i="8"/>
  <c r="Y58" i="8"/>
  <c r="X41" i="8"/>
  <c r="Y36" i="8"/>
  <c r="X42" i="8"/>
  <c r="X59" i="8" s="1"/>
  <c r="V34" i="8"/>
  <c r="V43" i="8" s="1"/>
  <c r="V37" i="8"/>
  <c r="U64" i="8"/>
  <c r="T61" i="8"/>
  <c r="T50" i="8"/>
  <c r="U63" i="8" s="1"/>
  <c r="S89" i="8"/>
  <c r="O76" i="8"/>
  <c r="V83" i="8"/>
  <c r="W82" i="8"/>
  <c r="S54" i="8"/>
  <c r="O88" i="8"/>
  <c r="U87" i="8"/>
  <c r="T44" i="8"/>
  <c r="T46" i="8" s="1"/>
  <c r="M65" i="7"/>
  <c r="M67" i="7" s="1"/>
  <c r="M73" i="7" s="1"/>
  <c r="M74" i="7" s="1"/>
  <c r="U88" i="7"/>
  <c r="R84" i="7"/>
  <c r="T87" i="7"/>
  <c r="W56" i="7"/>
  <c r="V62" i="7"/>
  <c r="U59" i="7"/>
  <c r="V61" i="7"/>
  <c r="S85" i="7"/>
  <c r="R42" i="7"/>
  <c r="R44" i="7" s="1"/>
  <c r="R52" i="7" s="1"/>
  <c r="X80" i="7"/>
  <c r="W81" i="7"/>
  <c r="W35" i="7"/>
  <c r="V39" i="7"/>
  <c r="V40" i="7"/>
  <c r="V57" i="7" s="1"/>
  <c r="S58" i="7"/>
  <c r="U83" i="7"/>
  <c r="V64" i="7"/>
  <c r="V63" i="7"/>
  <c r="V60" i="7"/>
  <c r="W33" i="7"/>
  <c r="W41" i="7" s="1"/>
  <c r="W58" i="7" s="1"/>
  <c r="X78" i="7"/>
  <c r="X54" i="7"/>
  <c r="X31" i="7"/>
  <c r="Y29" i="7"/>
  <c r="X37" i="7"/>
  <c r="X32" i="7"/>
  <c r="W51" i="5"/>
  <c r="W44" i="5"/>
  <c r="X24" i="5"/>
  <c r="W31" i="5"/>
  <c r="W27" i="5"/>
  <c r="W26" i="5"/>
  <c r="U42" i="5"/>
  <c r="X46" i="5"/>
  <c r="V37" i="5"/>
  <c r="V42" i="5" s="1"/>
  <c r="V49" i="5"/>
  <c r="V50" i="5"/>
  <c r="W35" i="5"/>
  <c r="W48" i="5" s="1"/>
  <c r="X29" i="5"/>
  <c r="W33" i="5"/>
  <c r="W34" i="5"/>
  <c r="W47" i="5" s="1"/>
  <c r="Y48" i="4"/>
  <c r="X34" i="4"/>
  <c r="Y30" i="4"/>
  <c r="X35" i="4"/>
  <c r="X49" i="4" s="1"/>
  <c r="V68" i="4"/>
  <c r="U69" i="4"/>
  <c r="U50" i="4"/>
  <c r="N55" i="4"/>
  <c r="N61" i="4" s="1"/>
  <c r="M75" i="4"/>
  <c r="S44" i="4"/>
  <c r="U51" i="4"/>
  <c r="U52" i="4"/>
  <c r="V71" i="4"/>
  <c r="T72" i="4"/>
  <c r="W46" i="4"/>
  <c r="W32" i="4"/>
  <c r="W66" i="4"/>
  <c r="W27" i="4"/>
  <c r="W26" i="4"/>
  <c r="X24" i="4"/>
  <c r="U73" i="4"/>
  <c r="T37" i="4"/>
  <c r="T39" i="4" s="1"/>
  <c r="V28" i="4"/>
  <c r="V36" i="4" s="1"/>
  <c r="V92" i="1"/>
  <c r="W91" i="1"/>
  <c r="V89" i="1"/>
  <c r="V33" i="1"/>
  <c r="U95" i="1"/>
  <c r="P87" i="1"/>
  <c r="P105" i="1"/>
  <c r="S97" i="1"/>
  <c r="S99" i="1"/>
  <c r="T53" i="1"/>
  <c r="T67" i="1" s="1"/>
  <c r="T52" i="1"/>
  <c r="T66" i="1" s="1"/>
  <c r="R55" i="1"/>
  <c r="R76" i="1"/>
  <c r="R77" i="1" s="1"/>
  <c r="R98" i="1"/>
  <c r="Q100" i="1"/>
  <c r="T65" i="1"/>
  <c r="S62" i="1"/>
  <c r="S51" i="1"/>
  <c r="T64" i="1" s="1"/>
  <c r="T50" i="1"/>
  <c r="T63" i="1" s="1"/>
  <c r="T49" i="1"/>
  <c r="S64" i="1"/>
  <c r="S45" i="1"/>
  <c r="S47" i="1" s="1"/>
  <c r="T96" i="1"/>
  <c r="V57" i="1"/>
  <c r="V40" i="1"/>
  <c r="U38" i="1"/>
  <c r="W31" i="1"/>
  <c r="V34" i="1"/>
  <c r="V35" i="1" s="1"/>
  <c r="V44" i="1" s="1"/>
  <c r="V61" i="1" s="1"/>
  <c r="W37" i="8" l="1"/>
  <c r="W34" i="8"/>
  <c r="W43" i="8" s="1"/>
  <c r="W85" i="8"/>
  <c r="P67" i="8"/>
  <c r="P69" i="8" s="1"/>
  <c r="P75" i="8" s="1"/>
  <c r="O91" i="8"/>
  <c r="V51" i="8"/>
  <c r="V65" i="8" s="1"/>
  <c r="V52" i="8"/>
  <c r="V66" i="8" s="1"/>
  <c r="V48" i="8"/>
  <c r="V49" i="8"/>
  <c r="V62" i="8" s="1"/>
  <c r="V60" i="8"/>
  <c r="U90" i="8"/>
  <c r="V64" i="8"/>
  <c r="U61" i="8"/>
  <c r="U50" i="8"/>
  <c r="V63" i="8" s="1"/>
  <c r="X80" i="8"/>
  <c r="X32" i="8"/>
  <c r="Y30" i="8"/>
  <c r="X56" i="8"/>
  <c r="X39" i="8"/>
  <c r="X33" i="8"/>
  <c r="P76" i="8"/>
  <c r="Z36" i="8"/>
  <c r="Y41" i="8"/>
  <c r="Y42" i="8"/>
  <c r="Y59" i="8" s="1"/>
  <c r="U86" i="8"/>
  <c r="V87" i="8"/>
  <c r="U44" i="8"/>
  <c r="U46" i="8" s="1"/>
  <c r="X82" i="8"/>
  <c r="W83" i="8"/>
  <c r="T54" i="8"/>
  <c r="T89" i="8"/>
  <c r="Z58" i="8"/>
  <c r="M86" i="7"/>
  <c r="M89" i="7" s="1"/>
  <c r="U87" i="7"/>
  <c r="T85" i="7"/>
  <c r="S42" i="7"/>
  <c r="S44" i="7" s="1"/>
  <c r="S52" i="7" s="1"/>
  <c r="W61" i="7"/>
  <c r="W62" i="7"/>
  <c r="V59" i="7"/>
  <c r="X56" i="7"/>
  <c r="W63" i="7"/>
  <c r="W60" i="7"/>
  <c r="W64" i="7"/>
  <c r="Y80" i="7"/>
  <c r="X81" i="7"/>
  <c r="X35" i="7"/>
  <c r="W39" i="7"/>
  <c r="W40" i="7"/>
  <c r="W57" i="7" s="1"/>
  <c r="S84" i="7"/>
  <c r="X33" i="7"/>
  <c r="X41" i="7" s="1"/>
  <c r="X58" i="7" s="1"/>
  <c r="V83" i="7"/>
  <c r="Y78" i="7"/>
  <c r="Y54" i="7"/>
  <c r="Z29" i="7"/>
  <c r="Y37" i="7"/>
  <c r="Y32" i="7"/>
  <c r="Y31" i="7"/>
  <c r="V88" i="7"/>
  <c r="X51" i="5"/>
  <c r="N53" i="5"/>
  <c r="N59" i="5" s="1"/>
  <c r="O53" i="5"/>
  <c r="O59" i="5" s="1"/>
  <c r="W50" i="5"/>
  <c r="W49" i="5"/>
  <c r="Y46" i="5"/>
  <c r="W37" i="5"/>
  <c r="X33" i="5"/>
  <c r="X35" i="5"/>
  <c r="X48" i="5" s="1"/>
  <c r="Y29" i="5"/>
  <c r="X34" i="5"/>
  <c r="X47" i="5" s="1"/>
  <c r="X44" i="5"/>
  <c r="X31" i="5"/>
  <c r="X27" i="5"/>
  <c r="X26" i="5"/>
  <c r="Y24" i="5"/>
  <c r="N74" i="4"/>
  <c r="Y34" i="4"/>
  <c r="Z30" i="4"/>
  <c r="Y35" i="4"/>
  <c r="Y49" i="4" s="1"/>
  <c r="V51" i="4"/>
  <c r="V52" i="4"/>
  <c r="N62" i="4"/>
  <c r="Z48" i="4"/>
  <c r="W28" i="4"/>
  <c r="W36" i="4" s="1"/>
  <c r="T44" i="4"/>
  <c r="V73" i="4"/>
  <c r="U37" i="4"/>
  <c r="U39" i="4" s="1"/>
  <c r="V50" i="4"/>
  <c r="U72" i="4"/>
  <c r="X66" i="4"/>
  <c r="X32" i="4"/>
  <c r="X27" i="4"/>
  <c r="X26" i="4"/>
  <c r="Y24" i="4"/>
  <c r="X46" i="4"/>
  <c r="W71" i="4"/>
  <c r="V69" i="4"/>
  <c r="W68" i="4"/>
  <c r="S70" i="1"/>
  <c r="W89" i="1"/>
  <c r="W33" i="1"/>
  <c r="T99" i="1"/>
  <c r="W92" i="1"/>
  <c r="X91" i="1"/>
  <c r="V95" i="1"/>
  <c r="Q83" i="1"/>
  <c r="Q85" i="1" s="1"/>
  <c r="S55" i="1"/>
  <c r="U52" i="1"/>
  <c r="U66" i="1" s="1"/>
  <c r="U53" i="1"/>
  <c r="U67" i="1" s="1"/>
  <c r="T68" i="1"/>
  <c r="T97" i="1" s="1"/>
  <c r="S76" i="1"/>
  <c r="S98" i="1"/>
  <c r="R100" i="1"/>
  <c r="U65" i="1"/>
  <c r="T62" i="1"/>
  <c r="T70" i="1" s="1"/>
  <c r="T51" i="1"/>
  <c r="U64" i="1" s="1"/>
  <c r="U50" i="1"/>
  <c r="U63" i="1" s="1"/>
  <c r="U49" i="1"/>
  <c r="S77" i="1"/>
  <c r="T45" i="1"/>
  <c r="T47" i="1" s="1"/>
  <c r="U96" i="1"/>
  <c r="W57" i="1"/>
  <c r="W40" i="1"/>
  <c r="V38" i="1"/>
  <c r="X31" i="1"/>
  <c r="W34" i="1"/>
  <c r="W35" i="1" s="1"/>
  <c r="W44" i="1" s="1"/>
  <c r="W61" i="1" s="1"/>
  <c r="U54" i="8" l="1"/>
  <c r="V90" i="8"/>
  <c r="P88" i="8"/>
  <c r="W60" i="8"/>
  <c r="X37" i="8"/>
  <c r="X34" i="8"/>
  <c r="X43" i="8" s="1"/>
  <c r="V86" i="8"/>
  <c r="Y80" i="8"/>
  <c r="Z30" i="8"/>
  <c r="Y56" i="8"/>
  <c r="Y39" i="8"/>
  <c r="Y33" i="8"/>
  <c r="Y32" i="8"/>
  <c r="AA58" i="8"/>
  <c r="X85" i="8"/>
  <c r="W87" i="8"/>
  <c r="V44" i="8"/>
  <c r="V46" i="8" s="1"/>
  <c r="W51" i="8"/>
  <c r="W65" i="8" s="1"/>
  <c r="W52" i="8"/>
  <c r="W66" i="8" s="1"/>
  <c r="W48" i="8"/>
  <c r="W49" i="8"/>
  <c r="W62" i="8" s="1"/>
  <c r="U89" i="8"/>
  <c r="Y82" i="8"/>
  <c r="X83" i="8"/>
  <c r="AA36" i="8"/>
  <c r="Z41" i="8"/>
  <c r="Z42" i="8"/>
  <c r="Z59" i="8" s="1"/>
  <c r="W64" i="8"/>
  <c r="V61" i="8"/>
  <c r="V50" i="8"/>
  <c r="W63" i="8" s="1"/>
  <c r="N75" i="4"/>
  <c r="O53" i="4"/>
  <c r="N65" i="7"/>
  <c r="W88" i="7"/>
  <c r="V87" i="7"/>
  <c r="W87" i="7" s="1"/>
  <c r="X60" i="7"/>
  <c r="X64" i="7"/>
  <c r="X63" i="7"/>
  <c r="Z80" i="7"/>
  <c r="Y81" i="7"/>
  <c r="Z78" i="7"/>
  <c r="Z54" i="7"/>
  <c r="Z37" i="7"/>
  <c r="Z32" i="7"/>
  <c r="Z31" i="7"/>
  <c r="AA29" i="7"/>
  <c r="W83" i="7"/>
  <c r="T84" i="7"/>
  <c r="Y33" i="7"/>
  <c r="Y35" i="7"/>
  <c r="X39" i="7"/>
  <c r="X40" i="7"/>
  <c r="X57" i="7" s="1"/>
  <c r="V41" i="7"/>
  <c r="Y56" i="7"/>
  <c r="X61" i="7"/>
  <c r="X62" i="7"/>
  <c r="W59" i="7"/>
  <c r="U85" i="7"/>
  <c r="T42" i="7"/>
  <c r="T44" i="7" s="1"/>
  <c r="T52" i="7" s="1"/>
  <c r="Y51" i="5"/>
  <c r="N60" i="5"/>
  <c r="O60" i="5" s="1"/>
  <c r="Y33" i="5"/>
  <c r="Y35" i="5"/>
  <c r="Y48" i="5" s="1"/>
  <c r="Z29" i="5"/>
  <c r="Y34" i="5"/>
  <c r="Y47" i="5" s="1"/>
  <c r="Y44" i="5"/>
  <c r="Y31" i="5"/>
  <c r="Y27" i="5"/>
  <c r="Y26" i="5"/>
  <c r="Z24" i="5"/>
  <c r="X50" i="5"/>
  <c r="X49" i="5"/>
  <c r="Z46" i="5"/>
  <c r="X37" i="5"/>
  <c r="W42" i="5"/>
  <c r="U99" i="1"/>
  <c r="O55" i="4"/>
  <c r="O61" i="4" s="1"/>
  <c r="O62" i="4" s="1"/>
  <c r="V72" i="4"/>
  <c r="W51" i="4"/>
  <c r="W52" i="4"/>
  <c r="W50" i="4"/>
  <c r="X71" i="4"/>
  <c r="X28" i="4"/>
  <c r="X36" i="4" s="1"/>
  <c r="Z34" i="4"/>
  <c r="AA30" i="4"/>
  <c r="Z35" i="4"/>
  <c r="Z49" i="4" s="1"/>
  <c r="W73" i="4"/>
  <c r="V37" i="4"/>
  <c r="V39" i="4" s="1"/>
  <c r="V44" i="4" s="1"/>
  <c r="Y66" i="4"/>
  <c r="Y32" i="4"/>
  <c r="Y26" i="4"/>
  <c r="Z24" i="4"/>
  <c r="Y46" i="4"/>
  <c r="Y27" i="4"/>
  <c r="W69" i="4"/>
  <c r="X68" i="4"/>
  <c r="U44" i="4"/>
  <c r="AA48" i="4"/>
  <c r="Y91" i="1"/>
  <c r="X92" i="1"/>
  <c r="X89" i="1"/>
  <c r="X33" i="1"/>
  <c r="W95" i="1"/>
  <c r="Q87" i="1"/>
  <c r="Q105" i="1"/>
  <c r="U68" i="1"/>
  <c r="U97" i="1" s="1"/>
  <c r="T55" i="1"/>
  <c r="V53" i="1"/>
  <c r="V67" i="1" s="1"/>
  <c r="V52" i="1"/>
  <c r="V66" i="1" s="1"/>
  <c r="T76" i="1"/>
  <c r="T98" i="1"/>
  <c r="S100" i="1"/>
  <c r="V65" i="1"/>
  <c r="U62" i="1"/>
  <c r="U51" i="1"/>
  <c r="V64" i="1" s="1"/>
  <c r="U45" i="1"/>
  <c r="U47" i="1" s="1"/>
  <c r="V96" i="1"/>
  <c r="V50" i="1"/>
  <c r="V63" i="1" s="1"/>
  <c r="V49" i="1"/>
  <c r="X40" i="1"/>
  <c r="X57" i="1"/>
  <c r="W38" i="1"/>
  <c r="Y31" i="1"/>
  <c r="X34" i="1"/>
  <c r="X35" i="1" s="1"/>
  <c r="X44" i="1" s="1"/>
  <c r="X61" i="1" s="1"/>
  <c r="V89" i="8" l="1"/>
  <c r="W90" i="8"/>
  <c r="AB36" i="8"/>
  <c r="AA41" i="8"/>
  <c r="AA42" i="8"/>
  <c r="AA59" i="8" s="1"/>
  <c r="X60" i="8"/>
  <c r="Z82" i="8"/>
  <c r="Y83" i="8"/>
  <c r="Y34" i="8"/>
  <c r="Y43" i="8" s="1"/>
  <c r="Y37" i="8"/>
  <c r="V54" i="8"/>
  <c r="AB58" i="8"/>
  <c r="W86" i="8"/>
  <c r="X51" i="8"/>
  <c r="X65" i="8" s="1"/>
  <c r="X52" i="8"/>
  <c r="X66" i="8" s="1"/>
  <c r="X48" i="8"/>
  <c r="X49" i="8"/>
  <c r="X62" i="8" s="1"/>
  <c r="X87" i="8"/>
  <c r="W44" i="8"/>
  <c r="W46" i="8" s="1"/>
  <c r="X64" i="8"/>
  <c r="W61" i="8"/>
  <c r="W50" i="8"/>
  <c r="X63" i="8" s="1"/>
  <c r="Y85" i="8"/>
  <c r="Z80" i="8"/>
  <c r="AA30" i="8"/>
  <c r="Z56" i="8"/>
  <c r="Z39" i="8"/>
  <c r="Z33" i="8"/>
  <c r="Z32" i="8"/>
  <c r="Q67" i="8"/>
  <c r="Q69" i="8" s="1"/>
  <c r="Q75" i="8" s="1"/>
  <c r="P91" i="8"/>
  <c r="N67" i="7"/>
  <c r="N73" i="7" s="1"/>
  <c r="N86" i="7"/>
  <c r="X88" i="7"/>
  <c r="Y63" i="7"/>
  <c r="Y60" i="7"/>
  <c r="Y64" i="7"/>
  <c r="AA78" i="7"/>
  <c r="AA54" i="7"/>
  <c r="AA32" i="7"/>
  <c r="AA31" i="7"/>
  <c r="AB29" i="7"/>
  <c r="AA37" i="7"/>
  <c r="V85" i="7"/>
  <c r="U42" i="7"/>
  <c r="U44" i="7" s="1"/>
  <c r="U52" i="7" s="1"/>
  <c r="U84" i="7"/>
  <c r="Y62" i="7"/>
  <c r="Y61" i="7"/>
  <c r="X59" i="7"/>
  <c r="V58" i="7"/>
  <c r="X83" i="7"/>
  <c r="Y39" i="7"/>
  <c r="Z35" i="7"/>
  <c r="Y40" i="7"/>
  <c r="Y57" i="7" s="1"/>
  <c r="Z33" i="7"/>
  <c r="Z41" i="7" s="1"/>
  <c r="Z58" i="7" s="1"/>
  <c r="Z56" i="7"/>
  <c r="AA80" i="7"/>
  <c r="Z81" i="7"/>
  <c r="Z51" i="5"/>
  <c r="X42" i="5"/>
  <c r="P53" i="5"/>
  <c r="P59" i="5" s="1"/>
  <c r="Z44" i="5"/>
  <c r="Z26" i="5"/>
  <c r="AA24" i="5"/>
  <c r="Z31" i="5"/>
  <c r="Z27" i="5"/>
  <c r="Z33" i="5"/>
  <c r="Z35" i="5"/>
  <c r="Z48" i="5" s="1"/>
  <c r="AA29" i="5"/>
  <c r="Z34" i="5"/>
  <c r="Z47" i="5" s="1"/>
  <c r="Y49" i="5"/>
  <c r="Y50" i="5"/>
  <c r="Y37" i="5"/>
  <c r="AA46" i="5"/>
  <c r="U55" i="1"/>
  <c r="O74" i="4"/>
  <c r="P53" i="4" s="1"/>
  <c r="Y71" i="4"/>
  <c r="W72" i="4"/>
  <c r="Z66" i="4"/>
  <c r="Z32" i="4"/>
  <c r="Z46" i="4"/>
  <c r="Z27" i="4"/>
  <c r="AA24" i="4"/>
  <c r="Z26" i="4"/>
  <c r="X69" i="4"/>
  <c r="Y68" i="4"/>
  <c r="AA34" i="4"/>
  <c r="AB30" i="4"/>
  <c r="AA35" i="4"/>
  <c r="AA49" i="4" s="1"/>
  <c r="AB48" i="4"/>
  <c r="X50" i="4"/>
  <c r="X73" i="4"/>
  <c r="W37" i="4"/>
  <c r="W39" i="4" s="1"/>
  <c r="Y28" i="4"/>
  <c r="Y36" i="4" s="1"/>
  <c r="X51" i="4"/>
  <c r="X52" i="4"/>
  <c r="Y89" i="1"/>
  <c r="Y33" i="1"/>
  <c r="Y92" i="1"/>
  <c r="Z91" i="1"/>
  <c r="U70" i="1"/>
  <c r="X95" i="1"/>
  <c r="R83" i="1"/>
  <c r="R85" i="1" s="1"/>
  <c r="R87" i="1" s="1"/>
  <c r="V68" i="1"/>
  <c r="V97" i="1" s="1"/>
  <c r="W68" i="1" s="1"/>
  <c r="W97" i="1" s="1"/>
  <c r="X68" i="1" s="1"/>
  <c r="V99" i="1"/>
  <c r="W52" i="1"/>
  <c r="W66" i="1" s="1"/>
  <c r="W53" i="1"/>
  <c r="W67" i="1" s="1"/>
  <c r="T77" i="1"/>
  <c r="U76" i="1"/>
  <c r="U77" i="1" s="1"/>
  <c r="U98" i="1"/>
  <c r="T100" i="1"/>
  <c r="W49" i="1"/>
  <c r="W50" i="1"/>
  <c r="W63" i="1" s="1"/>
  <c r="V51" i="1"/>
  <c r="W64" i="1" s="1"/>
  <c r="W65" i="1"/>
  <c r="V62" i="1"/>
  <c r="V70" i="1" s="1"/>
  <c r="V45" i="1"/>
  <c r="V47" i="1" s="1"/>
  <c r="W96" i="1"/>
  <c r="Y57" i="1"/>
  <c r="Y40" i="1"/>
  <c r="X38" i="1"/>
  <c r="Z31" i="1"/>
  <c r="Y34" i="1"/>
  <c r="Y35" i="1" s="1"/>
  <c r="Y44" i="1" s="1"/>
  <c r="Y61" i="1" s="1"/>
  <c r="W89" i="8" l="1"/>
  <c r="X90" i="8"/>
  <c r="W54" i="8"/>
  <c r="AC58" i="8"/>
  <c r="AA80" i="8"/>
  <c r="AB30" i="8"/>
  <c r="AA56" i="8"/>
  <c r="AA39" i="8"/>
  <c r="AA33" i="8"/>
  <c r="AA32" i="8"/>
  <c r="Q76" i="8"/>
  <c r="Y64" i="8"/>
  <c r="X61" i="8"/>
  <c r="X50" i="8"/>
  <c r="Y63" i="8" s="1"/>
  <c r="AC36" i="8"/>
  <c r="AB41" i="8"/>
  <c r="AB42" i="8"/>
  <c r="AB59" i="8" s="1"/>
  <c r="AA82" i="8"/>
  <c r="Z83" i="8"/>
  <c r="X86" i="8"/>
  <c r="Q88" i="8"/>
  <c r="Z85" i="8"/>
  <c r="Y87" i="8"/>
  <c r="X44" i="8"/>
  <c r="X46" i="8" s="1"/>
  <c r="X54" i="8" s="1"/>
  <c r="Y52" i="8"/>
  <c r="Y66" i="8" s="1"/>
  <c r="Y48" i="8"/>
  <c r="Y49" i="8"/>
  <c r="Y62" i="8" s="1"/>
  <c r="Y51" i="8"/>
  <c r="Y65" i="8" s="1"/>
  <c r="Y60" i="8"/>
  <c r="Z34" i="8"/>
  <c r="Z43" i="8" s="1"/>
  <c r="Z37" i="8"/>
  <c r="N74" i="7"/>
  <c r="N89" i="7"/>
  <c r="O65" i="7"/>
  <c r="Y88" i="7"/>
  <c r="X87" i="7"/>
  <c r="AB80" i="7"/>
  <c r="AA81" i="7"/>
  <c r="Z62" i="7"/>
  <c r="Y59" i="7"/>
  <c r="Z61" i="7"/>
  <c r="AA56" i="7"/>
  <c r="Z63" i="7"/>
  <c r="Z64" i="7"/>
  <c r="Z60" i="7"/>
  <c r="V84" i="7"/>
  <c r="AA33" i="7"/>
  <c r="AA41" i="7" s="1"/>
  <c r="AA58" i="7" s="1"/>
  <c r="AB78" i="7"/>
  <c r="AB54" i="7"/>
  <c r="AB31" i="7"/>
  <c r="AC29" i="7"/>
  <c r="AB37" i="7"/>
  <c r="AB32" i="7"/>
  <c r="Y83" i="7"/>
  <c r="Z39" i="7"/>
  <c r="AA35" i="7"/>
  <c r="Z40" i="7"/>
  <c r="Z57" i="7" s="1"/>
  <c r="W85" i="7"/>
  <c r="V42" i="7"/>
  <c r="V44" i="7" s="1"/>
  <c r="V52" i="7" s="1"/>
  <c r="AA51" i="5"/>
  <c r="AB46" i="5"/>
  <c r="Z37" i="5"/>
  <c r="AA33" i="5"/>
  <c r="AA35" i="5"/>
  <c r="AA48" i="5" s="1"/>
  <c r="AB29" i="5"/>
  <c r="AA34" i="5"/>
  <c r="AA47" i="5" s="1"/>
  <c r="Z50" i="5"/>
  <c r="Z49" i="5"/>
  <c r="Y42" i="5"/>
  <c r="AA44" i="5"/>
  <c r="AA31" i="5"/>
  <c r="AA27" i="5"/>
  <c r="AA26" i="5"/>
  <c r="AB24" i="5"/>
  <c r="P60" i="5"/>
  <c r="P55" i="4"/>
  <c r="P61" i="4" s="1"/>
  <c r="P62" i="4" s="1"/>
  <c r="O75" i="4"/>
  <c r="X72" i="4"/>
  <c r="AA66" i="4"/>
  <c r="AA46" i="4"/>
  <c r="AA32" i="4"/>
  <c r="AA26" i="4"/>
  <c r="AA27" i="4"/>
  <c r="AB24" i="4"/>
  <c r="AC48" i="4"/>
  <c r="Z28" i="4"/>
  <c r="Z36" i="4" s="1"/>
  <c r="Y73" i="4"/>
  <c r="X37" i="4"/>
  <c r="X39" i="4" s="1"/>
  <c r="X44" i="4" s="1"/>
  <c r="AB34" i="4"/>
  <c r="AC30" i="4"/>
  <c r="AB35" i="4"/>
  <c r="AB49" i="4" s="1"/>
  <c r="Y50" i="4"/>
  <c r="Z71" i="4"/>
  <c r="Y51" i="4"/>
  <c r="Y52" i="4"/>
  <c r="W44" i="4"/>
  <c r="Z68" i="4"/>
  <c r="Y69" i="4"/>
  <c r="Z89" i="1"/>
  <c r="Z33" i="1"/>
  <c r="AA91" i="1"/>
  <c r="Z92" i="1"/>
  <c r="Y95" i="1"/>
  <c r="V55" i="1"/>
  <c r="R105" i="1"/>
  <c r="X97" i="1"/>
  <c r="Y68" i="1" s="1"/>
  <c r="X52" i="1"/>
  <c r="X66" i="1" s="1"/>
  <c r="X53" i="1"/>
  <c r="X67" i="1" s="1"/>
  <c r="W99" i="1"/>
  <c r="V76" i="1"/>
  <c r="V98" i="1"/>
  <c r="U100" i="1"/>
  <c r="X49" i="1"/>
  <c r="X50" i="1"/>
  <c r="X63" i="1" s="1"/>
  <c r="W45" i="1"/>
  <c r="W47" i="1" s="1"/>
  <c r="X96" i="1"/>
  <c r="W51" i="1"/>
  <c r="X64" i="1" s="1"/>
  <c r="W62" i="1"/>
  <c r="W70" i="1" s="1"/>
  <c r="X65" i="1"/>
  <c r="Z57" i="1"/>
  <c r="Z40" i="1"/>
  <c r="Y38" i="1"/>
  <c r="AA31" i="1"/>
  <c r="Z34" i="1"/>
  <c r="Z35" i="1" s="1"/>
  <c r="Z44" i="1" s="1"/>
  <c r="Z61" i="1" s="1"/>
  <c r="X89" i="8" l="1"/>
  <c r="Z87" i="8"/>
  <c r="Y44" i="8"/>
  <c r="Y46" i="8" s="1"/>
  <c r="AD58" i="8"/>
  <c r="AA34" i="8"/>
  <c r="AA43" i="8" s="1"/>
  <c r="AA37" i="8"/>
  <c r="Z52" i="8"/>
  <c r="Z66" i="8" s="1"/>
  <c r="Z48" i="8"/>
  <c r="Z49" i="8"/>
  <c r="Z62" i="8" s="1"/>
  <c r="Z51" i="8"/>
  <c r="Z65" i="8" s="1"/>
  <c r="AA85" i="8"/>
  <c r="AC41" i="8"/>
  <c r="AD36" i="8"/>
  <c r="AC42" i="8"/>
  <c r="AC59" i="8" s="1"/>
  <c r="AB80" i="8"/>
  <c r="AC30" i="8"/>
  <c r="AB56" i="8"/>
  <c r="AB39" i="8"/>
  <c r="AB33" i="8"/>
  <c r="AB32" i="8"/>
  <c r="Z60" i="8"/>
  <c r="Y86" i="8"/>
  <c r="Y89" i="8"/>
  <c r="R67" i="8"/>
  <c r="R69" i="8" s="1"/>
  <c r="R75" i="8" s="1"/>
  <c r="Q91" i="8"/>
  <c r="Z64" i="8"/>
  <c r="Y61" i="8"/>
  <c r="Y50" i="8"/>
  <c r="Z63" i="8" s="1"/>
  <c r="AA83" i="8"/>
  <c r="AB82" i="8"/>
  <c r="Y90" i="8"/>
  <c r="O67" i="7"/>
  <c r="O73" i="7" s="1"/>
  <c r="O86" i="7"/>
  <c r="Z88" i="7"/>
  <c r="Z83" i="7"/>
  <c r="AA64" i="7"/>
  <c r="AA63" i="7"/>
  <c r="AA60" i="7"/>
  <c r="AB33" i="7"/>
  <c r="W84" i="7"/>
  <c r="AC78" i="7"/>
  <c r="AC54" i="7"/>
  <c r="AD29" i="7"/>
  <c r="AC37" i="7"/>
  <c r="AC32" i="7"/>
  <c r="AC31" i="7"/>
  <c r="AA62" i="7"/>
  <c r="Z59" i="7"/>
  <c r="AA61" i="7"/>
  <c r="X85" i="7"/>
  <c r="W42" i="7"/>
  <c r="W44" i="7" s="1"/>
  <c r="W52" i="7" s="1"/>
  <c r="AB81" i="7"/>
  <c r="AC80" i="7"/>
  <c r="Y87" i="7"/>
  <c r="AB35" i="7"/>
  <c r="AA39" i="7"/>
  <c r="AA40" i="7"/>
  <c r="AA57" i="7" s="1"/>
  <c r="Y41" i="7"/>
  <c r="AB56" i="7"/>
  <c r="AB51" i="5"/>
  <c r="Z42" i="5"/>
  <c r="AB44" i="5"/>
  <c r="AB31" i="5"/>
  <c r="AB27" i="5"/>
  <c r="AB26" i="5"/>
  <c r="AC24" i="5"/>
  <c r="Q53" i="5"/>
  <c r="Q59" i="5" s="1"/>
  <c r="AA37" i="5"/>
  <c r="AC46" i="5"/>
  <c r="AA49" i="5"/>
  <c r="AA50" i="5"/>
  <c r="AB35" i="5"/>
  <c r="AB48" i="5" s="1"/>
  <c r="AC29" i="5"/>
  <c r="AB33" i="5"/>
  <c r="AB34" i="5"/>
  <c r="AB47" i="5" s="1"/>
  <c r="P74" i="4"/>
  <c r="Z52" i="4"/>
  <c r="Z51" i="4"/>
  <c r="AA68" i="4"/>
  <c r="Z69" i="4"/>
  <c r="Y72" i="4"/>
  <c r="AB66" i="4"/>
  <c r="AB46" i="4"/>
  <c r="AB27" i="4"/>
  <c r="AC24" i="4"/>
  <c r="AB32" i="4"/>
  <c r="AB26" i="4"/>
  <c r="AA28" i="4"/>
  <c r="AA36" i="4" s="1"/>
  <c r="Z50" i="4"/>
  <c r="AA71" i="4"/>
  <c r="Z73" i="4"/>
  <c r="Y37" i="4"/>
  <c r="Y39" i="4" s="1"/>
  <c r="Y44" i="4" s="1"/>
  <c r="AC34" i="4"/>
  <c r="AD30" i="4"/>
  <c r="AC35" i="4"/>
  <c r="AC49" i="4" s="1"/>
  <c r="AD48" i="4"/>
  <c r="AA89" i="1"/>
  <c r="AA33" i="1"/>
  <c r="W55" i="1"/>
  <c r="AB91" i="1"/>
  <c r="AA92" i="1"/>
  <c r="Z95" i="1"/>
  <c r="S83" i="1"/>
  <c r="S85" i="1" s="1"/>
  <c r="S87" i="1" s="1"/>
  <c r="Y53" i="1"/>
  <c r="Y67" i="1" s="1"/>
  <c r="Y52" i="1"/>
  <c r="Y66" i="1" s="1"/>
  <c r="X99" i="1"/>
  <c r="V77" i="1"/>
  <c r="W76" i="1"/>
  <c r="W98" i="1"/>
  <c r="V100" i="1"/>
  <c r="Y50" i="1"/>
  <c r="Y63" i="1" s="1"/>
  <c r="Y49" i="1"/>
  <c r="X45" i="1"/>
  <c r="X47" i="1" s="1"/>
  <c r="Y96" i="1"/>
  <c r="Y65" i="1"/>
  <c r="X51" i="1"/>
  <c r="Y64" i="1" s="1"/>
  <c r="X62" i="1"/>
  <c r="X70" i="1" s="1"/>
  <c r="AA40" i="1"/>
  <c r="AA57" i="1"/>
  <c r="Z38" i="1"/>
  <c r="AB31" i="1"/>
  <c r="AA34" i="1"/>
  <c r="AA35" i="1" s="1"/>
  <c r="AA44" i="1" s="1"/>
  <c r="AA61" i="1" s="1"/>
  <c r="Y54" i="8" l="1"/>
  <c r="R88" i="8"/>
  <c r="S67" i="8" s="1"/>
  <c r="S69" i="8" s="1"/>
  <c r="S75" i="8" s="1"/>
  <c r="Z90" i="8"/>
  <c r="AE58" i="8"/>
  <c r="AA60" i="8"/>
  <c r="AA49" i="8"/>
  <c r="AA62" i="8" s="1"/>
  <c r="AA51" i="8"/>
  <c r="AA65" i="8" s="1"/>
  <c r="AA48" i="8"/>
  <c r="AA52" i="8"/>
  <c r="AA66" i="8" s="1"/>
  <c r="AB83" i="8"/>
  <c r="AC82" i="8"/>
  <c r="AB34" i="8"/>
  <c r="AB43" i="8" s="1"/>
  <c r="AB37" i="8"/>
  <c r="AB85" i="8"/>
  <c r="R76" i="8"/>
  <c r="AC80" i="8"/>
  <c r="AD30" i="8"/>
  <c r="AC56" i="8"/>
  <c r="AC39" i="8"/>
  <c r="AC33" i="8"/>
  <c r="AC32" i="8"/>
  <c r="Z86" i="8"/>
  <c r="AA64" i="8"/>
  <c r="AA90" i="8" s="1"/>
  <c r="Z61" i="8"/>
  <c r="Z50" i="8"/>
  <c r="AA63" i="8" s="1"/>
  <c r="AA87" i="8"/>
  <c r="Z44" i="8"/>
  <c r="Z46" i="8" s="1"/>
  <c r="AD41" i="8"/>
  <c r="AE36" i="8"/>
  <c r="AD42" i="8"/>
  <c r="AD59" i="8" s="1"/>
  <c r="Q53" i="4"/>
  <c r="Q55" i="4" s="1"/>
  <c r="Q61" i="4" s="1"/>
  <c r="Q62" i="4" s="1"/>
  <c r="O74" i="7"/>
  <c r="P65" i="7"/>
  <c r="O89" i="7"/>
  <c r="Z87" i="7"/>
  <c r="AA88" i="7"/>
  <c r="AB39" i="7"/>
  <c r="AC35" i="7"/>
  <c r="AB40" i="7"/>
  <c r="AB57" i="7" s="1"/>
  <c r="AB62" i="7"/>
  <c r="AA59" i="7"/>
  <c r="AB61" i="7"/>
  <c r="AC81" i="7"/>
  <c r="AD80" i="7"/>
  <c r="Y58" i="7"/>
  <c r="AC33" i="7"/>
  <c r="AC41" i="7" s="1"/>
  <c r="AC58" i="7" s="1"/>
  <c r="Y85" i="7"/>
  <c r="X42" i="7"/>
  <c r="X44" i="7" s="1"/>
  <c r="X52" i="7" s="1"/>
  <c r="AA83" i="7"/>
  <c r="X84" i="7"/>
  <c r="AB64" i="7"/>
  <c r="AB63" i="7"/>
  <c r="AB60" i="7"/>
  <c r="AC56" i="7"/>
  <c r="AD78" i="7"/>
  <c r="AD32" i="7"/>
  <c r="AD54" i="7"/>
  <c r="AE29" i="7"/>
  <c r="AD37" i="7"/>
  <c r="AD31" i="7"/>
  <c r="AC51" i="5"/>
  <c r="Q60" i="5"/>
  <c r="AC44" i="5"/>
  <c r="AC31" i="5"/>
  <c r="AC27" i="5"/>
  <c r="AC26" i="5"/>
  <c r="AD24" i="5"/>
  <c r="AB37" i="5"/>
  <c r="AD46" i="5"/>
  <c r="R53" i="5"/>
  <c r="R59" i="5" s="1"/>
  <c r="AA42" i="5"/>
  <c r="AC35" i="5"/>
  <c r="AC48" i="5" s="1"/>
  <c r="AD29" i="5"/>
  <c r="AC33" i="5"/>
  <c r="AC34" i="5"/>
  <c r="AC47" i="5" s="1"/>
  <c r="AB49" i="5"/>
  <c r="AB50" i="5"/>
  <c r="X55" i="1"/>
  <c r="P75" i="4"/>
  <c r="Q74" i="4"/>
  <c r="AA50" i="4"/>
  <c r="Z72" i="4"/>
  <c r="AA73" i="4"/>
  <c r="Z37" i="4"/>
  <c r="Z39" i="4" s="1"/>
  <c r="Z44" i="4" s="1"/>
  <c r="AA52" i="4"/>
  <c r="AA51" i="4"/>
  <c r="AC66" i="4"/>
  <c r="AC46" i="4"/>
  <c r="AC27" i="4"/>
  <c r="AD24" i="4"/>
  <c r="AC26" i="4"/>
  <c r="AC32" i="4"/>
  <c r="AB71" i="4"/>
  <c r="AE30" i="4"/>
  <c r="AD34" i="4"/>
  <c r="AD35" i="4"/>
  <c r="AD49" i="4" s="1"/>
  <c r="AB28" i="4"/>
  <c r="AB36" i="4" s="1"/>
  <c r="AE48" i="4"/>
  <c r="AB68" i="4"/>
  <c r="AA69" i="4"/>
  <c r="AB89" i="1"/>
  <c r="AB33" i="1"/>
  <c r="AB92" i="1"/>
  <c r="AC91" i="1"/>
  <c r="W77" i="1"/>
  <c r="AA95" i="1"/>
  <c r="S105" i="1"/>
  <c r="Z53" i="1"/>
  <c r="Z67" i="1" s="1"/>
  <c r="Z52" i="1"/>
  <c r="Z66" i="1" s="1"/>
  <c r="Y99" i="1"/>
  <c r="Y97" i="1"/>
  <c r="X76" i="1"/>
  <c r="X98" i="1"/>
  <c r="W100" i="1"/>
  <c r="Y45" i="1"/>
  <c r="Y47" i="1" s="1"/>
  <c r="Z96" i="1"/>
  <c r="Z50" i="1"/>
  <c r="Z63" i="1" s="1"/>
  <c r="Z49" i="1"/>
  <c r="Z65" i="1"/>
  <c r="Y62" i="1"/>
  <c r="Y70" i="1" s="1"/>
  <c r="Y51" i="1"/>
  <c r="Z64" i="1" s="1"/>
  <c r="AB57" i="1"/>
  <c r="AB40" i="1"/>
  <c r="AA38" i="1"/>
  <c r="AC31" i="1"/>
  <c r="AB34" i="1"/>
  <c r="AB35" i="1" s="1"/>
  <c r="AB44" i="1" s="1"/>
  <c r="AB61" i="1" s="1"/>
  <c r="R91" i="8" l="1"/>
  <c r="S88" i="8"/>
  <c r="T67" i="8" s="1"/>
  <c r="T69" i="8" s="1"/>
  <c r="T75" i="8" s="1"/>
  <c r="Z54" i="8"/>
  <c r="AB60" i="8"/>
  <c r="AB87" i="8"/>
  <c r="AA44" i="8"/>
  <c r="AA46" i="8" s="1"/>
  <c r="AC34" i="8"/>
  <c r="AC43" i="8" s="1"/>
  <c r="AC37" i="8"/>
  <c r="AD80" i="8"/>
  <c r="AD56" i="8"/>
  <c r="AD39" i="8"/>
  <c r="AD33" i="8"/>
  <c r="AD32" i="8"/>
  <c r="AE30" i="8"/>
  <c r="S76" i="8"/>
  <c r="AC83" i="8"/>
  <c r="AD82" i="8"/>
  <c r="AC85" i="8"/>
  <c r="AA61" i="8"/>
  <c r="AA50" i="8"/>
  <c r="AB63" i="8" s="1"/>
  <c r="AB64" i="8"/>
  <c r="AA86" i="8"/>
  <c r="Z89" i="8"/>
  <c r="AE41" i="8"/>
  <c r="AF36" i="8"/>
  <c r="AE42" i="8"/>
  <c r="AE59" i="8" s="1"/>
  <c r="AF58" i="8"/>
  <c r="AB49" i="8"/>
  <c r="AB62" i="8" s="1"/>
  <c r="AB51" i="8"/>
  <c r="AB65" i="8" s="1"/>
  <c r="AB52" i="8"/>
  <c r="AB66" i="8" s="1"/>
  <c r="AB48" i="8"/>
  <c r="AB90" i="8" s="1"/>
  <c r="R55" i="4"/>
  <c r="R61" i="4" s="1"/>
  <c r="R62" i="4" s="1"/>
  <c r="R53" i="4"/>
  <c r="P67" i="7"/>
  <c r="P73" i="7" s="1"/>
  <c r="P86" i="7"/>
  <c r="AB88" i="7"/>
  <c r="Z85" i="7"/>
  <c r="Y42" i="7"/>
  <c r="Y44" i="7" s="1"/>
  <c r="Y52" i="7" s="1"/>
  <c r="Y84" i="7"/>
  <c r="AC64" i="7"/>
  <c r="AC60" i="7"/>
  <c r="AC63" i="7"/>
  <c r="AA87" i="7"/>
  <c r="AB59" i="7"/>
  <c r="AC62" i="7"/>
  <c r="AC61" i="7"/>
  <c r="AD35" i="7"/>
  <c r="AC39" i="7"/>
  <c r="AC40" i="7"/>
  <c r="AC57" i="7" s="1"/>
  <c r="AB83" i="7"/>
  <c r="AE78" i="7"/>
  <c r="AE54" i="7"/>
  <c r="AE32" i="7"/>
  <c r="AE31" i="7"/>
  <c r="AF29" i="7"/>
  <c r="AE37" i="7"/>
  <c r="AD33" i="7"/>
  <c r="AD41" i="7" s="1"/>
  <c r="AD58" i="7" s="1"/>
  <c r="AD81" i="7"/>
  <c r="AE80" i="7"/>
  <c r="AD56" i="7"/>
  <c r="AD51" i="5"/>
  <c r="AC49" i="5"/>
  <c r="AC50" i="5"/>
  <c r="AE46" i="5"/>
  <c r="AC37" i="5"/>
  <c r="AC42" i="5" s="1"/>
  <c r="AD35" i="5"/>
  <c r="AD48" i="5" s="1"/>
  <c r="AE29" i="5"/>
  <c r="AD33" i="5"/>
  <c r="AD34" i="5"/>
  <c r="AD47" i="5" s="1"/>
  <c r="AD44" i="5"/>
  <c r="AE24" i="5"/>
  <c r="AD31" i="5"/>
  <c r="AD27" i="5"/>
  <c r="AD26" i="5"/>
  <c r="AB42" i="5"/>
  <c r="R60" i="5"/>
  <c r="Q75" i="4"/>
  <c r="R74" i="4"/>
  <c r="AC28" i="4"/>
  <c r="AC36" i="4" s="1"/>
  <c r="AA72" i="4"/>
  <c r="AC68" i="4"/>
  <c r="AB69" i="4"/>
  <c r="AF48" i="4"/>
  <c r="AB73" i="4"/>
  <c r="AA37" i="4"/>
  <c r="AA39" i="4" s="1"/>
  <c r="AF30" i="4"/>
  <c r="AE34" i="4"/>
  <c r="AE35" i="4"/>
  <c r="AE49" i="4" s="1"/>
  <c r="AB52" i="4"/>
  <c r="AB51" i="4"/>
  <c r="AD66" i="4"/>
  <c r="AD46" i="4"/>
  <c r="AD26" i="4"/>
  <c r="AE24" i="4"/>
  <c r="AD32" i="4"/>
  <c r="AD27" i="4"/>
  <c r="AC71" i="4"/>
  <c r="AB50" i="4"/>
  <c r="AC89" i="1"/>
  <c r="AC33" i="1"/>
  <c r="AC92" i="1"/>
  <c r="AD91" i="1"/>
  <c r="AB95" i="1"/>
  <c r="T83" i="1"/>
  <c r="T85" i="1" s="1"/>
  <c r="Z68" i="1"/>
  <c r="Z97" i="1" s="1"/>
  <c r="Y55" i="1"/>
  <c r="Z99" i="1"/>
  <c r="AA53" i="1"/>
  <c r="AA67" i="1" s="1"/>
  <c r="AA52" i="1"/>
  <c r="AA66" i="1" s="1"/>
  <c r="Y76" i="1"/>
  <c r="X77" i="1"/>
  <c r="Y77" i="1"/>
  <c r="Y98" i="1"/>
  <c r="X100" i="1"/>
  <c r="AA50" i="1"/>
  <c r="AA63" i="1" s="1"/>
  <c r="AA49" i="1"/>
  <c r="Z45" i="1"/>
  <c r="Z47" i="1" s="1"/>
  <c r="AA96" i="1"/>
  <c r="AA65" i="1"/>
  <c r="Z62" i="1"/>
  <c r="Z51" i="1"/>
  <c r="AA64" i="1" s="1"/>
  <c r="AC57" i="1"/>
  <c r="AC40" i="1"/>
  <c r="AB38" i="1"/>
  <c r="AD31" i="1"/>
  <c r="AC34" i="1"/>
  <c r="AC35" i="1" s="1"/>
  <c r="AC44" i="1" s="1"/>
  <c r="AC61" i="1" s="1"/>
  <c r="S91" i="8" l="1"/>
  <c r="T76" i="8"/>
  <c r="AF41" i="8"/>
  <c r="AG36" i="8"/>
  <c r="AF42" i="8"/>
  <c r="AF59" i="8" s="1"/>
  <c r="AE80" i="8"/>
  <c r="AE33" i="8"/>
  <c r="AE32" i="8"/>
  <c r="AE56" i="8"/>
  <c r="AF30" i="8"/>
  <c r="AE39" i="8"/>
  <c r="AC51" i="8"/>
  <c r="AC65" i="8" s="1"/>
  <c r="AC52" i="8"/>
  <c r="AC66" i="8" s="1"/>
  <c r="AC48" i="8"/>
  <c r="AC49" i="8"/>
  <c r="AC62" i="8" s="1"/>
  <c r="AB86" i="8"/>
  <c r="AC64" i="8"/>
  <c r="AC90" i="8" s="1"/>
  <c r="AB50" i="8"/>
  <c r="AC63" i="8" s="1"/>
  <c r="AB61" i="8"/>
  <c r="AG58" i="8"/>
  <c r="AA89" i="8"/>
  <c r="AC60" i="8"/>
  <c r="AC87" i="8"/>
  <c r="AB44" i="8"/>
  <c r="AB46" i="8" s="1"/>
  <c r="AD85" i="8"/>
  <c r="AA54" i="8"/>
  <c r="T88" i="8"/>
  <c r="AD34" i="8"/>
  <c r="AD43" i="8" s="1"/>
  <c r="AD37" i="8"/>
  <c r="AD83" i="8"/>
  <c r="AE82" i="8"/>
  <c r="R75" i="4"/>
  <c r="S53" i="4"/>
  <c r="P74" i="7"/>
  <c r="Q65" i="7"/>
  <c r="P89" i="7"/>
  <c r="AC88" i="7"/>
  <c r="AF78" i="7"/>
  <c r="AF54" i="7"/>
  <c r="AG29" i="7"/>
  <c r="AF37" i="7"/>
  <c r="AF32" i="7"/>
  <c r="AF31" i="7"/>
  <c r="AB87" i="7"/>
  <c r="AE33" i="7"/>
  <c r="AE56" i="7"/>
  <c r="Z84" i="7"/>
  <c r="AF80" i="7"/>
  <c r="AE81" i="7"/>
  <c r="AE35" i="7"/>
  <c r="AD39" i="7"/>
  <c r="AD40" i="7"/>
  <c r="AD57" i="7" s="1"/>
  <c r="AB41" i="7"/>
  <c r="AA85" i="7"/>
  <c r="Z42" i="7"/>
  <c r="Z44" i="7" s="1"/>
  <c r="Z52" i="7" s="1"/>
  <c r="AD64" i="7"/>
  <c r="AD60" i="7"/>
  <c r="AD63" i="7"/>
  <c r="AC83" i="7"/>
  <c r="AC59" i="7"/>
  <c r="AD61" i="7"/>
  <c r="AD62" i="7"/>
  <c r="AE51" i="5"/>
  <c r="S53" i="5"/>
  <c r="S59" i="5" s="1"/>
  <c r="AD49" i="5"/>
  <c r="AD50" i="5"/>
  <c r="AF46" i="5"/>
  <c r="AD37" i="5"/>
  <c r="AE35" i="5"/>
  <c r="AE48" i="5" s="1"/>
  <c r="AF29" i="5"/>
  <c r="AE33" i="5"/>
  <c r="AF51" i="5" s="1"/>
  <c r="AE34" i="5"/>
  <c r="AE47" i="5" s="1"/>
  <c r="AE44" i="5"/>
  <c r="AF24" i="5"/>
  <c r="AE31" i="5"/>
  <c r="AE27" i="5"/>
  <c r="AE26" i="5"/>
  <c r="S55" i="4"/>
  <c r="S61" i="4" s="1"/>
  <c r="S62" i="4" s="1"/>
  <c r="AA44" i="4"/>
  <c r="AD68" i="4"/>
  <c r="AC69" i="4"/>
  <c r="AE46" i="4"/>
  <c r="AE32" i="4"/>
  <c r="AE66" i="4"/>
  <c r="AF24" i="4"/>
  <c r="AE27" i="4"/>
  <c r="AE26" i="4"/>
  <c r="AD71" i="4"/>
  <c r="AC73" i="4"/>
  <c r="AB37" i="4"/>
  <c r="AB39" i="4" s="1"/>
  <c r="AC50" i="4"/>
  <c r="AF34" i="4"/>
  <c r="AG30" i="4"/>
  <c r="AF35" i="4"/>
  <c r="AF49" i="4" s="1"/>
  <c r="AB72" i="4"/>
  <c r="AC51" i="4"/>
  <c r="AC52" i="4"/>
  <c r="AD28" i="4"/>
  <c r="AD36" i="4" s="1"/>
  <c r="AG48" i="4"/>
  <c r="AE91" i="1"/>
  <c r="AD92" i="1"/>
  <c r="AA99" i="1"/>
  <c r="AD89" i="1"/>
  <c r="AD33" i="1"/>
  <c r="Z55" i="1"/>
  <c r="Z70" i="1"/>
  <c r="AC95" i="1"/>
  <c r="T87" i="1"/>
  <c r="T105" i="1"/>
  <c r="AA68" i="1"/>
  <c r="AA97" i="1" s="1"/>
  <c r="AB52" i="1"/>
  <c r="AB66" i="1" s="1"/>
  <c r="AB53" i="1"/>
  <c r="AB67" i="1" s="1"/>
  <c r="Z76" i="1"/>
  <c r="Z98" i="1"/>
  <c r="Y100" i="1"/>
  <c r="AB50" i="1"/>
  <c r="AB63" i="1" s="1"/>
  <c r="AB49" i="1"/>
  <c r="AA45" i="1"/>
  <c r="AA47" i="1" s="1"/>
  <c r="AB96" i="1"/>
  <c r="AB65" i="1"/>
  <c r="AA62" i="1"/>
  <c r="AA70" i="1" s="1"/>
  <c r="AA51" i="1"/>
  <c r="AB64" i="1" s="1"/>
  <c r="AD40" i="1"/>
  <c r="AD57" i="1"/>
  <c r="AC38" i="1"/>
  <c r="AE31" i="1"/>
  <c r="AD34" i="1"/>
  <c r="AD35" i="1" s="1"/>
  <c r="AD44" i="1" s="1"/>
  <c r="AD61" i="1" s="1"/>
  <c r="U67" i="8" l="1"/>
  <c r="U69" i="8" s="1"/>
  <c r="U75" i="8" s="1"/>
  <c r="T91" i="8"/>
  <c r="AB89" i="8"/>
  <c r="AC86" i="8"/>
  <c r="AD60" i="8"/>
  <c r="AE85" i="8"/>
  <c r="AD64" i="8"/>
  <c r="AC61" i="8"/>
  <c r="AC50" i="8"/>
  <c r="AD63" i="8" s="1"/>
  <c r="AF80" i="8"/>
  <c r="AF32" i="8"/>
  <c r="AG30" i="8"/>
  <c r="AF56" i="8"/>
  <c r="AF39" i="8"/>
  <c r="AF33" i="8"/>
  <c r="AB54" i="8"/>
  <c r="AF82" i="8"/>
  <c r="AE83" i="8"/>
  <c r="AE37" i="8"/>
  <c r="AE34" i="8"/>
  <c r="AE43" i="8" s="1"/>
  <c r="AD51" i="8"/>
  <c r="AD65" i="8" s="1"/>
  <c r="AD52" i="8"/>
  <c r="AD66" i="8" s="1"/>
  <c r="AD48" i="8"/>
  <c r="AD90" i="8" s="1"/>
  <c r="AD49" i="8"/>
  <c r="AD62" i="8" s="1"/>
  <c r="AD87" i="8"/>
  <c r="AC44" i="8"/>
  <c r="AC46" i="8" s="1"/>
  <c r="AC54" i="8" s="1"/>
  <c r="AH36" i="8"/>
  <c r="AG41" i="8"/>
  <c r="AG42" i="8"/>
  <c r="AG59" i="8" s="1"/>
  <c r="AH58" i="8"/>
  <c r="Q67" i="7"/>
  <c r="Q73" i="7" s="1"/>
  <c r="Q86" i="7"/>
  <c r="AD88" i="7"/>
  <c r="AC87" i="7"/>
  <c r="AA84" i="7"/>
  <c r="AB58" i="7"/>
  <c r="AG78" i="7"/>
  <c r="AG54" i="7"/>
  <c r="AH29" i="7"/>
  <c r="AG37" i="7"/>
  <c r="AG32" i="7"/>
  <c r="AG31" i="7"/>
  <c r="AF33" i="7"/>
  <c r="AF41" i="7" s="1"/>
  <c r="AF58" i="7" s="1"/>
  <c r="AF56" i="7"/>
  <c r="AF35" i="7"/>
  <c r="AE39" i="7"/>
  <c r="AE40" i="7"/>
  <c r="AE57" i="7" s="1"/>
  <c r="AB85" i="7"/>
  <c r="AA42" i="7"/>
  <c r="AA44" i="7" s="1"/>
  <c r="AA52" i="7" s="1"/>
  <c r="AD59" i="7"/>
  <c r="AE61" i="7"/>
  <c r="AE62" i="7"/>
  <c r="AE64" i="7"/>
  <c r="AE60" i="7"/>
  <c r="AE63" i="7"/>
  <c r="AD83" i="7"/>
  <c r="AG80" i="7"/>
  <c r="AF81" i="7"/>
  <c r="S60" i="5"/>
  <c r="AD42" i="5"/>
  <c r="AF44" i="5"/>
  <c r="AF31" i="5"/>
  <c r="AF27" i="5"/>
  <c r="AF26" i="5"/>
  <c r="AG24" i="5"/>
  <c r="AF33" i="5"/>
  <c r="AF35" i="5"/>
  <c r="AF48" i="5" s="1"/>
  <c r="AG29" i="5"/>
  <c r="AF34" i="5"/>
  <c r="AF47" i="5" s="1"/>
  <c r="AE50" i="5"/>
  <c r="AE49" i="5"/>
  <c r="AG46" i="5"/>
  <c r="AE37" i="5"/>
  <c r="S74" i="4"/>
  <c r="AE71" i="4"/>
  <c r="AG34" i="4"/>
  <c r="AH30" i="4"/>
  <c r="AG35" i="4"/>
  <c r="AG49" i="4" s="1"/>
  <c r="AD69" i="4"/>
  <c r="AE68" i="4"/>
  <c r="AH48" i="4"/>
  <c r="AE28" i="4"/>
  <c r="AE36" i="4" s="1"/>
  <c r="AF66" i="4"/>
  <c r="AF46" i="4"/>
  <c r="AG24" i="4"/>
  <c r="AF32" i="4"/>
  <c r="AF27" i="4"/>
  <c r="AF26" i="4"/>
  <c r="AD52" i="4"/>
  <c r="AD51" i="4"/>
  <c r="AB44" i="4"/>
  <c r="AD50" i="4"/>
  <c r="AC72" i="4"/>
  <c r="AD73" i="4"/>
  <c r="AC37" i="4"/>
  <c r="AC39" i="4" s="1"/>
  <c r="AC44" i="4" s="1"/>
  <c r="AE89" i="1"/>
  <c r="AE33" i="1"/>
  <c r="AA55" i="1"/>
  <c r="AF91" i="1"/>
  <c r="AE92" i="1"/>
  <c r="AD95" i="1"/>
  <c r="U83" i="1"/>
  <c r="U85" i="1" s="1"/>
  <c r="U87" i="1" s="1"/>
  <c r="AB68" i="1"/>
  <c r="AB97" i="1" s="1"/>
  <c r="AC68" i="1" s="1"/>
  <c r="AB99" i="1"/>
  <c r="AC52" i="1"/>
  <c r="AC66" i="1" s="1"/>
  <c r="AC53" i="1"/>
  <c r="AC67" i="1" s="1"/>
  <c r="AA76" i="1"/>
  <c r="Z77" i="1"/>
  <c r="AA77" i="1" s="1"/>
  <c r="AA98" i="1"/>
  <c r="Z100" i="1"/>
  <c r="AB51" i="1"/>
  <c r="AC64" i="1" s="1"/>
  <c r="AC65" i="1"/>
  <c r="AB62" i="1"/>
  <c r="AC50" i="1"/>
  <c r="AC63" i="1" s="1"/>
  <c r="AC49" i="1"/>
  <c r="AB45" i="1"/>
  <c r="AB47" i="1" s="1"/>
  <c r="AB55" i="1" s="1"/>
  <c r="AC96" i="1"/>
  <c r="AE57" i="1"/>
  <c r="AE40" i="1"/>
  <c r="AD38" i="1"/>
  <c r="AF31" i="1"/>
  <c r="AE34" i="1"/>
  <c r="AE35" i="1" s="1"/>
  <c r="AE44" i="1" s="1"/>
  <c r="AE61" i="1" s="1"/>
  <c r="AE64" i="8" l="1"/>
  <c r="AD61" i="8"/>
  <c r="AD50" i="8"/>
  <c r="AE63" i="8" s="1"/>
  <c r="AE87" i="8"/>
  <c r="AD44" i="8"/>
  <c r="AD46" i="8" s="1"/>
  <c r="AD86" i="8"/>
  <c r="AF37" i="8"/>
  <c r="AF34" i="8"/>
  <c r="AF43" i="8" s="1"/>
  <c r="AC89" i="8"/>
  <c r="AD89" i="8" s="1"/>
  <c r="AG82" i="8"/>
  <c r="AF83" i="8"/>
  <c r="AI58" i="8"/>
  <c r="AE60" i="8"/>
  <c r="AI36" i="8"/>
  <c r="AH41" i="8"/>
  <c r="AH42" i="8"/>
  <c r="AH59" i="8" s="1"/>
  <c r="AE51" i="8"/>
  <c r="AE65" i="8" s="1"/>
  <c r="AE52" i="8"/>
  <c r="AE66" i="8" s="1"/>
  <c r="AE48" i="8"/>
  <c r="AE49" i="8"/>
  <c r="AE62" i="8" s="1"/>
  <c r="AF85" i="8"/>
  <c r="U76" i="8"/>
  <c r="AG80" i="8"/>
  <c r="AH30" i="8"/>
  <c r="AG56" i="8"/>
  <c r="AG39" i="8"/>
  <c r="AG33" i="8"/>
  <c r="AG32" i="8"/>
  <c r="U88" i="8"/>
  <c r="S75" i="4"/>
  <c r="T53" i="4"/>
  <c r="R65" i="7"/>
  <c r="Q89" i="7"/>
  <c r="Q74" i="7"/>
  <c r="AE88" i="7"/>
  <c r="AE83" i="7"/>
  <c r="AB84" i="7"/>
  <c r="AH78" i="7"/>
  <c r="AH54" i="7"/>
  <c r="AH37" i="7"/>
  <c r="AH32" i="7"/>
  <c r="AH31" i="7"/>
  <c r="AI29" i="7"/>
  <c r="AH80" i="7"/>
  <c r="AG81" i="7"/>
  <c r="AG56" i="7"/>
  <c r="AG35" i="7"/>
  <c r="AF39" i="7"/>
  <c r="AF40" i="7"/>
  <c r="AF57" i="7" s="1"/>
  <c r="AF64" i="7"/>
  <c r="AF60" i="7"/>
  <c r="AF63" i="7"/>
  <c r="AG33" i="7"/>
  <c r="AG41" i="7" s="1"/>
  <c r="AG58" i="7" s="1"/>
  <c r="AF61" i="7"/>
  <c r="AE59" i="7"/>
  <c r="AF62" i="7"/>
  <c r="AC85" i="7"/>
  <c r="AB42" i="7"/>
  <c r="AB44" i="7" s="1"/>
  <c r="AB52" i="7" s="1"/>
  <c r="AD87" i="7"/>
  <c r="AG51" i="5"/>
  <c r="T53" i="5"/>
  <c r="T59" i="5" s="1"/>
  <c r="AE42" i="5"/>
  <c r="AF50" i="5"/>
  <c r="AF49" i="5"/>
  <c r="AG44" i="5"/>
  <c r="AG31" i="5"/>
  <c r="AG27" i="5"/>
  <c r="AG26" i="5"/>
  <c r="AH24" i="5"/>
  <c r="AG33" i="5"/>
  <c r="AG35" i="5"/>
  <c r="AG48" i="5" s="1"/>
  <c r="AH29" i="5"/>
  <c r="AG34" i="5"/>
  <c r="AG47" i="5" s="1"/>
  <c r="AH46" i="5"/>
  <c r="AF37" i="5"/>
  <c r="T55" i="4"/>
  <c r="T61" i="4" s="1"/>
  <c r="T62" i="4" s="1"/>
  <c r="AI30" i="4"/>
  <c r="AH34" i="4"/>
  <c r="AH35" i="4"/>
  <c r="AH49" i="4" s="1"/>
  <c r="AE73" i="4"/>
  <c r="AD37" i="4"/>
  <c r="AD39" i="4" s="1"/>
  <c r="AD44" i="4" s="1"/>
  <c r="AE69" i="4"/>
  <c r="AF68" i="4"/>
  <c r="AD72" i="4"/>
  <c r="AE50" i="4"/>
  <c r="AF71" i="4"/>
  <c r="AE51" i="4"/>
  <c r="AE52" i="4"/>
  <c r="AF28" i="4"/>
  <c r="AF36" i="4" s="1"/>
  <c r="AI48" i="4"/>
  <c r="AG66" i="4"/>
  <c r="AG46" i="4"/>
  <c r="AG32" i="4"/>
  <c r="AH24" i="4"/>
  <c r="AG27" i="4"/>
  <c r="AG26" i="4"/>
  <c r="AF92" i="1"/>
  <c r="AG91" i="1"/>
  <c r="AF89" i="1"/>
  <c r="AF33" i="1"/>
  <c r="AB70" i="1"/>
  <c r="AB76" i="1" s="1"/>
  <c r="AE95" i="1"/>
  <c r="U105" i="1"/>
  <c r="AC97" i="1"/>
  <c r="AD68" i="1" s="1"/>
  <c r="AD53" i="1"/>
  <c r="AD67" i="1" s="1"/>
  <c r="AD52" i="1"/>
  <c r="AD66" i="1" s="1"/>
  <c r="AC99" i="1"/>
  <c r="AB98" i="1"/>
  <c r="AA100" i="1"/>
  <c r="AC45" i="1"/>
  <c r="AC47" i="1" s="1"/>
  <c r="AD96" i="1"/>
  <c r="AC70" i="1"/>
  <c r="AC51" i="1"/>
  <c r="AD64" i="1" s="1"/>
  <c r="AD65" i="1"/>
  <c r="AC62" i="1"/>
  <c r="AD49" i="1"/>
  <c r="AD50" i="1"/>
  <c r="AD63" i="1" s="1"/>
  <c r="AF57" i="1"/>
  <c r="AF40" i="1"/>
  <c r="AE38" i="1"/>
  <c r="AG31" i="1"/>
  <c r="AF34" i="1"/>
  <c r="AF35" i="1" s="1"/>
  <c r="AF44" i="1" s="1"/>
  <c r="AF61" i="1" s="1"/>
  <c r="AE90" i="8" l="1"/>
  <c r="AD54" i="8"/>
  <c r="AJ58" i="8"/>
  <c r="AG85" i="8"/>
  <c r="AJ36" i="8"/>
  <c r="AI41" i="8"/>
  <c r="AI42" i="8"/>
  <c r="AI59" i="8" s="1"/>
  <c r="V67" i="8"/>
  <c r="V69" i="8" s="1"/>
  <c r="V75" i="8" s="1"/>
  <c r="U91" i="8"/>
  <c r="AF87" i="8"/>
  <c r="AE44" i="8"/>
  <c r="AE46" i="8" s="1"/>
  <c r="AG34" i="8"/>
  <c r="AG43" i="8" s="1"/>
  <c r="AG37" i="8"/>
  <c r="AF60" i="8"/>
  <c r="AF51" i="8"/>
  <c r="AF65" i="8" s="1"/>
  <c r="AF52" i="8"/>
  <c r="AF66" i="8" s="1"/>
  <c r="AF48" i="8"/>
  <c r="AF49" i="8"/>
  <c r="AF62" i="8" s="1"/>
  <c r="AH82" i="8"/>
  <c r="AG83" i="8"/>
  <c r="AF64" i="8"/>
  <c r="AE61" i="8"/>
  <c r="AE50" i="8"/>
  <c r="AF63" i="8" s="1"/>
  <c r="AH80" i="8"/>
  <c r="AI30" i="8"/>
  <c r="AH56" i="8"/>
  <c r="AH39" i="8"/>
  <c r="AH33" i="8"/>
  <c r="AH32" i="8"/>
  <c r="AE86" i="8"/>
  <c r="R67" i="7"/>
  <c r="R73" i="7" s="1"/>
  <c r="R86" i="7"/>
  <c r="AF88" i="7"/>
  <c r="AE87" i="7"/>
  <c r="AI54" i="7"/>
  <c r="AI78" i="7"/>
  <c r="AI32" i="7"/>
  <c r="AI31" i="7"/>
  <c r="AJ29" i="7"/>
  <c r="AI37" i="7"/>
  <c r="AF83" i="7"/>
  <c r="AG62" i="7"/>
  <c r="AG61" i="7"/>
  <c r="AF59" i="7"/>
  <c r="AC84" i="7"/>
  <c r="AH56" i="7"/>
  <c r="AG39" i="7"/>
  <c r="AH35" i="7"/>
  <c r="AG40" i="7"/>
  <c r="AG57" i="7" s="1"/>
  <c r="AE41" i="7"/>
  <c r="AH33" i="7"/>
  <c r="AD85" i="7"/>
  <c r="AC42" i="7"/>
  <c r="AC44" i="7" s="1"/>
  <c r="AC52" i="7" s="1"/>
  <c r="AG63" i="7"/>
  <c r="AG60" i="7"/>
  <c r="AG64" i="7"/>
  <c r="AI80" i="7"/>
  <c r="AH81" i="7"/>
  <c r="T74" i="4"/>
  <c r="AH51" i="5"/>
  <c r="T60" i="5"/>
  <c r="U53" i="5"/>
  <c r="U59" i="5" s="1"/>
  <c r="AG37" i="5"/>
  <c r="AI46" i="5"/>
  <c r="AG49" i="5"/>
  <c r="AG50" i="5"/>
  <c r="AF42" i="5"/>
  <c r="AH44" i="5"/>
  <c r="AH26" i="5"/>
  <c r="AI24" i="5"/>
  <c r="AH31" i="5"/>
  <c r="AH27" i="5"/>
  <c r="AH33" i="5"/>
  <c r="AH35" i="5"/>
  <c r="AH48" i="5" s="1"/>
  <c r="AI29" i="5"/>
  <c r="AH34" i="5"/>
  <c r="AH47" i="5" s="1"/>
  <c r="AG71" i="4"/>
  <c r="AF51" i="4"/>
  <c r="AF52" i="4"/>
  <c r="AF73" i="4"/>
  <c r="AE37" i="4"/>
  <c r="AE39" i="4" s="1"/>
  <c r="AE44" i="4" s="1"/>
  <c r="AF50" i="4"/>
  <c r="AJ48" i="4"/>
  <c r="AG28" i="4"/>
  <c r="AG36" i="4" s="1"/>
  <c r="AI34" i="4"/>
  <c r="AJ30" i="4"/>
  <c r="AI35" i="4"/>
  <c r="AI49" i="4" s="1"/>
  <c r="AH66" i="4"/>
  <c r="AH32" i="4"/>
  <c r="AH27" i="4"/>
  <c r="AH26" i="4"/>
  <c r="AH46" i="4"/>
  <c r="AI24" i="4"/>
  <c r="AE72" i="4"/>
  <c r="AF69" i="4"/>
  <c r="AG68" i="4"/>
  <c r="AG89" i="1"/>
  <c r="AG33" i="1"/>
  <c r="AD97" i="1"/>
  <c r="AE68" i="1" s="1"/>
  <c r="AF95" i="1"/>
  <c r="AH91" i="1"/>
  <c r="AG92" i="1"/>
  <c r="AC55" i="1"/>
  <c r="V83" i="1"/>
  <c r="V85" i="1" s="1"/>
  <c r="AE52" i="1"/>
  <c r="AE66" i="1" s="1"/>
  <c r="AE53" i="1"/>
  <c r="AE67" i="1" s="1"/>
  <c r="AD99" i="1"/>
  <c r="AB77" i="1"/>
  <c r="AC76" i="1"/>
  <c r="AC98" i="1"/>
  <c r="AB100" i="1"/>
  <c r="AE65" i="1"/>
  <c r="AD51" i="1"/>
  <c r="AE64" i="1" s="1"/>
  <c r="AD62" i="1"/>
  <c r="AD70" i="1" s="1"/>
  <c r="AD45" i="1"/>
  <c r="AD47" i="1" s="1"/>
  <c r="AE96" i="1"/>
  <c r="AE50" i="1"/>
  <c r="AE63" i="1" s="1"/>
  <c r="AE49" i="1"/>
  <c r="AG40" i="1"/>
  <c r="AG57" i="1"/>
  <c r="AF38" i="1"/>
  <c r="AH31" i="1"/>
  <c r="AG34" i="1"/>
  <c r="AG35" i="1" s="1"/>
  <c r="AG44" i="1" s="1"/>
  <c r="AG61" i="1" s="1"/>
  <c r="V88" i="8" l="1"/>
  <c r="V91" i="8" s="1"/>
  <c r="AF90" i="8"/>
  <c r="AE89" i="8"/>
  <c r="AG64" i="8"/>
  <c r="AF61" i="8"/>
  <c r="AF50" i="8"/>
  <c r="AG63" i="8" s="1"/>
  <c r="AF86" i="8"/>
  <c r="AE54" i="8"/>
  <c r="AK58" i="8"/>
  <c r="AG87" i="8"/>
  <c r="AF44" i="8"/>
  <c r="AF46" i="8" s="1"/>
  <c r="AK36" i="8"/>
  <c r="AJ41" i="8"/>
  <c r="AJ42" i="8"/>
  <c r="AJ59" i="8" s="1"/>
  <c r="AH34" i="8"/>
  <c r="AH43" i="8" s="1"/>
  <c r="AH37" i="8"/>
  <c r="AH85" i="8"/>
  <c r="AG52" i="8"/>
  <c r="AG66" i="8" s="1"/>
  <c r="AG48" i="8"/>
  <c r="AG49" i="8"/>
  <c r="AG62" i="8" s="1"/>
  <c r="AG51" i="8"/>
  <c r="AG65" i="8" s="1"/>
  <c r="AG60" i="8"/>
  <c r="AI82" i="8"/>
  <c r="AH83" i="8"/>
  <c r="W67" i="8"/>
  <c r="W69" i="8" s="1"/>
  <c r="W75" i="8" s="1"/>
  <c r="AI80" i="8"/>
  <c r="AJ30" i="8"/>
  <c r="AI56" i="8"/>
  <c r="AI39" i="8"/>
  <c r="AI33" i="8"/>
  <c r="AI32" i="8"/>
  <c r="V76" i="8"/>
  <c r="U55" i="4"/>
  <c r="U61" i="4" s="1"/>
  <c r="U62" i="4" s="1"/>
  <c r="U53" i="4"/>
  <c r="S86" i="7"/>
  <c r="R89" i="7"/>
  <c r="S65" i="7"/>
  <c r="S67" i="7" s="1"/>
  <c r="S73" i="7" s="1"/>
  <c r="R74" i="7"/>
  <c r="AH62" i="7"/>
  <c r="AG59" i="7"/>
  <c r="AH61" i="7"/>
  <c r="AE58" i="7"/>
  <c r="AI33" i="7"/>
  <c r="AI41" i="7" s="1"/>
  <c r="AI58" i="7" s="1"/>
  <c r="AJ80" i="7"/>
  <c r="AI81" i="7"/>
  <c r="AH63" i="7"/>
  <c r="AH64" i="7"/>
  <c r="AH60" i="7"/>
  <c r="AD84" i="7"/>
  <c r="AH39" i="7"/>
  <c r="AI35" i="7"/>
  <c r="AH40" i="7"/>
  <c r="AH57" i="7" s="1"/>
  <c r="AJ78" i="7"/>
  <c r="AJ54" i="7"/>
  <c r="AJ31" i="7"/>
  <c r="AJ37" i="7"/>
  <c r="AK29" i="7"/>
  <c r="AJ32" i="7"/>
  <c r="AI56" i="7"/>
  <c r="AG83" i="7"/>
  <c r="AF87" i="7"/>
  <c r="AE85" i="7"/>
  <c r="AD42" i="7"/>
  <c r="AD44" i="7" s="1"/>
  <c r="AD52" i="7" s="1"/>
  <c r="AG88" i="7"/>
  <c r="AI51" i="5"/>
  <c r="T75" i="4"/>
  <c r="U60" i="5"/>
  <c r="AI33" i="5"/>
  <c r="AI35" i="5"/>
  <c r="AI48" i="5" s="1"/>
  <c r="AJ29" i="5"/>
  <c r="AI34" i="5"/>
  <c r="AI47" i="5" s="1"/>
  <c r="AJ46" i="5"/>
  <c r="AH37" i="5"/>
  <c r="AI44" i="5"/>
  <c r="AI31" i="5"/>
  <c r="AI27" i="5"/>
  <c r="AI26" i="5"/>
  <c r="AJ24" i="5"/>
  <c r="AG42" i="5"/>
  <c r="AH50" i="5"/>
  <c r="AH49" i="5"/>
  <c r="AE97" i="1"/>
  <c r="AI66" i="4"/>
  <c r="AI46" i="4"/>
  <c r="AI32" i="4"/>
  <c r="AI26" i="4"/>
  <c r="AI27" i="4"/>
  <c r="AJ24" i="4"/>
  <c r="AG69" i="4"/>
  <c r="AH68" i="4"/>
  <c r="AJ34" i="4"/>
  <c r="AK30" i="4"/>
  <c r="AJ35" i="4"/>
  <c r="AJ49" i="4" s="1"/>
  <c r="AK48" i="4"/>
  <c r="AG73" i="4"/>
  <c r="AF37" i="4"/>
  <c r="AF39" i="4" s="1"/>
  <c r="AF44" i="4" s="1"/>
  <c r="AH28" i="4"/>
  <c r="AH36" i="4" s="1"/>
  <c r="U74" i="4"/>
  <c r="V53" i="4" s="1"/>
  <c r="AG50" i="4"/>
  <c r="AG51" i="4"/>
  <c r="AG52" i="4"/>
  <c r="AF72" i="4"/>
  <c r="AH71" i="4"/>
  <c r="AH89" i="1"/>
  <c r="AH33" i="1"/>
  <c r="AH92" i="1"/>
  <c r="AI91" i="1"/>
  <c r="AC77" i="1"/>
  <c r="AG95" i="1"/>
  <c r="V87" i="1"/>
  <c r="V105" i="1"/>
  <c r="AF68" i="1"/>
  <c r="AE99" i="1"/>
  <c r="AF53" i="1"/>
  <c r="AF67" i="1" s="1"/>
  <c r="AF52" i="1"/>
  <c r="AF66" i="1" s="1"/>
  <c r="AD55" i="1"/>
  <c r="AD76" i="1"/>
  <c r="AD98" i="1"/>
  <c r="AC100" i="1"/>
  <c r="AF65" i="1"/>
  <c r="AE62" i="1"/>
  <c r="AE70" i="1" s="1"/>
  <c r="AE51" i="1"/>
  <c r="AF64" i="1" s="1"/>
  <c r="AF50" i="1"/>
  <c r="AF63" i="1" s="1"/>
  <c r="AF49" i="1"/>
  <c r="AE45" i="1"/>
  <c r="AE47" i="1" s="1"/>
  <c r="AF96" i="1"/>
  <c r="AH57" i="1"/>
  <c r="AH40" i="1"/>
  <c r="AG38" i="1"/>
  <c r="AI31" i="1"/>
  <c r="AH34" i="1"/>
  <c r="AH35" i="1" s="1"/>
  <c r="AH44" i="1" s="1"/>
  <c r="AH61" i="1" s="1"/>
  <c r="AF54" i="8" l="1"/>
  <c r="W76" i="8"/>
  <c r="W88" i="8"/>
  <c r="AI34" i="8"/>
  <c r="AI43" i="8" s="1"/>
  <c r="AI37" i="8"/>
  <c r="AH64" i="8"/>
  <c r="AG61" i="8"/>
  <c r="AG50" i="8"/>
  <c r="AH63" i="8" s="1"/>
  <c r="AL58" i="8"/>
  <c r="AK41" i="8"/>
  <c r="AL36" i="8"/>
  <c r="AK42" i="8"/>
  <c r="AK59" i="8" s="1"/>
  <c r="AG86" i="8"/>
  <c r="AH60" i="8"/>
  <c r="AI83" i="8"/>
  <c r="AJ82" i="8"/>
  <c r="AI85" i="8"/>
  <c r="AH87" i="8"/>
  <c r="AG44" i="8"/>
  <c r="AG46" i="8" s="1"/>
  <c r="AJ80" i="8"/>
  <c r="AK30" i="8"/>
  <c r="AJ56" i="8"/>
  <c r="AJ39" i="8"/>
  <c r="AJ33" i="8"/>
  <c r="AJ32" i="8"/>
  <c r="AF89" i="8"/>
  <c r="AH52" i="8"/>
  <c r="AH66" i="8" s="1"/>
  <c r="AH48" i="8"/>
  <c r="AH49" i="8"/>
  <c r="AH62" i="8" s="1"/>
  <c r="AH51" i="8"/>
  <c r="AH65" i="8" s="1"/>
  <c r="AG90" i="8"/>
  <c r="S74" i="7"/>
  <c r="S89" i="7"/>
  <c r="T65" i="7"/>
  <c r="T67" i="7" s="1"/>
  <c r="T73" i="7" s="1"/>
  <c r="AI62" i="7"/>
  <c r="AH59" i="7"/>
  <c r="AI61" i="7"/>
  <c r="AI39" i="7"/>
  <c r="AJ35" i="7"/>
  <c r="AI40" i="7"/>
  <c r="AI57" i="7" s="1"/>
  <c r="AK78" i="7"/>
  <c r="AK54" i="7"/>
  <c r="AK32" i="7"/>
  <c r="AL29" i="7"/>
  <c r="AK31" i="7"/>
  <c r="AK37" i="7"/>
  <c r="AJ33" i="7"/>
  <c r="AJ41" i="7" s="1"/>
  <c r="AJ58" i="7" s="1"/>
  <c r="AJ81" i="7"/>
  <c r="AK80" i="7"/>
  <c r="AH83" i="7"/>
  <c r="AE84" i="7"/>
  <c r="AI64" i="7"/>
  <c r="AI63" i="7"/>
  <c r="AI60" i="7"/>
  <c r="AF85" i="7"/>
  <c r="AE42" i="7"/>
  <c r="AE44" i="7" s="1"/>
  <c r="AE52" i="7" s="1"/>
  <c r="AG87" i="7"/>
  <c r="AH87" i="7" s="1"/>
  <c r="AJ56" i="7"/>
  <c r="AH88" i="7"/>
  <c r="AJ51" i="5"/>
  <c r="AH42" i="5"/>
  <c r="AI37" i="5"/>
  <c r="AK46" i="5"/>
  <c r="AI49" i="5"/>
  <c r="AI50" i="5"/>
  <c r="AJ35" i="5"/>
  <c r="AJ48" i="5" s="1"/>
  <c r="AK29" i="5"/>
  <c r="AJ33" i="5"/>
  <c r="AK51" i="5" s="1"/>
  <c r="AJ34" i="5"/>
  <c r="AJ47" i="5" s="1"/>
  <c r="V53" i="5"/>
  <c r="V59" i="5" s="1"/>
  <c r="AJ44" i="5"/>
  <c r="AJ31" i="5"/>
  <c r="AJ27" i="5"/>
  <c r="AJ26" i="5"/>
  <c r="AK24" i="5"/>
  <c r="V55" i="4"/>
  <c r="V61" i="4" s="1"/>
  <c r="V62" i="4" s="1"/>
  <c r="U75" i="4"/>
  <c r="AI71" i="4"/>
  <c r="AH50" i="4"/>
  <c r="AJ66" i="4"/>
  <c r="AJ27" i="4"/>
  <c r="AJ46" i="4"/>
  <c r="AJ26" i="4"/>
  <c r="AJ32" i="4"/>
  <c r="AK24" i="4"/>
  <c r="AH52" i="4"/>
  <c r="AH51" i="4"/>
  <c r="AG72" i="4"/>
  <c r="AK34" i="4"/>
  <c r="AL30" i="4"/>
  <c r="AK35" i="4"/>
  <c r="AK49" i="4" s="1"/>
  <c r="AI28" i="4"/>
  <c r="AI36" i="4" s="1"/>
  <c r="AH73" i="4"/>
  <c r="AG37" i="4"/>
  <c r="AG39" i="4" s="1"/>
  <c r="AL48" i="4"/>
  <c r="AI68" i="4"/>
  <c r="AH69" i="4"/>
  <c r="AI89" i="1"/>
  <c r="AI33" i="1"/>
  <c r="AE55" i="1"/>
  <c r="AD77" i="1"/>
  <c r="AI92" i="1"/>
  <c r="AJ91" i="1"/>
  <c r="AF99" i="1"/>
  <c r="AH95" i="1"/>
  <c r="W83" i="1"/>
  <c r="W85" i="1" s="1"/>
  <c r="W87" i="1" s="1"/>
  <c r="AF97" i="1"/>
  <c r="AG52" i="1"/>
  <c r="AG66" i="1" s="1"/>
  <c r="AG53" i="1"/>
  <c r="AG67" i="1" s="1"/>
  <c r="AE76" i="1"/>
  <c r="AE98" i="1"/>
  <c r="AD100" i="1"/>
  <c r="AG65" i="1"/>
  <c r="AF62" i="1"/>
  <c r="AF70" i="1" s="1"/>
  <c r="AF76" i="1" s="1"/>
  <c r="AF51" i="1"/>
  <c r="AG64" i="1" s="1"/>
  <c r="AF45" i="1"/>
  <c r="AF47" i="1" s="1"/>
  <c r="AG96" i="1"/>
  <c r="AG50" i="1"/>
  <c r="AG63" i="1" s="1"/>
  <c r="AG49" i="1"/>
  <c r="AI57" i="1"/>
  <c r="AI40" i="1"/>
  <c r="AH38" i="1"/>
  <c r="AJ31" i="1"/>
  <c r="AI34" i="1"/>
  <c r="AI35" i="1" s="1"/>
  <c r="AI44" i="1" s="1"/>
  <c r="AI61" i="1" s="1"/>
  <c r="AH90" i="8" l="1"/>
  <c r="AG54" i="8"/>
  <c r="AI87" i="8"/>
  <c r="AH44" i="8"/>
  <c r="AH46" i="8" s="1"/>
  <c r="AH86" i="8"/>
  <c r="AI64" i="8"/>
  <c r="AH61" i="8"/>
  <c r="AH50" i="8"/>
  <c r="AI63" i="8" s="1"/>
  <c r="AJ34" i="8"/>
  <c r="AJ43" i="8" s="1"/>
  <c r="AJ37" i="8"/>
  <c r="AJ85" i="8"/>
  <c r="AI52" i="8"/>
  <c r="AI66" i="8" s="1"/>
  <c r="AI49" i="8"/>
  <c r="AI62" i="8" s="1"/>
  <c r="AI51" i="8"/>
  <c r="AI65" i="8" s="1"/>
  <c r="AI48" i="8"/>
  <c r="AL41" i="8"/>
  <c r="AM36" i="8"/>
  <c r="AL42" i="8"/>
  <c r="AL59" i="8" s="1"/>
  <c r="AI60" i="8"/>
  <c r="AJ83" i="8"/>
  <c r="AK82" i="8"/>
  <c r="AM58" i="8"/>
  <c r="X67" i="8"/>
  <c r="X69" i="8" s="1"/>
  <c r="X75" i="8" s="1"/>
  <c r="W91" i="8"/>
  <c r="AG89" i="8"/>
  <c r="AK80" i="8"/>
  <c r="AL30" i="8"/>
  <c r="AK56" i="8"/>
  <c r="AK39" i="8"/>
  <c r="AK33" i="8"/>
  <c r="AK32" i="8"/>
  <c r="X76" i="8"/>
  <c r="T86" i="7"/>
  <c r="U65" i="7" s="1"/>
  <c r="U67" i="7" s="1"/>
  <c r="U73" i="7" s="1"/>
  <c r="T74" i="7"/>
  <c r="AF84" i="7"/>
  <c r="AG85" i="7"/>
  <c r="AF42" i="7"/>
  <c r="AF44" i="7" s="1"/>
  <c r="AF52" i="7" s="1"/>
  <c r="AI83" i="7"/>
  <c r="AJ39" i="7"/>
  <c r="AK35" i="7"/>
  <c r="AJ40" i="7"/>
  <c r="AJ57" i="7" s="1"/>
  <c r="AH41" i="7"/>
  <c r="AK56" i="7"/>
  <c r="AK81" i="7"/>
  <c r="AL80" i="7"/>
  <c r="AL78" i="7"/>
  <c r="AL54" i="7"/>
  <c r="AL37" i="7"/>
  <c r="AM29" i="7"/>
  <c r="AL32" i="7"/>
  <c r="AL31" i="7"/>
  <c r="AI88" i="7"/>
  <c r="AJ62" i="7"/>
  <c r="AI59" i="7"/>
  <c r="AJ61" i="7"/>
  <c r="AK33" i="7"/>
  <c r="AJ64" i="7"/>
  <c r="AJ63" i="7"/>
  <c r="AJ60" i="7"/>
  <c r="V74" i="4"/>
  <c r="AK44" i="5"/>
  <c r="AK31" i="5"/>
  <c r="AK27" i="5"/>
  <c r="AK26" i="5"/>
  <c r="AL24" i="5"/>
  <c r="V60" i="5"/>
  <c r="AI42" i="5"/>
  <c r="AJ37" i="5"/>
  <c r="AL46" i="5"/>
  <c r="AJ49" i="5"/>
  <c r="AJ50" i="5"/>
  <c r="AK35" i="5"/>
  <c r="AK48" i="5" s="1"/>
  <c r="AL29" i="5"/>
  <c r="AK33" i="5"/>
  <c r="AK34" i="5"/>
  <c r="AK47" i="5" s="1"/>
  <c r="AI52" i="4"/>
  <c r="AI51" i="4"/>
  <c r="AJ68" i="4"/>
  <c r="AI69" i="4"/>
  <c r="AI50" i="4"/>
  <c r="AK66" i="4"/>
  <c r="AK46" i="4"/>
  <c r="AK27" i="4"/>
  <c r="AK32" i="4"/>
  <c r="AL24" i="4"/>
  <c r="AK26" i="4"/>
  <c r="AJ71" i="4"/>
  <c r="AG44" i="4"/>
  <c r="AL34" i="4"/>
  <c r="AM30" i="4"/>
  <c r="AL35" i="4"/>
  <c r="AL49" i="4" s="1"/>
  <c r="AH72" i="4"/>
  <c r="AI73" i="4"/>
  <c r="AH37" i="4"/>
  <c r="AH39" i="4" s="1"/>
  <c r="AH44" i="4" s="1"/>
  <c r="AJ28" i="4"/>
  <c r="AJ36" i="4" s="1"/>
  <c r="AM48" i="4"/>
  <c r="AJ92" i="1"/>
  <c r="AK91" i="1"/>
  <c r="AJ89" i="1"/>
  <c r="AJ33" i="1"/>
  <c r="AE77" i="1"/>
  <c r="AF77" i="1" s="1"/>
  <c r="AI95" i="1"/>
  <c r="W105" i="1"/>
  <c r="AF55" i="1"/>
  <c r="AG99" i="1"/>
  <c r="AH53" i="1"/>
  <c r="AH67" i="1" s="1"/>
  <c r="AH52" i="1"/>
  <c r="AH66" i="1" s="1"/>
  <c r="AG68" i="1"/>
  <c r="AG97" i="1" s="1"/>
  <c r="AF98" i="1"/>
  <c r="AE100" i="1"/>
  <c r="AH65" i="1"/>
  <c r="AG62" i="1"/>
  <c r="AG51" i="1"/>
  <c r="AH64" i="1" s="1"/>
  <c r="AH49" i="1"/>
  <c r="AH50" i="1"/>
  <c r="AG45" i="1"/>
  <c r="AG47" i="1" s="1"/>
  <c r="AH96" i="1"/>
  <c r="AJ40" i="1"/>
  <c r="AJ57" i="1"/>
  <c r="AI38" i="1"/>
  <c r="AK31" i="1"/>
  <c r="AJ34" i="1"/>
  <c r="AJ35" i="1" s="1"/>
  <c r="AJ44" i="1" s="1"/>
  <c r="AJ61" i="1" s="1"/>
  <c r="AH89" i="8" l="1"/>
  <c r="AI61" i="8"/>
  <c r="AI50" i="8"/>
  <c r="AJ63" i="8" s="1"/>
  <c r="AJ64" i="8"/>
  <c r="AK34" i="8"/>
  <c r="AK43" i="8" s="1"/>
  <c r="AK37" i="8"/>
  <c r="X88" i="8"/>
  <c r="AK85" i="8"/>
  <c r="AI86" i="8"/>
  <c r="AM41" i="8"/>
  <c r="AN36" i="8"/>
  <c r="AM42" i="8"/>
  <c r="AM59" i="8" s="1"/>
  <c r="AH54" i="8"/>
  <c r="AI90" i="8"/>
  <c r="AL80" i="8"/>
  <c r="AL56" i="8"/>
  <c r="AL39" i="8"/>
  <c r="AL33" i="8"/>
  <c r="AL32" i="8"/>
  <c r="AM30" i="8"/>
  <c r="AK83" i="8"/>
  <c r="AL82" i="8"/>
  <c r="AN58" i="8"/>
  <c r="AJ49" i="8"/>
  <c r="AJ62" i="8" s="1"/>
  <c r="AJ51" i="8"/>
  <c r="AJ65" i="8" s="1"/>
  <c r="AJ52" i="8"/>
  <c r="AJ66" i="8" s="1"/>
  <c r="AJ48" i="8"/>
  <c r="AJ87" i="8"/>
  <c r="AI44" i="8"/>
  <c r="AI46" i="8" s="1"/>
  <c r="AJ60" i="8"/>
  <c r="U74" i="7"/>
  <c r="U86" i="7"/>
  <c r="T89" i="7"/>
  <c r="V75" i="4"/>
  <c r="W53" i="4"/>
  <c r="AL33" i="7"/>
  <c r="AL41" i="7" s="1"/>
  <c r="AL58" i="7" s="1"/>
  <c r="AJ88" i="7"/>
  <c r="AH58" i="7"/>
  <c r="AJ59" i="7"/>
  <c r="AK62" i="7"/>
  <c r="AK61" i="7"/>
  <c r="AM78" i="7"/>
  <c r="AM54" i="7"/>
  <c r="AM32" i="7"/>
  <c r="AN29" i="7"/>
  <c r="AM37" i="7"/>
  <c r="AM31" i="7"/>
  <c r="AH85" i="7"/>
  <c r="AG42" i="7"/>
  <c r="AG44" i="7" s="1"/>
  <c r="AG52" i="7" s="1"/>
  <c r="AI87" i="7"/>
  <c r="AL81" i="7"/>
  <c r="AM80" i="7"/>
  <c r="AL35" i="7"/>
  <c r="AK39" i="7"/>
  <c r="AK40" i="7"/>
  <c r="AK57" i="7" s="1"/>
  <c r="AG84" i="7"/>
  <c r="AJ83" i="7"/>
  <c r="AK64" i="7"/>
  <c r="AK63" i="7"/>
  <c r="AK60" i="7"/>
  <c r="AL56" i="7"/>
  <c r="W55" i="4"/>
  <c r="W61" i="4" s="1"/>
  <c r="W62" i="4" s="1"/>
  <c r="AL51" i="5"/>
  <c r="AK49" i="5"/>
  <c r="AK50" i="5"/>
  <c r="W53" i="5"/>
  <c r="W59" i="5" s="1"/>
  <c r="AJ42" i="5"/>
  <c r="AL44" i="5"/>
  <c r="AM24" i="5"/>
  <c r="AL31" i="5"/>
  <c r="AL27" i="5"/>
  <c r="AL26" i="5"/>
  <c r="AM46" i="5"/>
  <c r="AK37" i="5"/>
  <c r="AK42" i="5" s="1"/>
  <c r="AL35" i="5"/>
  <c r="AL48" i="5" s="1"/>
  <c r="AM29" i="5"/>
  <c r="AL33" i="5"/>
  <c r="AL34" i="5"/>
  <c r="AL47" i="5" s="1"/>
  <c r="AN30" i="4"/>
  <c r="AM34" i="4"/>
  <c r="AM35" i="4"/>
  <c r="AM49" i="4" s="1"/>
  <c r="AL66" i="4"/>
  <c r="AL46" i="4"/>
  <c r="AL32" i="4"/>
  <c r="AL26" i="4"/>
  <c r="AL27" i="4"/>
  <c r="AM24" i="4"/>
  <c r="AK68" i="4"/>
  <c r="AJ69" i="4"/>
  <c r="AJ51" i="4"/>
  <c r="AJ52" i="4"/>
  <c r="AN48" i="4"/>
  <c r="AJ50" i="4"/>
  <c r="AK28" i="4"/>
  <c r="AK36" i="4" s="1"/>
  <c r="AJ73" i="4"/>
  <c r="AI37" i="4"/>
  <c r="AI39" i="4" s="1"/>
  <c r="AK71" i="4"/>
  <c r="AI72" i="4"/>
  <c r="AK92" i="1"/>
  <c r="AL91" i="1"/>
  <c r="AK89" i="1"/>
  <c r="AK33" i="1"/>
  <c r="AG55" i="1"/>
  <c r="AJ95" i="1"/>
  <c r="X83" i="1"/>
  <c r="X85" i="1" s="1"/>
  <c r="AH68" i="1"/>
  <c r="AH97" i="1" s="1"/>
  <c r="AI68" i="1" s="1"/>
  <c r="AI52" i="1"/>
  <c r="AI66" i="1" s="1"/>
  <c r="AI53" i="1"/>
  <c r="AI67" i="1" s="1"/>
  <c r="AG70" i="1"/>
  <c r="AG76" i="1" s="1"/>
  <c r="AH99" i="1"/>
  <c r="AG98" i="1"/>
  <c r="AF100" i="1"/>
  <c r="AH45" i="1"/>
  <c r="AH47" i="1" s="1"/>
  <c r="AH55" i="1" s="1"/>
  <c r="AI96" i="1"/>
  <c r="AH51" i="1"/>
  <c r="AI64" i="1" s="1"/>
  <c r="AI65" i="1"/>
  <c r="AH62" i="1"/>
  <c r="AI49" i="1"/>
  <c r="AI50" i="1"/>
  <c r="AH63" i="1"/>
  <c r="AK57" i="1"/>
  <c r="AK40" i="1"/>
  <c r="AJ38" i="1"/>
  <c r="AL31" i="1"/>
  <c r="AK34" i="1"/>
  <c r="AK35" i="1" s="1"/>
  <c r="AK44" i="1" s="1"/>
  <c r="AK61" i="1" s="1"/>
  <c r="AI89" i="8" l="1"/>
  <c r="AI54" i="8"/>
  <c r="AN41" i="8"/>
  <c r="AO36" i="8"/>
  <c r="AN42" i="8"/>
  <c r="AN59" i="8" s="1"/>
  <c r="AO58" i="8"/>
  <c r="AK51" i="8"/>
  <c r="AK65" i="8" s="1"/>
  <c r="AK52" i="8"/>
  <c r="AK66" i="8" s="1"/>
  <c r="AK48" i="8"/>
  <c r="AK49" i="8"/>
  <c r="AK62" i="8" s="1"/>
  <c r="AJ90" i="8"/>
  <c r="AK87" i="8"/>
  <c r="AJ44" i="8"/>
  <c r="AJ46" i="8" s="1"/>
  <c r="AL85" i="8"/>
  <c r="AL34" i="8"/>
  <c r="AL43" i="8" s="1"/>
  <c r="AL37" i="8"/>
  <c r="AK60" i="8"/>
  <c r="AM82" i="8"/>
  <c r="AL83" i="8"/>
  <c r="AJ86" i="8"/>
  <c r="AK64" i="8"/>
  <c r="AJ50" i="8"/>
  <c r="AK63" i="8" s="1"/>
  <c r="AJ61" i="8"/>
  <c r="AM80" i="8"/>
  <c r="AM33" i="8"/>
  <c r="AM56" i="8"/>
  <c r="AM32" i="8"/>
  <c r="AN30" i="8"/>
  <c r="AM39" i="8"/>
  <c r="Y67" i="8"/>
  <c r="Y69" i="8" s="1"/>
  <c r="Y75" i="8" s="1"/>
  <c r="X91" i="8"/>
  <c r="V65" i="7"/>
  <c r="V67" i="7" s="1"/>
  <c r="V73" i="7" s="1"/>
  <c r="V74" i="7" s="1"/>
  <c r="U89" i="7"/>
  <c r="AJ87" i="7"/>
  <c r="AH84" i="7"/>
  <c r="AM33" i="7"/>
  <c r="AM41" i="7" s="1"/>
  <c r="AM58" i="7" s="1"/>
  <c r="AK88" i="7"/>
  <c r="AM56" i="7"/>
  <c r="AL64" i="7"/>
  <c r="AL60" i="7"/>
  <c r="AL63" i="7"/>
  <c r="AK83" i="7"/>
  <c r="AL62" i="7"/>
  <c r="AK59" i="7"/>
  <c r="AL61" i="7"/>
  <c r="AI85" i="7"/>
  <c r="AH42" i="7"/>
  <c r="AH44" i="7" s="1"/>
  <c r="AH52" i="7" s="1"/>
  <c r="AM35" i="7"/>
  <c r="AL39" i="7"/>
  <c r="AL40" i="7"/>
  <c r="AL57" i="7" s="1"/>
  <c r="AN80" i="7"/>
  <c r="AM81" i="7"/>
  <c r="AN78" i="7"/>
  <c r="AN54" i="7"/>
  <c r="AN31" i="7"/>
  <c r="AO29" i="7"/>
  <c r="AN37" i="7"/>
  <c r="AN32" i="7"/>
  <c r="AM51" i="5"/>
  <c r="W74" i="4"/>
  <c r="W60" i="5"/>
  <c r="AM35" i="5"/>
  <c r="AM48" i="5" s="1"/>
  <c r="AN29" i="5"/>
  <c r="AM33" i="5"/>
  <c r="AM34" i="5"/>
  <c r="AM47" i="5" s="1"/>
  <c r="AL49" i="5"/>
  <c r="AL50" i="5"/>
  <c r="AM44" i="5"/>
  <c r="AN24" i="5"/>
  <c r="AM31" i="5"/>
  <c r="AM27" i="5"/>
  <c r="AM26" i="5"/>
  <c r="AN46" i="5"/>
  <c r="AL37" i="5"/>
  <c r="AI97" i="1"/>
  <c r="AJ68" i="1" s="1"/>
  <c r="AH70" i="1"/>
  <c r="AK51" i="4"/>
  <c r="AK52" i="4"/>
  <c r="AL28" i="4"/>
  <c r="AL36" i="4" s="1"/>
  <c r="AJ72" i="4"/>
  <c r="AL71" i="4"/>
  <c r="AI44" i="4"/>
  <c r="AL68" i="4"/>
  <c r="AK69" i="4"/>
  <c r="AO48" i="4"/>
  <c r="AK73" i="4"/>
  <c r="AJ37" i="4"/>
  <c r="AJ39" i="4" s="1"/>
  <c r="AJ44" i="4" s="1"/>
  <c r="AK50" i="4"/>
  <c r="AM66" i="4"/>
  <c r="AM46" i="4"/>
  <c r="AM32" i="4"/>
  <c r="AN24" i="4"/>
  <c r="AM26" i="4"/>
  <c r="AM27" i="4"/>
  <c r="AN34" i="4"/>
  <c r="AO30" i="4"/>
  <c r="AN35" i="4"/>
  <c r="AN49" i="4" s="1"/>
  <c r="AM91" i="1"/>
  <c r="AL92" i="1"/>
  <c r="AL89" i="1"/>
  <c r="AL33" i="1"/>
  <c r="AK95" i="1"/>
  <c r="X105" i="1"/>
  <c r="X87" i="1"/>
  <c r="AJ52" i="1"/>
  <c r="AJ66" i="1" s="1"/>
  <c r="AJ53" i="1"/>
  <c r="AJ67" i="1" s="1"/>
  <c r="AJ97" i="1"/>
  <c r="AK68" i="1" s="1"/>
  <c r="AI99" i="1"/>
  <c r="AG77" i="1"/>
  <c r="AH76" i="1"/>
  <c r="AH98" i="1"/>
  <c r="AG100" i="1"/>
  <c r="AI51" i="1"/>
  <c r="AJ64" i="1" s="1"/>
  <c r="AI62" i="1"/>
  <c r="AJ65" i="1"/>
  <c r="AI45" i="1"/>
  <c r="AI47" i="1" s="1"/>
  <c r="AJ96" i="1"/>
  <c r="AI63" i="1"/>
  <c r="AJ49" i="1"/>
  <c r="AJ50" i="1"/>
  <c r="AJ63" i="1" s="1"/>
  <c r="AL57" i="1"/>
  <c r="AL40" i="1"/>
  <c r="AK38" i="1"/>
  <c r="AM31" i="1"/>
  <c r="AL34" i="1"/>
  <c r="AL35" i="1" s="1"/>
  <c r="AL44" i="1" s="1"/>
  <c r="AL61" i="1" s="1"/>
  <c r="Y88" i="8" l="1"/>
  <c r="Y91" i="8" s="1"/>
  <c r="AJ54" i="8"/>
  <c r="AJ89" i="8"/>
  <c r="AN82" i="8"/>
  <c r="AM83" i="8"/>
  <c r="AL87" i="8"/>
  <c r="AK44" i="8"/>
  <c r="AK46" i="8" s="1"/>
  <c r="Y76" i="8"/>
  <c r="AK90" i="8"/>
  <c r="Z67" i="8"/>
  <c r="Z69" i="8" s="1"/>
  <c r="Z75" i="8" s="1"/>
  <c r="AL51" i="8"/>
  <c r="AL65" i="8" s="1"/>
  <c r="AL52" i="8"/>
  <c r="AL66" i="8" s="1"/>
  <c r="AL48" i="8"/>
  <c r="AL49" i="8"/>
  <c r="AL62" i="8" s="1"/>
  <c r="AL60" i="8"/>
  <c r="AL64" i="8"/>
  <c r="AK61" i="8"/>
  <c r="AK50" i="8"/>
  <c r="AL63" i="8" s="1"/>
  <c r="AP36" i="8"/>
  <c r="AO41" i="8"/>
  <c r="AO42" i="8"/>
  <c r="AO59" i="8" s="1"/>
  <c r="AM37" i="8"/>
  <c r="AM34" i="8"/>
  <c r="AM43" i="8" s="1"/>
  <c r="AN80" i="8"/>
  <c r="AN32" i="8"/>
  <c r="AO30" i="8"/>
  <c r="AN56" i="8"/>
  <c r="AN39" i="8"/>
  <c r="AN33" i="8"/>
  <c r="AP58" i="8"/>
  <c r="AK86" i="8"/>
  <c r="AM85" i="8"/>
  <c r="V86" i="7"/>
  <c r="X55" i="4"/>
  <c r="X61" i="4" s="1"/>
  <c r="X62" i="4" s="1"/>
  <c r="X53" i="4"/>
  <c r="AM39" i="7"/>
  <c r="AN35" i="7"/>
  <c r="AM40" i="7"/>
  <c r="AM57" i="7" s="1"/>
  <c r="AK41" i="7"/>
  <c r="AO80" i="7"/>
  <c r="AN81" i="7"/>
  <c r="AL59" i="7"/>
  <c r="AM62" i="7"/>
  <c r="AM61" i="7"/>
  <c r="AN33" i="7"/>
  <c r="AI84" i="7"/>
  <c r="AM64" i="7"/>
  <c r="AM60" i="7"/>
  <c r="AM63" i="7"/>
  <c r="AO78" i="7"/>
  <c r="AO54" i="7"/>
  <c r="AP29" i="7"/>
  <c r="AO37" i="7"/>
  <c r="AO32" i="7"/>
  <c r="AO31" i="7"/>
  <c r="AK87" i="7"/>
  <c r="AJ85" i="7"/>
  <c r="AI42" i="7"/>
  <c r="AI44" i="7" s="1"/>
  <c r="AI52" i="7" s="1"/>
  <c r="AN56" i="7"/>
  <c r="AL83" i="7"/>
  <c r="AL88" i="7"/>
  <c r="AN51" i="5"/>
  <c r="X74" i="4"/>
  <c r="W75" i="4"/>
  <c r="AN31" i="5"/>
  <c r="AN27" i="5"/>
  <c r="AN26" i="5"/>
  <c r="AN44" i="5"/>
  <c r="AO24" i="5"/>
  <c r="AO46" i="5"/>
  <c r="AM37" i="5"/>
  <c r="AM50" i="5"/>
  <c r="AM49" i="5"/>
  <c r="AN33" i="5"/>
  <c r="AN35" i="5"/>
  <c r="AN48" i="5" s="1"/>
  <c r="AO29" i="5"/>
  <c r="AN34" i="5"/>
  <c r="AN47" i="5" s="1"/>
  <c r="AL42" i="5"/>
  <c r="X53" i="5"/>
  <c r="X59" i="5" s="1"/>
  <c r="AL50" i="4"/>
  <c r="AO34" i="4"/>
  <c r="AP30" i="4"/>
  <c r="AO35" i="4"/>
  <c r="AO49" i="4" s="1"/>
  <c r="AL51" i="4"/>
  <c r="AL52" i="4"/>
  <c r="AP48" i="4"/>
  <c r="AL69" i="4"/>
  <c r="AM68" i="4"/>
  <c r="AM28" i="4"/>
  <c r="AM36" i="4" s="1"/>
  <c r="AN66" i="4"/>
  <c r="AN32" i="4"/>
  <c r="AO24" i="4"/>
  <c r="AN46" i="4"/>
  <c r="AN26" i="4"/>
  <c r="AN27" i="4"/>
  <c r="AK37" i="4"/>
  <c r="AK39" i="4" s="1"/>
  <c r="AL73" i="4"/>
  <c r="AM71" i="4"/>
  <c r="AK72" i="4"/>
  <c r="AI70" i="1"/>
  <c r="AM89" i="1"/>
  <c r="AM33" i="1"/>
  <c r="AM92" i="1"/>
  <c r="AN91" i="1"/>
  <c r="AL95" i="1"/>
  <c r="Y83" i="1"/>
  <c r="Y85" i="1" s="1"/>
  <c r="Y87" i="1" s="1"/>
  <c r="AK53" i="1"/>
  <c r="AK67" i="1" s="1"/>
  <c r="AK52" i="1"/>
  <c r="AK66" i="1" s="1"/>
  <c r="AI55" i="1"/>
  <c r="AJ99" i="1"/>
  <c r="AH77" i="1"/>
  <c r="AI76" i="1"/>
  <c r="AI98" i="1"/>
  <c r="AH100" i="1"/>
  <c r="AK50" i="1"/>
  <c r="AK63" i="1" s="1"/>
  <c r="AK49" i="1"/>
  <c r="AK65" i="1"/>
  <c r="AJ51" i="1"/>
  <c r="AJ62" i="1"/>
  <c r="AJ70" i="1" s="1"/>
  <c r="AJ45" i="1"/>
  <c r="AJ47" i="1" s="1"/>
  <c r="AJ55" i="1" s="1"/>
  <c r="AK96" i="1"/>
  <c r="AM40" i="1"/>
  <c r="AM57" i="1"/>
  <c r="AL38" i="1"/>
  <c r="AN31" i="1"/>
  <c r="AM34" i="1"/>
  <c r="AM35" i="1" s="1"/>
  <c r="AM44" i="1" s="1"/>
  <c r="AM61" i="1" s="1"/>
  <c r="Z76" i="8" l="1"/>
  <c r="AL86" i="8"/>
  <c r="AK54" i="8"/>
  <c r="AQ58" i="8"/>
  <c r="AQ36" i="8"/>
  <c r="AP41" i="8"/>
  <c r="AP42" i="8"/>
  <c r="AP59" i="8" s="1"/>
  <c r="AM87" i="8"/>
  <c r="AL44" i="8"/>
  <c r="AL46" i="8" s="1"/>
  <c r="AM64" i="8"/>
  <c r="AL61" i="8"/>
  <c r="AL50" i="8"/>
  <c r="AM63" i="8" s="1"/>
  <c r="AM60" i="8"/>
  <c r="Z88" i="8"/>
  <c r="AO80" i="8"/>
  <c r="AP30" i="8"/>
  <c r="AO56" i="8"/>
  <c r="AO39" i="8"/>
  <c r="AO33" i="8"/>
  <c r="AO32" i="8"/>
  <c r="AM51" i="8"/>
  <c r="AM65" i="8" s="1"/>
  <c r="AM52" i="8"/>
  <c r="AM66" i="8" s="1"/>
  <c r="AM48" i="8"/>
  <c r="AM49" i="8"/>
  <c r="AM62" i="8" s="1"/>
  <c r="AO82" i="8"/>
  <c r="AN83" i="8"/>
  <c r="AN85" i="8"/>
  <c r="AN37" i="8"/>
  <c r="AN34" i="8"/>
  <c r="AN43" i="8" s="1"/>
  <c r="AL90" i="8"/>
  <c r="AK89" i="8"/>
  <c r="V89" i="7"/>
  <c r="W65" i="7"/>
  <c r="W67" i="7" s="1"/>
  <c r="W73" i="7" s="1"/>
  <c r="W74" i="7" s="1"/>
  <c r="Y55" i="4"/>
  <c r="Y61" i="4" s="1"/>
  <c r="Y62" i="4" s="1"/>
  <c r="Y53" i="4"/>
  <c r="AL87" i="7"/>
  <c r="AK85" i="7"/>
  <c r="AJ42" i="7"/>
  <c r="AJ44" i="7" s="1"/>
  <c r="AJ52" i="7" s="1"/>
  <c r="AM88" i="7"/>
  <c r="AN64" i="7"/>
  <c r="AN60" i="7"/>
  <c r="AN63" i="7"/>
  <c r="AP80" i="7"/>
  <c r="AO81" i="7"/>
  <c r="AO33" i="7"/>
  <c r="AO41" i="7" s="1"/>
  <c r="AO58" i="7" s="1"/>
  <c r="AO35" i="7"/>
  <c r="AN39" i="7"/>
  <c r="AN40" i="7"/>
  <c r="AN57" i="7" s="1"/>
  <c r="AN61" i="7"/>
  <c r="AN62" i="7"/>
  <c r="AM59" i="7"/>
  <c r="AJ84" i="7"/>
  <c r="AM83" i="7"/>
  <c r="AK58" i="7"/>
  <c r="AP78" i="7"/>
  <c r="AP54" i="7"/>
  <c r="AP37" i="7"/>
  <c r="AP32" i="7"/>
  <c r="AP31" i="7"/>
  <c r="AQ29" i="7"/>
  <c r="AO56" i="7"/>
  <c r="X75" i="4"/>
  <c r="Y74" i="4"/>
  <c r="AO51" i="5"/>
  <c r="X60" i="5"/>
  <c r="AO33" i="5"/>
  <c r="AO35" i="5"/>
  <c r="AO48" i="5" s="1"/>
  <c r="AP29" i="5"/>
  <c r="AO34" i="5"/>
  <c r="AO47" i="5" s="1"/>
  <c r="AP46" i="5"/>
  <c r="AN37" i="5"/>
  <c r="AN50" i="5"/>
  <c r="AN49" i="5"/>
  <c r="AO44" i="5"/>
  <c r="AO31" i="5"/>
  <c r="AO27" i="5"/>
  <c r="AO26" i="5"/>
  <c r="AP24" i="5"/>
  <c r="AM42" i="5"/>
  <c r="AO66" i="4"/>
  <c r="AO46" i="4"/>
  <c r="AO32" i="4"/>
  <c r="AP24" i="4"/>
  <c r="AO26" i="4"/>
  <c r="AO27" i="4"/>
  <c r="AL72" i="4"/>
  <c r="AN71" i="4"/>
  <c r="AM50" i="4"/>
  <c r="AM51" i="4"/>
  <c r="AM52" i="4"/>
  <c r="AP34" i="4"/>
  <c r="AQ30" i="4"/>
  <c r="AP35" i="4"/>
  <c r="AP49" i="4" s="1"/>
  <c r="AL37" i="4"/>
  <c r="AL39" i="4" s="1"/>
  <c r="AL44" i="4" s="1"/>
  <c r="AM73" i="4"/>
  <c r="AK44" i="4"/>
  <c r="AM69" i="4"/>
  <c r="AN68" i="4"/>
  <c r="AN28" i="4"/>
  <c r="AN36" i="4" s="1"/>
  <c r="AQ48" i="4"/>
  <c r="AN89" i="1"/>
  <c r="AN33" i="1"/>
  <c r="AO91" i="1"/>
  <c r="AN92" i="1"/>
  <c r="AI77" i="1"/>
  <c r="AM95" i="1"/>
  <c r="Y105" i="1"/>
  <c r="AL53" i="1"/>
  <c r="AL67" i="1" s="1"/>
  <c r="AL52" i="1"/>
  <c r="AL66" i="1" s="1"/>
  <c r="AK99" i="1"/>
  <c r="AK97" i="1"/>
  <c r="AJ76" i="1"/>
  <c r="AJ98" i="1"/>
  <c r="AI100" i="1"/>
  <c r="AK64" i="1"/>
  <c r="AK45" i="1"/>
  <c r="AK47" i="1" s="1"/>
  <c r="AL96" i="1"/>
  <c r="AL49" i="1"/>
  <c r="AL50" i="1"/>
  <c r="AL63" i="1" s="1"/>
  <c r="AL65" i="1"/>
  <c r="AK62" i="1"/>
  <c r="AK70" i="1" s="1"/>
  <c r="AK51" i="1"/>
  <c r="AN57" i="1"/>
  <c r="AN40" i="1"/>
  <c r="AM38" i="1"/>
  <c r="AO31" i="1"/>
  <c r="AN34" i="1"/>
  <c r="AN35" i="1" s="1"/>
  <c r="AN44" i="1" s="1"/>
  <c r="AN61" i="1" s="1"/>
  <c r="AM90" i="8" l="1"/>
  <c r="AO34" i="8"/>
  <c r="AO43" i="8" s="1"/>
  <c r="AO37" i="8"/>
  <c r="AO85" i="8"/>
  <c r="AR58" i="8"/>
  <c r="AP80" i="8"/>
  <c r="AQ30" i="8"/>
  <c r="AP56" i="8"/>
  <c r="AP39" i="8"/>
  <c r="AP33" i="8"/>
  <c r="AP32" i="8"/>
  <c r="AL54" i="8"/>
  <c r="AN60" i="8"/>
  <c r="AN64" i="8"/>
  <c r="AM61" i="8"/>
  <c r="AM50" i="8"/>
  <c r="AN63" i="8" s="1"/>
  <c r="AN87" i="8"/>
  <c r="AM44" i="8"/>
  <c r="AM46" i="8" s="1"/>
  <c r="AR36" i="8"/>
  <c r="AQ41" i="8"/>
  <c r="AQ42" i="8"/>
  <c r="AQ59" i="8" s="1"/>
  <c r="AA67" i="8"/>
  <c r="AA69" i="8" s="1"/>
  <c r="AA75" i="8" s="1"/>
  <c r="Z91" i="8"/>
  <c r="AM86" i="8"/>
  <c r="AN51" i="8"/>
  <c r="AN65" i="8" s="1"/>
  <c r="AN52" i="8"/>
  <c r="AN66" i="8" s="1"/>
  <c r="AN48" i="8"/>
  <c r="AN49" i="8"/>
  <c r="AN62" i="8" s="1"/>
  <c r="AL89" i="8"/>
  <c r="AP82" i="8"/>
  <c r="AO83" i="8"/>
  <c r="W86" i="7"/>
  <c r="X65" i="7"/>
  <c r="W89" i="7"/>
  <c r="Z55" i="4"/>
  <c r="Z61" i="4" s="1"/>
  <c r="Z62" i="4" s="1"/>
  <c r="Z53" i="4"/>
  <c r="AQ78" i="7"/>
  <c r="AQ54" i="7"/>
  <c r="AQ32" i="7"/>
  <c r="AQ31" i="7"/>
  <c r="AR29" i="7"/>
  <c r="AQ37" i="7"/>
  <c r="AP33" i="7"/>
  <c r="AP41" i="7" s="1"/>
  <c r="AP58" i="7" s="1"/>
  <c r="AN83" i="7"/>
  <c r="AP56" i="7"/>
  <c r="AN88" i="7"/>
  <c r="AO39" i="7"/>
  <c r="AP35" i="7"/>
  <c r="AO40" i="7"/>
  <c r="AO57" i="7" s="1"/>
  <c r="AK84" i="7"/>
  <c r="AM87" i="7"/>
  <c r="AQ80" i="7"/>
  <c r="AP81" i="7"/>
  <c r="AO63" i="7"/>
  <c r="AO60" i="7"/>
  <c r="AO64" i="7"/>
  <c r="AO62" i="7"/>
  <c r="AO61" i="7"/>
  <c r="AN59" i="7"/>
  <c r="AL85" i="7"/>
  <c r="AK42" i="7"/>
  <c r="AK44" i="7" s="1"/>
  <c r="AK52" i="7" s="1"/>
  <c r="AP51" i="5"/>
  <c r="Y75" i="4"/>
  <c r="AP33" i="5"/>
  <c r="AP35" i="5"/>
  <c r="AP48" i="5" s="1"/>
  <c r="AQ29" i="5"/>
  <c r="AP34" i="5"/>
  <c r="AP47" i="5" s="1"/>
  <c r="AP44" i="5"/>
  <c r="AP26" i="5"/>
  <c r="AQ24" i="5"/>
  <c r="AP31" i="5"/>
  <c r="AP27" i="5"/>
  <c r="AO49" i="5"/>
  <c r="AO50" i="5"/>
  <c r="AN42" i="5"/>
  <c r="Y53" i="5"/>
  <c r="Y59" i="5" s="1"/>
  <c r="AO37" i="5"/>
  <c r="AO42" i="5" s="1"/>
  <c r="AQ46" i="5"/>
  <c r="AN50" i="4"/>
  <c r="AN51" i="4"/>
  <c r="AN52" i="4"/>
  <c r="AO28" i="4"/>
  <c r="AO36" i="4" s="1"/>
  <c r="AN69" i="4"/>
  <c r="AO68" i="4"/>
  <c r="AQ34" i="4"/>
  <c r="AR30" i="4"/>
  <c r="AQ35" i="4"/>
  <c r="AQ49" i="4" s="1"/>
  <c r="AR48" i="4"/>
  <c r="AP66" i="4"/>
  <c r="AP46" i="4"/>
  <c r="AP27" i="4"/>
  <c r="AP26" i="4"/>
  <c r="AQ24" i="4"/>
  <c r="AP32" i="4"/>
  <c r="AM72" i="4"/>
  <c r="AN73" i="4"/>
  <c r="AM37" i="4"/>
  <c r="AM39" i="4" s="1"/>
  <c r="AM44" i="4" s="1"/>
  <c r="Z74" i="4"/>
  <c r="AA53" i="4" s="1"/>
  <c r="AO71" i="4"/>
  <c r="AO89" i="1"/>
  <c r="AO33" i="1"/>
  <c r="AP91" i="1"/>
  <c r="AO92" i="1"/>
  <c r="AN95" i="1"/>
  <c r="Z83" i="1"/>
  <c r="Z85" i="1" s="1"/>
  <c r="Z87" i="1" s="1"/>
  <c r="AL68" i="1"/>
  <c r="AL97" i="1"/>
  <c r="AK55" i="1"/>
  <c r="AL99" i="1"/>
  <c r="AM52" i="1"/>
  <c r="AM66" i="1" s="1"/>
  <c r="AM53" i="1"/>
  <c r="AM67" i="1" s="1"/>
  <c r="AK76" i="1"/>
  <c r="AJ77" i="1"/>
  <c r="AK77" i="1" s="1"/>
  <c r="AK98" i="1"/>
  <c r="AJ100" i="1"/>
  <c r="AL64" i="1"/>
  <c r="AL45" i="1"/>
  <c r="AL47" i="1" s="1"/>
  <c r="AM96" i="1"/>
  <c r="AM50" i="1"/>
  <c r="AM63" i="1" s="1"/>
  <c r="AM49" i="1"/>
  <c r="AM65" i="1"/>
  <c r="AL62" i="1"/>
  <c r="AL51" i="1"/>
  <c r="AM64" i="1" s="1"/>
  <c r="AO57" i="1"/>
  <c r="AO40" i="1"/>
  <c r="AN38" i="1"/>
  <c r="AP31" i="1"/>
  <c r="AO34" i="1"/>
  <c r="AO35" i="1" s="1"/>
  <c r="AO44" i="1" s="1"/>
  <c r="AO61" i="1" s="1"/>
  <c r="AN90" i="8" l="1"/>
  <c r="AM89" i="8"/>
  <c r="AM54" i="8"/>
  <c r="AN86" i="8"/>
  <c r="AQ82" i="8"/>
  <c r="AP83" i="8"/>
  <c r="AO87" i="8"/>
  <c r="AN44" i="8"/>
  <c r="AN46" i="8" s="1"/>
  <c r="AP34" i="8"/>
  <c r="AP43" i="8" s="1"/>
  <c r="AP37" i="8"/>
  <c r="AA76" i="8"/>
  <c r="AS36" i="8"/>
  <c r="AR41" i="8"/>
  <c r="AR42" i="8"/>
  <c r="AR59" i="8" s="1"/>
  <c r="AA88" i="8"/>
  <c r="AP85" i="8"/>
  <c r="AO64" i="8"/>
  <c r="AN61" i="8"/>
  <c r="AN50" i="8"/>
  <c r="AO63" i="8" s="1"/>
  <c r="AQ80" i="8"/>
  <c r="AR30" i="8"/>
  <c r="AQ56" i="8"/>
  <c r="AQ39" i="8"/>
  <c r="AQ33" i="8"/>
  <c r="AQ32" i="8"/>
  <c r="AO52" i="8"/>
  <c r="AO66" i="8" s="1"/>
  <c r="AO48" i="8"/>
  <c r="AO49" i="8"/>
  <c r="AO62" i="8" s="1"/>
  <c r="AO51" i="8"/>
  <c r="AO65" i="8" s="1"/>
  <c r="AS58" i="8"/>
  <c r="AO60" i="8"/>
  <c r="X67" i="7"/>
  <c r="X73" i="7" s="1"/>
  <c r="X74" i="7" s="1"/>
  <c r="X86" i="7"/>
  <c r="AP62" i="7"/>
  <c r="AO59" i="7"/>
  <c r="AP61" i="7"/>
  <c r="AO83" i="7"/>
  <c r="AL84" i="7"/>
  <c r="AM85" i="7"/>
  <c r="AL42" i="7"/>
  <c r="AL44" i="7" s="1"/>
  <c r="AL52" i="7" s="1"/>
  <c r="AP63" i="7"/>
  <c r="AP64" i="7"/>
  <c r="AP60" i="7"/>
  <c r="AR78" i="7"/>
  <c r="AR31" i="7"/>
  <c r="AR54" i="7"/>
  <c r="AR37" i="7"/>
  <c r="AR32" i="7"/>
  <c r="AS29" i="7"/>
  <c r="AR80" i="7"/>
  <c r="AQ81" i="7"/>
  <c r="AQ56" i="7"/>
  <c r="AN87" i="7"/>
  <c r="AO88" i="7"/>
  <c r="AQ33" i="7"/>
  <c r="AP39" i="7"/>
  <c r="AQ35" i="7"/>
  <c r="AP40" i="7"/>
  <c r="AP57" i="7" s="1"/>
  <c r="AN41" i="7"/>
  <c r="AQ51" i="5"/>
  <c r="AQ33" i="5"/>
  <c r="AQ35" i="5"/>
  <c r="AQ48" i="5" s="1"/>
  <c r="AR29" i="5"/>
  <c r="AQ34" i="5"/>
  <c r="AQ47" i="5" s="1"/>
  <c r="AP50" i="5"/>
  <c r="AP49" i="5"/>
  <c r="AP37" i="5"/>
  <c r="AR46" i="5"/>
  <c r="Y60" i="5"/>
  <c r="AQ44" i="5"/>
  <c r="AQ31" i="5"/>
  <c r="AQ27" i="5"/>
  <c r="AQ26" i="5"/>
  <c r="AR24" i="5"/>
  <c r="AM99" i="1"/>
  <c r="AP28" i="4"/>
  <c r="AP36" i="4" s="1"/>
  <c r="AS48" i="4"/>
  <c r="AP71" i="4"/>
  <c r="AO73" i="4"/>
  <c r="AN37" i="4"/>
  <c r="AN39" i="4" s="1"/>
  <c r="AP68" i="4"/>
  <c r="AO69" i="4"/>
  <c r="AA55" i="4"/>
  <c r="AA61" i="4" s="1"/>
  <c r="Z75" i="4"/>
  <c r="AN72" i="4"/>
  <c r="AO50" i="4"/>
  <c r="AO51" i="4"/>
  <c r="AO52" i="4"/>
  <c r="AQ66" i="4"/>
  <c r="AQ46" i="4"/>
  <c r="AQ32" i="4"/>
  <c r="AQ26" i="4"/>
  <c r="AQ27" i="4"/>
  <c r="AR24" i="4"/>
  <c r="AS30" i="4"/>
  <c r="AR34" i="4"/>
  <c r="AR35" i="4"/>
  <c r="AR49" i="4" s="1"/>
  <c r="AP92" i="1"/>
  <c r="AQ91" i="1"/>
  <c r="AP89" i="1"/>
  <c r="AP33" i="1"/>
  <c r="AO95" i="1"/>
  <c r="Z105" i="1"/>
  <c r="AL70" i="1"/>
  <c r="AL76" i="1" s="1"/>
  <c r="AN53" i="1"/>
  <c r="AN67" i="1" s="1"/>
  <c r="AN52" i="1"/>
  <c r="AN66" i="1" s="1"/>
  <c r="AM68" i="1"/>
  <c r="AM97" i="1" s="1"/>
  <c r="AL55" i="1"/>
  <c r="AL98" i="1"/>
  <c r="AK100" i="1"/>
  <c r="AM45" i="1"/>
  <c r="AM47" i="1" s="1"/>
  <c r="AN96" i="1"/>
  <c r="AN50" i="1"/>
  <c r="AN63" i="1" s="1"/>
  <c r="AN49" i="1"/>
  <c r="AN65" i="1"/>
  <c r="AM62" i="1"/>
  <c r="AM51" i="1"/>
  <c r="AN64" i="1" s="1"/>
  <c r="AP40" i="1"/>
  <c r="AP57" i="1"/>
  <c r="AO38" i="1"/>
  <c r="AQ31" i="1"/>
  <c r="AP34" i="1"/>
  <c r="AP35" i="1" s="1"/>
  <c r="AP44" i="1" s="1"/>
  <c r="AP61" i="1" s="1"/>
  <c r="AN89" i="8" l="1"/>
  <c r="AO90" i="8"/>
  <c r="AB67" i="8"/>
  <c r="AB69" i="8" s="1"/>
  <c r="AB75" i="8" s="1"/>
  <c r="AB76" i="8" s="1"/>
  <c r="AA91" i="8"/>
  <c r="AQ83" i="8"/>
  <c r="AR82" i="8"/>
  <c r="AO86" i="8"/>
  <c r="AQ34" i="8"/>
  <c r="AQ43" i="8" s="1"/>
  <c r="AQ37" i="8"/>
  <c r="AR80" i="8"/>
  <c r="AS30" i="8"/>
  <c r="AR56" i="8"/>
  <c r="AR39" i="8"/>
  <c r="AR33" i="8"/>
  <c r="AR32" i="8"/>
  <c r="AP60" i="8"/>
  <c r="AQ85" i="8"/>
  <c r="AN54" i="8"/>
  <c r="AP52" i="8"/>
  <c r="AP66" i="8" s="1"/>
  <c r="AP48" i="8"/>
  <c r="AP49" i="8"/>
  <c r="AP62" i="8" s="1"/>
  <c r="AP51" i="8"/>
  <c r="AP65" i="8" s="1"/>
  <c r="AO61" i="8"/>
  <c r="AP64" i="8"/>
  <c r="AO50" i="8"/>
  <c r="AP63" i="8" s="1"/>
  <c r="AT58" i="8"/>
  <c r="AP87" i="8"/>
  <c r="AO44" i="8"/>
  <c r="AO46" i="8" s="1"/>
  <c r="AS41" i="8"/>
  <c r="AT36" i="8"/>
  <c r="AS42" i="8"/>
  <c r="AS59" i="8" s="1"/>
  <c r="Y65" i="7"/>
  <c r="Y67" i="7" s="1"/>
  <c r="Y73" i="7" s="1"/>
  <c r="Y74" i="7" s="1"/>
  <c r="X89" i="7"/>
  <c r="AQ39" i="7"/>
  <c r="AR35" i="7"/>
  <c r="AQ40" i="7"/>
  <c r="AQ57" i="7" s="1"/>
  <c r="AR81" i="7"/>
  <c r="AS80" i="7"/>
  <c r="AQ62" i="7"/>
  <c r="AP59" i="7"/>
  <c r="AQ61" i="7"/>
  <c r="AP83" i="7"/>
  <c r="AM84" i="7"/>
  <c r="AS78" i="7"/>
  <c r="AS54" i="7"/>
  <c r="AT29" i="7"/>
  <c r="AS32" i="7"/>
  <c r="AS37" i="7"/>
  <c r="AS31" i="7"/>
  <c r="AP88" i="7"/>
  <c r="AR56" i="7"/>
  <c r="AQ64" i="7"/>
  <c r="AQ63" i="7"/>
  <c r="AQ60" i="7"/>
  <c r="AR33" i="7"/>
  <c r="AR41" i="7" s="1"/>
  <c r="AR58" i="7" s="1"/>
  <c r="AN58" i="7"/>
  <c r="AO87" i="7"/>
  <c r="AN85" i="7"/>
  <c r="AM42" i="7"/>
  <c r="AM44" i="7" s="1"/>
  <c r="AM52" i="7" s="1"/>
  <c r="AR51" i="5"/>
  <c r="AP42" i="5"/>
  <c r="AR35" i="5"/>
  <c r="AR48" i="5" s="1"/>
  <c r="AS29" i="5"/>
  <c r="AR33" i="5"/>
  <c r="AR34" i="5"/>
  <c r="AR47" i="5" s="1"/>
  <c r="AQ49" i="5"/>
  <c r="AQ50" i="5"/>
  <c r="AQ37" i="5"/>
  <c r="AS46" i="5"/>
  <c r="Z53" i="5"/>
  <c r="Z59" i="5" s="1"/>
  <c r="AR44" i="5"/>
  <c r="AR31" i="5"/>
  <c r="AR27" i="5"/>
  <c r="AR26" i="5"/>
  <c r="AS24" i="5"/>
  <c r="AN44" i="4"/>
  <c r="AP73" i="4"/>
  <c r="AO37" i="4"/>
  <c r="AO39" i="4" s="1"/>
  <c r="AQ71" i="4"/>
  <c r="AT48" i="4"/>
  <c r="AQ28" i="4"/>
  <c r="AQ36" i="4" s="1"/>
  <c r="AA62" i="4"/>
  <c r="AR66" i="4"/>
  <c r="AR46" i="4"/>
  <c r="AR32" i="4"/>
  <c r="AR27" i="4"/>
  <c r="AR26" i="4"/>
  <c r="AS24" i="4"/>
  <c r="AA74" i="4"/>
  <c r="AB53" i="4" s="1"/>
  <c r="AS34" i="4"/>
  <c r="AT30" i="4"/>
  <c r="AS35" i="4"/>
  <c r="AS49" i="4" s="1"/>
  <c r="AP52" i="4"/>
  <c r="AP51" i="4"/>
  <c r="AO72" i="4"/>
  <c r="AP69" i="4"/>
  <c r="AQ68" i="4"/>
  <c r="AP50" i="4"/>
  <c r="AM70" i="1"/>
  <c r="AR91" i="1"/>
  <c r="AQ92" i="1"/>
  <c r="AQ89" i="1"/>
  <c r="AQ33" i="1"/>
  <c r="AN99" i="1"/>
  <c r="AM55" i="1"/>
  <c r="AP95" i="1"/>
  <c r="AA83" i="1"/>
  <c r="AA85" i="1" s="1"/>
  <c r="AA87" i="1" s="1"/>
  <c r="AN68" i="1"/>
  <c r="AN97" i="1" s="1"/>
  <c r="AO68" i="1" s="1"/>
  <c r="AO97" i="1" s="1"/>
  <c r="AP68" i="1" s="1"/>
  <c r="AO52" i="1"/>
  <c r="AO66" i="1" s="1"/>
  <c r="AO53" i="1"/>
  <c r="AO67" i="1" s="1"/>
  <c r="AM76" i="1"/>
  <c r="AL77" i="1"/>
  <c r="AM98" i="1"/>
  <c r="AL100" i="1"/>
  <c r="AO50" i="1"/>
  <c r="AO49" i="1"/>
  <c r="AN45" i="1"/>
  <c r="AN47" i="1" s="1"/>
  <c r="AO96" i="1"/>
  <c r="AN51" i="1"/>
  <c r="AO64" i="1" s="1"/>
  <c r="AO65" i="1"/>
  <c r="AN62" i="1"/>
  <c r="AQ57" i="1"/>
  <c r="AQ40" i="1"/>
  <c r="AP38" i="1"/>
  <c r="AR31" i="1"/>
  <c r="AQ34" i="1"/>
  <c r="AQ35" i="1" s="1"/>
  <c r="AQ44" i="1" s="1"/>
  <c r="AQ61" i="1" s="1"/>
  <c r="AO54" i="8" l="1"/>
  <c r="AB88" i="8"/>
  <c r="AC67" i="8" s="1"/>
  <c r="AC69" i="8" s="1"/>
  <c r="AC75" i="8" s="1"/>
  <c r="AC76" i="8" s="1"/>
  <c r="AO89" i="8"/>
  <c r="AQ87" i="8"/>
  <c r="AP44" i="8"/>
  <c r="AP46" i="8" s="1"/>
  <c r="AU58" i="8"/>
  <c r="AR83" i="8"/>
  <c r="AS82" i="8"/>
  <c r="AR85" i="8"/>
  <c r="AS80" i="8"/>
  <c r="AT30" i="8"/>
  <c r="AS56" i="8"/>
  <c r="AS39" i="8"/>
  <c r="AS33" i="8"/>
  <c r="AS32" i="8"/>
  <c r="AQ64" i="8"/>
  <c r="AP61" i="8"/>
  <c r="AP50" i="8"/>
  <c r="AQ63" i="8" s="1"/>
  <c r="AT41" i="8"/>
  <c r="AU36" i="8"/>
  <c r="AT42" i="8"/>
  <c r="AT59" i="8" s="1"/>
  <c r="AP86" i="8"/>
  <c r="AP90" i="8"/>
  <c r="AQ49" i="8"/>
  <c r="AQ62" i="8" s="1"/>
  <c r="AQ51" i="8"/>
  <c r="AQ65" i="8" s="1"/>
  <c r="AQ52" i="8"/>
  <c r="AQ66" i="8" s="1"/>
  <c r="AQ48" i="8"/>
  <c r="AQ60" i="8"/>
  <c r="AR34" i="8"/>
  <c r="AR43" i="8" s="1"/>
  <c r="AR37" i="8"/>
  <c r="Y86" i="7"/>
  <c r="Y89" i="7" s="1"/>
  <c r="AP87" i="7"/>
  <c r="AO85" i="7"/>
  <c r="AN42" i="7"/>
  <c r="AN44" i="7" s="1"/>
  <c r="AN52" i="7" s="1"/>
  <c r="AN84" i="7"/>
  <c r="AR39" i="7"/>
  <c r="AS35" i="7"/>
  <c r="AR40" i="7"/>
  <c r="AR57" i="7" s="1"/>
  <c r="AQ88" i="7"/>
  <c r="AS33" i="7"/>
  <c r="AS41" i="7" s="1"/>
  <c r="AS58" i="7" s="1"/>
  <c r="AS56" i="7"/>
  <c r="AS81" i="7"/>
  <c r="AT80" i="7"/>
  <c r="AQ83" i="7"/>
  <c r="AR64" i="7"/>
  <c r="AR63" i="7"/>
  <c r="AR60" i="7"/>
  <c r="AR62" i="7"/>
  <c r="AQ59" i="7"/>
  <c r="AR61" i="7"/>
  <c r="AT78" i="7"/>
  <c r="AT54" i="7"/>
  <c r="AT32" i="7"/>
  <c r="AU29" i="7"/>
  <c r="AT37" i="7"/>
  <c r="AT31" i="7"/>
  <c r="AS51" i="5"/>
  <c r="Z60" i="5"/>
  <c r="AR49" i="5"/>
  <c r="AR50" i="5"/>
  <c r="AR37" i="5"/>
  <c r="AR42" i="5" s="1"/>
  <c r="AT46" i="5"/>
  <c r="AS35" i="5"/>
  <c r="AS48" i="5" s="1"/>
  <c r="AT29" i="5"/>
  <c r="AS33" i="5"/>
  <c r="AS34" i="5"/>
  <c r="AS47" i="5" s="1"/>
  <c r="AS44" i="5"/>
  <c r="AS31" i="5"/>
  <c r="AS27" i="5"/>
  <c r="AS26" i="5"/>
  <c r="AT24" i="5"/>
  <c r="AQ42" i="5"/>
  <c r="AM77" i="1"/>
  <c r="AB55" i="4"/>
  <c r="AB61" i="4" s="1"/>
  <c r="AB62" i="4" s="1"/>
  <c r="AA75" i="4"/>
  <c r="AR71" i="4"/>
  <c r="AR68" i="4"/>
  <c r="AQ69" i="4"/>
  <c r="AO44" i="4"/>
  <c r="AQ73" i="4"/>
  <c r="AP37" i="4"/>
  <c r="AP39" i="4" s="1"/>
  <c r="AP44" i="4" s="1"/>
  <c r="AT34" i="4"/>
  <c r="AU30" i="4"/>
  <c r="AT35" i="4"/>
  <c r="AT49" i="4" s="1"/>
  <c r="AS66" i="4"/>
  <c r="AS46" i="4"/>
  <c r="AS27" i="4"/>
  <c r="AS26" i="4"/>
  <c r="AT24" i="4"/>
  <c r="AS32" i="4"/>
  <c r="AQ52" i="4"/>
  <c r="AQ51" i="4"/>
  <c r="AU48" i="4"/>
  <c r="AQ50" i="4"/>
  <c r="AP72" i="4"/>
  <c r="AR28" i="4"/>
  <c r="AR36" i="4" s="1"/>
  <c r="AR92" i="1"/>
  <c r="AS91" i="1"/>
  <c r="AR89" i="1"/>
  <c r="AR33" i="1"/>
  <c r="AN70" i="1"/>
  <c r="AN76" i="1" s="1"/>
  <c r="AN77" i="1" s="1"/>
  <c r="AQ95" i="1"/>
  <c r="AA105" i="1"/>
  <c r="AP53" i="1"/>
  <c r="AP67" i="1" s="1"/>
  <c r="AP52" i="1"/>
  <c r="AP66" i="1" s="1"/>
  <c r="AO99" i="1"/>
  <c r="AN55" i="1"/>
  <c r="AN98" i="1"/>
  <c r="AM100" i="1"/>
  <c r="AO51" i="1"/>
  <c r="AP64" i="1" s="1"/>
  <c r="AP65" i="1"/>
  <c r="AO62" i="1"/>
  <c r="AP49" i="1"/>
  <c r="AP50" i="1"/>
  <c r="AP63" i="1" s="1"/>
  <c r="AO63" i="1"/>
  <c r="AO70" i="1"/>
  <c r="AO45" i="1"/>
  <c r="AO47" i="1" s="1"/>
  <c r="AP96" i="1"/>
  <c r="AR57" i="1"/>
  <c r="AR40" i="1"/>
  <c r="AQ38" i="1"/>
  <c r="AS31" i="1"/>
  <c r="AR34" i="1"/>
  <c r="AR35" i="1" s="1"/>
  <c r="AR44" i="1" s="1"/>
  <c r="AR61" i="1" s="1"/>
  <c r="AB91" i="8" l="1"/>
  <c r="AP89" i="8"/>
  <c r="AQ90" i="8"/>
  <c r="AR49" i="8"/>
  <c r="AR62" i="8" s="1"/>
  <c r="AR51" i="8"/>
  <c r="AR65" i="8" s="1"/>
  <c r="AR52" i="8"/>
  <c r="AR66" i="8" s="1"/>
  <c r="AR48" i="8"/>
  <c r="AR90" i="8" s="1"/>
  <c r="AR60" i="8"/>
  <c r="AQ61" i="8"/>
  <c r="AQ50" i="8"/>
  <c r="AR63" i="8" s="1"/>
  <c r="AR64" i="8"/>
  <c r="AS83" i="8"/>
  <c r="AT82" i="8"/>
  <c r="AS85" i="8"/>
  <c r="AQ86" i="8"/>
  <c r="AS34" i="8"/>
  <c r="AS43" i="8" s="1"/>
  <c r="AS37" i="8"/>
  <c r="AR87" i="8"/>
  <c r="AQ44" i="8"/>
  <c r="AQ46" i="8" s="1"/>
  <c r="AC88" i="8"/>
  <c r="AU41" i="8"/>
  <c r="AV36" i="8"/>
  <c r="AU42" i="8"/>
  <c r="AU59" i="8" s="1"/>
  <c r="AV58" i="8"/>
  <c r="AT80" i="8"/>
  <c r="AT56" i="8"/>
  <c r="AT39" i="8"/>
  <c r="AT33" i="8"/>
  <c r="AT32" i="8"/>
  <c r="AU30" i="8"/>
  <c r="AP54" i="8"/>
  <c r="Z65" i="7"/>
  <c r="Z67" i="7" s="1"/>
  <c r="Z73" i="7" s="1"/>
  <c r="Z74" i="7" s="1"/>
  <c r="AR88" i="7"/>
  <c r="AT81" i="7"/>
  <c r="AU80" i="7"/>
  <c r="AT35" i="7"/>
  <c r="AS39" i="7"/>
  <c r="AS40" i="7"/>
  <c r="AS57" i="7" s="1"/>
  <c r="AQ41" i="7"/>
  <c r="AP85" i="7"/>
  <c r="AO42" i="7"/>
  <c r="AO44" i="7" s="1"/>
  <c r="AO52" i="7" s="1"/>
  <c r="AO84" i="7"/>
  <c r="AS64" i="7"/>
  <c r="AS63" i="7"/>
  <c r="AS60" i="7"/>
  <c r="AU78" i="7"/>
  <c r="AU54" i="7"/>
  <c r="AV29" i="7"/>
  <c r="AU37" i="7"/>
  <c r="AU32" i="7"/>
  <c r="AU31" i="7"/>
  <c r="AT56" i="7"/>
  <c r="AQ87" i="7"/>
  <c r="AR83" i="7"/>
  <c r="AT33" i="7"/>
  <c r="AR59" i="7"/>
  <c r="AS62" i="7"/>
  <c r="AS61" i="7"/>
  <c r="AT51" i="5"/>
  <c r="AS49" i="5"/>
  <c r="AS50" i="5"/>
  <c r="AU46" i="5"/>
  <c r="AS37" i="5"/>
  <c r="AS42" i="5" s="1"/>
  <c r="AT44" i="5"/>
  <c r="AU24" i="5"/>
  <c r="AT31" i="5"/>
  <c r="AT27" i="5"/>
  <c r="AT26" i="5"/>
  <c r="AT35" i="5"/>
  <c r="AT48" i="5" s="1"/>
  <c r="AU29" i="5"/>
  <c r="AT33" i="5"/>
  <c r="AT34" i="5"/>
  <c r="AT47" i="5" s="1"/>
  <c r="AS71" i="4"/>
  <c r="AQ72" i="4"/>
  <c r="AU34" i="4"/>
  <c r="AV30" i="4"/>
  <c r="AU35" i="4"/>
  <c r="AU49" i="4" s="1"/>
  <c r="AV48" i="4"/>
  <c r="AS68" i="4"/>
  <c r="AR69" i="4"/>
  <c r="AB74" i="4"/>
  <c r="AC53" i="4" s="1"/>
  <c r="AR50" i="4"/>
  <c r="AT66" i="4"/>
  <c r="AT46" i="4"/>
  <c r="AT26" i="4"/>
  <c r="AT32" i="4"/>
  <c r="AT27" i="4"/>
  <c r="AU24" i="4"/>
  <c r="AS28" i="4"/>
  <c r="AS36" i="4" s="1"/>
  <c r="AR73" i="4"/>
  <c r="AQ37" i="4"/>
  <c r="AQ39" i="4" s="1"/>
  <c r="AQ44" i="4" s="1"/>
  <c r="AR52" i="4"/>
  <c r="AR51" i="4"/>
  <c r="AP99" i="1"/>
  <c r="AT91" i="1"/>
  <c r="AS92" i="1"/>
  <c r="AS89" i="1"/>
  <c r="AS33" i="1"/>
  <c r="AR95" i="1"/>
  <c r="AB83" i="1"/>
  <c r="AB85" i="1" s="1"/>
  <c r="AB87" i="1" s="1"/>
  <c r="AQ53" i="1"/>
  <c r="AQ67" i="1" s="1"/>
  <c r="AQ52" i="1"/>
  <c r="AQ66" i="1" s="1"/>
  <c r="AO55" i="1"/>
  <c r="AP97" i="1"/>
  <c r="AQ68" i="1" s="1"/>
  <c r="AO76" i="1"/>
  <c r="AO77" i="1" s="1"/>
  <c r="AO98" i="1"/>
  <c r="AN100" i="1"/>
  <c r="AQ65" i="1"/>
  <c r="AP51" i="1"/>
  <c r="AQ64" i="1" s="1"/>
  <c r="AP62" i="1"/>
  <c r="AP70" i="1" s="1"/>
  <c r="AQ49" i="1"/>
  <c r="AQ50" i="1"/>
  <c r="AQ63" i="1" s="1"/>
  <c r="AP45" i="1"/>
  <c r="AP47" i="1" s="1"/>
  <c r="AQ96" i="1"/>
  <c r="AS40" i="1"/>
  <c r="AS57" i="1"/>
  <c r="AR38" i="1"/>
  <c r="AT31" i="1"/>
  <c r="AS34" i="1"/>
  <c r="AS35" i="1" s="1"/>
  <c r="AS44" i="1" s="1"/>
  <c r="AS61" i="1" s="1"/>
  <c r="AQ89" i="8" l="1"/>
  <c r="AQ54" i="8"/>
  <c r="AS87" i="8"/>
  <c r="AR44" i="8"/>
  <c r="AR46" i="8" s="1"/>
  <c r="AS64" i="8"/>
  <c r="AR50" i="8"/>
  <c r="AS63" i="8" s="1"/>
  <c r="AR61" i="8"/>
  <c r="AS51" i="8"/>
  <c r="AS65" i="8" s="1"/>
  <c r="AS52" i="8"/>
  <c r="AS66" i="8" s="1"/>
  <c r="AS48" i="8"/>
  <c r="AS49" i="8"/>
  <c r="AS62" i="8" s="1"/>
  <c r="AU82" i="8"/>
  <c r="AT83" i="8"/>
  <c r="AU80" i="8"/>
  <c r="AU33" i="8"/>
  <c r="AU56" i="8"/>
  <c r="AU32" i="8"/>
  <c r="AV30" i="8"/>
  <c r="AU39" i="8"/>
  <c r="AV41" i="8"/>
  <c r="AW36" i="8"/>
  <c r="AV42" i="8"/>
  <c r="AV59" i="8" s="1"/>
  <c r="AS60" i="8"/>
  <c r="AT85" i="8"/>
  <c r="AT34" i="8"/>
  <c r="AT43" i="8" s="1"/>
  <c r="AT37" i="8"/>
  <c r="AW58" i="8"/>
  <c r="AD67" i="8"/>
  <c r="AD69" i="8" s="1"/>
  <c r="AD75" i="8" s="1"/>
  <c r="AC91" i="8"/>
  <c r="AR86" i="8"/>
  <c r="Z86" i="7"/>
  <c r="Z89" i="7" s="1"/>
  <c r="AS88" i="7"/>
  <c r="AS59" i="7"/>
  <c r="AT62" i="7"/>
  <c r="AT61" i="7"/>
  <c r="AU56" i="7"/>
  <c r="AU33" i="7"/>
  <c r="AU41" i="7" s="1"/>
  <c r="AU58" i="7" s="1"/>
  <c r="AU35" i="7"/>
  <c r="AT39" i="7"/>
  <c r="AT40" i="7"/>
  <c r="AT57" i="7" s="1"/>
  <c r="AP84" i="7"/>
  <c r="AS83" i="7"/>
  <c r="AV80" i="7"/>
  <c r="AU81" i="7"/>
  <c r="AR87" i="7"/>
  <c r="AV78" i="7"/>
  <c r="AV54" i="7"/>
  <c r="AW29" i="7"/>
  <c r="AV37" i="7"/>
  <c r="AV32" i="7"/>
  <c r="AV31" i="7"/>
  <c r="AT64" i="7"/>
  <c r="AT63" i="7"/>
  <c r="AT60" i="7"/>
  <c r="AQ85" i="7"/>
  <c r="AP42" i="7"/>
  <c r="AP44" i="7" s="1"/>
  <c r="AP52" i="7" s="1"/>
  <c r="AQ58" i="7"/>
  <c r="AU51" i="5"/>
  <c r="AA53" i="5"/>
  <c r="AA59" i="5" s="1"/>
  <c r="AU35" i="5"/>
  <c r="AU48" i="5" s="1"/>
  <c r="AV29" i="5"/>
  <c r="AU33" i="5"/>
  <c r="AU34" i="5"/>
  <c r="AU47" i="5" s="1"/>
  <c r="AT49" i="5"/>
  <c r="AT50" i="5"/>
  <c r="AU44" i="5"/>
  <c r="AV24" i="5"/>
  <c r="AU31" i="5"/>
  <c r="AU27" i="5"/>
  <c r="AU26" i="5"/>
  <c r="AV46" i="5"/>
  <c r="AT37" i="5"/>
  <c r="AQ97" i="1"/>
  <c r="AR68" i="1" s="1"/>
  <c r="AS50" i="4"/>
  <c r="AT68" i="4"/>
  <c r="AS69" i="4"/>
  <c r="AW48" i="4"/>
  <c r="AU66" i="4"/>
  <c r="AU46" i="4"/>
  <c r="AU32" i="4"/>
  <c r="AU26" i="4"/>
  <c r="AU27" i="4"/>
  <c r="AV24" i="4"/>
  <c r="AC55" i="4"/>
  <c r="AC61" i="4" s="1"/>
  <c r="AB75" i="4"/>
  <c r="AR72" i="4"/>
  <c r="AT28" i="4"/>
  <c r="AT36" i="4" s="1"/>
  <c r="AT71" i="4"/>
  <c r="AS73" i="4"/>
  <c r="AR37" i="4"/>
  <c r="AR39" i="4" s="1"/>
  <c r="AR44" i="4" s="1"/>
  <c r="AS51" i="4"/>
  <c r="AS52" i="4"/>
  <c r="AW30" i="4"/>
  <c r="AV34" i="4"/>
  <c r="AV35" i="4"/>
  <c r="AV49" i="4" s="1"/>
  <c r="AU91" i="1"/>
  <c r="AT92" i="1"/>
  <c r="AT89" i="1"/>
  <c r="AT33" i="1"/>
  <c r="AS95" i="1"/>
  <c r="AB105" i="1"/>
  <c r="AQ99" i="1"/>
  <c r="AP55" i="1"/>
  <c r="AR53" i="1"/>
  <c r="AR67" i="1" s="1"/>
  <c r="AR52" i="1"/>
  <c r="AR66" i="1" s="1"/>
  <c r="AP76" i="1"/>
  <c r="AP98" i="1"/>
  <c r="AO100" i="1"/>
  <c r="AR50" i="1"/>
  <c r="AR63" i="1" s="1"/>
  <c r="AR49" i="1"/>
  <c r="AQ45" i="1"/>
  <c r="AQ47" i="1" s="1"/>
  <c r="AR96" i="1"/>
  <c r="AR65" i="1"/>
  <c r="AQ62" i="1"/>
  <c r="AQ70" i="1" s="1"/>
  <c r="AQ51" i="1"/>
  <c r="AR64" i="1" s="1"/>
  <c r="AT57" i="1"/>
  <c r="AT40" i="1"/>
  <c r="AS38" i="1"/>
  <c r="AU31" i="1"/>
  <c r="AT34" i="1"/>
  <c r="AT35" i="1" s="1"/>
  <c r="AT44" i="1" s="1"/>
  <c r="AT61" i="1" s="1"/>
  <c r="AD88" i="8" l="1"/>
  <c r="AD91" i="8" s="1"/>
  <c r="AS90" i="8"/>
  <c r="AU37" i="8"/>
  <c r="AU34" i="8"/>
  <c r="AU43" i="8" s="1"/>
  <c r="AR89" i="8"/>
  <c r="AX36" i="8"/>
  <c r="AW41" i="8"/>
  <c r="AW42" i="8"/>
  <c r="AW59" i="8" s="1"/>
  <c r="AT51" i="8"/>
  <c r="AT65" i="8" s="1"/>
  <c r="AT52" i="8"/>
  <c r="AT66" i="8" s="1"/>
  <c r="AT48" i="8"/>
  <c r="AT49" i="8"/>
  <c r="AT62" i="8" s="1"/>
  <c r="AX58" i="8"/>
  <c r="AV82" i="8"/>
  <c r="AU83" i="8"/>
  <c r="AT60" i="8"/>
  <c r="AS86" i="8"/>
  <c r="AV80" i="8"/>
  <c r="AV32" i="8"/>
  <c r="AW30" i="8"/>
  <c r="AV56" i="8"/>
  <c r="AV39" i="8"/>
  <c r="AV33" i="8"/>
  <c r="AT64" i="8"/>
  <c r="AS61" i="8"/>
  <c r="AS50" i="8"/>
  <c r="AT63" i="8" s="1"/>
  <c r="AR54" i="8"/>
  <c r="AU85" i="8"/>
  <c r="AT87" i="8"/>
  <c r="AS44" i="8"/>
  <c r="AS46" i="8" s="1"/>
  <c r="AD76" i="8"/>
  <c r="AA86" i="7"/>
  <c r="AB65" i="7" s="1"/>
  <c r="AB67" i="7" s="1"/>
  <c r="AB73" i="7" s="1"/>
  <c r="AB74" i="7" s="1"/>
  <c r="AA65" i="7"/>
  <c r="AA67" i="7" s="1"/>
  <c r="AA73" i="7" s="1"/>
  <c r="AA74" i="7" s="1"/>
  <c r="AT88" i="7"/>
  <c r="AS87" i="7"/>
  <c r="AV33" i="7"/>
  <c r="AV41" i="7" s="1"/>
  <c r="AV58" i="7" s="1"/>
  <c r="AT83" i="7"/>
  <c r="AV56" i="7"/>
  <c r="AT59" i="7"/>
  <c r="AU62" i="7"/>
  <c r="AU61" i="7"/>
  <c r="AV35" i="7"/>
  <c r="AU39" i="7"/>
  <c r="AU40" i="7"/>
  <c r="AU57" i="7" s="1"/>
  <c r="AQ84" i="7"/>
  <c r="AW80" i="7"/>
  <c r="AV81" i="7"/>
  <c r="AR85" i="7"/>
  <c r="AQ42" i="7"/>
  <c r="AQ44" i="7" s="1"/>
  <c r="AQ52" i="7" s="1"/>
  <c r="AW78" i="7"/>
  <c r="AW54" i="7"/>
  <c r="AX29" i="7"/>
  <c r="AW37" i="7"/>
  <c r="AW32" i="7"/>
  <c r="AW31" i="7"/>
  <c r="AU64" i="7"/>
  <c r="AU63" i="7"/>
  <c r="AU60" i="7"/>
  <c r="AV51" i="5"/>
  <c r="AA60" i="5"/>
  <c r="AB53" i="5"/>
  <c r="AB59" i="5" s="1"/>
  <c r="AU50" i="5"/>
  <c r="AU49" i="5"/>
  <c r="AW46" i="5"/>
  <c r="AU37" i="5"/>
  <c r="AU42" i="5" s="1"/>
  <c r="AV33" i="5"/>
  <c r="AW51" i="5" s="1"/>
  <c r="AV35" i="5"/>
  <c r="AV48" i="5" s="1"/>
  <c r="AW29" i="5"/>
  <c r="AV34" i="5"/>
  <c r="AV47" i="5" s="1"/>
  <c r="AT42" i="5"/>
  <c r="AV31" i="5"/>
  <c r="AV27" i="5"/>
  <c r="AV26" i="5"/>
  <c r="AV44" i="5"/>
  <c r="AW24" i="5"/>
  <c r="AC74" i="4"/>
  <c r="AC62" i="4"/>
  <c r="AV66" i="4"/>
  <c r="AV46" i="4"/>
  <c r="AW24" i="4"/>
  <c r="AV27" i="4"/>
  <c r="AV26" i="4"/>
  <c r="AV32" i="4"/>
  <c r="AT73" i="4"/>
  <c r="AS37" i="4"/>
  <c r="AS39" i="4" s="1"/>
  <c r="AS44" i="4" s="1"/>
  <c r="AT50" i="4"/>
  <c r="AU28" i="4"/>
  <c r="AU36" i="4" s="1"/>
  <c r="AT51" i="4"/>
  <c r="AT52" i="4"/>
  <c r="AT69" i="4"/>
  <c r="AU68" i="4"/>
  <c r="AU71" i="4"/>
  <c r="AX48" i="4"/>
  <c r="AW34" i="4"/>
  <c r="AX30" i="4"/>
  <c r="AW35" i="4"/>
  <c r="AW49" i="4" s="1"/>
  <c r="AS72" i="4"/>
  <c r="AU89" i="1"/>
  <c r="AU33" i="1"/>
  <c r="AV91" i="1"/>
  <c r="AU92" i="1"/>
  <c r="AT95" i="1"/>
  <c r="AC83" i="1"/>
  <c r="AC85" i="1" s="1"/>
  <c r="AC87" i="1" s="1"/>
  <c r="AR99" i="1"/>
  <c r="AS53" i="1"/>
  <c r="AS67" i="1" s="1"/>
  <c r="AS52" i="1"/>
  <c r="AS66" i="1" s="1"/>
  <c r="AQ55" i="1"/>
  <c r="AR97" i="1"/>
  <c r="AP77" i="1"/>
  <c r="AQ76" i="1"/>
  <c r="AQ98" i="1"/>
  <c r="AP100" i="1"/>
  <c r="AS65" i="1"/>
  <c r="AR62" i="1"/>
  <c r="AR70" i="1" s="1"/>
  <c r="AR51" i="1"/>
  <c r="AS64" i="1" s="1"/>
  <c r="AS50" i="1"/>
  <c r="AS63" i="1" s="1"/>
  <c r="AS49" i="1"/>
  <c r="AR45" i="1"/>
  <c r="AR47" i="1" s="1"/>
  <c r="AS96" i="1"/>
  <c r="AU57" i="1"/>
  <c r="AU40" i="1"/>
  <c r="AT38" i="1"/>
  <c r="AV31" i="1"/>
  <c r="AU34" i="1"/>
  <c r="AU35" i="1" s="1"/>
  <c r="AU44" i="1" s="1"/>
  <c r="AU61" i="1" s="1"/>
  <c r="AE67" i="8" l="1"/>
  <c r="AE69" i="8" s="1"/>
  <c r="AE75" i="8" s="1"/>
  <c r="AT90" i="8"/>
  <c r="AS54" i="8"/>
  <c r="AV37" i="8"/>
  <c r="AV34" i="8"/>
  <c r="AV43" i="8" s="1"/>
  <c r="AU87" i="8"/>
  <c r="AT44" i="8"/>
  <c r="AT46" i="8" s="1"/>
  <c r="AV85" i="8"/>
  <c r="AY36" i="8"/>
  <c r="AX41" i="8"/>
  <c r="AX42" i="8"/>
  <c r="AX59" i="8" s="1"/>
  <c r="AY58" i="8"/>
  <c r="AW80" i="8"/>
  <c r="AX30" i="8"/>
  <c r="AW56" i="8"/>
  <c r="AW39" i="8"/>
  <c r="AW33" i="8"/>
  <c r="AW32" i="8"/>
  <c r="AU64" i="8"/>
  <c r="AT61" i="8"/>
  <c r="AT50" i="8"/>
  <c r="AU63" i="8" s="1"/>
  <c r="AS89" i="8"/>
  <c r="AW82" i="8"/>
  <c r="AV83" i="8"/>
  <c r="AE76" i="8"/>
  <c r="AU51" i="8"/>
  <c r="AU65" i="8" s="1"/>
  <c r="AU52" i="8"/>
  <c r="AU66" i="8" s="1"/>
  <c r="AU48" i="8"/>
  <c r="AU49" i="8"/>
  <c r="AU62" i="8" s="1"/>
  <c r="AU60" i="8"/>
  <c r="AT86" i="8"/>
  <c r="AB86" i="7"/>
  <c r="AA89" i="7"/>
  <c r="AD55" i="4"/>
  <c r="AD61" i="4" s="1"/>
  <c r="AD62" i="4" s="1"/>
  <c r="AD53" i="4"/>
  <c r="AU88" i="7"/>
  <c r="AW33" i="7"/>
  <c r="AR84" i="7"/>
  <c r="AT87" i="7"/>
  <c r="AU87" i="7" s="1"/>
  <c r="AX80" i="7"/>
  <c r="AW81" i="7"/>
  <c r="AU83" i="7"/>
  <c r="AV61" i="7"/>
  <c r="AU59" i="7"/>
  <c r="AV62" i="7"/>
  <c r="AX78" i="7"/>
  <c r="AX54" i="7"/>
  <c r="AX37" i="7"/>
  <c r="AX32" i="7"/>
  <c r="AX31" i="7"/>
  <c r="AY29" i="7"/>
  <c r="AS85" i="7"/>
  <c r="AR42" i="7"/>
  <c r="AR44" i="7" s="1"/>
  <c r="AR52" i="7" s="1"/>
  <c r="AW56" i="7"/>
  <c r="AV64" i="7"/>
  <c r="AV63" i="7"/>
  <c r="AV60" i="7"/>
  <c r="AW35" i="7"/>
  <c r="AV39" i="7"/>
  <c r="AV40" i="7"/>
  <c r="AV57" i="7" s="1"/>
  <c r="AT41" i="7"/>
  <c r="AB60" i="5"/>
  <c r="AW33" i="5"/>
  <c r="AW35" i="5"/>
  <c r="AW48" i="5" s="1"/>
  <c r="AX29" i="5"/>
  <c r="AW34" i="5"/>
  <c r="AW47" i="5" s="1"/>
  <c r="AW44" i="5"/>
  <c r="AW31" i="5"/>
  <c r="AW27" i="5"/>
  <c r="AW26" i="5"/>
  <c r="AX24" i="5"/>
  <c r="AV50" i="5"/>
  <c r="AV49" i="5"/>
  <c r="AX46" i="5"/>
  <c r="AV37" i="5"/>
  <c r="AC75" i="4"/>
  <c r="AU73" i="4"/>
  <c r="AT37" i="4"/>
  <c r="AT39" i="4" s="1"/>
  <c r="AT44" i="4" s="1"/>
  <c r="AV71" i="4"/>
  <c r="AT72" i="4"/>
  <c r="AU69" i="4"/>
  <c r="AV68" i="4"/>
  <c r="AD74" i="4"/>
  <c r="AE53" i="4" s="1"/>
  <c r="AU50" i="4"/>
  <c r="AU51" i="4"/>
  <c r="AU52" i="4"/>
  <c r="AV28" i="4"/>
  <c r="AV36" i="4" s="1"/>
  <c r="AW66" i="4"/>
  <c r="AW46" i="4"/>
  <c r="AW32" i="4"/>
  <c r="AW27" i="4"/>
  <c r="AX24" i="4"/>
  <c r="AW26" i="4"/>
  <c r="AY30" i="4"/>
  <c r="AX34" i="4"/>
  <c r="AX35" i="4"/>
  <c r="AX49" i="4" s="1"/>
  <c r="AY48" i="4"/>
  <c r="AV89" i="1"/>
  <c r="AV33" i="1"/>
  <c r="AV92" i="1"/>
  <c r="AW91" i="1"/>
  <c r="AS99" i="1"/>
  <c r="AR55" i="1"/>
  <c r="AU95" i="1"/>
  <c r="AC105" i="1"/>
  <c r="AT52" i="1"/>
  <c r="AT66" i="1" s="1"/>
  <c r="AT53" i="1"/>
  <c r="AT67" i="1" s="1"/>
  <c r="AS68" i="1"/>
  <c r="AS97" i="1"/>
  <c r="AQ77" i="1"/>
  <c r="AR76" i="1"/>
  <c r="AR98" i="1"/>
  <c r="AQ100" i="1"/>
  <c r="AS45" i="1"/>
  <c r="AS47" i="1" s="1"/>
  <c r="AT96" i="1"/>
  <c r="AT50" i="1"/>
  <c r="AT63" i="1" s="1"/>
  <c r="AT49" i="1"/>
  <c r="AT65" i="1"/>
  <c r="AT99" i="1" s="1"/>
  <c r="AS62" i="1"/>
  <c r="AS70" i="1" s="1"/>
  <c r="AS51" i="1"/>
  <c r="AT64" i="1" s="1"/>
  <c r="AV40" i="1"/>
  <c r="AV57" i="1"/>
  <c r="AU38" i="1"/>
  <c r="AW31" i="1"/>
  <c r="AV34" i="1"/>
  <c r="AV35" i="1" s="1"/>
  <c r="AV44" i="1" s="1"/>
  <c r="AV61" i="1" s="1"/>
  <c r="AT54" i="8" l="1"/>
  <c r="AE88" i="8"/>
  <c r="AE91" i="8" s="1"/>
  <c r="AU90" i="8"/>
  <c r="AU86" i="8"/>
  <c r="AV87" i="8"/>
  <c r="AU44" i="8"/>
  <c r="AU46" i="8" s="1"/>
  <c r="AV60" i="8"/>
  <c r="AT89" i="8"/>
  <c r="AZ58" i="8"/>
  <c r="AV51" i="8"/>
  <c r="AV65" i="8" s="1"/>
  <c r="AV52" i="8"/>
  <c r="AV66" i="8" s="1"/>
  <c r="AV48" i="8"/>
  <c r="AV49" i="8"/>
  <c r="AV62" i="8" s="1"/>
  <c r="AX82" i="8"/>
  <c r="AW83" i="8"/>
  <c r="AV64" i="8"/>
  <c r="AU61" i="8"/>
  <c r="AU50" i="8"/>
  <c r="AV63" i="8" s="1"/>
  <c r="AZ36" i="8"/>
  <c r="AY41" i="8"/>
  <c r="AY42" i="8"/>
  <c r="AY59" i="8" s="1"/>
  <c r="AX80" i="8"/>
  <c r="AY30" i="8"/>
  <c r="AX56" i="8"/>
  <c r="AX39" i="8"/>
  <c r="AX33" i="8"/>
  <c r="AX32" i="8"/>
  <c r="AW34" i="8"/>
  <c r="AW43" i="8" s="1"/>
  <c r="AW37" i="8"/>
  <c r="AW85" i="8"/>
  <c r="AC65" i="7"/>
  <c r="AB89" i="7"/>
  <c r="AV88" i="7"/>
  <c r="AX33" i="7"/>
  <c r="AX41" i="7" s="1"/>
  <c r="AX58" i="7" s="1"/>
  <c r="AS84" i="7"/>
  <c r="AT58" i="7"/>
  <c r="AX56" i="7"/>
  <c r="AY80" i="7"/>
  <c r="AX81" i="7"/>
  <c r="AW63" i="7"/>
  <c r="AW60" i="7"/>
  <c r="AW64" i="7"/>
  <c r="AV83" i="7"/>
  <c r="AW39" i="7"/>
  <c r="AX35" i="7"/>
  <c r="AW40" i="7"/>
  <c r="AW57" i="7" s="1"/>
  <c r="AT85" i="7"/>
  <c r="AS42" i="7"/>
  <c r="AS44" i="7" s="1"/>
  <c r="AS52" i="7" s="1"/>
  <c r="AW62" i="7"/>
  <c r="AW61" i="7"/>
  <c r="AV59" i="7"/>
  <c r="AY78" i="7"/>
  <c r="AY54" i="7"/>
  <c r="AY32" i="7"/>
  <c r="AY31" i="7"/>
  <c r="AZ29" i="7"/>
  <c r="AY37" i="7"/>
  <c r="AX51" i="5"/>
  <c r="AX44" i="5"/>
  <c r="AX26" i="5"/>
  <c r="AY24" i="5"/>
  <c r="AX31" i="5"/>
  <c r="AX27" i="5"/>
  <c r="AX33" i="5"/>
  <c r="AX35" i="5"/>
  <c r="AX48" i="5" s="1"/>
  <c r="AY29" i="5"/>
  <c r="AX34" i="5"/>
  <c r="AX47" i="5" s="1"/>
  <c r="AC53" i="5"/>
  <c r="AC59" i="5" s="1"/>
  <c r="AV42" i="5"/>
  <c r="AW49" i="5"/>
  <c r="AW50" i="5"/>
  <c r="AW37" i="5"/>
  <c r="AY46" i="5"/>
  <c r="AE55" i="4"/>
  <c r="AE61" i="4" s="1"/>
  <c r="AE62" i="4" s="1"/>
  <c r="AD75" i="4"/>
  <c r="AV69" i="4"/>
  <c r="AW68" i="4"/>
  <c r="AX66" i="4"/>
  <c r="AX46" i="4"/>
  <c r="AX32" i="4"/>
  <c r="AX27" i="4"/>
  <c r="AX26" i="4"/>
  <c r="AY24" i="4"/>
  <c r="AV73" i="4"/>
  <c r="AU37" i="4"/>
  <c r="AU39" i="4" s="1"/>
  <c r="AU44" i="4" s="1"/>
  <c r="AZ48" i="4"/>
  <c r="AW28" i="4"/>
  <c r="AW36" i="4" s="1"/>
  <c r="AU72" i="4"/>
  <c r="AV50" i="4"/>
  <c r="AW71" i="4"/>
  <c r="AY34" i="4"/>
  <c r="AZ30" i="4"/>
  <c r="AY35" i="4"/>
  <c r="AY49" i="4" s="1"/>
  <c r="AV51" i="4"/>
  <c r="AV52" i="4"/>
  <c r="AW92" i="1"/>
  <c r="AX91" i="1"/>
  <c r="AW89" i="1"/>
  <c r="AW33" i="1"/>
  <c r="AV95" i="1"/>
  <c r="AD83" i="1"/>
  <c r="AD85" i="1" s="1"/>
  <c r="AD87" i="1" s="1"/>
  <c r="AT68" i="1"/>
  <c r="AT97" i="1" s="1"/>
  <c r="AU68" i="1" s="1"/>
  <c r="AS55" i="1"/>
  <c r="AU52" i="1"/>
  <c r="AU66" i="1" s="1"/>
  <c r="AU53" i="1"/>
  <c r="AU67" i="1" s="1"/>
  <c r="AS76" i="1"/>
  <c r="AR77" i="1"/>
  <c r="AS98" i="1"/>
  <c r="AR100" i="1"/>
  <c r="AT45" i="1"/>
  <c r="AT47" i="1" s="1"/>
  <c r="AU96" i="1"/>
  <c r="AU49" i="1"/>
  <c r="AU50" i="1"/>
  <c r="AU63" i="1" s="1"/>
  <c r="AT51" i="1"/>
  <c r="AU65" i="1"/>
  <c r="AT62" i="1"/>
  <c r="AW57" i="1"/>
  <c r="AW40" i="1"/>
  <c r="AV38" i="1"/>
  <c r="AX31" i="1"/>
  <c r="AW34" i="1"/>
  <c r="AW35" i="1" s="1"/>
  <c r="AW44" i="1" s="1"/>
  <c r="AW61" i="1" s="1"/>
  <c r="AF67" i="8" l="1"/>
  <c r="AF69" i="8" s="1"/>
  <c r="AF75" i="8" s="1"/>
  <c r="AF76" i="8" s="1"/>
  <c r="AV90" i="8"/>
  <c r="AU89" i="8"/>
  <c r="AW52" i="8"/>
  <c r="AW66" i="8" s="1"/>
  <c r="AW48" i="8"/>
  <c r="AW49" i="8"/>
  <c r="AW62" i="8" s="1"/>
  <c r="AW51" i="8"/>
  <c r="AW65" i="8" s="1"/>
  <c r="AY82" i="8"/>
  <c r="AX83" i="8"/>
  <c r="AW60" i="8"/>
  <c r="BA58" i="8"/>
  <c r="AW64" i="8"/>
  <c r="AV61" i="8"/>
  <c r="AV50" i="8"/>
  <c r="AW63" i="8" s="1"/>
  <c r="AU54" i="8"/>
  <c r="AX34" i="8"/>
  <c r="AX43" i="8" s="1"/>
  <c r="AX37" i="8"/>
  <c r="AW87" i="8"/>
  <c r="AV44" i="8"/>
  <c r="AV46" i="8" s="1"/>
  <c r="BA36" i="8"/>
  <c r="AZ41" i="8"/>
  <c r="AZ42" i="8"/>
  <c r="AZ59" i="8" s="1"/>
  <c r="AX85" i="8"/>
  <c r="AY80" i="8"/>
  <c r="AZ30" i="8"/>
  <c r="AY56" i="8"/>
  <c r="AY39" i="8"/>
  <c r="AY33" i="8"/>
  <c r="AY32" i="8"/>
  <c r="AV86" i="8"/>
  <c r="AC67" i="7"/>
  <c r="AC73" i="7" s="1"/>
  <c r="AC74" i="7" s="1"/>
  <c r="AC86" i="7"/>
  <c r="AW88" i="7"/>
  <c r="AZ78" i="7"/>
  <c r="AZ54" i="7"/>
  <c r="AZ31" i="7"/>
  <c r="BA29" i="7"/>
  <c r="AZ37" i="7"/>
  <c r="AZ32" i="7"/>
  <c r="AY56" i="7"/>
  <c r="AX39" i="7"/>
  <c r="AY35" i="7"/>
  <c r="AX40" i="7"/>
  <c r="AX57" i="7" s="1"/>
  <c r="AY33" i="7"/>
  <c r="AY41" i="7" s="1"/>
  <c r="AY58" i="7" s="1"/>
  <c r="AV87" i="7"/>
  <c r="AZ80" i="7"/>
  <c r="AY81" i="7"/>
  <c r="AT84" i="7"/>
  <c r="AW83" i="7"/>
  <c r="AX63" i="7"/>
  <c r="AX64" i="7"/>
  <c r="AX60" i="7"/>
  <c r="AU85" i="7"/>
  <c r="AT42" i="7"/>
  <c r="AT44" i="7" s="1"/>
  <c r="AT52" i="7" s="1"/>
  <c r="AX62" i="7"/>
  <c r="AW59" i="7"/>
  <c r="AX61" i="7"/>
  <c r="AY51" i="5"/>
  <c r="AX37" i="5"/>
  <c r="AZ46" i="5"/>
  <c r="AX50" i="5"/>
  <c r="AX49" i="5"/>
  <c r="AW42" i="5"/>
  <c r="AY44" i="5"/>
  <c r="AY31" i="5"/>
  <c r="AY27" i="5"/>
  <c r="AY26" i="5"/>
  <c r="AZ24" i="5"/>
  <c r="AC60" i="5"/>
  <c r="AY33" i="5"/>
  <c r="AY35" i="5"/>
  <c r="AY48" i="5" s="1"/>
  <c r="AZ29" i="5"/>
  <c r="AY34" i="5"/>
  <c r="AY47" i="5" s="1"/>
  <c r="AX68" i="4"/>
  <c r="AW69" i="4"/>
  <c r="AW73" i="4"/>
  <c r="AV37" i="4"/>
  <c r="AV39" i="4" s="1"/>
  <c r="AV44" i="4" s="1"/>
  <c r="AY66" i="4"/>
  <c r="AY46" i="4"/>
  <c r="AY26" i="4"/>
  <c r="AY32" i="4"/>
  <c r="AY27" i="4"/>
  <c r="AZ24" i="4"/>
  <c r="AW50" i="4"/>
  <c r="AX28" i="4"/>
  <c r="AX36" i="4" s="1"/>
  <c r="AE74" i="4"/>
  <c r="AF53" i="4" s="1"/>
  <c r="AV72" i="4"/>
  <c r="AW51" i="4"/>
  <c r="AW52" i="4"/>
  <c r="AZ34" i="4"/>
  <c r="BA30" i="4"/>
  <c r="AZ35" i="4"/>
  <c r="AZ49" i="4" s="1"/>
  <c r="BA48" i="4"/>
  <c r="AX71" i="4"/>
  <c r="AX89" i="1"/>
  <c r="AX33" i="1"/>
  <c r="AU99" i="1"/>
  <c r="AS77" i="1"/>
  <c r="AY91" i="1"/>
  <c r="AX92" i="1"/>
  <c r="AT55" i="1"/>
  <c r="AU97" i="1"/>
  <c r="AV68" i="1" s="1"/>
  <c r="AT70" i="1"/>
  <c r="AW95" i="1"/>
  <c r="AD105" i="1"/>
  <c r="AV52" i="1"/>
  <c r="AV66" i="1" s="1"/>
  <c r="AV53" i="1"/>
  <c r="AV67" i="1" s="1"/>
  <c r="AV97" i="1"/>
  <c r="AW68" i="1" s="1"/>
  <c r="AT76" i="1"/>
  <c r="AT98" i="1"/>
  <c r="AS100" i="1"/>
  <c r="AV49" i="1"/>
  <c r="AV50" i="1"/>
  <c r="AV63" i="1" s="1"/>
  <c r="AU64" i="1"/>
  <c r="AU51" i="1"/>
  <c r="AV64" i="1" s="1"/>
  <c r="AU62" i="1"/>
  <c r="AV65" i="1"/>
  <c r="AU45" i="1"/>
  <c r="AU47" i="1" s="1"/>
  <c r="AV96" i="1"/>
  <c r="AX57" i="1"/>
  <c r="AX40" i="1"/>
  <c r="AW38" i="1"/>
  <c r="AY31" i="1"/>
  <c r="AX34" i="1"/>
  <c r="AX35" i="1" s="1"/>
  <c r="AX44" i="1" s="1"/>
  <c r="AX61" i="1" s="1"/>
  <c r="AF88" i="8" l="1"/>
  <c r="AG67" i="8" s="1"/>
  <c r="AG69" i="8" s="1"/>
  <c r="AG75" i="8" s="1"/>
  <c r="AV54" i="8"/>
  <c r="AW90" i="8"/>
  <c r="AW86" i="8"/>
  <c r="AY85" i="8"/>
  <c r="AY83" i="8"/>
  <c r="AZ82" i="8"/>
  <c r="AX87" i="8"/>
  <c r="AW44" i="8"/>
  <c r="AW46" i="8" s="1"/>
  <c r="AX52" i="8"/>
  <c r="AX66" i="8" s="1"/>
  <c r="AX48" i="8"/>
  <c r="AX49" i="8"/>
  <c r="AX62" i="8" s="1"/>
  <c r="AX51" i="8"/>
  <c r="AX65" i="8" s="1"/>
  <c r="AY34" i="8"/>
  <c r="AY43" i="8" s="1"/>
  <c r="AY37" i="8"/>
  <c r="BB58" i="8"/>
  <c r="AX60" i="8"/>
  <c r="AW61" i="8"/>
  <c r="AX64" i="8"/>
  <c r="AW50" i="8"/>
  <c r="AX63" i="8" s="1"/>
  <c r="BA41" i="8"/>
  <c r="BB36" i="8"/>
  <c r="BA42" i="8"/>
  <c r="BA59" i="8" s="1"/>
  <c r="AV89" i="8"/>
  <c r="AW89" i="8" s="1"/>
  <c r="AZ80" i="8"/>
  <c r="BA30" i="8"/>
  <c r="AZ56" i="8"/>
  <c r="AZ39" i="8"/>
  <c r="AZ33" i="8"/>
  <c r="AZ32" i="8"/>
  <c r="AC89" i="7"/>
  <c r="AD65" i="7"/>
  <c r="AD67" i="7" s="1"/>
  <c r="AD73" i="7" s="1"/>
  <c r="AD74" i="7" s="1"/>
  <c r="AD86" i="7"/>
  <c r="AX88" i="7"/>
  <c r="BA78" i="7"/>
  <c r="BA54" i="7"/>
  <c r="BB29" i="7"/>
  <c r="BA37" i="7"/>
  <c r="BA32" i="7"/>
  <c r="BA31" i="7"/>
  <c r="AZ35" i="7"/>
  <c r="AY39" i="7"/>
  <c r="AY40" i="7"/>
  <c r="AY57" i="7" s="1"/>
  <c r="AZ56" i="7"/>
  <c r="AV85" i="7"/>
  <c r="AU42" i="7"/>
  <c r="AU44" i="7" s="1"/>
  <c r="AU52" i="7" s="1"/>
  <c r="AY62" i="7"/>
  <c r="AX59" i="7"/>
  <c r="AY61" i="7"/>
  <c r="AZ81" i="7"/>
  <c r="BA80" i="7"/>
  <c r="AX83" i="7"/>
  <c r="AW87" i="7"/>
  <c r="AX87" i="7" s="1"/>
  <c r="AW41" i="7"/>
  <c r="AY64" i="7"/>
  <c r="AY60" i="7"/>
  <c r="AY63" i="7"/>
  <c r="AU84" i="7"/>
  <c r="AZ33" i="7"/>
  <c r="AZ51" i="5"/>
  <c r="AY37" i="5"/>
  <c r="BA46" i="5"/>
  <c r="AZ44" i="5"/>
  <c r="BA24" i="5"/>
  <c r="AZ31" i="5"/>
  <c r="AZ27" i="5"/>
  <c r="AZ26" i="5"/>
  <c r="AX42" i="5"/>
  <c r="AZ35" i="5"/>
  <c r="AZ48" i="5" s="1"/>
  <c r="BA29" i="5"/>
  <c r="AZ33" i="5"/>
  <c r="AZ34" i="5"/>
  <c r="AZ47" i="5" s="1"/>
  <c r="AY49" i="5"/>
  <c r="AY50" i="5"/>
  <c r="AF55" i="4"/>
  <c r="AF61" i="4" s="1"/>
  <c r="AE75" i="4"/>
  <c r="BB48" i="4"/>
  <c r="AX52" i="4"/>
  <c r="AX51" i="4"/>
  <c r="AZ66" i="4"/>
  <c r="AZ32" i="4"/>
  <c r="AZ27" i="4"/>
  <c r="AZ46" i="4"/>
  <c r="AZ26" i="4"/>
  <c r="BA24" i="4"/>
  <c r="AX73" i="4"/>
  <c r="AW37" i="4"/>
  <c r="AW39" i="4" s="1"/>
  <c r="AY71" i="4"/>
  <c r="AY28" i="4"/>
  <c r="AY36" i="4" s="1"/>
  <c r="AY68" i="4"/>
  <c r="AX69" i="4"/>
  <c r="BA34" i="4"/>
  <c r="BB30" i="4"/>
  <c r="BA35" i="4"/>
  <c r="BA49" i="4" s="1"/>
  <c r="AX50" i="4"/>
  <c r="AW72" i="4"/>
  <c r="AY89" i="1"/>
  <c r="AY33" i="1"/>
  <c r="AU70" i="1"/>
  <c r="AZ91" i="1"/>
  <c r="AY92" i="1"/>
  <c r="AX95" i="1"/>
  <c r="AE83" i="1"/>
  <c r="AE85" i="1" s="1"/>
  <c r="AE87" i="1" s="1"/>
  <c r="AV99" i="1"/>
  <c r="AU55" i="1"/>
  <c r="AW53" i="1"/>
  <c r="AW67" i="1" s="1"/>
  <c r="AW52" i="1"/>
  <c r="AW66" i="1" s="1"/>
  <c r="AT77" i="1"/>
  <c r="AU76" i="1"/>
  <c r="AU98" i="1"/>
  <c r="AT100" i="1"/>
  <c r="AV45" i="1"/>
  <c r="AV47" i="1" s="1"/>
  <c r="AW96" i="1"/>
  <c r="AW50" i="1"/>
  <c r="AW63" i="1" s="1"/>
  <c r="AW49" i="1"/>
  <c r="AW65" i="1"/>
  <c r="AV51" i="1"/>
  <c r="AW64" i="1" s="1"/>
  <c r="AV62" i="1"/>
  <c r="AV70" i="1" s="1"/>
  <c r="AV76" i="1" s="1"/>
  <c r="AY40" i="1"/>
  <c r="AY57" i="1"/>
  <c r="AX38" i="1"/>
  <c r="AZ31" i="1"/>
  <c r="AY34" i="1"/>
  <c r="AY35" i="1" s="1"/>
  <c r="AY44" i="1" s="1"/>
  <c r="AY61" i="1" s="1"/>
  <c r="AF91" i="8" l="1"/>
  <c r="AX90" i="8"/>
  <c r="AG88" i="8"/>
  <c r="AY49" i="8"/>
  <c r="AY62" i="8" s="1"/>
  <c r="AY51" i="8"/>
  <c r="AY65" i="8" s="1"/>
  <c r="AY52" i="8"/>
  <c r="AY66" i="8" s="1"/>
  <c r="AY48" i="8"/>
  <c r="AZ85" i="8"/>
  <c r="BC58" i="8"/>
  <c r="AZ83" i="8"/>
  <c r="BA82" i="8"/>
  <c r="AZ34" i="8"/>
  <c r="AZ43" i="8" s="1"/>
  <c r="AZ37" i="8"/>
  <c r="AY64" i="8"/>
  <c r="AX61" i="8"/>
  <c r="AX50" i="8"/>
  <c r="AY63" i="8" s="1"/>
  <c r="AX86" i="8"/>
  <c r="AY87" i="8"/>
  <c r="AX44" i="8"/>
  <c r="AX46" i="8" s="1"/>
  <c r="AY60" i="8"/>
  <c r="AH67" i="8"/>
  <c r="AH69" i="8" s="1"/>
  <c r="AH75" i="8" s="1"/>
  <c r="AG91" i="8"/>
  <c r="BA80" i="8"/>
  <c r="BB30" i="8"/>
  <c r="BA56" i="8"/>
  <c r="BA39" i="8"/>
  <c r="BA33" i="8"/>
  <c r="BA32" i="8"/>
  <c r="BB41" i="8"/>
  <c r="BC36" i="8"/>
  <c r="BB42" i="8"/>
  <c r="BB59" i="8" s="1"/>
  <c r="AW54" i="8"/>
  <c r="AG76" i="8"/>
  <c r="AE65" i="7"/>
  <c r="AD89" i="7"/>
  <c r="AY88" i="7"/>
  <c r="AZ39" i="7"/>
  <c r="BA35" i="7"/>
  <c r="AZ40" i="7"/>
  <c r="AZ57" i="7" s="1"/>
  <c r="AZ64" i="7"/>
  <c r="AZ63" i="7"/>
  <c r="AZ60" i="7"/>
  <c r="BA33" i="7"/>
  <c r="BA41" i="7" s="1"/>
  <c r="BA58" i="7" s="1"/>
  <c r="AW58" i="7"/>
  <c r="AY83" i="7"/>
  <c r="BB78" i="7"/>
  <c r="BB54" i="7"/>
  <c r="BB37" i="7"/>
  <c r="BC29" i="7"/>
  <c r="BB31" i="7"/>
  <c r="BB32" i="7"/>
  <c r="BA81" i="7"/>
  <c r="BB80" i="7"/>
  <c r="AV84" i="7"/>
  <c r="AZ62" i="7"/>
  <c r="AY59" i="7"/>
  <c r="AZ61" i="7"/>
  <c r="AW85" i="7"/>
  <c r="AV42" i="7"/>
  <c r="AV44" i="7" s="1"/>
  <c r="AV52" i="7" s="1"/>
  <c r="BA56" i="7"/>
  <c r="BA51" i="5"/>
  <c r="AD53" i="5"/>
  <c r="AD59" i="5" s="1"/>
  <c r="AY42" i="5"/>
  <c r="BA35" i="5"/>
  <c r="BA48" i="5" s="1"/>
  <c r="BB29" i="5"/>
  <c r="BA33" i="5"/>
  <c r="BA34" i="5"/>
  <c r="BA47" i="5" s="1"/>
  <c r="AZ37" i="5"/>
  <c r="BB46" i="5"/>
  <c r="BA44" i="5"/>
  <c r="BB24" i="5"/>
  <c r="BA31" i="5"/>
  <c r="BA27" i="5"/>
  <c r="BA26" i="5"/>
  <c r="AZ49" i="5"/>
  <c r="AZ50" i="5"/>
  <c r="AF74" i="4"/>
  <c r="AY50" i="4"/>
  <c r="AZ28" i="4"/>
  <c r="AZ36" i="4" s="1"/>
  <c r="AZ71" i="4"/>
  <c r="BB34" i="4"/>
  <c r="BC30" i="4"/>
  <c r="BB35" i="4"/>
  <c r="BB49" i="4" s="1"/>
  <c r="AW44" i="4"/>
  <c r="AY73" i="4"/>
  <c r="AX37" i="4"/>
  <c r="AX39" i="4" s="1"/>
  <c r="BA66" i="4"/>
  <c r="BA46" i="4"/>
  <c r="BA32" i="4"/>
  <c r="BA27" i="4"/>
  <c r="BA26" i="4"/>
  <c r="BB24" i="4"/>
  <c r="AF62" i="4"/>
  <c r="AX72" i="4"/>
  <c r="BC48" i="4"/>
  <c r="AZ68" i="4"/>
  <c r="AY69" i="4"/>
  <c r="AY52" i="4"/>
  <c r="AY51" i="4"/>
  <c r="BA91" i="1"/>
  <c r="AZ92" i="1"/>
  <c r="AV55" i="1"/>
  <c r="AZ89" i="1"/>
  <c r="AZ33" i="1"/>
  <c r="AW99" i="1"/>
  <c r="AU77" i="1"/>
  <c r="AV77" i="1" s="1"/>
  <c r="AY95" i="1"/>
  <c r="AE105" i="1"/>
  <c r="AX53" i="1"/>
  <c r="AX67" i="1" s="1"/>
  <c r="AX52" i="1"/>
  <c r="AX66" i="1" s="1"/>
  <c r="AW97" i="1"/>
  <c r="AV98" i="1"/>
  <c r="AU100" i="1"/>
  <c r="AW45" i="1"/>
  <c r="AW47" i="1" s="1"/>
  <c r="AX96" i="1"/>
  <c r="AX65" i="1"/>
  <c r="AW62" i="1"/>
  <c r="AW70" i="1" s="1"/>
  <c r="AW51" i="1"/>
  <c r="AX64" i="1" s="1"/>
  <c r="AX50" i="1"/>
  <c r="AX63" i="1" s="1"/>
  <c r="AX49" i="1"/>
  <c r="AZ57" i="1"/>
  <c r="AZ40" i="1"/>
  <c r="AY38" i="1"/>
  <c r="BA31" i="1"/>
  <c r="AZ34" i="1"/>
  <c r="AZ35" i="1" s="1"/>
  <c r="AZ44" i="1" s="1"/>
  <c r="AZ61" i="1" s="1"/>
  <c r="AH88" i="8" l="1"/>
  <c r="AI67" i="8" s="1"/>
  <c r="AI69" i="8" s="1"/>
  <c r="AI75" i="8" s="1"/>
  <c r="AI76" i="8" s="1"/>
  <c r="AH76" i="8"/>
  <c r="AX89" i="8"/>
  <c r="AX54" i="8"/>
  <c r="BB80" i="8"/>
  <c r="BB56" i="8"/>
  <c r="BB39" i="8"/>
  <c r="BB33" i="8"/>
  <c r="BB32" i="8"/>
  <c r="BC30" i="8"/>
  <c r="AZ60" i="8"/>
  <c r="BA85" i="8"/>
  <c r="BD58" i="8"/>
  <c r="BC41" i="8"/>
  <c r="BD36" i="8"/>
  <c r="BC42" i="8"/>
  <c r="BC59" i="8" s="1"/>
  <c r="AY90" i="8"/>
  <c r="AY61" i="8"/>
  <c r="AZ64" i="8"/>
  <c r="AY50" i="8"/>
  <c r="AZ63" i="8" s="1"/>
  <c r="AZ87" i="8"/>
  <c r="AY44" i="8"/>
  <c r="AY46" i="8" s="1"/>
  <c r="BA83" i="8"/>
  <c r="BB82" i="8"/>
  <c r="BA34" i="8"/>
  <c r="BA43" i="8" s="1"/>
  <c r="BA37" i="8"/>
  <c r="AZ49" i="8"/>
  <c r="AZ62" i="8" s="1"/>
  <c r="AZ51" i="8"/>
  <c r="AZ65" i="8" s="1"/>
  <c r="AZ52" i="8"/>
  <c r="AZ66" i="8" s="1"/>
  <c r="AZ48" i="8"/>
  <c r="AY86" i="8"/>
  <c r="AE67" i="7"/>
  <c r="AE73" i="7" s="1"/>
  <c r="AE74" i="7" s="1"/>
  <c r="AE86" i="7"/>
  <c r="AG55" i="4"/>
  <c r="AG61" i="4" s="1"/>
  <c r="AG62" i="4" s="1"/>
  <c r="AG53" i="4"/>
  <c r="AZ88" i="7"/>
  <c r="BA88" i="7" s="1"/>
  <c r="BB81" i="7"/>
  <c r="BC80" i="7"/>
  <c r="AZ83" i="7"/>
  <c r="AZ59" i="7"/>
  <c r="BA62" i="7"/>
  <c r="BA61" i="7"/>
  <c r="AX85" i="7"/>
  <c r="AW42" i="7"/>
  <c r="AW44" i="7" s="1"/>
  <c r="AW52" i="7" s="1"/>
  <c r="BB33" i="7"/>
  <c r="BB41" i="7" s="1"/>
  <c r="BB58" i="7" s="1"/>
  <c r="BC78" i="7"/>
  <c r="BC54" i="7"/>
  <c r="BC32" i="7"/>
  <c r="BC31" i="7"/>
  <c r="BD29" i="7"/>
  <c r="BC37" i="7"/>
  <c r="AY87" i="7"/>
  <c r="BB35" i="7"/>
  <c r="BA39" i="7"/>
  <c r="BA40" i="7"/>
  <c r="BA57" i="7" s="1"/>
  <c r="BA64" i="7"/>
  <c r="BA60" i="7"/>
  <c r="BA63" i="7"/>
  <c r="BB56" i="7"/>
  <c r="AW84" i="7"/>
  <c r="BB51" i="5"/>
  <c r="AD60" i="5"/>
  <c r="AZ42" i="5"/>
  <c r="BA49" i="5"/>
  <c r="BA50" i="5"/>
  <c r="BB44" i="5"/>
  <c r="BC24" i="5"/>
  <c r="BB31" i="5"/>
  <c r="BB27" i="5"/>
  <c r="BB26" i="5"/>
  <c r="BB35" i="5"/>
  <c r="BB48" i="5" s="1"/>
  <c r="BC29" i="5"/>
  <c r="BB33" i="5"/>
  <c r="BB34" i="5"/>
  <c r="BB47" i="5" s="1"/>
  <c r="BC46" i="5"/>
  <c r="BA37" i="5"/>
  <c r="BA42" i="5" s="1"/>
  <c r="AE53" i="5"/>
  <c r="AE59" i="5" s="1"/>
  <c r="AX99" i="1"/>
  <c r="AF75" i="4"/>
  <c r="AZ51" i="4"/>
  <c r="AZ52" i="4"/>
  <c r="AZ50" i="4"/>
  <c r="BC34" i="4"/>
  <c r="BD30" i="4"/>
  <c r="BC35" i="4"/>
  <c r="BC49" i="4" s="1"/>
  <c r="BD48" i="4"/>
  <c r="BB66" i="4"/>
  <c r="BB46" i="4"/>
  <c r="BB26" i="4"/>
  <c r="BB32" i="4"/>
  <c r="BC24" i="4"/>
  <c r="BB27" i="4"/>
  <c r="AZ73" i="4"/>
  <c r="AY37" i="4"/>
  <c r="AY39" i="4" s="1"/>
  <c r="AY44" i="4" s="1"/>
  <c r="BA68" i="4"/>
  <c r="AZ69" i="4"/>
  <c r="AG74" i="4"/>
  <c r="AH53" i="4" s="1"/>
  <c r="AY72" i="4"/>
  <c r="BA28" i="4"/>
  <c r="BA36" i="4" s="1"/>
  <c r="AX44" i="4"/>
  <c r="BA71" i="4"/>
  <c r="BA89" i="1"/>
  <c r="BA33" i="1"/>
  <c r="AW55" i="1"/>
  <c r="BB91" i="1"/>
  <c r="BA92" i="1"/>
  <c r="AZ95" i="1"/>
  <c r="AF83" i="1"/>
  <c r="AF85" i="1" s="1"/>
  <c r="AF87" i="1" s="1"/>
  <c r="AY53" i="1"/>
  <c r="AY67" i="1" s="1"/>
  <c r="AY52" i="1"/>
  <c r="AY66" i="1" s="1"/>
  <c r="AX68" i="1"/>
  <c r="AX97" i="1" s="1"/>
  <c r="AW76" i="1"/>
  <c r="AW98" i="1"/>
  <c r="AV100" i="1"/>
  <c r="AY65" i="1"/>
  <c r="AX62" i="1"/>
  <c r="AX51" i="1"/>
  <c r="AY64" i="1" s="1"/>
  <c r="AX45" i="1"/>
  <c r="AX47" i="1" s="1"/>
  <c r="AX55" i="1" s="1"/>
  <c r="AY96" i="1"/>
  <c r="AY50" i="1"/>
  <c r="AY63" i="1" s="1"/>
  <c r="AY49" i="1"/>
  <c r="BA57" i="1"/>
  <c r="BA40" i="1"/>
  <c r="AZ38" i="1"/>
  <c r="BB31" i="1"/>
  <c r="BB33" i="1" s="1"/>
  <c r="BA34" i="1"/>
  <c r="BA35" i="1" s="1"/>
  <c r="BA44" i="1" s="1"/>
  <c r="BA61" i="1" s="1"/>
  <c r="AH91" i="8" l="1"/>
  <c r="BA60" i="8"/>
  <c r="BC80" i="8"/>
  <c r="BC33" i="8"/>
  <c r="BC56" i="8"/>
  <c r="BC32" i="8"/>
  <c r="BD30" i="8"/>
  <c r="BC39" i="8"/>
  <c r="AZ90" i="8"/>
  <c r="BB34" i="8"/>
  <c r="BB43" i="8" s="1"/>
  <c r="BB37" i="8"/>
  <c r="AZ86" i="8"/>
  <c r="BD41" i="8"/>
  <c r="BE36" i="8"/>
  <c r="BD42" i="8"/>
  <c r="BD59" i="8" s="1"/>
  <c r="BB85" i="8"/>
  <c r="BA64" i="8"/>
  <c r="AZ61" i="8"/>
  <c r="AZ50" i="8"/>
  <c r="BA63" i="8" s="1"/>
  <c r="AI88" i="8"/>
  <c r="BB83" i="8"/>
  <c r="BC82" i="8"/>
  <c r="AY54" i="8"/>
  <c r="BE58" i="8"/>
  <c r="BA51" i="8"/>
  <c r="BA65" i="8" s="1"/>
  <c r="BA52" i="8"/>
  <c r="BA66" i="8" s="1"/>
  <c r="BA48" i="8"/>
  <c r="BA49" i="8"/>
  <c r="BA62" i="8" s="1"/>
  <c r="BA87" i="8"/>
  <c r="AZ44" i="8"/>
  <c r="AZ46" i="8" s="1"/>
  <c r="AZ54" i="8" s="1"/>
  <c r="AY89" i="8"/>
  <c r="AZ89" i="8" s="1"/>
  <c r="AF65" i="7"/>
  <c r="AF67" i="7" s="1"/>
  <c r="AF73" i="7" s="1"/>
  <c r="AF86" i="7"/>
  <c r="AE89" i="7"/>
  <c r="AF74" i="7"/>
  <c r="BC56" i="7"/>
  <c r="AZ87" i="7"/>
  <c r="BB64" i="7"/>
  <c r="BB60" i="7"/>
  <c r="BB63" i="7"/>
  <c r="AY85" i="7"/>
  <c r="AX42" i="7"/>
  <c r="AX44" i="7" s="1"/>
  <c r="AX52" i="7" s="1"/>
  <c r="BD80" i="7"/>
  <c r="BC81" i="7"/>
  <c r="BC35" i="7"/>
  <c r="BB39" i="7"/>
  <c r="BB40" i="7"/>
  <c r="BB57" i="7" s="1"/>
  <c r="AZ41" i="7"/>
  <c r="BA83" i="7"/>
  <c r="BD78" i="7"/>
  <c r="BD54" i="7"/>
  <c r="BE29" i="7"/>
  <c r="BD37" i="7"/>
  <c r="BD32" i="7"/>
  <c r="BD31" i="7"/>
  <c r="AX84" i="7"/>
  <c r="BC33" i="7"/>
  <c r="BB62" i="7"/>
  <c r="BA59" i="7"/>
  <c r="BB61" i="7"/>
  <c r="BC51" i="5"/>
  <c r="BC44" i="5"/>
  <c r="BD24" i="5"/>
  <c r="BC31" i="5"/>
  <c r="BC27" i="5"/>
  <c r="BC26" i="5"/>
  <c r="BD46" i="5"/>
  <c r="BB37" i="5"/>
  <c r="AE60" i="5"/>
  <c r="BC35" i="5"/>
  <c r="BC48" i="5" s="1"/>
  <c r="BD29" i="5"/>
  <c r="BC33" i="5"/>
  <c r="BC34" i="5"/>
  <c r="BC47" i="5" s="1"/>
  <c r="BB49" i="5"/>
  <c r="BB50" i="5"/>
  <c r="BB28" i="4"/>
  <c r="BB36" i="4" s="1"/>
  <c r="BC46" i="4"/>
  <c r="BC32" i="4"/>
  <c r="BC66" i="4"/>
  <c r="BC26" i="4"/>
  <c r="BD24" i="4"/>
  <c r="BC27" i="4"/>
  <c r="AH55" i="4"/>
  <c r="AH61" i="4" s="1"/>
  <c r="AG75" i="4"/>
  <c r="BD34" i="4"/>
  <c r="BE30" i="4"/>
  <c r="BD35" i="4"/>
  <c r="BD49" i="4" s="1"/>
  <c r="BE48" i="4"/>
  <c r="BB68" i="4"/>
  <c r="BA69" i="4"/>
  <c r="BA51" i="4"/>
  <c r="BA52" i="4"/>
  <c r="BA50" i="4"/>
  <c r="BA73" i="4"/>
  <c r="AZ37" i="4"/>
  <c r="AZ39" i="4" s="1"/>
  <c r="AZ44" i="4" s="1"/>
  <c r="BB71" i="4"/>
  <c r="AZ72" i="4"/>
  <c r="BB92" i="1"/>
  <c r="BC91" i="1"/>
  <c r="AX70" i="1"/>
  <c r="AX76" i="1" s="1"/>
  <c r="BA95" i="1"/>
  <c r="AF105" i="1"/>
  <c r="AY68" i="1"/>
  <c r="AY97" i="1" s="1"/>
  <c r="AY99" i="1"/>
  <c r="AW77" i="1"/>
  <c r="AZ53" i="1"/>
  <c r="AZ67" i="1" s="1"/>
  <c r="AZ52" i="1"/>
  <c r="AZ66" i="1" s="1"/>
  <c r="AX98" i="1"/>
  <c r="AW100" i="1"/>
  <c r="BB89" i="1"/>
  <c r="BB34" i="1"/>
  <c r="AZ50" i="1"/>
  <c r="AZ63" i="1" s="1"/>
  <c r="AZ49" i="1"/>
  <c r="AZ65" i="1"/>
  <c r="AZ99" i="1" s="1"/>
  <c r="AY62" i="1"/>
  <c r="AY51" i="1"/>
  <c r="AZ64" i="1" s="1"/>
  <c r="AY45" i="1"/>
  <c r="AY47" i="1" s="1"/>
  <c r="AZ96" i="1"/>
  <c r="BB40" i="1"/>
  <c r="BB57" i="1"/>
  <c r="BA38" i="1"/>
  <c r="BC31" i="1"/>
  <c r="BB35" i="1"/>
  <c r="BB44" i="1" s="1"/>
  <c r="BB61" i="1" s="1"/>
  <c r="BA86" i="8" l="1"/>
  <c r="BD80" i="8"/>
  <c r="BD32" i="8"/>
  <c r="BE30" i="8"/>
  <c r="BD56" i="8"/>
  <c r="BD39" i="8"/>
  <c r="BD33" i="8"/>
  <c r="BB87" i="8"/>
  <c r="BA44" i="8"/>
  <c r="BA46" i="8" s="1"/>
  <c r="BD82" i="8"/>
  <c r="BC83" i="8"/>
  <c r="BB51" i="8"/>
  <c r="BB65" i="8" s="1"/>
  <c r="BB52" i="8"/>
  <c r="BB66" i="8" s="1"/>
  <c r="BB48" i="8"/>
  <c r="BB49" i="8"/>
  <c r="BB62" i="8" s="1"/>
  <c r="BC37" i="8"/>
  <c r="BC34" i="8"/>
  <c r="BC43" i="8" s="1"/>
  <c r="BB64" i="8"/>
  <c r="BA61" i="8"/>
  <c r="BA50" i="8"/>
  <c r="BB63" i="8" s="1"/>
  <c r="BC85" i="8"/>
  <c r="BB60" i="8"/>
  <c r="AJ67" i="8"/>
  <c r="AJ69" i="8" s="1"/>
  <c r="AJ75" i="8" s="1"/>
  <c r="AI91" i="8"/>
  <c r="BA90" i="8"/>
  <c r="BF36" i="8"/>
  <c r="BE41" i="8"/>
  <c r="BE42" i="8"/>
  <c r="BE59" i="8" s="1"/>
  <c r="BF58" i="8"/>
  <c r="AG65" i="7"/>
  <c r="AG67" i="7" s="1"/>
  <c r="AG73" i="7" s="1"/>
  <c r="AF89" i="7"/>
  <c r="AG86" i="7"/>
  <c r="AG74" i="7"/>
  <c r="BD56" i="7"/>
  <c r="BC61" i="7"/>
  <c r="BC62" i="7"/>
  <c r="BB59" i="7"/>
  <c r="BE80" i="7"/>
  <c r="BD81" i="7"/>
  <c r="BA87" i="7"/>
  <c r="BB83" i="7"/>
  <c r="BD35" i="7"/>
  <c r="BC39" i="7"/>
  <c r="BC40" i="7"/>
  <c r="BC57" i="7" s="1"/>
  <c r="BD33" i="7"/>
  <c r="BD41" i="7" s="1"/>
  <c r="BD58" i="7" s="1"/>
  <c r="AY84" i="7"/>
  <c r="BB88" i="7"/>
  <c r="AZ85" i="7"/>
  <c r="AY42" i="7"/>
  <c r="AY44" i="7" s="1"/>
  <c r="AY52" i="7" s="1"/>
  <c r="BC60" i="7"/>
  <c r="BC64" i="7"/>
  <c r="BC63" i="7"/>
  <c r="BE78" i="7"/>
  <c r="BE54" i="7"/>
  <c r="BF29" i="7"/>
  <c r="BE37" i="7"/>
  <c r="BE32" i="7"/>
  <c r="BE31" i="7"/>
  <c r="AZ58" i="7"/>
  <c r="BD51" i="5"/>
  <c r="BC50" i="5"/>
  <c r="BC49" i="5"/>
  <c r="BE46" i="5"/>
  <c r="BC37" i="5"/>
  <c r="BD31" i="5"/>
  <c r="BD27" i="5"/>
  <c r="BD26" i="5"/>
  <c r="BD44" i="5"/>
  <c r="BE24" i="5"/>
  <c r="BD35" i="5"/>
  <c r="BD48" i="5" s="1"/>
  <c r="BD33" i="5"/>
  <c r="BE29" i="5"/>
  <c r="BD34" i="5"/>
  <c r="BD47" i="5" s="1"/>
  <c r="BB42" i="5"/>
  <c r="AF53" i="5"/>
  <c r="AF59" i="5" s="1"/>
  <c r="BB73" i="4"/>
  <c r="BA37" i="4"/>
  <c r="BA39" i="4" s="1"/>
  <c r="BE34" i="4"/>
  <c r="BF30" i="4"/>
  <c r="BE35" i="4"/>
  <c r="BE49" i="4" s="1"/>
  <c r="BF48" i="4"/>
  <c r="BA72" i="4"/>
  <c r="BC71" i="4"/>
  <c r="AH62" i="4"/>
  <c r="BD66" i="4"/>
  <c r="BD46" i="4"/>
  <c r="BE24" i="4"/>
  <c r="BD26" i="4"/>
  <c r="BD32" i="4"/>
  <c r="BD27" i="4"/>
  <c r="BB69" i="4"/>
  <c r="BC68" i="4"/>
  <c r="AH74" i="4"/>
  <c r="AI53" i="4" s="1"/>
  <c r="BB50" i="4"/>
  <c r="BC28" i="4"/>
  <c r="BC36" i="4" s="1"/>
  <c r="BB51" i="4"/>
  <c r="BB52" i="4"/>
  <c r="BC89" i="1"/>
  <c r="BC33" i="1"/>
  <c r="BC92" i="1"/>
  <c r="BD91" i="1"/>
  <c r="AY70" i="1"/>
  <c r="BB95" i="1"/>
  <c r="AG83" i="1"/>
  <c r="AG85" i="1" s="1"/>
  <c r="AG87" i="1" s="1"/>
  <c r="AZ68" i="1"/>
  <c r="AZ97" i="1" s="1"/>
  <c r="BA68" i="1" s="1"/>
  <c r="BA52" i="1"/>
  <c r="BA66" i="1" s="1"/>
  <c r="BA53" i="1"/>
  <c r="BA67" i="1" s="1"/>
  <c r="AY55" i="1"/>
  <c r="AX77" i="1"/>
  <c r="AY76" i="1"/>
  <c r="AY98" i="1"/>
  <c r="AX100" i="1"/>
  <c r="BA50" i="1"/>
  <c r="BA63" i="1" s="1"/>
  <c r="BA49" i="1"/>
  <c r="AZ51" i="1"/>
  <c r="BA64" i="1" s="1"/>
  <c r="BA65" i="1"/>
  <c r="AZ62" i="1"/>
  <c r="AZ70" i="1" s="1"/>
  <c r="AZ45" i="1"/>
  <c r="AZ47" i="1" s="1"/>
  <c r="BA96" i="1"/>
  <c r="BC57" i="1"/>
  <c r="BC40" i="1"/>
  <c r="BB38" i="1"/>
  <c r="BD31" i="1"/>
  <c r="BC34" i="1"/>
  <c r="BC35" i="1" s="1"/>
  <c r="BC44" i="1" s="1"/>
  <c r="BC61" i="1" s="1"/>
  <c r="BB90" i="8" l="1"/>
  <c r="AJ88" i="8"/>
  <c r="AJ76" i="8"/>
  <c r="BE82" i="8"/>
  <c r="BD83" i="8"/>
  <c r="BC60" i="8"/>
  <c r="BA54" i="8"/>
  <c r="BE80" i="8"/>
  <c r="BF30" i="8"/>
  <c r="BE56" i="8"/>
  <c r="BE39" i="8"/>
  <c r="BE33" i="8"/>
  <c r="BE32" i="8"/>
  <c r="BB86" i="8"/>
  <c r="BG58" i="8"/>
  <c r="BD37" i="8"/>
  <c r="BD34" i="8"/>
  <c r="BD43" i="8" s="1"/>
  <c r="AK67" i="8"/>
  <c r="AK69" i="8" s="1"/>
  <c r="AK75" i="8" s="1"/>
  <c r="AJ91" i="8"/>
  <c r="BC51" i="8"/>
  <c r="BC65" i="8" s="1"/>
  <c r="BC52" i="8"/>
  <c r="BC66" i="8" s="1"/>
  <c r="BC48" i="8"/>
  <c r="BC49" i="8"/>
  <c r="BC62" i="8" s="1"/>
  <c r="BC87" i="8"/>
  <c r="BB44" i="8"/>
  <c r="BB46" i="8" s="1"/>
  <c r="BG36" i="8"/>
  <c r="BF41" i="8"/>
  <c r="BF42" i="8"/>
  <c r="BF59" i="8" s="1"/>
  <c r="BD85" i="8"/>
  <c r="BC64" i="8"/>
  <c r="BB61" i="8"/>
  <c r="BB50" i="8"/>
  <c r="BC63" i="8" s="1"/>
  <c r="BA89" i="8"/>
  <c r="AH65" i="7"/>
  <c r="AH67" i="7" s="1"/>
  <c r="AH73" i="7" s="1"/>
  <c r="AH74" i="7" s="1"/>
  <c r="AG89" i="7"/>
  <c r="AZ84" i="7"/>
  <c r="BC83" i="7"/>
  <c r="BE56" i="7"/>
  <c r="BD61" i="7"/>
  <c r="BD62" i="7"/>
  <c r="BC59" i="7"/>
  <c r="BE35" i="7"/>
  <c r="BD39" i="7"/>
  <c r="BD40" i="7"/>
  <c r="BD57" i="7" s="1"/>
  <c r="BF78" i="7"/>
  <c r="BF54" i="7"/>
  <c r="BF37" i="7"/>
  <c r="BF32" i="7"/>
  <c r="BF31" i="7"/>
  <c r="BG29" i="7"/>
  <c r="BA85" i="7"/>
  <c r="AZ42" i="7"/>
  <c r="AZ44" i="7" s="1"/>
  <c r="AZ52" i="7" s="1"/>
  <c r="BB87" i="7"/>
  <c r="BC87" i="7" s="1"/>
  <c r="BD60" i="7"/>
  <c r="BD64" i="7"/>
  <c r="BD63" i="7"/>
  <c r="BC88" i="7"/>
  <c r="BE33" i="7"/>
  <c r="BE41" i="7" s="1"/>
  <c r="BE58" i="7" s="1"/>
  <c r="BF80" i="7"/>
  <c r="BE81" i="7"/>
  <c r="BE51" i="5"/>
  <c r="BD50" i="5"/>
  <c r="BD49" i="5"/>
  <c r="AF60" i="5"/>
  <c r="BE33" i="5"/>
  <c r="BF29" i="5"/>
  <c r="BE35" i="5"/>
  <c r="BE48" i="5" s="1"/>
  <c r="BE34" i="5"/>
  <c r="BE47" i="5" s="1"/>
  <c r="BF46" i="5"/>
  <c r="BD37" i="5"/>
  <c r="BD42" i="5" s="1"/>
  <c r="BE44" i="5"/>
  <c r="BE31" i="5"/>
  <c r="BE27" i="5"/>
  <c r="BE26" i="5"/>
  <c r="BF24" i="5"/>
  <c r="BC42" i="5"/>
  <c r="BD71" i="4"/>
  <c r="BE66" i="4"/>
  <c r="BE26" i="4"/>
  <c r="BF24" i="4"/>
  <c r="BE32" i="4"/>
  <c r="BE27" i="4"/>
  <c r="BE46" i="4"/>
  <c r="BF34" i="4"/>
  <c r="BG30" i="4"/>
  <c r="BF35" i="4"/>
  <c r="BF49" i="4" s="1"/>
  <c r="BD28" i="4"/>
  <c r="BD36" i="4" s="1"/>
  <c r="AI55" i="4"/>
  <c r="AI61" i="4" s="1"/>
  <c r="AH75" i="4"/>
  <c r="BA44" i="4"/>
  <c r="BC50" i="4"/>
  <c r="BC69" i="4"/>
  <c r="BD68" i="4"/>
  <c r="BC73" i="4"/>
  <c r="BB37" i="4"/>
  <c r="BB39" i="4" s="1"/>
  <c r="BB44" i="4" s="1"/>
  <c r="BB72" i="4"/>
  <c r="BG48" i="4"/>
  <c r="BC51" i="4"/>
  <c r="BC52" i="4"/>
  <c r="BD89" i="1"/>
  <c r="BD33" i="1"/>
  <c r="AZ55" i="1"/>
  <c r="BE91" i="1"/>
  <c r="BD92" i="1"/>
  <c r="BA97" i="1"/>
  <c r="BB68" i="1" s="1"/>
  <c r="BC95" i="1"/>
  <c r="AG105" i="1"/>
  <c r="BA99" i="1"/>
  <c r="BB52" i="1"/>
  <c r="BB66" i="1" s="1"/>
  <c r="BB53" i="1"/>
  <c r="BB67" i="1" s="1"/>
  <c r="AY77" i="1"/>
  <c r="AZ76" i="1"/>
  <c r="AZ98" i="1"/>
  <c r="AY100" i="1"/>
  <c r="BA51" i="1"/>
  <c r="BB64" i="1" s="1"/>
  <c r="BA62" i="1"/>
  <c r="BA70" i="1" s="1"/>
  <c r="BB65" i="1"/>
  <c r="BB49" i="1"/>
  <c r="BB50" i="1"/>
  <c r="BB63" i="1" s="1"/>
  <c r="BA45" i="1"/>
  <c r="BA47" i="1" s="1"/>
  <c r="BB96" i="1"/>
  <c r="BD57" i="1"/>
  <c r="BD40" i="1"/>
  <c r="BC38" i="1"/>
  <c r="BE31" i="1"/>
  <c r="BD34" i="1"/>
  <c r="BD35" i="1" s="1"/>
  <c r="BD44" i="1" s="1"/>
  <c r="BD61" i="1" s="1"/>
  <c r="BC90" i="8" l="1"/>
  <c r="AK76" i="8"/>
  <c r="BB54" i="8"/>
  <c r="AK88" i="8"/>
  <c r="BD87" i="8"/>
  <c r="BC44" i="8"/>
  <c r="BC46" i="8" s="1"/>
  <c r="BD60" i="8"/>
  <c r="BE34" i="8"/>
  <c r="BE43" i="8" s="1"/>
  <c r="BE37" i="8"/>
  <c r="BC86" i="8"/>
  <c r="BE85" i="8"/>
  <c r="BD64" i="8"/>
  <c r="BC61" i="8"/>
  <c r="BC50" i="8"/>
  <c r="BD63" i="8" s="1"/>
  <c r="BD51" i="8"/>
  <c r="BD65" i="8" s="1"/>
  <c r="BD52" i="8"/>
  <c r="BD66" i="8" s="1"/>
  <c r="BD48" i="8"/>
  <c r="BD49" i="8"/>
  <c r="BD62" i="8" s="1"/>
  <c r="BF82" i="8"/>
  <c r="BE83" i="8"/>
  <c r="BB89" i="8"/>
  <c r="BF80" i="8"/>
  <c r="BG30" i="8"/>
  <c r="BF56" i="8"/>
  <c r="BF39" i="8"/>
  <c r="BF33" i="8"/>
  <c r="BF32" i="8"/>
  <c r="AL67" i="8"/>
  <c r="AL69" i="8" s="1"/>
  <c r="AL75" i="8" s="1"/>
  <c r="AK91" i="8"/>
  <c r="BH58" i="8"/>
  <c r="BH36" i="8"/>
  <c r="BG41" i="8"/>
  <c r="BG42" i="8"/>
  <c r="BG59" i="8" s="1"/>
  <c r="AH86" i="7"/>
  <c r="BD88" i="7"/>
  <c r="BG78" i="7"/>
  <c r="BG54" i="7"/>
  <c r="BG32" i="7"/>
  <c r="BG31" i="7"/>
  <c r="BH29" i="7"/>
  <c r="BG37" i="7"/>
  <c r="BE39" i="7"/>
  <c r="BF35" i="7"/>
  <c r="BE40" i="7"/>
  <c r="BE57" i="7" s="1"/>
  <c r="BF56" i="7"/>
  <c r="BA84" i="7"/>
  <c r="BG80" i="7"/>
  <c r="BF81" i="7"/>
  <c r="BF33" i="7"/>
  <c r="BE63" i="7"/>
  <c r="BE60" i="7"/>
  <c r="BE64" i="7"/>
  <c r="BB85" i="7"/>
  <c r="BA42" i="7"/>
  <c r="BA44" i="7" s="1"/>
  <c r="BA52" i="7" s="1"/>
  <c r="BD83" i="7"/>
  <c r="BE62" i="7"/>
  <c r="BE61" i="7"/>
  <c r="BD59" i="7"/>
  <c r="BC41" i="7"/>
  <c r="BF51" i="5"/>
  <c r="BE49" i="5"/>
  <c r="BE50" i="5"/>
  <c r="BE37" i="5"/>
  <c r="BE42" i="5" s="1"/>
  <c r="BG46" i="5"/>
  <c r="BF35" i="5"/>
  <c r="BF48" i="5" s="1"/>
  <c r="BF33" i="5"/>
  <c r="BG29" i="5"/>
  <c r="BF34" i="5"/>
  <c r="BF47" i="5" s="1"/>
  <c r="BF44" i="5"/>
  <c r="BF26" i="5"/>
  <c r="BG24" i="5"/>
  <c r="BF31" i="5"/>
  <c r="BF27" i="5"/>
  <c r="AZ77" i="1"/>
  <c r="BH48" i="4"/>
  <c r="BD73" i="4"/>
  <c r="BC37" i="4"/>
  <c r="BC39" i="4" s="1"/>
  <c r="BC44" i="4" s="1"/>
  <c r="AI74" i="4"/>
  <c r="AJ53" i="4" s="1"/>
  <c r="BE28" i="4"/>
  <c r="BE36" i="4" s="1"/>
  <c r="BE71" i="4"/>
  <c r="BD69" i="4"/>
  <c r="BE68" i="4"/>
  <c r="BF66" i="4"/>
  <c r="BF46" i="4"/>
  <c r="BF32" i="4"/>
  <c r="BF27" i="4"/>
  <c r="BF26" i="4"/>
  <c r="BG24" i="4"/>
  <c r="BD51" i="4"/>
  <c r="BD52" i="4"/>
  <c r="AI62" i="4"/>
  <c r="BC72" i="4"/>
  <c r="BD50" i="4"/>
  <c r="BG34" i="4"/>
  <c r="BH30" i="4"/>
  <c r="BG35" i="4"/>
  <c r="BG49" i="4" s="1"/>
  <c r="BE92" i="1"/>
  <c r="BF91" i="1"/>
  <c r="BE89" i="1"/>
  <c r="BE33" i="1"/>
  <c r="BD95" i="1"/>
  <c r="AH83" i="1"/>
  <c r="AH85" i="1" s="1"/>
  <c r="AH87" i="1" s="1"/>
  <c r="BA55" i="1"/>
  <c r="BC52" i="1"/>
  <c r="BC66" i="1" s="1"/>
  <c r="BC53" i="1"/>
  <c r="BC67" i="1" s="1"/>
  <c r="BB99" i="1"/>
  <c r="BB97" i="1"/>
  <c r="BC68" i="1" s="1"/>
  <c r="BC97" i="1" s="1"/>
  <c r="BA76" i="1"/>
  <c r="BA77" i="1" s="1"/>
  <c r="BA98" i="1"/>
  <c r="AZ100" i="1"/>
  <c r="BB45" i="1"/>
  <c r="BB47" i="1" s="1"/>
  <c r="BC96" i="1"/>
  <c r="BC50" i="1"/>
  <c r="BC63" i="1" s="1"/>
  <c r="BC49" i="1"/>
  <c r="BC65" i="1"/>
  <c r="BB51" i="1"/>
  <c r="BC64" i="1" s="1"/>
  <c r="BB62" i="1"/>
  <c r="BB70" i="1" s="1"/>
  <c r="BE40" i="1"/>
  <c r="BE57" i="1"/>
  <c r="BD38" i="1"/>
  <c r="BF31" i="1"/>
  <c r="BE34" i="1"/>
  <c r="BE35" i="1" s="1"/>
  <c r="BE44" i="1" s="1"/>
  <c r="BE61" i="1" s="1"/>
  <c r="BC89" i="8" l="1"/>
  <c r="BD90" i="8"/>
  <c r="BE60" i="8"/>
  <c r="AL88" i="8"/>
  <c r="AL76" i="8"/>
  <c r="BH41" i="8"/>
  <c r="BH42" i="8"/>
  <c r="BH59" i="8" s="1"/>
  <c r="BF34" i="8"/>
  <c r="BF43" i="8" s="1"/>
  <c r="BF37" i="8"/>
  <c r="BG82" i="8"/>
  <c r="BF83" i="8"/>
  <c r="BF85" i="8"/>
  <c r="BC54" i="8"/>
  <c r="BE52" i="8"/>
  <c r="BE66" i="8" s="1"/>
  <c r="BE48" i="8"/>
  <c r="BE49" i="8"/>
  <c r="BE62" i="8" s="1"/>
  <c r="BE51" i="8"/>
  <c r="BE65" i="8" s="1"/>
  <c r="BE64" i="8"/>
  <c r="BD61" i="8"/>
  <c r="BD50" i="8"/>
  <c r="BE63" i="8" s="1"/>
  <c r="BE87" i="8"/>
  <c r="BD44" i="8"/>
  <c r="BD46" i="8" s="1"/>
  <c r="BD54" i="8" s="1"/>
  <c r="BG80" i="8"/>
  <c r="BH30" i="8"/>
  <c r="BG56" i="8"/>
  <c r="BG39" i="8"/>
  <c r="BG33" i="8"/>
  <c r="BG32" i="8"/>
  <c r="BD86" i="8"/>
  <c r="AI65" i="7"/>
  <c r="AI67" i="7" s="1"/>
  <c r="AI73" i="7" s="1"/>
  <c r="AI74" i="7" s="1"/>
  <c r="AI86" i="7"/>
  <c r="AH89" i="7"/>
  <c r="BE88" i="7"/>
  <c r="BD87" i="7"/>
  <c r="BE87" i="7" s="1"/>
  <c r="BH80" i="7"/>
  <c r="BG81" i="7"/>
  <c r="BC85" i="7"/>
  <c r="BB42" i="7"/>
  <c r="BB44" i="7" s="1"/>
  <c r="BB52" i="7" s="1"/>
  <c r="BF39" i="7"/>
  <c r="BG35" i="7"/>
  <c r="BF40" i="7"/>
  <c r="BF57" i="7" s="1"/>
  <c r="BG56" i="7"/>
  <c r="BB84" i="7"/>
  <c r="BC58" i="7"/>
  <c r="BF62" i="7"/>
  <c r="BE59" i="7"/>
  <c r="BF61" i="7"/>
  <c r="BH78" i="7"/>
  <c r="BH54" i="7"/>
  <c r="BH31" i="7"/>
  <c r="BH37" i="7"/>
  <c r="BH32" i="7"/>
  <c r="BE83" i="7"/>
  <c r="BF63" i="7"/>
  <c r="BF64" i="7"/>
  <c r="BF60" i="7"/>
  <c r="BG33" i="7"/>
  <c r="BG41" i="7" s="1"/>
  <c r="BG58" i="7" s="1"/>
  <c r="BG51" i="5"/>
  <c r="AG53" i="5"/>
  <c r="AG59" i="5" s="1"/>
  <c r="BF50" i="5"/>
  <c r="BF49" i="5"/>
  <c r="BF37" i="5"/>
  <c r="BF42" i="5" s="1"/>
  <c r="BH46" i="5"/>
  <c r="BG44" i="5"/>
  <c r="BH24" i="5"/>
  <c r="BG31" i="5"/>
  <c r="BG27" i="5"/>
  <c r="BG26" i="5"/>
  <c r="BG33" i="5"/>
  <c r="BH29" i="5"/>
  <c r="BG35" i="5"/>
  <c r="BG48" i="5" s="1"/>
  <c r="BG34" i="5"/>
  <c r="BG47" i="5" s="1"/>
  <c r="BE69" i="4"/>
  <c r="BF68" i="4"/>
  <c r="BE73" i="4"/>
  <c r="BD37" i="4"/>
  <c r="BD39" i="4" s="1"/>
  <c r="BD72" i="4"/>
  <c r="BF71" i="4"/>
  <c r="BH34" i="4"/>
  <c r="BH35" i="4"/>
  <c r="BH49" i="4" s="1"/>
  <c r="BE51" i="4"/>
  <c r="BE52" i="4"/>
  <c r="BE50" i="4"/>
  <c r="AJ55" i="4"/>
  <c r="AJ61" i="4" s="1"/>
  <c r="AJ62" i="4" s="1"/>
  <c r="AI75" i="4"/>
  <c r="BG66" i="4"/>
  <c r="BG46" i="4"/>
  <c r="BH24" i="4"/>
  <c r="BG26" i="4"/>
  <c r="BG32" i="4"/>
  <c r="BG27" i="4"/>
  <c r="BF28" i="4"/>
  <c r="BF36" i="4" s="1"/>
  <c r="BG91" i="1"/>
  <c r="BF92" i="1"/>
  <c r="BF89" i="1"/>
  <c r="BF33" i="1"/>
  <c r="BE95" i="1"/>
  <c r="AH105" i="1"/>
  <c r="BD68" i="1"/>
  <c r="BC99" i="1"/>
  <c r="BD53" i="1"/>
  <c r="BD67" i="1" s="1"/>
  <c r="BD52" i="1"/>
  <c r="BD66" i="1" s="1"/>
  <c r="BB55" i="1"/>
  <c r="BB76" i="1"/>
  <c r="BB98" i="1"/>
  <c r="BA100" i="1"/>
  <c r="BD49" i="1"/>
  <c r="BD50" i="1"/>
  <c r="BD63" i="1" s="1"/>
  <c r="BD65" i="1"/>
  <c r="BC62" i="1"/>
  <c r="BC70" i="1" s="1"/>
  <c r="BC51" i="1"/>
  <c r="BD64" i="1" s="1"/>
  <c r="BC45" i="1"/>
  <c r="BC47" i="1" s="1"/>
  <c r="BC55" i="1" s="1"/>
  <c r="BD96" i="1"/>
  <c r="BF57" i="1"/>
  <c r="BF40" i="1"/>
  <c r="BE38" i="1"/>
  <c r="BG31" i="1"/>
  <c r="BF34" i="1"/>
  <c r="BF35" i="1" s="1"/>
  <c r="BF44" i="1" s="1"/>
  <c r="BF61" i="1" s="1"/>
  <c r="BE90" i="8" l="1"/>
  <c r="BF64" i="8"/>
  <c r="BE61" i="8"/>
  <c r="BE50" i="8"/>
  <c r="BF63" i="8" s="1"/>
  <c r="BF60" i="8"/>
  <c r="BF52" i="8"/>
  <c r="BF66" i="8" s="1"/>
  <c r="BF48" i="8"/>
  <c r="BF49" i="8"/>
  <c r="BF62" i="8" s="1"/>
  <c r="BF51" i="8"/>
  <c r="BF65" i="8" s="1"/>
  <c r="BF87" i="8"/>
  <c r="BE44" i="8"/>
  <c r="BE46" i="8" s="1"/>
  <c r="BE86" i="8"/>
  <c r="BG34" i="8"/>
  <c r="BG43" i="8" s="1"/>
  <c r="BG37" i="8"/>
  <c r="BD89" i="8"/>
  <c r="BG85" i="8"/>
  <c r="AM67" i="8"/>
  <c r="AM69" i="8" s="1"/>
  <c r="AM75" i="8" s="1"/>
  <c r="AM76" i="8" s="1"/>
  <c r="AL91" i="8"/>
  <c r="BH80" i="8"/>
  <c r="BH56" i="8"/>
  <c r="BH39" i="8"/>
  <c r="BH33" i="8"/>
  <c r="BH32" i="8"/>
  <c r="BG83" i="8"/>
  <c r="BH82" i="8"/>
  <c r="AJ65" i="7"/>
  <c r="AI89" i="7"/>
  <c r="BF88" i="7"/>
  <c r="BH33" i="7"/>
  <c r="BH41" i="7" s="1"/>
  <c r="BJ86" i="7"/>
  <c r="BD85" i="7"/>
  <c r="BC42" i="7"/>
  <c r="BC44" i="7" s="1"/>
  <c r="BC52" i="7" s="1"/>
  <c r="BK83" i="7"/>
  <c r="BJ83" i="7"/>
  <c r="BK61" i="7"/>
  <c r="BJ85" i="7"/>
  <c r="BK42" i="7"/>
  <c r="BJ69" i="7"/>
  <c r="BJ71" i="7" s="1"/>
  <c r="BM57" i="7"/>
  <c r="BK80" i="7"/>
  <c r="BK81" i="7" s="1"/>
  <c r="BK88" i="7"/>
  <c r="BM50" i="7"/>
  <c r="BL83" i="7"/>
  <c r="BK69" i="7"/>
  <c r="BK71" i="7" s="1"/>
  <c r="BK87" i="7"/>
  <c r="BK85" i="7"/>
  <c r="BM85" i="7"/>
  <c r="BK84" i="7"/>
  <c r="BK86" i="7"/>
  <c r="BM63" i="7"/>
  <c r="BM42" i="7"/>
  <c r="BL64" i="7"/>
  <c r="BL59" i="7"/>
  <c r="BJ57" i="7"/>
  <c r="BL61" i="7"/>
  <c r="BL88" i="7"/>
  <c r="BL58" i="7"/>
  <c r="BM88" i="7"/>
  <c r="BM83" i="7"/>
  <c r="BM61" i="7"/>
  <c r="BL56" i="7"/>
  <c r="BM48" i="7"/>
  <c r="BM58" i="7"/>
  <c r="BM59" i="7"/>
  <c r="BL42" i="7"/>
  <c r="BL49" i="7"/>
  <c r="BL47" i="7"/>
  <c r="BL40" i="7"/>
  <c r="BL84" i="7"/>
  <c r="BM56" i="7"/>
  <c r="BL80" i="7"/>
  <c r="BL81" i="7" s="1"/>
  <c r="BL69" i="7"/>
  <c r="BL71" i="7" s="1"/>
  <c r="BL57" i="7"/>
  <c r="BM35" i="7"/>
  <c r="BL87" i="7"/>
  <c r="BL48" i="7"/>
  <c r="BL60" i="7"/>
  <c r="BL63" i="7"/>
  <c r="BM47" i="7"/>
  <c r="BL62" i="7"/>
  <c r="BL41" i="7"/>
  <c r="BL50" i="7"/>
  <c r="BL35" i="7"/>
  <c r="BM80" i="7"/>
  <c r="BM81" i="7" s="1"/>
  <c r="BM39" i="7"/>
  <c r="BM69" i="7"/>
  <c r="BM71" i="7" s="1"/>
  <c r="BM62" i="7"/>
  <c r="BM64" i="7"/>
  <c r="BM46" i="7"/>
  <c r="BM49" i="7"/>
  <c r="BM84" i="7"/>
  <c r="BM40" i="7"/>
  <c r="BM87" i="7"/>
  <c r="BL39" i="7"/>
  <c r="BM60" i="7"/>
  <c r="BL85" i="7"/>
  <c r="BM41" i="7"/>
  <c r="BL65" i="7"/>
  <c r="BL46" i="7"/>
  <c r="BN80" i="7"/>
  <c r="BN81" i="7" s="1"/>
  <c r="BN69" i="7"/>
  <c r="BN71" i="7" s="1"/>
  <c r="BJ41" i="7"/>
  <c r="BJ58" i="7"/>
  <c r="BH81" i="7"/>
  <c r="BJ80" i="7"/>
  <c r="BJ81" i="7" s="1"/>
  <c r="BG62" i="7"/>
  <c r="BF59" i="7"/>
  <c r="BG61" i="7"/>
  <c r="BC84" i="7"/>
  <c r="BG39" i="7"/>
  <c r="BH35" i="7"/>
  <c r="BN35" i="7" s="1"/>
  <c r="BG40" i="7"/>
  <c r="BG57" i="7" s="1"/>
  <c r="BG64" i="7"/>
  <c r="BG63" i="7"/>
  <c r="BG60" i="7"/>
  <c r="BF83" i="7"/>
  <c r="BH56" i="7"/>
  <c r="BN56" i="7" s="1"/>
  <c r="BH51" i="5"/>
  <c r="AG60" i="5"/>
  <c r="BH35" i="5"/>
  <c r="BH48" i="5" s="1"/>
  <c r="BH33" i="5"/>
  <c r="BH34" i="5"/>
  <c r="BH47" i="5" s="1"/>
  <c r="AH53" i="5"/>
  <c r="AH59" i="5" s="1"/>
  <c r="BG49" i="5"/>
  <c r="BG50" i="5"/>
  <c r="BH44" i="5"/>
  <c r="BH31" i="5"/>
  <c r="BH27" i="5"/>
  <c r="BH26" i="5"/>
  <c r="BG37" i="5"/>
  <c r="AJ74" i="4"/>
  <c r="BG28" i="4"/>
  <c r="BG36" i="4" s="1"/>
  <c r="BE72" i="4"/>
  <c r="BH66" i="4"/>
  <c r="BH46" i="4"/>
  <c r="BH32" i="4"/>
  <c r="BH27" i="4"/>
  <c r="BH26" i="4"/>
  <c r="BD44" i="4"/>
  <c r="BF73" i="4"/>
  <c r="BE37" i="4"/>
  <c r="BE39" i="4" s="1"/>
  <c r="BE44" i="4" s="1"/>
  <c r="BF69" i="4"/>
  <c r="BG68" i="4"/>
  <c r="BF50" i="4"/>
  <c r="BF52" i="4"/>
  <c r="BF51" i="4"/>
  <c r="BG71" i="4"/>
  <c r="BG89" i="1"/>
  <c r="BG33" i="1"/>
  <c r="BG92" i="1"/>
  <c r="BH91" i="1"/>
  <c r="BH92" i="1" s="1"/>
  <c r="BF95" i="1"/>
  <c r="AI83" i="1"/>
  <c r="AI85" i="1" s="1"/>
  <c r="AI87" i="1" s="1"/>
  <c r="BE53" i="1"/>
  <c r="BE67" i="1" s="1"/>
  <c r="BE52" i="1"/>
  <c r="BE66" i="1" s="1"/>
  <c r="BD97" i="1"/>
  <c r="BD99" i="1"/>
  <c r="BB77" i="1"/>
  <c r="BC76" i="1"/>
  <c r="BC98" i="1"/>
  <c r="BB100" i="1"/>
  <c r="BE50" i="1"/>
  <c r="BE63" i="1" s="1"/>
  <c r="BE49" i="1"/>
  <c r="BD45" i="1"/>
  <c r="BD47" i="1" s="1"/>
  <c r="BE96" i="1"/>
  <c r="BE65" i="1"/>
  <c r="BD62" i="1"/>
  <c r="BD70" i="1" s="1"/>
  <c r="BD51" i="1"/>
  <c r="BE64" i="1" s="1"/>
  <c r="BG57" i="1"/>
  <c r="BG40" i="1"/>
  <c r="BF38" i="1"/>
  <c r="BH31" i="1"/>
  <c r="BG34" i="1"/>
  <c r="BG35" i="1" s="1"/>
  <c r="BG44" i="1" s="1"/>
  <c r="BE54" i="8" l="1"/>
  <c r="BF90" i="8"/>
  <c r="AM88" i="8"/>
  <c r="BF86" i="8"/>
  <c r="BH83" i="8"/>
  <c r="BJ82" i="8"/>
  <c r="BJ83" i="8" s="1"/>
  <c r="BH85" i="8"/>
  <c r="BN85" i="8" s="1"/>
  <c r="BG60" i="8"/>
  <c r="BG64" i="8"/>
  <c r="BF61" i="8"/>
  <c r="BF50" i="8"/>
  <c r="BG63" i="8" s="1"/>
  <c r="BK62" i="8"/>
  <c r="BL63" i="8"/>
  <c r="BM71" i="8"/>
  <c r="BM73" i="8" s="1"/>
  <c r="BK50" i="8"/>
  <c r="BK43" i="8"/>
  <c r="BL52" i="8"/>
  <c r="BJ86" i="8"/>
  <c r="BK82" i="8"/>
  <c r="BK83" i="8" s="1"/>
  <c r="BL67" i="8"/>
  <c r="BL61" i="8"/>
  <c r="BJ89" i="8"/>
  <c r="BL59" i="8"/>
  <c r="BL48" i="8"/>
  <c r="BK58" i="8"/>
  <c r="BK48" i="8"/>
  <c r="BL42" i="8"/>
  <c r="BL66" i="8"/>
  <c r="BK51" i="8"/>
  <c r="BK64" i="8"/>
  <c r="BK60" i="8"/>
  <c r="BL49" i="8"/>
  <c r="BL44" i="8"/>
  <c r="BK86" i="8"/>
  <c r="BK67" i="8"/>
  <c r="BJ58" i="8"/>
  <c r="BL85" i="8"/>
  <c r="BL60" i="8"/>
  <c r="BK44" i="8"/>
  <c r="BJ59" i="8"/>
  <c r="BL62" i="8"/>
  <c r="BK87" i="8"/>
  <c r="BL82" i="8"/>
  <c r="BL83" i="8" s="1"/>
  <c r="BK52" i="8"/>
  <c r="BL87" i="8"/>
  <c r="BL64" i="8"/>
  <c r="BL58" i="8"/>
  <c r="BM59" i="8"/>
  <c r="BK49" i="8"/>
  <c r="BL50" i="8"/>
  <c r="BJ71" i="8"/>
  <c r="BJ73" i="8" s="1"/>
  <c r="BM60" i="8"/>
  <c r="BL41" i="8"/>
  <c r="BL36" i="8"/>
  <c r="BL88" i="8"/>
  <c r="BL43" i="8"/>
  <c r="BJ42" i="8"/>
  <c r="BL89" i="8"/>
  <c r="BL51" i="8"/>
  <c r="BL65" i="8"/>
  <c r="BK89" i="8"/>
  <c r="BK42" i="8"/>
  <c r="BL86" i="8"/>
  <c r="BJ41" i="8"/>
  <c r="BL71" i="8"/>
  <c r="BL73" i="8" s="1"/>
  <c r="BK41" i="8"/>
  <c r="BK65" i="8"/>
  <c r="BL90" i="8"/>
  <c r="BM50" i="8"/>
  <c r="BK63" i="8"/>
  <c r="BK61" i="8"/>
  <c r="BJ36" i="8"/>
  <c r="BK59" i="8"/>
  <c r="BK90" i="8"/>
  <c r="BK85" i="8"/>
  <c r="BM48" i="8"/>
  <c r="BM41" i="8"/>
  <c r="BK71" i="8"/>
  <c r="BK73" i="8" s="1"/>
  <c r="BK66" i="8"/>
  <c r="BK88" i="8"/>
  <c r="BM64" i="8"/>
  <c r="BM43" i="8"/>
  <c r="BM52" i="8"/>
  <c r="BM36" i="8"/>
  <c r="BM87" i="8"/>
  <c r="BM90" i="8"/>
  <c r="BM86" i="8"/>
  <c r="BN82" i="8"/>
  <c r="BN83" i="8" s="1"/>
  <c r="BM85" i="8"/>
  <c r="BM89" i="8"/>
  <c r="BM42" i="8"/>
  <c r="BM62" i="8"/>
  <c r="BM58" i="8"/>
  <c r="BM63" i="8"/>
  <c r="BM65" i="8"/>
  <c r="BM66" i="8"/>
  <c r="BN71" i="8"/>
  <c r="BN73" i="8" s="1"/>
  <c r="BM61" i="8"/>
  <c r="BM82" i="8"/>
  <c r="BM83" i="8" s="1"/>
  <c r="BK36" i="8"/>
  <c r="BM49" i="8"/>
  <c r="BM51" i="8"/>
  <c r="BM44" i="8"/>
  <c r="BN36" i="8"/>
  <c r="BN41" i="8"/>
  <c r="BN42" i="8"/>
  <c r="BN58" i="8"/>
  <c r="BN59" i="8"/>
  <c r="BE89" i="8"/>
  <c r="BF89" i="8" s="1"/>
  <c r="BG87" i="8"/>
  <c r="BF44" i="8"/>
  <c r="BF46" i="8" s="1"/>
  <c r="BF54" i="8" s="1"/>
  <c r="AN67" i="8"/>
  <c r="AN69" i="8" s="1"/>
  <c r="AN75" i="8" s="1"/>
  <c r="AN76" i="8" s="1"/>
  <c r="AM91" i="8"/>
  <c r="BH34" i="8"/>
  <c r="BH43" i="8" s="1"/>
  <c r="BH37" i="8"/>
  <c r="BJ85" i="8"/>
  <c r="BJ90" i="8"/>
  <c r="BJ87" i="8"/>
  <c r="BG49" i="8"/>
  <c r="BG62" i="8" s="1"/>
  <c r="BG52" i="8"/>
  <c r="BG66" i="8" s="1"/>
  <c r="BG51" i="8"/>
  <c r="BG65" i="8" s="1"/>
  <c r="BG48" i="8"/>
  <c r="AJ67" i="7"/>
  <c r="AJ73" i="7" s="1"/>
  <c r="AJ74" i="7" s="1"/>
  <c r="AJ86" i="7"/>
  <c r="AK53" i="4"/>
  <c r="AK55" i="4" s="1"/>
  <c r="AK61" i="4" s="1"/>
  <c r="AK62" i="4" s="1"/>
  <c r="BG88" i="7"/>
  <c r="BF87" i="7"/>
  <c r="BG83" i="7"/>
  <c r="BL67" i="7"/>
  <c r="BL73" i="7" s="1"/>
  <c r="BE85" i="7"/>
  <c r="BD42" i="7"/>
  <c r="BD44" i="7" s="1"/>
  <c r="BD52" i="7" s="1"/>
  <c r="BD84" i="7"/>
  <c r="BM44" i="7"/>
  <c r="BM52" i="7" s="1"/>
  <c r="BH58" i="7"/>
  <c r="BK58" i="7" s="1"/>
  <c r="BK41" i="7"/>
  <c r="BH62" i="7"/>
  <c r="BG59" i="7"/>
  <c r="BH61" i="7"/>
  <c r="BJ61" i="7" s="1"/>
  <c r="BN46" i="7"/>
  <c r="BN50" i="7"/>
  <c r="BN47" i="7"/>
  <c r="BL44" i="7"/>
  <c r="BL52" i="7" s="1"/>
  <c r="BK89" i="7"/>
  <c r="BH39" i="7"/>
  <c r="BH40" i="7"/>
  <c r="BN40" i="7" s="1"/>
  <c r="BJ35" i="7"/>
  <c r="BK35" i="7"/>
  <c r="BJ56" i="7"/>
  <c r="BK56" i="7"/>
  <c r="BF41" i="7"/>
  <c r="AI53" i="5"/>
  <c r="AI59" i="5" s="1"/>
  <c r="BJ35" i="5"/>
  <c r="BJ33" i="5"/>
  <c r="BJ48" i="5"/>
  <c r="BK35" i="5"/>
  <c r="BJ34" i="5"/>
  <c r="BJ47" i="5"/>
  <c r="BK39" i="5"/>
  <c r="BK46" i="5"/>
  <c r="BK40" i="5"/>
  <c r="BJ55" i="5"/>
  <c r="BJ57" i="5" s="1"/>
  <c r="BK49" i="5"/>
  <c r="BK50" i="5"/>
  <c r="BK55" i="5"/>
  <c r="BK57" i="5" s="1"/>
  <c r="BM47" i="5"/>
  <c r="BK47" i="5"/>
  <c r="BK33" i="5"/>
  <c r="BJ46" i="5"/>
  <c r="BJ29" i="5"/>
  <c r="BK34" i="5"/>
  <c r="BK29" i="5"/>
  <c r="BM55" i="5"/>
  <c r="BM57" i="5" s="1"/>
  <c r="BL48" i="5"/>
  <c r="BL29" i="5"/>
  <c r="BK48" i="5"/>
  <c r="BL39" i="5"/>
  <c r="BL46" i="5"/>
  <c r="BL33" i="5"/>
  <c r="BM48" i="5"/>
  <c r="BL40" i="5"/>
  <c r="BL34" i="5"/>
  <c r="BL35" i="5"/>
  <c r="BM39" i="5"/>
  <c r="BL49" i="5"/>
  <c r="BL47" i="5"/>
  <c r="BL50" i="5"/>
  <c r="BL55" i="5"/>
  <c r="BL57" i="5" s="1"/>
  <c r="BM50" i="5"/>
  <c r="BM49" i="5"/>
  <c r="BM33" i="5"/>
  <c r="BN46" i="5"/>
  <c r="BN34" i="5"/>
  <c r="BM34" i="5"/>
  <c r="BM40" i="5"/>
  <c r="BN29" i="5"/>
  <c r="BN48" i="5"/>
  <c r="BM35" i="5"/>
  <c r="BM29" i="5"/>
  <c r="BN55" i="5"/>
  <c r="BN57" i="5" s="1"/>
  <c r="BM46" i="5"/>
  <c r="BN47" i="5"/>
  <c r="BN33" i="5"/>
  <c r="BN35" i="5"/>
  <c r="AH60" i="5"/>
  <c r="BH37" i="5"/>
  <c r="BG42" i="5"/>
  <c r="AJ75" i="4"/>
  <c r="BG73" i="4"/>
  <c r="BF37" i="4"/>
  <c r="BF39" i="4" s="1"/>
  <c r="BF44" i="4" s="1"/>
  <c r="BH71" i="4"/>
  <c r="BH68" i="4"/>
  <c r="BG69" i="4"/>
  <c r="BF72" i="4"/>
  <c r="AK74" i="4"/>
  <c r="AL53" i="4" s="1"/>
  <c r="BK34" i="4"/>
  <c r="BJ72" i="4"/>
  <c r="BJ49" i="4"/>
  <c r="BL68" i="4"/>
  <c r="BL69" i="4" s="1"/>
  <c r="BJ34" i="4"/>
  <c r="BK42" i="4"/>
  <c r="BK36" i="4"/>
  <c r="BL74" i="4"/>
  <c r="BJ71" i="4"/>
  <c r="BJ48" i="4"/>
  <c r="BK50" i="4"/>
  <c r="BK48" i="4"/>
  <c r="BK49" i="4"/>
  <c r="BL49" i="4"/>
  <c r="BK30" i="4"/>
  <c r="BK51" i="4"/>
  <c r="BK35" i="4"/>
  <c r="BK41" i="4"/>
  <c r="BL37" i="4"/>
  <c r="BM57" i="4"/>
  <c r="BM59" i="4" s="1"/>
  <c r="BJ73" i="4"/>
  <c r="BL30" i="4"/>
  <c r="BM42" i="4"/>
  <c r="BL36" i="4"/>
  <c r="BK74" i="4"/>
  <c r="BM73" i="4"/>
  <c r="BL34" i="4"/>
  <c r="BL35" i="4"/>
  <c r="BK71" i="4"/>
  <c r="BJ57" i="4"/>
  <c r="BJ59" i="4" s="1"/>
  <c r="BL50" i="4"/>
  <c r="BK57" i="4"/>
  <c r="BK59" i="4" s="1"/>
  <c r="BL72" i="4"/>
  <c r="BJ35" i="4"/>
  <c r="BK68" i="4"/>
  <c r="BK69" i="4" s="1"/>
  <c r="BM72" i="4"/>
  <c r="BK72" i="4"/>
  <c r="BK53" i="4"/>
  <c r="BL57" i="4"/>
  <c r="BL59" i="4" s="1"/>
  <c r="BL71" i="4"/>
  <c r="BM52" i="4"/>
  <c r="BJ30" i="4"/>
  <c r="BL48" i="4"/>
  <c r="BL53" i="4"/>
  <c r="BL52" i="4"/>
  <c r="BM49" i="4"/>
  <c r="BK73" i="4"/>
  <c r="BK52" i="4"/>
  <c r="BL42" i="4"/>
  <c r="BM50" i="4"/>
  <c r="BL51" i="4"/>
  <c r="BM30" i="4"/>
  <c r="BM37" i="4"/>
  <c r="BM35" i="4"/>
  <c r="BM68" i="4"/>
  <c r="BM69" i="4" s="1"/>
  <c r="BM41" i="4"/>
  <c r="BM71" i="4"/>
  <c r="BM36" i="4"/>
  <c r="BM48" i="4"/>
  <c r="BL73" i="4"/>
  <c r="BM51" i="4"/>
  <c r="BL41" i="4"/>
  <c r="BM34" i="4"/>
  <c r="BN30" i="4"/>
  <c r="BN71" i="4"/>
  <c r="BN49" i="4"/>
  <c r="BN48" i="4"/>
  <c r="BN57" i="4"/>
  <c r="BN59" i="4" s="1"/>
  <c r="BN34" i="4"/>
  <c r="BN68" i="4"/>
  <c r="BN69" i="4" s="1"/>
  <c r="BN35" i="4"/>
  <c r="BG50" i="4"/>
  <c r="BH28" i="4"/>
  <c r="BH36" i="4" s="1"/>
  <c r="BN36" i="4" s="1"/>
  <c r="BG52" i="4"/>
  <c r="BG51" i="4"/>
  <c r="BH89" i="1"/>
  <c r="BH33" i="1"/>
  <c r="BD55" i="1"/>
  <c r="BG61" i="1"/>
  <c r="BG95" i="1" s="1"/>
  <c r="AI105" i="1"/>
  <c r="BF52" i="1"/>
  <c r="BF66" i="1" s="1"/>
  <c r="BF53" i="1"/>
  <c r="BF67" i="1" s="1"/>
  <c r="BE68" i="1"/>
  <c r="BE97" i="1" s="1"/>
  <c r="BE99" i="1"/>
  <c r="BD76" i="1"/>
  <c r="BC77" i="1"/>
  <c r="BD98" i="1"/>
  <c r="BC100" i="1"/>
  <c r="BF65" i="1"/>
  <c r="BE62" i="1"/>
  <c r="BE51" i="1"/>
  <c r="BF64" i="1" s="1"/>
  <c r="BF50" i="1"/>
  <c r="BF63" i="1" s="1"/>
  <c r="BF49" i="1"/>
  <c r="BE45" i="1"/>
  <c r="BE47" i="1" s="1"/>
  <c r="BF96" i="1"/>
  <c r="BH34" i="1"/>
  <c r="BH40" i="1"/>
  <c r="BH57" i="1"/>
  <c r="BG38" i="1"/>
  <c r="BL46" i="8" l="1"/>
  <c r="BL54" i="8" s="1"/>
  <c r="BK91" i="8"/>
  <c r="AN88" i="8"/>
  <c r="AO67" i="8" s="1"/>
  <c r="AO69" i="8" s="1"/>
  <c r="AO75" i="8" s="1"/>
  <c r="AO76" i="8" s="1"/>
  <c r="BG90" i="8"/>
  <c r="BK46" i="8"/>
  <c r="BK54" i="8" s="1"/>
  <c r="BL91" i="8"/>
  <c r="BG61" i="8"/>
  <c r="BH64" i="8"/>
  <c r="BG50" i="8"/>
  <c r="BH49" i="8"/>
  <c r="BH51" i="8"/>
  <c r="BH52" i="8"/>
  <c r="BH48" i="8"/>
  <c r="BN49" i="8"/>
  <c r="BN52" i="8"/>
  <c r="BH60" i="8"/>
  <c r="BJ43" i="8"/>
  <c r="BH87" i="8"/>
  <c r="BG44" i="8"/>
  <c r="BN43" i="8"/>
  <c r="BG86" i="8"/>
  <c r="BN48" i="8"/>
  <c r="BM46" i="8"/>
  <c r="BM54" i="8" s="1"/>
  <c r="BL69" i="8"/>
  <c r="BL75" i="8" s="1"/>
  <c r="BK69" i="8"/>
  <c r="BK75" i="8" s="1"/>
  <c r="AK65" i="7"/>
  <c r="AJ89" i="7"/>
  <c r="BL86" i="7"/>
  <c r="BL89" i="7" s="1"/>
  <c r="BE84" i="7"/>
  <c r="BJ62" i="7"/>
  <c r="BK62" i="7"/>
  <c r="BN62" i="7"/>
  <c r="BH60" i="7"/>
  <c r="BJ47" i="7"/>
  <c r="BK47" i="7"/>
  <c r="BJ39" i="7"/>
  <c r="BK39" i="7"/>
  <c r="BN39" i="7"/>
  <c r="BG87" i="7"/>
  <c r="BH59" i="7"/>
  <c r="BN59" i="7" s="1"/>
  <c r="BN48" i="7"/>
  <c r="BJ46" i="7"/>
  <c r="BK46" i="7"/>
  <c r="BH63" i="7"/>
  <c r="BJ49" i="7"/>
  <c r="BK49" i="7"/>
  <c r="BN49" i="7"/>
  <c r="BF85" i="7"/>
  <c r="BE42" i="7"/>
  <c r="BH83" i="7"/>
  <c r="BF58" i="7"/>
  <c r="BN41" i="7"/>
  <c r="BH64" i="7"/>
  <c r="BJ50" i="7"/>
  <c r="BK50" i="7"/>
  <c r="BH88" i="7"/>
  <c r="BH57" i="7"/>
  <c r="BJ40" i="7"/>
  <c r="BK40" i="7"/>
  <c r="BN61" i="7"/>
  <c r="AI60" i="5"/>
  <c r="BJ37" i="5"/>
  <c r="BL37" i="5"/>
  <c r="BL42" i="5" s="1"/>
  <c r="BN37" i="5"/>
  <c r="BM37" i="5"/>
  <c r="BM42" i="5" s="1"/>
  <c r="BK37" i="5"/>
  <c r="BK42" i="5" s="1"/>
  <c r="BM39" i="4"/>
  <c r="BM44" i="4" s="1"/>
  <c r="BL55" i="4"/>
  <c r="BL61" i="4" s="1"/>
  <c r="BG72" i="4"/>
  <c r="BL75" i="4"/>
  <c r="BK75" i="4"/>
  <c r="BK55" i="4"/>
  <c r="BK61" i="4" s="1"/>
  <c r="BH69" i="4"/>
  <c r="BJ68" i="4"/>
  <c r="BJ69" i="4" s="1"/>
  <c r="BH73" i="4"/>
  <c r="BG37" i="4"/>
  <c r="BH50" i="4"/>
  <c r="BJ36" i="4"/>
  <c r="BN42" i="4"/>
  <c r="BL39" i="4"/>
  <c r="BL44" i="4" s="1"/>
  <c r="AL74" i="4"/>
  <c r="AM53" i="4" s="1"/>
  <c r="AK75" i="4"/>
  <c r="BH35" i="1"/>
  <c r="BH44" i="1" s="1"/>
  <c r="BH61" i="1" s="1"/>
  <c r="BJ105" i="1"/>
  <c r="BJ95" i="1"/>
  <c r="BJ96" i="1"/>
  <c r="BJ61" i="1"/>
  <c r="BJ91" i="1"/>
  <c r="BJ92" i="1" s="1"/>
  <c r="BJ97" i="1"/>
  <c r="BJ98" i="1"/>
  <c r="BJ44" i="1"/>
  <c r="BK49" i="1"/>
  <c r="BK83" i="1"/>
  <c r="BK82" i="1"/>
  <c r="BK85" i="1" s="1"/>
  <c r="BK65" i="1"/>
  <c r="BK62" i="1"/>
  <c r="BJ94" i="1"/>
  <c r="BK43" i="1"/>
  <c r="BJ72" i="1"/>
  <c r="BJ74" i="1" s="1"/>
  <c r="BK37" i="1"/>
  <c r="BK51" i="1"/>
  <c r="BK98" i="1"/>
  <c r="BK97" i="1"/>
  <c r="BK99" i="1"/>
  <c r="BK61" i="1"/>
  <c r="BK52" i="1"/>
  <c r="BK66" i="1"/>
  <c r="BK94" i="1"/>
  <c r="BK42" i="1"/>
  <c r="BK59" i="1"/>
  <c r="BK50" i="1"/>
  <c r="BL42" i="1"/>
  <c r="BK64" i="1"/>
  <c r="BK96" i="1"/>
  <c r="BL61" i="1"/>
  <c r="BK53" i="1"/>
  <c r="BK45" i="1"/>
  <c r="BJ43" i="1"/>
  <c r="BK72" i="1"/>
  <c r="BK74" i="1" s="1"/>
  <c r="BJ42" i="1"/>
  <c r="BM42" i="1"/>
  <c r="BK95" i="1"/>
  <c r="BK63" i="1"/>
  <c r="BK91" i="1"/>
  <c r="BK92" i="1" s="1"/>
  <c r="BK105" i="1"/>
  <c r="BK60" i="1"/>
  <c r="BK44" i="1"/>
  <c r="BM50" i="1"/>
  <c r="BL82" i="1"/>
  <c r="BM51" i="1"/>
  <c r="BL96" i="1"/>
  <c r="BM49" i="1"/>
  <c r="BM82" i="1"/>
  <c r="BJ59" i="1"/>
  <c r="BL50" i="1"/>
  <c r="BM68" i="1"/>
  <c r="BL64" i="1"/>
  <c r="BL72" i="1"/>
  <c r="BL74" i="1" s="1"/>
  <c r="BL91" i="1"/>
  <c r="BL92" i="1" s="1"/>
  <c r="BM67" i="1"/>
  <c r="BK67" i="1"/>
  <c r="BL51" i="1"/>
  <c r="BL95" i="1"/>
  <c r="BM94" i="1"/>
  <c r="BJ99" i="1"/>
  <c r="BL53" i="1"/>
  <c r="BM95" i="1"/>
  <c r="BM44" i="1"/>
  <c r="BJ37" i="1"/>
  <c r="BM64" i="1"/>
  <c r="BL59" i="1"/>
  <c r="BL63" i="1"/>
  <c r="BL66" i="1"/>
  <c r="BL43" i="1"/>
  <c r="BL60" i="1"/>
  <c r="BM98" i="1"/>
  <c r="BM62" i="1"/>
  <c r="BM60" i="1"/>
  <c r="BK68" i="1"/>
  <c r="BL52" i="1"/>
  <c r="BL45" i="1"/>
  <c r="BL49" i="1"/>
  <c r="BM66" i="1"/>
  <c r="BM91" i="1"/>
  <c r="BM92" i="1" s="1"/>
  <c r="BM61" i="1"/>
  <c r="BM99" i="1"/>
  <c r="BN44" i="1"/>
  <c r="BM45" i="1"/>
  <c r="BL98" i="1"/>
  <c r="BM96" i="1"/>
  <c r="BL65" i="1"/>
  <c r="BM59" i="1"/>
  <c r="BL62" i="1"/>
  <c r="BL44" i="1"/>
  <c r="BN43" i="1"/>
  <c r="BM43" i="1"/>
  <c r="BL68" i="1"/>
  <c r="BN82" i="1"/>
  <c r="BM63" i="1"/>
  <c r="BL94" i="1"/>
  <c r="BM72" i="1"/>
  <c r="BM74" i="1" s="1"/>
  <c r="BN91" i="1"/>
  <c r="BN92" i="1" s="1"/>
  <c r="BN72" i="1"/>
  <c r="BN74" i="1" s="1"/>
  <c r="BJ60" i="1"/>
  <c r="BM37" i="1"/>
  <c r="BL37" i="1"/>
  <c r="BM53" i="1"/>
  <c r="BL67" i="1"/>
  <c r="BL97" i="1"/>
  <c r="BN42" i="1"/>
  <c r="BM97" i="1"/>
  <c r="BM65" i="1"/>
  <c r="BL99" i="1"/>
  <c r="BN60" i="1"/>
  <c r="BN59" i="1"/>
  <c r="BM52" i="1"/>
  <c r="BN37" i="1"/>
  <c r="BN61" i="1"/>
  <c r="BN94" i="1"/>
  <c r="BE70" i="1"/>
  <c r="AJ83" i="1"/>
  <c r="AJ85" i="1" s="1"/>
  <c r="AJ87" i="1" s="1"/>
  <c r="BF68" i="1"/>
  <c r="BF97" i="1" s="1"/>
  <c r="BG68" i="1" s="1"/>
  <c r="BF99" i="1"/>
  <c r="BE55" i="1"/>
  <c r="BG52" i="1"/>
  <c r="BG66" i="1" s="1"/>
  <c r="BG53" i="1"/>
  <c r="BG67" i="1" s="1"/>
  <c r="BD77" i="1"/>
  <c r="BE76" i="1"/>
  <c r="BE98" i="1"/>
  <c r="BD100" i="1"/>
  <c r="BF45" i="1"/>
  <c r="BF47" i="1" s="1"/>
  <c r="BG96" i="1"/>
  <c r="BG50" i="1"/>
  <c r="BG63" i="1" s="1"/>
  <c r="BG49" i="1"/>
  <c r="BF51" i="1"/>
  <c r="BG64" i="1" s="1"/>
  <c r="BG65" i="1"/>
  <c r="BF62" i="1"/>
  <c r="BH38" i="1"/>
  <c r="AN91" i="8" l="1"/>
  <c r="BH65" i="8"/>
  <c r="BJ51" i="8"/>
  <c r="BH62" i="8"/>
  <c r="BJ49" i="8"/>
  <c r="BH86" i="8"/>
  <c r="BH63" i="8"/>
  <c r="BJ64" i="8"/>
  <c r="BN64" i="8"/>
  <c r="BJ60" i="8"/>
  <c r="BN60" i="8"/>
  <c r="BH90" i="8"/>
  <c r="BN90" i="8" s="1"/>
  <c r="BH66" i="8"/>
  <c r="BJ52" i="8"/>
  <c r="AO88" i="8"/>
  <c r="BN51" i="8"/>
  <c r="BG89" i="8"/>
  <c r="BH44" i="8"/>
  <c r="BN87" i="8"/>
  <c r="BN44" i="8"/>
  <c r="BN46" i="8" s="1"/>
  <c r="BG46" i="8"/>
  <c r="BG54" i="8" s="1"/>
  <c r="BH61" i="8"/>
  <c r="BJ61" i="8" s="1"/>
  <c r="BH50" i="8"/>
  <c r="BJ50" i="8" s="1"/>
  <c r="BJ48" i="8"/>
  <c r="AK67" i="7"/>
  <c r="AK73" i="7" s="1"/>
  <c r="AK74" i="7" s="1"/>
  <c r="AK86" i="7"/>
  <c r="BH87" i="7"/>
  <c r="BJ64" i="7"/>
  <c r="BK64" i="7"/>
  <c r="BN64" i="7"/>
  <c r="BG85" i="7"/>
  <c r="BF42" i="7"/>
  <c r="BF44" i="7" s="1"/>
  <c r="BF52" i="7" s="1"/>
  <c r="BJ48" i="7"/>
  <c r="BK48" i="7"/>
  <c r="BJ87" i="7"/>
  <c r="BN87" i="7"/>
  <c r="BE44" i="7"/>
  <c r="BE52" i="7" s="1"/>
  <c r="BJ60" i="7"/>
  <c r="BK60" i="7"/>
  <c r="BN60" i="7"/>
  <c r="BJ88" i="7"/>
  <c r="BN88" i="7"/>
  <c r="BN58" i="7"/>
  <c r="BK44" i="7"/>
  <c r="BJ63" i="7"/>
  <c r="BK63" i="7"/>
  <c r="BN63" i="7"/>
  <c r="BF84" i="7"/>
  <c r="BK57" i="7"/>
  <c r="BN57" i="7"/>
  <c r="BJ59" i="7"/>
  <c r="BK59" i="7"/>
  <c r="BN83" i="7"/>
  <c r="BH50" i="5"/>
  <c r="BJ40" i="5"/>
  <c r="BN40" i="5"/>
  <c r="BH49" i="5"/>
  <c r="BJ39" i="5"/>
  <c r="BN39" i="5"/>
  <c r="BN42" i="5" s="1"/>
  <c r="AJ53" i="5"/>
  <c r="AJ59" i="5" s="1"/>
  <c r="BL51" i="5"/>
  <c r="BL53" i="5" s="1"/>
  <c r="BL59" i="5" s="1"/>
  <c r="BH42" i="5"/>
  <c r="BG99" i="1"/>
  <c r="BG97" i="1"/>
  <c r="BH68" i="1" s="1"/>
  <c r="BJ68" i="1" s="1"/>
  <c r="BN68" i="1"/>
  <c r="AL55" i="4"/>
  <c r="AL61" i="4" s="1"/>
  <c r="BG39" i="4"/>
  <c r="BG44" i="4" s="1"/>
  <c r="AM55" i="4"/>
  <c r="AM61" i="4" s="1"/>
  <c r="AL75" i="4"/>
  <c r="BH37" i="4"/>
  <c r="BN37" i="4" s="1"/>
  <c r="BN39" i="4" s="1"/>
  <c r="BN73" i="4"/>
  <c r="BJ50" i="4"/>
  <c r="BH72" i="4"/>
  <c r="BN50" i="4"/>
  <c r="BH51" i="4"/>
  <c r="BJ41" i="4"/>
  <c r="BN41" i="4"/>
  <c r="BH52" i="4"/>
  <c r="BJ42" i="4"/>
  <c r="BN64" i="1"/>
  <c r="BF55" i="1"/>
  <c r="BL83" i="1"/>
  <c r="BL85" i="1" s="1"/>
  <c r="BL70" i="1"/>
  <c r="BL76" i="1" s="1"/>
  <c r="BM100" i="1"/>
  <c r="BK70" i="1"/>
  <c r="BK76" i="1" s="1"/>
  <c r="BM47" i="1"/>
  <c r="BM55" i="1" s="1"/>
  <c r="BK100" i="1"/>
  <c r="BL100" i="1"/>
  <c r="BF70" i="1"/>
  <c r="BF76" i="1" s="1"/>
  <c r="BM70" i="1"/>
  <c r="BM76" i="1" s="1"/>
  <c r="BL47" i="1"/>
  <c r="BL55" i="1" s="1"/>
  <c r="BK47" i="1"/>
  <c r="BK55" i="1" s="1"/>
  <c r="BJ100" i="1"/>
  <c r="BH95" i="1"/>
  <c r="BN95" i="1" s="1"/>
  <c r="AJ105" i="1"/>
  <c r="BL105" i="1" s="1"/>
  <c r="BH52" i="1"/>
  <c r="BH53" i="1"/>
  <c r="BN53" i="1" s="1"/>
  <c r="BE77" i="1"/>
  <c r="BF98" i="1"/>
  <c r="BE100" i="1"/>
  <c r="BG45" i="1"/>
  <c r="BG47" i="1" s="1"/>
  <c r="BH96" i="1"/>
  <c r="BN96" i="1" s="1"/>
  <c r="BH49" i="1"/>
  <c r="BH50" i="1"/>
  <c r="BG51" i="1"/>
  <c r="BH64" i="1" s="1"/>
  <c r="BJ64" i="1" s="1"/>
  <c r="BG62" i="1"/>
  <c r="BH65" i="1"/>
  <c r="BJ65" i="1" s="1"/>
  <c r="BN50" i="8" l="1"/>
  <c r="BN54" i="8" s="1"/>
  <c r="BJ62" i="8"/>
  <c r="BN62" i="8"/>
  <c r="BJ66" i="8"/>
  <c r="BN66" i="8"/>
  <c r="BJ44" i="8"/>
  <c r="BJ46" i="8" s="1"/>
  <c r="BJ54" i="8" s="1"/>
  <c r="BH46" i="8"/>
  <c r="BH54" i="8" s="1"/>
  <c r="BN61" i="8"/>
  <c r="BJ63" i="8"/>
  <c r="BN63" i="8"/>
  <c r="BJ65" i="8"/>
  <c r="BN65" i="8"/>
  <c r="BH89" i="8"/>
  <c r="BN89" i="8" s="1"/>
  <c r="BN86" i="8"/>
  <c r="AP67" i="8"/>
  <c r="AO91" i="8"/>
  <c r="AL65" i="7"/>
  <c r="AL67" i="7" s="1"/>
  <c r="AL73" i="7" s="1"/>
  <c r="AK89" i="7"/>
  <c r="AL86" i="7"/>
  <c r="AL74" i="7"/>
  <c r="BK52" i="7"/>
  <c r="BG84" i="7"/>
  <c r="BH85" i="7"/>
  <c r="BG42" i="7"/>
  <c r="AJ60" i="5"/>
  <c r="BJ42" i="5"/>
  <c r="BJ50" i="5"/>
  <c r="BN50" i="5"/>
  <c r="BJ49" i="5"/>
  <c r="BN49" i="5"/>
  <c r="BL87" i="1"/>
  <c r="AM74" i="4"/>
  <c r="BN72" i="4"/>
  <c r="BJ52" i="4"/>
  <c r="BN52" i="4"/>
  <c r="BN44" i="4"/>
  <c r="BJ51" i="4"/>
  <c r="BN51" i="4"/>
  <c r="BJ37" i="4"/>
  <c r="BJ39" i="4" s="1"/>
  <c r="BJ44" i="4" s="1"/>
  <c r="BK37" i="4"/>
  <c r="BK39" i="4" s="1"/>
  <c r="BK44" i="4" s="1"/>
  <c r="BH39" i="4"/>
  <c r="BH44" i="4" s="1"/>
  <c r="AL62" i="4"/>
  <c r="AM62" i="4" s="1"/>
  <c r="BF77" i="1"/>
  <c r="BH63" i="1"/>
  <c r="BJ50" i="1"/>
  <c r="BN50" i="1"/>
  <c r="BG55" i="1"/>
  <c r="BJ49" i="1"/>
  <c r="BN49" i="1"/>
  <c r="BH67" i="1"/>
  <c r="BJ53" i="1"/>
  <c r="BK87" i="1"/>
  <c r="BN62" i="1"/>
  <c r="BG70" i="1"/>
  <c r="BH66" i="1"/>
  <c r="BJ52" i="1"/>
  <c r="BN52" i="1"/>
  <c r="BN65" i="1"/>
  <c r="AK83" i="1"/>
  <c r="BH99" i="1"/>
  <c r="BN99" i="1" s="1"/>
  <c r="BH97" i="1"/>
  <c r="BN97" i="1" s="1"/>
  <c r="BG76" i="1"/>
  <c r="BG98" i="1"/>
  <c r="BF100" i="1"/>
  <c r="BH51" i="1"/>
  <c r="BJ51" i="1" s="1"/>
  <c r="BH62" i="1"/>
  <c r="BH45" i="1"/>
  <c r="AP69" i="8" l="1"/>
  <c r="AP75" i="8" s="1"/>
  <c r="AP88" i="8"/>
  <c r="AM65" i="7"/>
  <c r="AM67" i="7" s="1"/>
  <c r="AM73" i="7" s="1"/>
  <c r="AM74" i="7" s="1"/>
  <c r="AL89" i="7"/>
  <c r="AM86" i="7"/>
  <c r="AM75" i="4"/>
  <c r="AN53" i="4"/>
  <c r="BG44" i="7"/>
  <c r="BG52" i="7" s="1"/>
  <c r="BN42" i="7"/>
  <c r="BN44" i="7" s="1"/>
  <c r="BN52" i="7" s="1"/>
  <c r="BH42" i="7"/>
  <c r="BN85" i="7"/>
  <c r="BH84" i="7"/>
  <c r="AK53" i="5"/>
  <c r="AK59" i="5" s="1"/>
  <c r="AL53" i="5"/>
  <c r="AL59" i="5" s="1"/>
  <c r="AN55" i="4"/>
  <c r="AN61" i="4" s="1"/>
  <c r="AN62" i="4" s="1"/>
  <c r="BJ67" i="1"/>
  <c r="BN67" i="1"/>
  <c r="BH70" i="1"/>
  <c r="BH76" i="1" s="1"/>
  <c r="BJ62" i="1"/>
  <c r="BN51" i="1"/>
  <c r="BJ66" i="1"/>
  <c r="BN66" i="1"/>
  <c r="BJ63" i="1"/>
  <c r="BN63" i="1"/>
  <c r="BH47" i="1"/>
  <c r="BH55" i="1" s="1"/>
  <c r="BJ45" i="1"/>
  <c r="BJ47" i="1" s="1"/>
  <c r="BJ55" i="1" s="1"/>
  <c r="BN45" i="1"/>
  <c r="BN47" i="1" s="1"/>
  <c r="BN55" i="1" s="1"/>
  <c r="AK85" i="1"/>
  <c r="AK87" i="1" s="1"/>
  <c r="AK105" i="1"/>
  <c r="BG77" i="1"/>
  <c r="BH98" i="1"/>
  <c r="BG100" i="1"/>
  <c r="AQ67" i="8" l="1"/>
  <c r="AP91" i="8"/>
  <c r="AP76" i="8"/>
  <c r="AM89" i="7"/>
  <c r="AN65" i="7"/>
  <c r="BJ84" i="7"/>
  <c r="BJ89" i="7" s="1"/>
  <c r="BN84" i="7"/>
  <c r="BJ42" i="7"/>
  <c r="BJ44" i="7" s="1"/>
  <c r="BJ52" i="7" s="1"/>
  <c r="BH44" i="7"/>
  <c r="BH52" i="7" s="1"/>
  <c r="AK60" i="5"/>
  <c r="AL60" i="5" s="1"/>
  <c r="BN70" i="1"/>
  <c r="BN76" i="1" s="1"/>
  <c r="AN74" i="4"/>
  <c r="BH100" i="1"/>
  <c r="BN98" i="1"/>
  <c r="BN100" i="1" s="1"/>
  <c r="BJ70" i="1"/>
  <c r="BJ76" i="1" s="1"/>
  <c r="BH77" i="1"/>
  <c r="C79" i="1" s="1"/>
  <c r="C80" i="1" s="1"/>
  <c r="D82" i="1" s="1"/>
  <c r="AL83" i="1"/>
  <c r="AQ69" i="8" l="1"/>
  <c r="AQ75" i="8" s="1"/>
  <c r="AQ76" i="8" s="1"/>
  <c r="AQ88" i="8"/>
  <c r="AN67" i="7"/>
  <c r="AN73" i="7" s="1"/>
  <c r="AN74" i="7" s="1"/>
  <c r="AN86" i="7"/>
  <c r="AN75" i="4"/>
  <c r="AO53" i="4"/>
  <c r="AO74" i="4" s="1"/>
  <c r="AM53" i="5"/>
  <c r="AM59" i="5" s="1"/>
  <c r="AO55" i="4"/>
  <c r="AO61" i="4" s="1"/>
  <c r="D104" i="1"/>
  <c r="BJ82" i="1"/>
  <c r="BJ77" i="1"/>
  <c r="BK77" i="1" s="1"/>
  <c r="BL77" i="1" s="1"/>
  <c r="BM77" i="1" s="1"/>
  <c r="BN77" i="1" s="1"/>
  <c r="AL85" i="1"/>
  <c r="AL87" i="1" s="1"/>
  <c r="D85" i="1"/>
  <c r="D87" i="1" s="1"/>
  <c r="D102" i="1" s="1"/>
  <c r="E102" i="1" s="1"/>
  <c r="E104" i="1"/>
  <c r="D106" i="1"/>
  <c r="AL105" i="1"/>
  <c r="AR67" i="8" l="1"/>
  <c r="AR88" i="8" s="1"/>
  <c r="AQ91" i="8"/>
  <c r="AO65" i="7"/>
  <c r="AN89" i="7"/>
  <c r="AP53" i="4"/>
  <c r="AP55" i="4" s="1"/>
  <c r="AP61" i="4" s="1"/>
  <c r="AM60" i="5"/>
  <c r="AO75" i="4"/>
  <c r="AP74" i="4"/>
  <c r="AO62" i="4"/>
  <c r="D108" i="1"/>
  <c r="F104" i="1"/>
  <c r="E106" i="1"/>
  <c r="E108" i="1" s="1"/>
  <c r="F102" i="1"/>
  <c r="AM83" i="1"/>
  <c r="AS67" i="8" l="1"/>
  <c r="AS69" i="8" s="1"/>
  <c r="AS75" i="8" s="1"/>
  <c r="AR91" i="8"/>
  <c r="AR69" i="8"/>
  <c r="AR75" i="8" s="1"/>
  <c r="AO86" i="7"/>
  <c r="AO67" i="7"/>
  <c r="AO73" i="7" s="1"/>
  <c r="AO74" i="7" s="1"/>
  <c r="AQ53" i="4"/>
  <c r="AQ74" i="4" s="1"/>
  <c r="AP62" i="4"/>
  <c r="AN53" i="5"/>
  <c r="AN59" i="5" s="1"/>
  <c r="AP75" i="4"/>
  <c r="AQ55" i="4"/>
  <c r="AQ61" i="4" s="1"/>
  <c r="AQ62" i="4" s="1"/>
  <c r="AM85" i="1"/>
  <c r="AM87" i="1" s="1"/>
  <c r="G102" i="1"/>
  <c r="G104" i="1"/>
  <c r="F106" i="1"/>
  <c r="F108" i="1" s="1"/>
  <c r="AM105" i="1"/>
  <c r="AR76" i="8" l="1"/>
  <c r="AS76" i="8" s="1"/>
  <c r="AS88" i="8"/>
  <c r="AP74" i="7"/>
  <c r="AP65" i="7"/>
  <c r="AP67" i="7" s="1"/>
  <c r="AP73" i="7" s="1"/>
  <c r="AP86" i="7"/>
  <c r="AO89" i="7"/>
  <c r="AR53" i="4"/>
  <c r="AR55" i="4" s="1"/>
  <c r="AR61" i="4" s="1"/>
  <c r="AQ75" i="4"/>
  <c r="AN60" i="5"/>
  <c r="AR62" i="4"/>
  <c r="AR74" i="4"/>
  <c r="AS53" i="4" s="1"/>
  <c r="H102" i="1"/>
  <c r="H104" i="1"/>
  <c r="G106" i="1"/>
  <c r="G108" i="1" s="1"/>
  <c r="AN83" i="1"/>
  <c r="AT67" i="8" l="1"/>
  <c r="AT69" i="8" s="1"/>
  <c r="AT75" i="8" s="1"/>
  <c r="AT76" i="8" s="1"/>
  <c r="AS91" i="8"/>
  <c r="AP89" i="7"/>
  <c r="AQ65" i="7"/>
  <c r="AQ67" i="7" s="1"/>
  <c r="AQ73" i="7" s="1"/>
  <c r="AQ74" i="7" s="1"/>
  <c r="AQ86" i="7"/>
  <c r="AO53" i="5"/>
  <c r="AO59" i="5" s="1"/>
  <c r="AS55" i="4"/>
  <c r="AS61" i="4" s="1"/>
  <c r="AR75" i="4"/>
  <c r="AN85" i="1"/>
  <c r="AN87" i="1" s="1"/>
  <c r="I102" i="1"/>
  <c r="I104" i="1"/>
  <c r="H106" i="1"/>
  <c r="H108" i="1" s="1"/>
  <c r="AN105" i="1"/>
  <c r="AT88" i="8" l="1"/>
  <c r="AT91" i="8" s="1"/>
  <c r="AQ89" i="7"/>
  <c r="AR65" i="7"/>
  <c r="AR67" i="7" s="1"/>
  <c r="AR73" i="7" s="1"/>
  <c r="AR74" i="7" s="1"/>
  <c r="AR86" i="7"/>
  <c r="AO60" i="5"/>
  <c r="AS74" i="4"/>
  <c r="AT53" i="4" s="1"/>
  <c r="AS62" i="4"/>
  <c r="J102" i="1"/>
  <c r="J104" i="1"/>
  <c r="I106" i="1"/>
  <c r="I108" i="1" s="1"/>
  <c r="AO83" i="1"/>
  <c r="AO85" i="1" s="1"/>
  <c r="AO87" i="1" s="1"/>
  <c r="AU67" i="8" l="1"/>
  <c r="AU69" i="8" s="1"/>
  <c r="AU75" i="8" s="1"/>
  <c r="AU76" i="8" s="1"/>
  <c r="AS65" i="7"/>
  <c r="AS67" i="7" s="1"/>
  <c r="AS73" i="7" s="1"/>
  <c r="AS74" i="7" s="1"/>
  <c r="AS86" i="7"/>
  <c r="AR89" i="7"/>
  <c r="AP53" i="5"/>
  <c r="AP59" i="5" s="1"/>
  <c r="AP60" i="5" s="1"/>
  <c r="AT55" i="4"/>
  <c r="AT61" i="4" s="1"/>
  <c r="AT62" i="4" s="1"/>
  <c r="AS75" i="4"/>
  <c r="K104" i="1"/>
  <c r="J106" i="1"/>
  <c r="J108" i="1" s="1"/>
  <c r="K102" i="1"/>
  <c r="AO105" i="1"/>
  <c r="AU88" i="8" l="1"/>
  <c r="AV67" i="8" s="1"/>
  <c r="AV69" i="8" s="1"/>
  <c r="AV75" i="8" s="1"/>
  <c r="AT65" i="7"/>
  <c r="AT67" i="7" s="1"/>
  <c r="AT73" i="7" s="1"/>
  <c r="AT74" i="7" s="1"/>
  <c r="AS89" i="7"/>
  <c r="AT86" i="7"/>
  <c r="AQ53" i="5"/>
  <c r="AQ59" i="5" s="1"/>
  <c r="AT74" i="4"/>
  <c r="AU53" i="4" s="1"/>
  <c r="L104" i="1"/>
  <c r="BJ104" i="1" s="1"/>
  <c r="BJ106" i="1" s="1"/>
  <c r="K106" i="1"/>
  <c r="K108" i="1" s="1"/>
  <c r="L102" i="1"/>
  <c r="BJ102" i="1" s="1"/>
  <c r="AP83" i="1"/>
  <c r="AP85" i="1" s="1"/>
  <c r="AP87" i="1" s="1"/>
  <c r="AV88" i="8" l="1"/>
  <c r="AV91" i="8" s="1"/>
  <c r="AU91" i="8"/>
  <c r="AV76" i="8"/>
  <c r="BM88" i="8"/>
  <c r="BM91" i="8" s="1"/>
  <c r="AT89" i="7"/>
  <c r="AU65" i="7"/>
  <c r="AU67" i="7" s="1"/>
  <c r="AU73" i="7" s="1"/>
  <c r="AU74" i="7" s="1"/>
  <c r="AU86" i="7"/>
  <c r="AQ60" i="5"/>
  <c r="AU55" i="4"/>
  <c r="AU61" i="4" s="1"/>
  <c r="AU62" i="4" s="1"/>
  <c r="AT75" i="4"/>
  <c r="BJ108" i="1"/>
  <c r="M102" i="1"/>
  <c r="M104" i="1"/>
  <c r="L106" i="1"/>
  <c r="L108" i="1" s="1"/>
  <c r="AP105" i="1"/>
  <c r="AW67" i="8" l="1"/>
  <c r="AW88" i="8" s="1"/>
  <c r="AW69" i="8"/>
  <c r="AW75" i="8" s="1"/>
  <c r="AW76" i="8" s="1"/>
  <c r="AV65" i="7"/>
  <c r="AV67" i="7" s="1"/>
  <c r="AV73" i="7" s="1"/>
  <c r="AV74" i="7" s="1"/>
  <c r="AV86" i="7"/>
  <c r="AU89" i="7"/>
  <c r="AR53" i="5"/>
  <c r="AR59" i="5" s="1"/>
  <c r="AU74" i="4"/>
  <c r="AV53" i="4" s="1"/>
  <c r="N102" i="1"/>
  <c r="N104" i="1"/>
  <c r="M106" i="1"/>
  <c r="M108" i="1" s="1"/>
  <c r="AQ83" i="1"/>
  <c r="AQ85" i="1" s="1"/>
  <c r="AQ87" i="1" s="1"/>
  <c r="AX67" i="8" l="1"/>
  <c r="AX88" i="8"/>
  <c r="AW91" i="8"/>
  <c r="AV89" i="7"/>
  <c r="AW65" i="7"/>
  <c r="BM86" i="7"/>
  <c r="BM89" i="7" s="1"/>
  <c r="AR60" i="5"/>
  <c r="AU75" i="4"/>
  <c r="O104" i="1"/>
  <c r="N106" i="1"/>
  <c r="N108" i="1" s="1"/>
  <c r="O102" i="1"/>
  <c r="AQ105" i="1"/>
  <c r="AY67" i="8" l="1"/>
  <c r="AY69" i="8" s="1"/>
  <c r="AY75" i="8" s="1"/>
  <c r="AX91" i="8"/>
  <c r="AX69" i="8"/>
  <c r="AX75" i="8" s="1"/>
  <c r="AW86" i="7"/>
  <c r="AW67" i="7"/>
  <c r="AW73" i="7" s="1"/>
  <c r="AW74" i="7" s="1"/>
  <c r="AS53" i="5"/>
  <c r="AS59" i="5" s="1"/>
  <c r="AV55" i="4"/>
  <c r="AV61" i="4" s="1"/>
  <c r="AV62" i="4" s="1"/>
  <c r="AV74" i="4"/>
  <c r="AW53" i="4" s="1"/>
  <c r="P102" i="1"/>
  <c r="Q102" i="1" s="1"/>
  <c r="R102" i="1" s="1"/>
  <c r="S102" i="1" s="1"/>
  <c r="P104" i="1"/>
  <c r="O106" i="1"/>
  <c r="O108" i="1" s="1"/>
  <c r="AR83" i="1"/>
  <c r="AR85" i="1" s="1"/>
  <c r="AR87" i="1" s="1"/>
  <c r="AY88" i="8" l="1"/>
  <c r="AX76" i="8"/>
  <c r="AY76" i="8" s="1"/>
  <c r="AX65" i="7"/>
  <c r="AW89" i="7"/>
  <c r="AS60" i="5"/>
  <c r="AV75" i="4"/>
  <c r="BM74" i="4"/>
  <c r="BM75" i="4" s="1"/>
  <c r="Q104" i="1"/>
  <c r="P106" i="1"/>
  <c r="P108" i="1" s="1"/>
  <c r="T102" i="1"/>
  <c r="U102" i="1" s="1"/>
  <c r="V102" i="1" s="1"/>
  <c r="W102" i="1" s="1"/>
  <c r="X102" i="1" s="1"/>
  <c r="AR105" i="1"/>
  <c r="AZ67" i="8" l="1"/>
  <c r="AY91" i="8"/>
  <c r="AX86" i="7"/>
  <c r="AX67" i="7"/>
  <c r="AX73" i="7" s="1"/>
  <c r="AX74" i="7" s="1"/>
  <c r="AT53" i="5"/>
  <c r="AT59" i="5" s="1"/>
  <c r="AW74" i="4"/>
  <c r="AW55" i="4"/>
  <c r="AW61" i="4" s="1"/>
  <c r="AW62" i="4" s="1"/>
  <c r="Y102" i="1"/>
  <c r="Z102" i="1" s="1"/>
  <c r="AA102" i="1" s="1"/>
  <c r="AB102" i="1" s="1"/>
  <c r="AC102" i="1" s="1"/>
  <c r="AD102" i="1" s="1"/>
  <c r="AE102" i="1" s="1"/>
  <c r="AF102" i="1" s="1"/>
  <c r="AG102" i="1" s="1"/>
  <c r="AH102" i="1" s="1"/>
  <c r="AI102" i="1" s="1"/>
  <c r="AJ102" i="1" s="1"/>
  <c r="BK102" i="1"/>
  <c r="R104" i="1"/>
  <c r="Q106" i="1"/>
  <c r="Q108" i="1" s="1"/>
  <c r="AS83" i="1"/>
  <c r="AS85" i="1" s="1"/>
  <c r="AS87" i="1" s="1"/>
  <c r="AZ69" i="8" l="1"/>
  <c r="AZ75" i="8" s="1"/>
  <c r="AZ88" i="8"/>
  <c r="AY65" i="7"/>
  <c r="AY67" i="7" s="1"/>
  <c r="AY73" i="7" s="1"/>
  <c r="AX89" i="7"/>
  <c r="AY86" i="7"/>
  <c r="AZ65" i="7" s="1"/>
  <c r="AZ86" i="7" s="1"/>
  <c r="AX53" i="4"/>
  <c r="AX55" i="4" s="1"/>
  <c r="AX61" i="4" s="1"/>
  <c r="AX62" i="4" s="1"/>
  <c r="AY74" i="7"/>
  <c r="AT60" i="5"/>
  <c r="AW75" i="4"/>
  <c r="AX74" i="4"/>
  <c r="AK102" i="1"/>
  <c r="AL102" i="1" s="1"/>
  <c r="AM102" i="1" s="1"/>
  <c r="AN102" i="1" s="1"/>
  <c r="AO102" i="1" s="1"/>
  <c r="AP102" i="1" s="1"/>
  <c r="AQ102" i="1" s="1"/>
  <c r="AR102" i="1" s="1"/>
  <c r="AS102" i="1" s="1"/>
  <c r="BL102" i="1"/>
  <c r="S104" i="1"/>
  <c r="R106" i="1"/>
  <c r="R108" i="1" s="1"/>
  <c r="AS105" i="1"/>
  <c r="BA67" i="8" l="1"/>
  <c r="AZ91" i="8"/>
  <c r="AZ76" i="8"/>
  <c r="AY89" i="7"/>
  <c r="AX75" i="4"/>
  <c r="AY53" i="4"/>
  <c r="BA65" i="7"/>
  <c r="BA67" i="7" s="1"/>
  <c r="BA73" i="7" s="1"/>
  <c r="AZ89" i="7"/>
  <c r="AZ67" i="7"/>
  <c r="AZ73" i="7" s="1"/>
  <c r="AU53" i="5"/>
  <c r="AU59" i="5" s="1"/>
  <c r="AY55" i="4"/>
  <c r="AY61" i="4" s="1"/>
  <c r="AY62" i="4" s="1"/>
  <c r="T104" i="1"/>
  <c r="S106" i="1"/>
  <c r="S108" i="1" s="1"/>
  <c r="AT83" i="1"/>
  <c r="AT85" i="1" s="1"/>
  <c r="AT87" i="1" s="1"/>
  <c r="AT102" i="1" s="1"/>
  <c r="BA69" i="8" l="1"/>
  <c r="BA75" i="8" s="1"/>
  <c r="BA88" i="8"/>
  <c r="BA86" i="7"/>
  <c r="BB65" i="7" s="1"/>
  <c r="BB67" i="7" s="1"/>
  <c r="BB73" i="7" s="1"/>
  <c r="AZ74" i="7"/>
  <c r="BA74" i="7" s="1"/>
  <c r="AY74" i="4"/>
  <c r="AU60" i="5"/>
  <c r="U104" i="1"/>
  <c r="T106" i="1"/>
  <c r="T108" i="1" s="1"/>
  <c r="AT105" i="1"/>
  <c r="BB67" i="8" l="1"/>
  <c r="BB69" i="8" s="1"/>
  <c r="BB75" i="8" s="1"/>
  <c r="BA91" i="8"/>
  <c r="BA76" i="8"/>
  <c r="BB76" i="8" s="1"/>
  <c r="AY75" i="4"/>
  <c r="AZ53" i="4"/>
  <c r="BA89" i="7"/>
  <c r="BB74" i="7"/>
  <c r="BB86" i="7"/>
  <c r="AZ55" i="4"/>
  <c r="AZ61" i="4" s="1"/>
  <c r="AZ62" i="4" s="1"/>
  <c r="AZ74" i="4"/>
  <c r="AV53" i="5"/>
  <c r="AV59" i="5" s="1"/>
  <c r="V104" i="1"/>
  <c r="U106" i="1"/>
  <c r="U108" i="1" s="1"/>
  <c r="AU83" i="1"/>
  <c r="AU85" i="1" s="1"/>
  <c r="AU87" i="1" s="1"/>
  <c r="AU102" i="1" s="1"/>
  <c r="BB88" i="8" l="1"/>
  <c r="AZ75" i="4"/>
  <c r="BA53" i="4"/>
  <c r="BA74" i="4" s="1"/>
  <c r="BB53" i="4" s="1"/>
  <c r="BC65" i="7"/>
  <c r="BC67" i="7" s="1"/>
  <c r="BC73" i="7" s="1"/>
  <c r="BB89" i="7"/>
  <c r="BA55" i="4"/>
  <c r="BA61" i="4" s="1"/>
  <c r="BA62" i="4" s="1"/>
  <c r="AV60" i="5"/>
  <c r="W104" i="1"/>
  <c r="V106" i="1"/>
  <c r="V108" i="1" s="1"/>
  <c r="AU105" i="1"/>
  <c r="BC67" i="8" l="1"/>
  <c r="BC69" i="8" s="1"/>
  <c r="BC75" i="8" s="1"/>
  <c r="BB91" i="8"/>
  <c r="BC74" i="7"/>
  <c r="BC86" i="7"/>
  <c r="BA75" i="4"/>
  <c r="X104" i="1"/>
  <c r="BK104" i="1" s="1"/>
  <c r="BK106" i="1" s="1"/>
  <c r="BK108" i="1" s="1"/>
  <c r="W106" i="1"/>
  <c r="W108" i="1" s="1"/>
  <c r="AV83" i="1"/>
  <c r="AV85" i="1" s="1"/>
  <c r="AV87" i="1" s="1"/>
  <c r="AV102" i="1" s="1"/>
  <c r="BM102" i="1" s="1"/>
  <c r="BC76" i="8" l="1"/>
  <c r="BC88" i="8"/>
  <c r="BD65" i="7"/>
  <c r="BD67" i="7" s="1"/>
  <c r="BD73" i="7" s="1"/>
  <c r="BD74" i="7" s="1"/>
  <c r="BC89" i="7"/>
  <c r="AW53" i="5"/>
  <c r="AW59" i="5" s="1"/>
  <c r="BB74" i="4"/>
  <c r="BB55" i="4"/>
  <c r="BB61" i="4" s="1"/>
  <c r="BB62" i="4" s="1"/>
  <c r="Y104" i="1"/>
  <c r="X106" i="1"/>
  <c r="X108" i="1" s="1"/>
  <c r="AV105" i="1"/>
  <c r="BM105" i="1" s="1"/>
  <c r="BD67" i="8" l="1"/>
  <c r="BD69" i="8" s="1"/>
  <c r="BD75" i="8" s="1"/>
  <c r="BD76" i="8" s="1"/>
  <c r="BC91" i="8"/>
  <c r="BC53" i="4"/>
  <c r="BC55" i="4" s="1"/>
  <c r="BC61" i="4" s="1"/>
  <c r="BC62" i="4" s="1"/>
  <c r="BD86" i="7"/>
  <c r="AW60" i="5"/>
  <c r="BB75" i="4"/>
  <c r="BC74" i="4"/>
  <c r="Z104" i="1"/>
  <c r="Y106" i="1"/>
  <c r="Y108" i="1" s="1"/>
  <c r="AW83" i="1"/>
  <c r="BD88" i="8" l="1"/>
  <c r="BD53" i="4"/>
  <c r="BD55" i="4" s="1"/>
  <c r="BD61" i="4" s="1"/>
  <c r="BD62" i="4" s="1"/>
  <c r="BE65" i="7"/>
  <c r="BE67" i="7" s="1"/>
  <c r="BE73" i="7" s="1"/>
  <c r="BD89" i="7"/>
  <c r="BD74" i="4"/>
  <c r="AX53" i="5"/>
  <c r="AX59" i="5" s="1"/>
  <c r="BC75" i="4"/>
  <c r="AW85" i="1"/>
  <c r="AW87" i="1" s="1"/>
  <c r="AW102" i="1" s="1"/>
  <c r="AA104" i="1"/>
  <c r="Z106" i="1"/>
  <c r="Z108" i="1" s="1"/>
  <c r="AW105" i="1"/>
  <c r="BE67" i="8" l="1"/>
  <c r="BE69" i="8" s="1"/>
  <c r="BE75" i="8" s="1"/>
  <c r="BD91" i="8"/>
  <c r="BE53" i="4"/>
  <c r="BE55" i="4" s="1"/>
  <c r="BE61" i="4" s="1"/>
  <c r="BE62" i="4" s="1"/>
  <c r="BE74" i="7"/>
  <c r="BE86" i="7"/>
  <c r="BE74" i="4"/>
  <c r="BD75" i="4"/>
  <c r="AX60" i="5"/>
  <c r="AB104" i="1"/>
  <c r="AA106" i="1"/>
  <c r="AA108" i="1" s="1"/>
  <c r="AX83" i="1"/>
  <c r="BE88" i="8" l="1"/>
  <c r="BF67" i="8"/>
  <c r="BF69" i="8" s="1"/>
  <c r="BF75" i="8" s="1"/>
  <c r="BE91" i="8"/>
  <c r="BE76" i="8"/>
  <c r="BF53" i="4"/>
  <c r="BF55" i="4" s="1"/>
  <c r="BF61" i="4" s="1"/>
  <c r="BF62" i="4" s="1"/>
  <c r="BF65" i="7"/>
  <c r="BF67" i="7" s="1"/>
  <c r="BF73" i="7" s="1"/>
  <c r="BF74" i="7" s="1"/>
  <c r="BF86" i="7"/>
  <c r="BE89" i="7"/>
  <c r="BE75" i="4"/>
  <c r="AZ53" i="5"/>
  <c r="AZ59" i="5" s="1"/>
  <c r="AY53" i="5"/>
  <c r="AY59" i="5" s="1"/>
  <c r="BF74" i="4"/>
  <c r="BG53" i="4" s="1"/>
  <c r="AX85" i="1"/>
  <c r="AX87" i="1" s="1"/>
  <c r="AX102" i="1" s="1"/>
  <c r="AC104" i="1"/>
  <c r="AB106" i="1"/>
  <c r="AB108" i="1" s="1"/>
  <c r="AX105" i="1"/>
  <c r="BF76" i="8" l="1"/>
  <c r="BF88" i="8"/>
  <c r="BG65" i="7"/>
  <c r="BG67" i="7" s="1"/>
  <c r="BG73" i="7" s="1"/>
  <c r="BG74" i="7" s="1"/>
  <c r="BF89" i="7"/>
  <c r="AY60" i="5"/>
  <c r="AZ60" i="5" s="1"/>
  <c r="BG55" i="4"/>
  <c r="BG61" i="4" s="1"/>
  <c r="BF75" i="4"/>
  <c r="AD104" i="1"/>
  <c r="AC106" i="1"/>
  <c r="AC108" i="1" s="1"/>
  <c r="AY83" i="1"/>
  <c r="BG67" i="8" l="1"/>
  <c r="BG69" i="8" s="1"/>
  <c r="BG75" i="8" s="1"/>
  <c r="BF91" i="8"/>
  <c r="BG86" i="7"/>
  <c r="BG62" i="4"/>
  <c r="BG74" i="4"/>
  <c r="BH53" i="4" s="1"/>
  <c r="AY85" i="1"/>
  <c r="AY87" i="1" s="1"/>
  <c r="AY102" i="1" s="1"/>
  <c r="AE104" i="1"/>
  <c r="AD106" i="1"/>
  <c r="AD108" i="1" s="1"/>
  <c r="AY105" i="1"/>
  <c r="BG88" i="8" l="1"/>
  <c r="BG76" i="8"/>
  <c r="BH65" i="7"/>
  <c r="BH86" i="7" s="1"/>
  <c r="BG89" i="7"/>
  <c r="BB53" i="5"/>
  <c r="BB59" i="5" s="1"/>
  <c r="BA53" i="5"/>
  <c r="BA59" i="5" s="1"/>
  <c r="BH74" i="4"/>
  <c r="BG75" i="4"/>
  <c r="AF104" i="1"/>
  <c r="AE106" i="1"/>
  <c r="AE108" i="1" s="1"/>
  <c r="AZ83" i="1"/>
  <c r="BH67" i="8" l="1"/>
  <c r="BH88" i="8" s="1"/>
  <c r="BG91" i="8"/>
  <c r="BJ65" i="7"/>
  <c r="BJ67" i="7" s="1"/>
  <c r="BJ73" i="7" s="1"/>
  <c r="BK65" i="7"/>
  <c r="BK67" i="7" s="1"/>
  <c r="BK73" i="7" s="1"/>
  <c r="BH67" i="7"/>
  <c r="BH73" i="7" s="1"/>
  <c r="BM65" i="7"/>
  <c r="BM67" i="7" s="1"/>
  <c r="BM73" i="7" s="1"/>
  <c r="BN65" i="7"/>
  <c r="BN67" i="7" s="1"/>
  <c r="BN73" i="7" s="1"/>
  <c r="BN86" i="7"/>
  <c r="BN89" i="7" s="1"/>
  <c r="BH89" i="7"/>
  <c r="BC53" i="5"/>
  <c r="BC59" i="5" s="1"/>
  <c r="BA60" i="5"/>
  <c r="BB60" i="5" s="1"/>
  <c r="BJ74" i="4"/>
  <c r="BJ75" i="4" s="1"/>
  <c r="BN74" i="4"/>
  <c r="BN75" i="4" s="1"/>
  <c r="BH75" i="4"/>
  <c r="BJ53" i="4"/>
  <c r="BJ55" i="4" s="1"/>
  <c r="BJ61" i="4" s="1"/>
  <c r="BH55" i="4"/>
  <c r="BH61" i="4" s="1"/>
  <c r="BM53" i="4"/>
  <c r="BM55" i="4" s="1"/>
  <c r="BM61" i="4" s="1"/>
  <c r="BN53" i="4"/>
  <c r="BN55" i="4" s="1"/>
  <c r="BN61" i="4" s="1"/>
  <c r="AZ85" i="1"/>
  <c r="AZ87" i="1" s="1"/>
  <c r="AZ102" i="1" s="1"/>
  <c r="AG104" i="1"/>
  <c r="AF106" i="1"/>
  <c r="AF108" i="1" s="1"/>
  <c r="AZ105" i="1"/>
  <c r="BJ88" i="8" l="1"/>
  <c r="BJ91" i="8" s="1"/>
  <c r="BN88" i="8"/>
  <c r="BN91" i="8" s="1"/>
  <c r="BH91" i="8"/>
  <c r="BJ67" i="8"/>
  <c r="BJ69" i="8" s="1"/>
  <c r="BJ75" i="8" s="1"/>
  <c r="BH69" i="8"/>
  <c r="BH75" i="8" s="1"/>
  <c r="BM67" i="8"/>
  <c r="BM69" i="8" s="1"/>
  <c r="BM75" i="8" s="1"/>
  <c r="BN67" i="8"/>
  <c r="BN69" i="8" s="1"/>
  <c r="BN75" i="8" s="1"/>
  <c r="BH74" i="7"/>
  <c r="C76" i="7" s="1"/>
  <c r="BJ74" i="7"/>
  <c r="BK74" i="7" s="1"/>
  <c r="BL74" i="7" s="1"/>
  <c r="BM74" i="7" s="1"/>
  <c r="BN74" i="7" s="1"/>
  <c r="BC60" i="5"/>
  <c r="BH62" i="4"/>
  <c r="C64" i="4" s="1"/>
  <c r="BJ62" i="4"/>
  <c r="BK62" i="4" s="1"/>
  <c r="BL62" i="4" s="1"/>
  <c r="BM62" i="4" s="1"/>
  <c r="BN62" i="4" s="1"/>
  <c r="AH104" i="1"/>
  <c r="AG106" i="1"/>
  <c r="AG108" i="1" s="1"/>
  <c r="BA83" i="1"/>
  <c r="BA85" i="1" s="1"/>
  <c r="BA87" i="1" s="1"/>
  <c r="BA102" i="1" s="1"/>
  <c r="BJ76" i="8" l="1"/>
  <c r="BK76" i="8" s="1"/>
  <c r="BL76" i="8" s="1"/>
  <c r="BM76" i="8" s="1"/>
  <c r="BN76" i="8" s="1"/>
  <c r="BH76" i="8"/>
  <c r="C78" i="8" s="1"/>
  <c r="BD53" i="5"/>
  <c r="BD59" i="5" s="1"/>
  <c r="AI104" i="1"/>
  <c r="AH106" i="1"/>
  <c r="AH108" i="1" s="1"/>
  <c r="BA105" i="1"/>
  <c r="BD60" i="5" l="1"/>
  <c r="BE53" i="5"/>
  <c r="BE59" i="5" s="1"/>
  <c r="AJ104" i="1"/>
  <c r="BL104" i="1" s="1"/>
  <c r="BL106" i="1" s="1"/>
  <c r="BL108" i="1" s="1"/>
  <c r="AI106" i="1"/>
  <c r="AI108" i="1" s="1"/>
  <c r="BB83" i="1"/>
  <c r="BB85" i="1" s="1"/>
  <c r="BB87" i="1" s="1"/>
  <c r="BB102" i="1" s="1"/>
  <c r="BE60" i="5" l="1"/>
  <c r="AK104" i="1"/>
  <c r="AJ106" i="1"/>
  <c r="AJ108" i="1" s="1"/>
  <c r="BB105" i="1"/>
  <c r="BF53" i="5" l="1"/>
  <c r="BF59" i="5" s="1"/>
  <c r="AL104" i="1"/>
  <c r="AK106" i="1"/>
  <c r="AK108" i="1" s="1"/>
  <c r="BC83" i="1"/>
  <c r="BC85" i="1" s="1"/>
  <c r="BC87" i="1" s="1"/>
  <c r="BC102" i="1" s="1"/>
  <c r="BF60" i="5" l="1"/>
  <c r="AM104" i="1"/>
  <c r="AL106" i="1"/>
  <c r="AL108" i="1" s="1"/>
  <c r="BC105" i="1"/>
  <c r="BG53" i="5" l="1"/>
  <c r="BG59" i="5" s="1"/>
  <c r="AN104" i="1"/>
  <c r="AM106" i="1"/>
  <c r="AM108" i="1" s="1"/>
  <c r="BD83" i="1"/>
  <c r="BD85" i="1" s="1"/>
  <c r="BD87" i="1" s="1"/>
  <c r="BD102" i="1" s="1"/>
  <c r="BG60" i="5" l="1"/>
  <c r="AO104" i="1"/>
  <c r="AN106" i="1"/>
  <c r="AN108" i="1" s="1"/>
  <c r="BD105" i="1"/>
  <c r="AP104" i="1" l="1"/>
  <c r="AO106" i="1"/>
  <c r="AO108" i="1" s="1"/>
  <c r="BE83" i="1"/>
  <c r="BE85" i="1" s="1"/>
  <c r="BE87" i="1" s="1"/>
  <c r="BE102" i="1" s="1"/>
  <c r="BJ51" i="5" l="1"/>
  <c r="BJ53" i="5" s="1"/>
  <c r="BJ59" i="5" s="1"/>
  <c r="BK51" i="5"/>
  <c r="BK53" i="5" s="1"/>
  <c r="BK59" i="5" s="1"/>
  <c r="BH53" i="5"/>
  <c r="BH59" i="5" s="1"/>
  <c r="BM51" i="5"/>
  <c r="BM53" i="5" s="1"/>
  <c r="BM59" i="5" s="1"/>
  <c r="BN51" i="5"/>
  <c r="BN53" i="5" s="1"/>
  <c r="BN59" i="5" s="1"/>
  <c r="AQ104" i="1"/>
  <c r="AP106" i="1"/>
  <c r="AP108" i="1" s="1"/>
  <c r="BE105" i="1"/>
  <c r="BJ60" i="5" l="1"/>
  <c r="BK60" i="5" s="1"/>
  <c r="BL60" i="5" s="1"/>
  <c r="BM60" i="5" s="1"/>
  <c r="BN60" i="5" s="1"/>
  <c r="BH60" i="5"/>
  <c r="C62" i="5" s="1"/>
  <c r="AR104" i="1"/>
  <c r="AQ106" i="1"/>
  <c r="AQ108" i="1" s="1"/>
  <c r="BF83" i="1"/>
  <c r="BF85" i="1" s="1"/>
  <c r="BF87" i="1" s="1"/>
  <c r="BF102" i="1" s="1"/>
  <c r="AS104" i="1" l="1"/>
  <c r="AR106" i="1"/>
  <c r="AR108" i="1" s="1"/>
  <c r="BF105" i="1"/>
  <c r="AT104" i="1" l="1"/>
  <c r="AS106" i="1"/>
  <c r="AS108" i="1" s="1"/>
  <c r="BG83" i="1"/>
  <c r="BG85" i="1" s="1"/>
  <c r="BG87" i="1" s="1"/>
  <c r="BG102" i="1" s="1"/>
  <c r="AU104" i="1" l="1"/>
  <c r="AT106" i="1"/>
  <c r="AT108" i="1" s="1"/>
  <c r="BG105" i="1"/>
  <c r="AV104" i="1" l="1"/>
  <c r="BM104" i="1" s="1"/>
  <c r="BM106" i="1" s="1"/>
  <c r="BM108" i="1" s="1"/>
  <c r="AU106" i="1"/>
  <c r="AU108" i="1" s="1"/>
  <c r="BH83" i="1"/>
  <c r="BH85" i="1" l="1"/>
  <c r="BH87" i="1" s="1"/>
  <c r="BH102" i="1" s="1"/>
  <c r="BN102" i="1" s="1"/>
  <c r="BJ83" i="1"/>
  <c r="BJ85" i="1" s="1"/>
  <c r="BJ87" i="1" s="1"/>
  <c r="BM83" i="1"/>
  <c r="BM85" i="1" s="1"/>
  <c r="BM87" i="1" s="1"/>
  <c r="BN83" i="1"/>
  <c r="BN85" i="1" s="1"/>
  <c r="BN87" i="1" s="1"/>
  <c r="AW104" i="1"/>
  <c r="AV106" i="1"/>
  <c r="AV108" i="1" s="1"/>
  <c r="BH105" i="1"/>
  <c r="BN105" i="1" s="1"/>
  <c r="AX104" i="1" l="1"/>
  <c r="AW106" i="1"/>
  <c r="AW108" i="1" s="1"/>
  <c r="AY104" i="1" l="1"/>
  <c r="AX106" i="1"/>
  <c r="AX108" i="1" s="1"/>
  <c r="AZ104" i="1" l="1"/>
  <c r="AY106" i="1"/>
  <c r="AY108" i="1" s="1"/>
  <c r="BA104" i="1" l="1"/>
  <c r="AZ106" i="1"/>
  <c r="AZ108" i="1" s="1"/>
  <c r="BB104" i="1" l="1"/>
  <c r="BA106" i="1"/>
  <c r="BA108" i="1" s="1"/>
  <c r="BC104" i="1" l="1"/>
  <c r="BB106" i="1"/>
  <c r="BB108" i="1" s="1"/>
  <c r="BD104" i="1" l="1"/>
  <c r="BC106" i="1"/>
  <c r="BC108" i="1" s="1"/>
  <c r="BE104" i="1" l="1"/>
  <c r="BD106" i="1"/>
  <c r="BD108" i="1" s="1"/>
  <c r="BF104" i="1" l="1"/>
  <c r="BE106" i="1"/>
  <c r="BE108" i="1" s="1"/>
  <c r="BG104" i="1" l="1"/>
  <c r="BF106" i="1"/>
  <c r="BF108" i="1" s="1"/>
  <c r="BH104" i="1" l="1"/>
  <c r="BG106" i="1"/>
  <c r="BG108" i="1" s="1"/>
  <c r="BH106" i="1" l="1"/>
  <c r="BH108" i="1" s="1"/>
  <c r="BN104" i="1"/>
  <c r="BN106" i="1" s="1"/>
  <c r="BN108" i="1" s="1"/>
</calcChain>
</file>

<file path=xl/sharedStrings.xml><?xml version="1.0" encoding="utf-8"?>
<sst xmlns="http://schemas.openxmlformats.org/spreadsheetml/2006/main" count="309" uniqueCount="74">
  <si>
    <t>Table des hypothèses :</t>
  </si>
  <si>
    <t># ##0_);(# ##0);-_)</t>
  </si>
  <si>
    <t>Cas Cyprea Moneta</t>
  </si>
  <si>
    <t>Alexis Joulié</t>
  </si>
  <si>
    <t>Prix de vente HT par collier (€)</t>
  </si>
  <si>
    <t>Croissance mensuelle des ventes (unités)</t>
  </si>
  <si>
    <t>Quantité de cauris par collier (grammes)</t>
  </si>
  <si>
    <t>Quantité de cauris par collier (kg)</t>
  </si>
  <si>
    <t>Prix du kilo de cauris (€)</t>
  </si>
  <si>
    <t>Longueur de lin par collier (cm)</t>
  </si>
  <si>
    <t>Longueur de lin par collier (m)</t>
  </si>
  <si>
    <t>Prix du mètre de lin (€)</t>
  </si>
  <si>
    <t>Coût de revient du cauris pour un collier (€)</t>
  </si>
  <si>
    <t>Coût de revient du lin pour un collier (€)</t>
  </si>
  <si>
    <t>Salaire Brut Carolina</t>
  </si>
  <si>
    <t>Salaire Brut Employée</t>
  </si>
  <si>
    <t>Salaire Brut Carolina (€)</t>
  </si>
  <si>
    <t>Salaire Brut Employée (€)</t>
  </si>
  <si>
    <t>Taux de cotisations patronales (%)</t>
  </si>
  <si>
    <t>Taux de cotisations salariales (%)</t>
  </si>
  <si>
    <t>Loyer mensuel (€)</t>
  </si>
  <si>
    <t>Dépôt de garantie (€)</t>
  </si>
  <si>
    <t>Frais généraux mensuels (€)</t>
  </si>
  <si>
    <t>Taux de TVA (%)</t>
  </si>
  <si>
    <t>Inflation annuelle des charges</t>
  </si>
  <si>
    <t>Données intermédiaires</t>
  </si>
  <si>
    <t>Quantités de colliers vendus</t>
  </si>
  <si>
    <t>Flag Inflation</t>
  </si>
  <si>
    <t>Index du mois</t>
  </si>
  <si>
    <t>Modulo du mois par 3</t>
  </si>
  <si>
    <t>Compte de Résultat</t>
  </si>
  <si>
    <t>Cash Flow</t>
  </si>
  <si>
    <t>Bilan</t>
  </si>
  <si>
    <t>Chiffre d'affaires</t>
  </si>
  <si>
    <t>Commande de lin</t>
  </si>
  <si>
    <t>Commande de cauris</t>
  </si>
  <si>
    <t>Variation de stock de cauris</t>
  </si>
  <si>
    <t>Marge Brute</t>
  </si>
  <si>
    <t>Charges Patronales</t>
  </si>
  <si>
    <t>Loyer</t>
  </si>
  <si>
    <t>Autres Frais Généraux</t>
  </si>
  <si>
    <t>EBITDA</t>
  </si>
  <si>
    <t>Encaissement des ventes</t>
  </si>
  <si>
    <t>Achat des cauris</t>
  </si>
  <si>
    <t>Achat du lin</t>
  </si>
  <si>
    <t>Salaire net Carolina</t>
  </si>
  <si>
    <t>Salaire net Employée</t>
  </si>
  <si>
    <t>Charges Salariales</t>
  </si>
  <si>
    <t>Flux de trésorerie d'activité</t>
  </si>
  <si>
    <t>Free Cash Flow</t>
  </si>
  <si>
    <t>Free Cash Flow Cumulé</t>
  </si>
  <si>
    <t>Besoin de Financement</t>
  </si>
  <si>
    <t>Capital Social</t>
  </si>
  <si>
    <t>Dividendes</t>
  </si>
  <si>
    <t>Flux de trésorerie de financement</t>
  </si>
  <si>
    <t>Variation de trésorerie</t>
  </si>
  <si>
    <t>Créances Clients</t>
  </si>
  <si>
    <t>Dettes Fournisseurs</t>
  </si>
  <si>
    <t>Créances / Dettes Fiscales</t>
  </si>
  <si>
    <t>BFR</t>
  </si>
  <si>
    <t>Trésorerie</t>
  </si>
  <si>
    <t>Réserves et Résultats Cumulés</t>
  </si>
  <si>
    <t>Capitaux Propres</t>
  </si>
  <si>
    <t>Check</t>
  </si>
  <si>
    <t>Stocks de cauris (MP)</t>
  </si>
  <si>
    <t>Dettes Charges Patronales</t>
  </si>
  <si>
    <t>Dettes Charges Salariales</t>
  </si>
  <si>
    <t>Dépôt de garantie</t>
  </si>
  <si>
    <t>Flux de trésorerie d'investissement</t>
  </si>
  <si>
    <t>Immobilisations nettes</t>
  </si>
  <si>
    <t>Régularisation de TVA</t>
  </si>
  <si>
    <t>Capital de départ</t>
  </si>
  <si>
    <t>Taux de distribution</t>
  </si>
  <si>
    <t>Année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</si>
</sst>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C]mmm\-yy;@"/>
    <numFmt numFmtId="165" formatCode="#,##0_);\(#,##0\);\-_)"/>
    <numFmt numFmtId="166" formatCode="#,##0.0_);\(#,##0.0\);\-_)"/>
    <numFmt numFmtId="167" formatCode="#,##0.00_);\(#,##0.00\);\-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0"/>
      <color rgb="FFFF0000"/>
      <name val="Segoe UI"/>
      <family val="2"/>
    </font>
    <font>
      <b/>
      <sz val="14"/>
      <color rgb="FFFF0000"/>
      <name val="Segoe UI"/>
      <family val="2"/>
    </font>
    <font>
      <b/>
      <i/>
      <sz val="10"/>
      <color theme="1"/>
      <name val="Segoe UI"/>
      <family val="2"/>
    </font>
    <font>
      <b/>
      <sz val="10"/>
      <color theme="0"/>
      <name val="Segoe UI"/>
      <family val="2"/>
    </font>
    <font>
      <b/>
      <u/>
      <sz val="10"/>
      <color theme="1"/>
      <name val="Segoe UI"/>
      <family val="2"/>
    </font>
    <font>
      <b/>
      <sz val="1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164" fontId="3" fillId="2" borderId="0" xfId="0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5" fontId="2" fillId="4" borderId="0" xfId="0" applyNumberFormat="1" applyFont="1" applyFill="1" applyAlignment="1">
      <alignment vertical="center"/>
    </xf>
    <xf numFmtId="0" fontId="4" fillId="0" borderId="0" xfId="0" applyFont="1" applyAlignment="1">
      <alignment horizontal="left" vertical="center" indent="1"/>
    </xf>
    <xf numFmtId="0" fontId="5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166" fontId="2" fillId="4" borderId="0" xfId="0" applyNumberFormat="1" applyFont="1" applyFill="1" applyAlignment="1">
      <alignment vertical="center"/>
    </xf>
    <xf numFmtId="166" fontId="2" fillId="0" borderId="0" xfId="0" applyNumberFormat="1" applyFont="1" applyAlignment="1">
      <alignment vertical="center"/>
    </xf>
    <xf numFmtId="166" fontId="3" fillId="0" borderId="0" xfId="0" applyNumberFormat="1" applyFont="1" applyAlignment="1">
      <alignment vertical="center"/>
    </xf>
    <xf numFmtId="9" fontId="2" fillId="4" borderId="0" xfId="1" applyFont="1" applyFill="1" applyAlignment="1">
      <alignment vertical="center"/>
    </xf>
    <xf numFmtId="0" fontId="7" fillId="6" borderId="0" xfId="0" applyFont="1" applyFill="1" applyAlignment="1">
      <alignment vertical="center"/>
    </xf>
    <xf numFmtId="164" fontId="7" fillId="6" borderId="0" xfId="0" applyNumberFormat="1" applyFont="1" applyFill="1" applyAlignment="1">
      <alignment vertical="center"/>
    </xf>
    <xf numFmtId="165" fontId="2" fillId="0" borderId="0" xfId="0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167" fontId="2" fillId="4" borderId="0" xfId="0" applyNumberFormat="1" applyFont="1" applyFill="1" applyAlignment="1">
      <alignment vertical="center"/>
    </xf>
    <xf numFmtId="167" fontId="2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3" fillId="5" borderId="0" xfId="0" applyFont="1" applyFill="1" applyAlignment="1">
      <alignment vertical="center"/>
    </xf>
    <xf numFmtId="165" fontId="3" fillId="5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165" fontId="2" fillId="3" borderId="0" xfId="0" applyNumberFormat="1" applyFont="1" applyFill="1" applyAlignment="1">
      <alignment vertical="center"/>
    </xf>
    <xf numFmtId="0" fontId="9" fillId="4" borderId="0" xfId="0" applyFont="1" applyFill="1" applyAlignment="1">
      <alignment vertical="center"/>
    </xf>
    <xf numFmtId="167" fontId="4" fillId="0" borderId="0" xfId="0" applyNumberFormat="1" applyFont="1" applyAlignment="1">
      <alignment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AEFDE-6A6A-4ABA-8582-F99B898F00E0}">
  <dimension ref="B2:BN62"/>
  <sheetViews>
    <sheetView showGridLines="0" tabSelected="1" zoomScaleNormal="100" zoomScaleSheetLayoutView="100" workbookViewId="0">
      <pane xSplit="3" topLeftCell="D1" activePane="topRight" state="frozen"/>
      <selection pane="topRight"/>
    </sheetView>
  </sheetViews>
  <sheetFormatPr baseColWidth="10" defaultColWidth="9.1328125" defaultRowHeight="15" customHeight="1" x14ac:dyDescent="0.45"/>
  <cols>
    <col min="1" max="1" width="2.86328125" style="2" customWidth="1"/>
    <col min="2" max="2" width="42.3984375" style="2" customWidth="1"/>
    <col min="3" max="17" width="11.3984375" style="2" customWidth="1"/>
    <col min="18" max="60" width="9.1328125" style="2"/>
    <col min="61" max="61" width="2.86328125" style="2" customWidth="1"/>
    <col min="62" max="65" width="9.1328125" style="2"/>
    <col min="66" max="66" width="9.3984375" style="2" bestFit="1" customWidth="1"/>
    <col min="67" max="16384" width="9.1328125" style="2"/>
  </cols>
  <sheetData>
    <row r="2" spans="2:4" ht="26.25" customHeight="1" x14ac:dyDescent="0.45">
      <c r="B2" s="7" t="s">
        <v>2</v>
      </c>
      <c r="C2" s="8" t="s">
        <v>3</v>
      </c>
    </row>
    <row r="4" spans="2:4" ht="15" customHeight="1" x14ac:dyDescent="0.45">
      <c r="B4" s="22" t="s">
        <v>0</v>
      </c>
    </row>
    <row r="5" spans="2:4" ht="15" customHeight="1" x14ac:dyDescent="0.45">
      <c r="B5" s="2" t="s">
        <v>4</v>
      </c>
      <c r="C5" s="5">
        <v>5</v>
      </c>
      <c r="D5" s="6" t="s">
        <v>1</v>
      </c>
    </row>
    <row r="6" spans="2:4" ht="15" customHeight="1" x14ac:dyDescent="0.45">
      <c r="B6" s="2" t="s">
        <v>5</v>
      </c>
      <c r="C6" s="5">
        <v>100</v>
      </c>
    </row>
    <row r="7" spans="2:4" ht="6" customHeight="1" x14ac:dyDescent="0.45"/>
    <row r="8" spans="2:4" ht="15" customHeight="1" x14ac:dyDescent="0.45">
      <c r="B8" s="2" t="s">
        <v>6</v>
      </c>
      <c r="C8" s="5">
        <v>100</v>
      </c>
    </row>
    <row r="9" spans="2:4" ht="15" customHeight="1" x14ac:dyDescent="0.45">
      <c r="B9" s="2" t="s">
        <v>7</v>
      </c>
      <c r="C9" s="10">
        <f>C8/1000</f>
        <v>0.1</v>
      </c>
    </row>
    <row r="10" spans="2:4" ht="15" customHeight="1" x14ac:dyDescent="0.45">
      <c r="B10" s="2" t="s">
        <v>8</v>
      </c>
      <c r="C10" s="5">
        <v>5</v>
      </c>
    </row>
    <row r="11" spans="2:4" ht="15" customHeight="1" x14ac:dyDescent="0.45">
      <c r="B11" s="4" t="s">
        <v>12</v>
      </c>
      <c r="C11" s="11">
        <f>C9*C10</f>
        <v>0.5</v>
      </c>
    </row>
    <row r="12" spans="2:4" ht="6" customHeight="1" x14ac:dyDescent="0.45"/>
    <row r="13" spans="2:4" ht="15" customHeight="1" x14ac:dyDescent="0.45">
      <c r="B13" s="2" t="s">
        <v>9</v>
      </c>
      <c r="C13" s="5">
        <v>50</v>
      </c>
    </row>
    <row r="14" spans="2:4" ht="15" customHeight="1" x14ac:dyDescent="0.45">
      <c r="B14" s="2" t="s">
        <v>10</v>
      </c>
      <c r="C14" s="10">
        <f>C13/100</f>
        <v>0.5</v>
      </c>
    </row>
    <row r="15" spans="2:4" ht="15" customHeight="1" x14ac:dyDescent="0.45">
      <c r="B15" s="2" t="s">
        <v>11</v>
      </c>
      <c r="C15" s="9">
        <v>0.2</v>
      </c>
    </row>
    <row r="16" spans="2:4" ht="15" customHeight="1" x14ac:dyDescent="0.45">
      <c r="B16" s="4" t="s">
        <v>13</v>
      </c>
      <c r="C16" s="11">
        <f>C14*C15</f>
        <v>0.1</v>
      </c>
    </row>
    <row r="17" spans="2:66" ht="6" customHeight="1" x14ac:dyDescent="0.45"/>
    <row r="18" spans="2:66" ht="15" customHeight="1" x14ac:dyDescent="0.45">
      <c r="B18" s="2" t="s">
        <v>20</v>
      </c>
      <c r="C18" s="5">
        <v>800</v>
      </c>
    </row>
    <row r="19" spans="2:66" ht="15" customHeight="1" x14ac:dyDescent="0.45">
      <c r="B19" s="2" t="s">
        <v>21</v>
      </c>
      <c r="C19" s="5">
        <v>1600</v>
      </c>
    </row>
    <row r="20" spans="2:66" ht="6" customHeight="1" x14ac:dyDescent="0.45"/>
    <row r="21" spans="2:66" ht="15" customHeight="1" x14ac:dyDescent="0.45">
      <c r="B21" s="2" t="s">
        <v>22</v>
      </c>
      <c r="C21" s="5">
        <v>200</v>
      </c>
    </row>
    <row r="22" spans="2:66" ht="15" customHeight="1" x14ac:dyDescent="0.45">
      <c r="B22" s="2" t="s">
        <v>23</v>
      </c>
      <c r="C22" s="12">
        <v>0.2</v>
      </c>
    </row>
    <row r="24" spans="2:66" ht="15" customHeight="1" x14ac:dyDescent="0.45">
      <c r="B24" s="13" t="s">
        <v>25</v>
      </c>
      <c r="C24" s="13"/>
      <c r="D24" s="1">
        <v>45017</v>
      </c>
      <c r="E24" s="14">
        <f>EDATE(D24,1)</f>
        <v>45047</v>
      </c>
      <c r="F24" s="14">
        <f t="shared" ref="F24:BH24" si="0">EDATE(E24,1)</f>
        <v>45078</v>
      </c>
      <c r="G24" s="14">
        <f t="shared" si="0"/>
        <v>45108</v>
      </c>
      <c r="H24" s="14">
        <f t="shared" si="0"/>
        <v>45139</v>
      </c>
      <c r="I24" s="14">
        <f t="shared" si="0"/>
        <v>45170</v>
      </c>
      <c r="J24" s="14">
        <f t="shared" si="0"/>
        <v>45200</v>
      </c>
      <c r="K24" s="14">
        <f t="shared" si="0"/>
        <v>45231</v>
      </c>
      <c r="L24" s="14">
        <f t="shared" si="0"/>
        <v>45261</v>
      </c>
      <c r="M24" s="14">
        <f t="shared" si="0"/>
        <v>45292</v>
      </c>
      <c r="N24" s="14">
        <f t="shared" si="0"/>
        <v>45323</v>
      </c>
      <c r="O24" s="14">
        <f t="shared" si="0"/>
        <v>45352</v>
      </c>
      <c r="P24" s="14">
        <f t="shared" si="0"/>
        <v>45383</v>
      </c>
      <c r="Q24" s="14">
        <f t="shared" si="0"/>
        <v>45413</v>
      </c>
      <c r="R24" s="14">
        <f t="shared" si="0"/>
        <v>45444</v>
      </c>
      <c r="S24" s="14">
        <f t="shared" si="0"/>
        <v>45474</v>
      </c>
      <c r="T24" s="14">
        <f t="shared" si="0"/>
        <v>45505</v>
      </c>
      <c r="U24" s="14">
        <f t="shared" si="0"/>
        <v>45536</v>
      </c>
      <c r="V24" s="14">
        <f t="shared" si="0"/>
        <v>45566</v>
      </c>
      <c r="W24" s="14">
        <f t="shared" si="0"/>
        <v>45597</v>
      </c>
      <c r="X24" s="14">
        <f t="shared" si="0"/>
        <v>45627</v>
      </c>
      <c r="Y24" s="14">
        <f t="shared" si="0"/>
        <v>45658</v>
      </c>
      <c r="Z24" s="14">
        <f t="shared" si="0"/>
        <v>45689</v>
      </c>
      <c r="AA24" s="14">
        <f t="shared" si="0"/>
        <v>45717</v>
      </c>
      <c r="AB24" s="14">
        <f t="shared" si="0"/>
        <v>45748</v>
      </c>
      <c r="AC24" s="14">
        <f t="shared" si="0"/>
        <v>45778</v>
      </c>
      <c r="AD24" s="14">
        <f t="shared" si="0"/>
        <v>45809</v>
      </c>
      <c r="AE24" s="14">
        <f t="shared" si="0"/>
        <v>45839</v>
      </c>
      <c r="AF24" s="14">
        <f t="shared" si="0"/>
        <v>45870</v>
      </c>
      <c r="AG24" s="14">
        <f t="shared" si="0"/>
        <v>45901</v>
      </c>
      <c r="AH24" s="14">
        <f t="shared" si="0"/>
        <v>45931</v>
      </c>
      <c r="AI24" s="14">
        <f t="shared" si="0"/>
        <v>45962</v>
      </c>
      <c r="AJ24" s="14">
        <f t="shared" si="0"/>
        <v>45992</v>
      </c>
      <c r="AK24" s="14">
        <f t="shared" si="0"/>
        <v>46023</v>
      </c>
      <c r="AL24" s="14">
        <f t="shared" si="0"/>
        <v>46054</v>
      </c>
      <c r="AM24" s="14">
        <f t="shared" si="0"/>
        <v>46082</v>
      </c>
      <c r="AN24" s="14">
        <f t="shared" si="0"/>
        <v>46113</v>
      </c>
      <c r="AO24" s="14">
        <f t="shared" si="0"/>
        <v>46143</v>
      </c>
      <c r="AP24" s="14">
        <f t="shared" si="0"/>
        <v>46174</v>
      </c>
      <c r="AQ24" s="14">
        <f t="shared" si="0"/>
        <v>46204</v>
      </c>
      <c r="AR24" s="14">
        <f t="shared" si="0"/>
        <v>46235</v>
      </c>
      <c r="AS24" s="14">
        <f t="shared" si="0"/>
        <v>46266</v>
      </c>
      <c r="AT24" s="14">
        <f t="shared" si="0"/>
        <v>46296</v>
      </c>
      <c r="AU24" s="14">
        <f t="shared" si="0"/>
        <v>46327</v>
      </c>
      <c r="AV24" s="14">
        <f t="shared" si="0"/>
        <v>46357</v>
      </c>
      <c r="AW24" s="14">
        <f t="shared" si="0"/>
        <v>46388</v>
      </c>
      <c r="AX24" s="14">
        <f t="shared" si="0"/>
        <v>46419</v>
      </c>
      <c r="AY24" s="14">
        <f t="shared" si="0"/>
        <v>46447</v>
      </c>
      <c r="AZ24" s="14">
        <f t="shared" si="0"/>
        <v>46478</v>
      </c>
      <c r="BA24" s="14">
        <f t="shared" si="0"/>
        <v>46508</v>
      </c>
      <c r="BB24" s="14">
        <f t="shared" si="0"/>
        <v>46539</v>
      </c>
      <c r="BC24" s="14">
        <f t="shared" si="0"/>
        <v>46569</v>
      </c>
      <c r="BD24" s="14">
        <f t="shared" si="0"/>
        <v>46600</v>
      </c>
      <c r="BE24" s="14">
        <f t="shared" si="0"/>
        <v>46631</v>
      </c>
      <c r="BF24" s="14">
        <f t="shared" si="0"/>
        <v>46661</v>
      </c>
      <c r="BG24" s="14">
        <f t="shared" si="0"/>
        <v>46692</v>
      </c>
      <c r="BH24" s="14">
        <f t="shared" si="0"/>
        <v>46722</v>
      </c>
      <c r="BJ24" s="24">
        <f>YEAR($D$24)</f>
        <v>2023</v>
      </c>
      <c r="BK24" s="13">
        <f>BJ24+1</f>
        <v>2024</v>
      </c>
      <c r="BL24" s="13">
        <f t="shared" ref="BL24:BN24" si="1">BK24+1</f>
        <v>2025</v>
      </c>
      <c r="BM24" s="13">
        <f t="shared" si="1"/>
        <v>2026</v>
      </c>
      <c r="BN24" s="13">
        <f t="shared" si="1"/>
        <v>2027</v>
      </c>
    </row>
    <row r="26" spans="2:66" ht="15" customHeight="1" x14ac:dyDescent="0.45">
      <c r="B26" s="3" t="s">
        <v>73</v>
      </c>
      <c r="D26" s="3">
        <f>YEAR(D24)</f>
        <v>2023</v>
      </c>
      <c r="E26" s="3">
        <f t="shared" ref="E26:BH26" si="2">YEAR(E24)</f>
        <v>2023</v>
      </c>
      <c r="F26" s="3">
        <f t="shared" si="2"/>
        <v>2023</v>
      </c>
      <c r="G26" s="3">
        <f t="shared" si="2"/>
        <v>2023</v>
      </c>
      <c r="H26" s="3">
        <f t="shared" si="2"/>
        <v>2023</v>
      </c>
      <c r="I26" s="3">
        <f t="shared" si="2"/>
        <v>2023</v>
      </c>
      <c r="J26" s="3">
        <f t="shared" si="2"/>
        <v>2023</v>
      </c>
      <c r="K26" s="3">
        <f t="shared" si="2"/>
        <v>2023</v>
      </c>
      <c r="L26" s="3">
        <f t="shared" si="2"/>
        <v>2023</v>
      </c>
      <c r="M26" s="3">
        <f t="shared" si="2"/>
        <v>2024</v>
      </c>
      <c r="N26" s="3">
        <f t="shared" si="2"/>
        <v>2024</v>
      </c>
      <c r="O26" s="3">
        <f t="shared" si="2"/>
        <v>2024</v>
      </c>
      <c r="P26" s="3">
        <f t="shared" si="2"/>
        <v>2024</v>
      </c>
      <c r="Q26" s="3">
        <f t="shared" si="2"/>
        <v>2024</v>
      </c>
      <c r="R26" s="3">
        <f t="shared" si="2"/>
        <v>2024</v>
      </c>
      <c r="S26" s="3">
        <f t="shared" si="2"/>
        <v>2024</v>
      </c>
      <c r="T26" s="3">
        <f t="shared" si="2"/>
        <v>2024</v>
      </c>
      <c r="U26" s="3">
        <f t="shared" si="2"/>
        <v>2024</v>
      </c>
      <c r="V26" s="3">
        <f t="shared" si="2"/>
        <v>2024</v>
      </c>
      <c r="W26" s="3">
        <f t="shared" si="2"/>
        <v>2024</v>
      </c>
      <c r="X26" s="3">
        <f t="shared" si="2"/>
        <v>2024</v>
      </c>
      <c r="Y26" s="3">
        <f t="shared" si="2"/>
        <v>2025</v>
      </c>
      <c r="Z26" s="3">
        <f t="shared" si="2"/>
        <v>2025</v>
      </c>
      <c r="AA26" s="3">
        <f t="shared" si="2"/>
        <v>2025</v>
      </c>
      <c r="AB26" s="3">
        <f t="shared" si="2"/>
        <v>2025</v>
      </c>
      <c r="AC26" s="3">
        <f t="shared" si="2"/>
        <v>2025</v>
      </c>
      <c r="AD26" s="3">
        <f t="shared" si="2"/>
        <v>2025</v>
      </c>
      <c r="AE26" s="3">
        <f t="shared" si="2"/>
        <v>2025</v>
      </c>
      <c r="AF26" s="3">
        <f t="shared" si="2"/>
        <v>2025</v>
      </c>
      <c r="AG26" s="3">
        <f t="shared" si="2"/>
        <v>2025</v>
      </c>
      <c r="AH26" s="3">
        <f t="shared" si="2"/>
        <v>2025</v>
      </c>
      <c r="AI26" s="3">
        <f t="shared" si="2"/>
        <v>2025</v>
      </c>
      <c r="AJ26" s="3">
        <f t="shared" si="2"/>
        <v>2025</v>
      </c>
      <c r="AK26" s="3">
        <f t="shared" si="2"/>
        <v>2026</v>
      </c>
      <c r="AL26" s="3">
        <f t="shared" si="2"/>
        <v>2026</v>
      </c>
      <c r="AM26" s="3">
        <f t="shared" si="2"/>
        <v>2026</v>
      </c>
      <c r="AN26" s="3">
        <f t="shared" si="2"/>
        <v>2026</v>
      </c>
      <c r="AO26" s="3">
        <f t="shared" si="2"/>
        <v>2026</v>
      </c>
      <c r="AP26" s="3">
        <f t="shared" si="2"/>
        <v>2026</v>
      </c>
      <c r="AQ26" s="3">
        <f t="shared" si="2"/>
        <v>2026</v>
      </c>
      <c r="AR26" s="3">
        <f t="shared" si="2"/>
        <v>2026</v>
      </c>
      <c r="AS26" s="3">
        <f t="shared" si="2"/>
        <v>2026</v>
      </c>
      <c r="AT26" s="3">
        <f t="shared" si="2"/>
        <v>2026</v>
      </c>
      <c r="AU26" s="3">
        <f t="shared" si="2"/>
        <v>2026</v>
      </c>
      <c r="AV26" s="3">
        <f t="shared" si="2"/>
        <v>2026</v>
      </c>
      <c r="AW26" s="3">
        <f t="shared" si="2"/>
        <v>2027</v>
      </c>
      <c r="AX26" s="3">
        <f t="shared" si="2"/>
        <v>2027</v>
      </c>
      <c r="AY26" s="3">
        <f t="shared" si="2"/>
        <v>2027</v>
      </c>
      <c r="AZ26" s="3">
        <f t="shared" si="2"/>
        <v>2027</v>
      </c>
      <c r="BA26" s="3">
        <f t="shared" si="2"/>
        <v>2027</v>
      </c>
      <c r="BB26" s="3">
        <f t="shared" si="2"/>
        <v>2027</v>
      </c>
      <c r="BC26" s="3">
        <f t="shared" si="2"/>
        <v>2027</v>
      </c>
      <c r="BD26" s="3">
        <f t="shared" si="2"/>
        <v>2027</v>
      </c>
      <c r="BE26" s="3">
        <f t="shared" si="2"/>
        <v>2027</v>
      </c>
      <c r="BF26" s="3">
        <f t="shared" si="2"/>
        <v>2027</v>
      </c>
      <c r="BG26" s="3">
        <f t="shared" si="2"/>
        <v>2027</v>
      </c>
      <c r="BH26" s="3">
        <f t="shared" si="2"/>
        <v>2027</v>
      </c>
      <c r="BJ26" s="3"/>
      <c r="BK26" s="3"/>
      <c r="BL26" s="3"/>
      <c r="BM26" s="3"/>
      <c r="BN26" s="3"/>
    </row>
    <row r="27" spans="2:66" ht="15" customHeight="1" x14ac:dyDescent="0.45">
      <c r="B27" s="3" t="s">
        <v>28</v>
      </c>
      <c r="D27" s="16">
        <f>MONTH(D24)</f>
        <v>4</v>
      </c>
      <c r="E27" s="16">
        <f t="shared" ref="E27:BH27" si="3">MONTH(E24)</f>
        <v>5</v>
      </c>
      <c r="F27" s="16">
        <f t="shared" si="3"/>
        <v>6</v>
      </c>
      <c r="G27" s="16">
        <f t="shared" si="3"/>
        <v>7</v>
      </c>
      <c r="H27" s="16">
        <f t="shared" si="3"/>
        <v>8</v>
      </c>
      <c r="I27" s="16">
        <f t="shared" si="3"/>
        <v>9</v>
      </c>
      <c r="J27" s="16">
        <f t="shared" si="3"/>
        <v>10</v>
      </c>
      <c r="K27" s="16">
        <f t="shared" si="3"/>
        <v>11</v>
      </c>
      <c r="L27" s="16">
        <f t="shared" si="3"/>
        <v>12</v>
      </c>
      <c r="M27" s="16">
        <f t="shared" si="3"/>
        <v>1</v>
      </c>
      <c r="N27" s="16">
        <f t="shared" si="3"/>
        <v>2</v>
      </c>
      <c r="O27" s="16">
        <f t="shared" si="3"/>
        <v>3</v>
      </c>
      <c r="P27" s="16">
        <f t="shared" si="3"/>
        <v>4</v>
      </c>
      <c r="Q27" s="16">
        <f t="shared" si="3"/>
        <v>5</v>
      </c>
      <c r="R27" s="16">
        <f t="shared" si="3"/>
        <v>6</v>
      </c>
      <c r="S27" s="16">
        <f t="shared" si="3"/>
        <v>7</v>
      </c>
      <c r="T27" s="16">
        <f t="shared" si="3"/>
        <v>8</v>
      </c>
      <c r="U27" s="16">
        <f t="shared" si="3"/>
        <v>9</v>
      </c>
      <c r="V27" s="16">
        <f t="shared" si="3"/>
        <v>10</v>
      </c>
      <c r="W27" s="16">
        <f t="shared" si="3"/>
        <v>11</v>
      </c>
      <c r="X27" s="16">
        <f t="shared" si="3"/>
        <v>12</v>
      </c>
      <c r="Y27" s="16">
        <f t="shared" si="3"/>
        <v>1</v>
      </c>
      <c r="Z27" s="16">
        <f t="shared" si="3"/>
        <v>2</v>
      </c>
      <c r="AA27" s="16">
        <f t="shared" si="3"/>
        <v>3</v>
      </c>
      <c r="AB27" s="16">
        <f t="shared" si="3"/>
        <v>4</v>
      </c>
      <c r="AC27" s="16">
        <f t="shared" si="3"/>
        <v>5</v>
      </c>
      <c r="AD27" s="16">
        <f t="shared" si="3"/>
        <v>6</v>
      </c>
      <c r="AE27" s="16">
        <f t="shared" si="3"/>
        <v>7</v>
      </c>
      <c r="AF27" s="16">
        <f t="shared" si="3"/>
        <v>8</v>
      </c>
      <c r="AG27" s="16">
        <f t="shared" si="3"/>
        <v>9</v>
      </c>
      <c r="AH27" s="16">
        <f t="shared" si="3"/>
        <v>10</v>
      </c>
      <c r="AI27" s="16">
        <f t="shared" si="3"/>
        <v>11</v>
      </c>
      <c r="AJ27" s="16">
        <f t="shared" si="3"/>
        <v>12</v>
      </c>
      <c r="AK27" s="16">
        <f t="shared" si="3"/>
        <v>1</v>
      </c>
      <c r="AL27" s="16">
        <f t="shared" si="3"/>
        <v>2</v>
      </c>
      <c r="AM27" s="16">
        <f t="shared" si="3"/>
        <v>3</v>
      </c>
      <c r="AN27" s="16">
        <f t="shared" si="3"/>
        <v>4</v>
      </c>
      <c r="AO27" s="16">
        <f t="shared" si="3"/>
        <v>5</v>
      </c>
      <c r="AP27" s="16">
        <f t="shared" si="3"/>
        <v>6</v>
      </c>
      <c r="AQ27" s="16">
        <f t="shared" si="3"/>
        <v>7</v>
      </c>
      <c r="AR27" s="16">
        <f t="shared" si="3"/>
        <v>8</v>
      </c>
      <c r="AS27" s="16">
        <f t="shared" si="3"/>
        <v>9</v>
      </c>
      <c r="AT27" s="16">
        <f t="shared" si="3"/>
        <v>10</v>
      </c>
      <c r="AU27" s="16">
        <f t="shared" si="3"/>
        <v>11</v>
      </c>
      <c r="AV27" s="16">
        <f t="shared" si="3"/>
        <v>12</v>
      </c>
      <c r="AW27" s="16">
        <f t="shared" si="3"/>
        <v>1</v>
      </c>
      <c r="AX27" s="16">
        <f t="shared" si="3"/>
        <v>2</v>
      </c>
      <c r="AY27" s="16">
        <f t="shared" si="3"/>
        <v>3</v>
      </c>
      <c r="AZ27" s="16">
        <f t="shared" si="3"/>
        <v>4</v>
      </c>
      <c r="BA27" s="16">
        <f t="shared" si="3"/>
        <v>5</v>
      </c>
      <c r="BB27" s="16">
        <f>MONTH(BB24)</f>
        <v>6</v>
      </c>
      <c r="BC27" s="16">
        <f t="shared" si="3"/>
        <v>7</v>
      </c>
      <c r="BD27" s="16">
        <f t="shared" si="3"/>
        <v>8</v>
      </c>
      <c r="BE27" s="16">
        <f t="shared" si="3"/>
        <v>9</v>
      </c>
      <c r="BF27" s="16">
        <f t="shared" si="3"/>
        <v>10</v>
      </c>
      <c r="BG27" s="16">
        <f t="shared" si="3"/>
        <v>11</v>
      </c>
      <c r="BH27" s="16">
        <f t="shared" si="3"/>
        <v>12</v>
      </c>
      <c r="BJ27" s="16"/>
      <c r="BK27" s="16"/>
      <c r="BL27" s="16"/>
      <c r="BM27" s="16"/>
      <c r="BN27" s="16"/>
    </row>
    <row r="29" spans="2:66" ht="15" customHeight="1" x14ac:dyDescent="0.45">
      <c r="B29" s="2" t="s">
        <v>26</v>
      </c>
      <c r="D29" s="15">
        <f>C29+$C$6</f>
        <v>100</v>
      </c>
      <c r="E29" s="15">
        <f t="shared" ref="E29:BH29" si="4">D29+$C$6</f>
        <v>200</v>
      </c>
      <c r="F29" s="15">
        <f t="shared" si="4"/>
        <v>300</v>
      </c>
      <c r="G29" s="15">
        <f t="shared" si="4"/>
        <v>400</v>
      </c>
      <c r="H29" s="15">
        <f t="shared" si="4"/>
        <v>500</v>
      </c>
      <c r="I29" s="15">
        <f t="shared" si="4"/>
        <v>600</v>
      </c>
      <c r="J29" s="15">
        <f t="shared" si="4"/>
        <v>700</v>
      </c>
      <c r="K29" s="15">
        <f t="shared" si="4"/>
        <v>800</v>
      </c>
      <c r="L29" s="15">
        <f t="shared" si="4"/>
        <v>900</v>
      </c>
      <c r="M29" s="15">
        <f t="shared" si="4"/>
        <v>1000</v>
      </c>
      <c r="N29" s="15">
        <f t="shared" si="4"/>
        <v>1100</v>
      </c>
      <c r="O29" s="15">
        <f t="shared" si="4"/>
        <v>1200</v>
      </c>
      <c r="P29" s="15">
        <f t="shared" si="4"/>
        <v>1300</v>
      </c>
      <c r="Q29" s="15">
        <f t="shared" si="4"/>
        <v>1400</v>
      </c>
      <c r="R29" s="15">
        <f t="shared" si="4"/>
        <v>1500</v>
      </c>
      <c r="S29" s="15">
        <f t="shared" si="4"/>
        <v>1600</v>
      </c>
      <c r="T29" s="15">
        <f t="shared" si="4"/>
        <v>1700</v>
      </c>
      <c r="U29" s="15">
        <f t="shared" si="4"/>
        <v>1800</v>
      </c>
      <c r="V29" s="15">
        <f t="shared" si="4"/>
        <v>1900</v>
      </c>
      <c r="W29" s="15">
        <f t="shared" si="4"/>
        <v>2000</v>
      </c>
      <c r="X29" s="15">
        <f t="shared" si="4"/>
        <v>2100</v>
      </c>
      <c r="Y29" s="15">
        <f t="shared" si="4"/>
        <v>2200</v>
      </c>
      <c r="Z29" s="15">
        <f t="shared" si="4"/>
        <v>2300</v>
      </c>
      <c r="AA29" s="15">
        <f t="shared" si="4"/>
        <v>2400</v>
      </c>
      <c r="AB29" s="15">
        <f t="shared" si="4"/>
        <v>2500</v>
      </c>
      <c r="AC29" s="15">
        <f t="shared" si="4"/>
        <v>2600</v>
      </c>
      <c r="AD29" s="15">
        <f t="shared" si="4"/>
        <v>2700</v>
      </c>
      <c r="AE29" s="15">
        <f t="shared" si="4"/>
        <v>2800</v>
      </c>
      <c r="AF29" s="15">
        <f t="shared" si="4"/>
        <v>2900</v>
      </c>
      <c r="AG29" s="15">
        <f t="shared" si="4"/>
        <v>3000</v>
      </c>
      <c r="AH29" s="15">
        <f t="shared" si="4"/>
        <v>3100</v>
      </c>
      <c r="AI29" s="15">
        <f t="shared" si="4"/>
        <v>3200</v>
      </c>
      <c r="AJ29" s="15">
        <f t="shared" si="4"/>
        <v>3300</v>
      </c>
      <c r="AK29" s="15">
        <f t="shared" si="4"/>
        <v>3400</v>
      </c>
      <c r="AL29" s="15">
        <f t="shared" si="4"/>
        <v>3500</v>
      </c>
      <c r="AM29" s="15">
        <f t="shared" si="4"/>
        <v>3600</v>
      </c>
      <c r="AN29" s="15">
        <f t="shared" si="4"/>
        <v>3700</v>
      </c>
      <c r="AO29" s="15">
        <f t="shared" si="4"/>
        <v>3800</v>
      </c>
      <c r="AP29" s="15">
        <f t="shared" si="4"/>
        <v>3900</v>
      </c>
      <c r="AQ29" s="15">
        <f t="shared" si="4"/>
        <v>4000</v>
      </c>
      <c r="AR29" s="15">
        <f t="shared" si="4"/>
        <v>4100</v>
      </c>
      <c r="AS29" s="15">
        <f t="shared" si="4"/>
        <v>4200</v>
      </c>
      <c r="AT29" s="15">
        <f t="shared" si="4"/>
        <v>4300</v>
      </c>
      <c r="AU29" s="15">
        <f t="shared" si="4"/>
        <v>4400</v>
      </c>
      <c r="AV29" s="15">
        <f t="shared" si="4"/>
        <v>4500</v>
      </c>
      <c r="AW29" s="15">
        <f t="shared" si="4"/>
        <v>4600</v>
      </c>
      <c r="AX29" s="15">
        <f t="shared" si="4"/>
        <v>4700</v>
      </c>
      <c r="AY29" s="15">
        <f t="shared" si="4"/>
        <v>4800</v>
      </c>
      <c r="AZ29" s="15">
        <f t="shared" si="4"/>
        <v>4900</v>
      </c>
      <c r="BA29" s="15">
        <f t="shared" si="4"/>
        <v>5000</v>
      </c>
      <c r="BB29" s="15">
        <f t="shared" si="4"/>
        <v>5100</v>
      </c>
      <c r="BC29" s="15">
        <f t="shared" si="4"/>
        <v>5200</v>
      </c>
      <c r="BD29" s="15">
        <f t="shared" si="4"/>
        <v>5300</v>
      </c>
      <c r="BE29" s="15">
        <f t="shared" si="4"/>
        <v>5400</v>
      </c>
      <c r="BF29" s="15">
        <f t="shared" si="4"/>
        <v>5500</v>
      </c>
      <c r="BG29" s="15">
        <f t="shared" si="4"/>
        <v>5600</v>
      </c>
      <c r="BH29" s="15">
        <f t="shared" si="4"/>
        <v>5700</v>
      </c>
      <c r="BJ29" s="15">
        <f>SUMIFS($D29:$BH29,$D$26:$BH$26,BJ$24)</f>
        <v>4500</v>
      </c>
      <c r="BK29" s="15">
        <f t="shared" ref="BK29:BN29" si="5">SUMIFS($D29:$BH29,$D$26:$BH$26,BK$24)</f>
        <v>18600</v>
      </c>
      <c r="BL29" s="15">
        <f t="shared" si="5"/>
        <v>33000</v>
      </c>
      <c r="BM29" s="15">
        <f t="shared" si="5"/>
        <v>47400</v>
      </c>
      <c r="BN29" s="15">
        <f t="shared" si="5"/>
        <v>61800</v>
      </c>
    </row>
    <row r="31" spans="2:66" ht="15" customHeight="1" x14ac:dyDescent="0.45">
      <c r="B31" s="13" t="s">
        <v>30</v>
      </c>
      <c r="C31" s="13"/>
      <c r="D31" s="14">
        <f>D$24</f>
        <v>45017</v>
      </c>
      <c r="E31" s="14">
        <f t="shared" ref="E31:BN31" si="6">E$24</f>
        <v>45047</v>
      </c>
      <c r="F31" s="14">
        <f t="shared" si="6"/>
        <v>45078</v>
      </c>
      <c r="G31" s="14">
        <f t="shared" si="6"/>
        <v>45108</v>
      </c>
      <c r="H31" s="14">
        <f t="shared" si="6"/>
        <v>45139</v>
      </c>
      <c r="I31" s="14">
        <f t="shared" si="6"/>
        <v>45170</v>
      </c>
      <c r="J31" s="14">
        <f t="shared" si="6"/>
        <v>45200</v>
      </c>
      <c r="K31" s="14">
        <f t="shared" si="6"/>
        <v>45231</v>
      </c>
      <c r="L31" s="14">
        <f t="shared" si="6"/>
        <v>45261</v>
      </c>
      <c r="M31" s="14">
        <f t="shared" si="6"/>
        <v>45292</v>
      </c>
      <c r="N31" s="14">
        <f t="shared" si="6"/>
        <v>45323</v>
      </c>
      <c r="O31" s="14">
        <f t="shared" si="6"/>
        <v>45352</v>
      </c>
      <c r="P31" s="14">
        <f t="shared" si="6"/>
        <v>45383</v>
      </c>
      <c r="Q31" s="14">
        <f t="shared" si="6"/>
        <v>45413</v>
      </c>
      <c r="R31" s="14">
        <f t="shared" si="6"/>
        <v>45444</v>
      </c>
      <c r="S31" s="14">
        <f t="shared" si="6"/>
        <v>45474</v>
      </c>
      <c r="T31" s="14">
        <f t="shared" si="6"/>
        <v>45505</v>
      </c>
      <c r="U31" s="14">
        <f t="shared" si="6"/>
        <v>45536</v>
      </c>
      <c r="V31" s="14">
        <f t="shared" si="6"/>
        <v>45566</v>
      </c>
      <c r="W31" s="14">
        <f t="shared" si="6"/>
        <v>45597</v>
      </c>
      <c r="X31" s="14">
        <f t="shared" si="6"/>
        <v>45627</v>
      </c>
      <c r="Y31" s="14">
        <f t="shared" si="6"/>
        <v>45658</v>
      </c>
      <c r="Z31" s="14">
        <f t="shared" si="6"/>
        <v>45689</v>
      </c>
      <c r="AA31" s="14">
        <f t="shared" si="6"/>
        <v>45717</v>
      </c>
      <c r="AB31" s="14">
        <f t="shared" si="6"/>
        <v>45748</v>
      </c>
      <c r="AC31" s="14">
        <f t="shared" si="6"/>
        <v>45778</v>
      </c>
      <c r="AD31" s="14">
        <f t="shared" si="6"/>
        <v>45809</v>
      </c>
      <c r="AE31" s="14">
        <f t="shared" si="6"/>
        <v>45839</v>
      </c>
      <c r="AF31" s="14">
        <f t="shared" si="6"/>
        <v>45870</v>
      </c>
      <c r="AG31" s="14">
        <f t="shared" si="6"/>
        <v>45901</v>
      </c>
      <c r="AH31" s="14">
        <f t="shared" si="6"/>
        <v>45931</v>
      </c>
      <c r="AI31" s="14">
        <f t="shared" si="6"/>
        <v>45962</v>
      </c>
      <c r="AJ31" s="14">
        <f t="shared" si="6"/>
        <v>45992</v>
      </c>
      <c r="AK31" s="14">
        <f t="shared" si="6"/>
        <v>46023</v>
      </c>
      <c r="AL31" s="14">
        <f t="shared" si="6"/>
        <v>46054</v>
      </c>
      <c r="AM31" s="14">
        <f t="shared" si="6"/>
        <v>46082</v>
      </c>
      <c r="AN31" s="14">
        <f t="shared" si="6"/>
        <v>46113</v>
      </c>
      <c r="AO31" s="14">
        <f t="shared" si="6"/>
        <v>46143</v>
      </c>
      <c r="AP31" s="14">
        <f t="shared" si="6"/>
        <v>46174</v>
      </c>
      <c r="AQ31" s="14">
        <f t="shared" si="6"/>
        <v>46204</v>
      </c>
      <c r="AR31" s="14">
        <f t="shared" si="6"/>
        <v>46235</v>
      </c>
      <c r="AS31" s="14">
        <f t="shared" si="6"/>
        <v>46266</v>
      </c>
      <c r="AT31" s="14">
        <f t="shared" si="6"/>
        <v>46296</v>
      </c>
      <c r="AU31" s="14">
        <f t="shared" si="6"/>
        <v>46327</v>
      </c>
      <c r="AV31" s="14">
        <f t="shared" si="6"/>
        <v>46357</v>
      </c>
      <c r="AW31" s="14">
        <f t="shared" si="6"/>
        <v>46388</v>
      </c>
      <c r="AX31" s="14">
        <f t="shared" si="6"/>
        <v>46419</v>
      </c>
      <c r="AY31" s="14">
        <f t="shared" si="6"/>
        <v>46447</v>
      </c>
      <c r="AZ31" s="14">
        <f t="shared" si="6"/>
        <v>46478</v>
      </c>
      <c r="BA31" s="14">
        <f t="shared" si="6"/>
        <v>46508</v>
      </c>
      <c r="BB31" s="14">
        <f t="shared" si="6"/>
        <v>46539</v>
      </c>
      <c r="BC31" s="14">
        <f t="shared" si="6"/>
        <v>46569</v>
      </c>
      <c r="BD31" s="14">
        <f t="shared" si="6"/>
        <v>46600</v>
      </c>
      <c r="BE31" s="14">
        <f t="shared" si="6"/>
        <v>46631</v>
      </c>
      <c r="BF31" s="14">
        <f t="shared" si="6"/>
        <v>46661</v>
      </c>
      <c r="BG31" s="14">
        <f t="shared" si="6"/>
        <v>46692</v>
      </c>
      <c r="BH31" s="14">
        <f t="shared" si="6"/>
        <v>46722</v>
      </c>
      <c r="BJ31" s="13">
        <f t="shared" si="6"/>
        <v>2023</v>
      </c>
      <c r="BK31" s="13">
        <f t="shared" si="6"/>
        <v>2024</v>
      </c>
      <c r="BL31" s="13">
        <f t="shared" si="6"/>
        <v>2025</v>
      </c>
      <c r="BM31" s="13">
        <f t="shared" si="6"/>
        <v>2026</v>
      </c>
      <c r="BN31" s="13">
        <f t="shared" si="6"/>
        <v>2027</v>
      </c>
    </row>
    <row r="33" spans="2:66" ht="15" customHeight="1" x14ac:dyDescent="0.45">
      <c r="B33" s="2" t="s">
        <v>33</v>
      </c>
      <c r="D33" s="15">
        <f t="shared" ref="D33:AI33" si="7">$C$5*D29</f>
        <v>500</v>
      </c>
      <c r="E33" s="15">
        <f t="shared" si="7"/>
        <v>1000</v>
      </c>
      <c r="F33" s="15">
        <f t="shared" si="7"/>
        <v>1500</v>
      </c>
      <c r="G33" s="15">
        <f t="shared" si="7"/>
        <v>2000</v>
      </c>
      <c r="H33" s="15">
        <f t="shared" si="7"/>
        <v>2500</v>
      </c>
      <c r="I33" s="15">
        <f t="shared" si="7"/>
        <v>3000</v>
      </c>
      <c r="J33" s="15">
        <f t="shared" si="7"/>
        <v>3500</v>
      </c>
      <c r="K33" s="15">
        <f t="shared" si="7"/>
        <v>4000</v>
      </c>
      <c r="L33" s="15">
        <f t="shared" si="7"/>
        <v>4500</v>
      </c>
      <c r="M33" s="15">
        <f t="shared" si="7"/>
        <v>5000</v>
      </c>
      <c r="N33" s="15">
        <f t="shared" si="7"/>
        <v>5500</v>
      </c>
      <c r="O33" s="15">
        <f t="shared" si="7"/>
        <v>6000</v>
      </c>
      <c r="P33" s="15">
        <f t="shared" si="7"/>
        <v>6500</v>
      </c>
      <c r="Q33" s="15">
        <f t="shared" si="7"/>
        <v>7000</v>
      </c>
      <c r="R33" s="15">
        <f t="shared" si="7"/>
        <v>7500</v>
      </c>
      <c r="S33" s="15">
        <f t="shared" si="7"/>
        <v>8000</v>
      </c>
      <c r="T33" s="15">
        <f t="shared" si="7"/>
        <v>8500</v>
      </c>
      <c r="U33" s="15">
        <f t="shared" si="7"/>
        <v>9000</v>
      </c>
      <c r="V33" s="15">
        <f t="shared" si="7"/>
        <v>9500</v>
      </c>
      <c r="W33" s="15">
        <f t="shared" si="7"/>
        <v>10000</v>
      </c>
      <c r="X33" s="15">
        <f t="shared" si="7"/>
        <v>10500</v>
      </c>
      <c r="Y33" s="15">
        <f t="shared" si="7"/>
        <v>11000</v>
      </c>
      <c r="Z33" s="15">
        <f t="shared" si="7"/>
        <v>11500</v>
      </c>
      <c r="AA33" s="15">
        <f t="shared" si="7"/>
        <v>12000</v>
      </c>
      <c r="AB33" s="15">
        <f t="shared" si="7"/>
        <v>12500</v>
      </c>
      <c r="AC33" s="15">
        <f t="shared" si="7"/>
        <v>13000</v>
      </c>
      <c r="AD33" s="15">
        <f t="shared" si="7"/>
        <v>13500</v>
      </c>
      <c r="AE33" s="15">
        <f t="shared" si="7"/>
        <v>14000</v>
      </c>
      <c r="AF33" s="15">
        <f t="shared" si="7"/>
        <v>14500</v>
      </c>
      <c r="AG33" s="15">
        <f t="shared" si="7"/>
        <v>15000</v>
      </c>
      <c r="AH33" s="15">
        <f t="shared" si="7"/>
        <v>15500</v>
      </c>
      <c r="AI33" s="15">
        <f t="shared" si="7"/>
        <v>16000</v>
      </c>
      <c r="AJ33" s="15">
        <f t="shared" ref="AJ33:BH33" si="8">$C$5*AJ29</f>
        <v>16500</v>
      </c>
      <c r="AK33" s="15">
        <f t="shared" si="8"/>
        <v>17000</v>
      </c>
      <c r="AL33" s="15">
        <f t="shared" si="8"/>
        <v>17500</v>
      </c>
      <c r="AM33" s="15">
        <f t="shared" si="8"/>
        <v>18000</v>
      </c>
      <c r="AN33" s="15">
        <f t="shared" si="8"/>
        <v>18500</v>
      </c>
      <c r="AO33" s="15">
        <f t="shared" si="8"/>
        <v>19000</v>
      </c>
      <c r="AP33" s="15">
        <f t="shared" si="8"/>
        <v>19500</v>
      </c>
      <c r="AQ33" s="15">
        <f t="shared" si="8"/>
        <v>20000</v>
      </c>
      <c r="AR33" s="15">
        <f t="shared" si="8"/>
        <v>20500</v>
      </c>
      <c r="AS33" s="15">
        <f t="shared" si="8"/>
        <v>21000</v>
      </c>
      <c r="AT33" s="15">
        <f t="shared" si="8"/>
        <v>21500</v>
      </c>
      <c r="AU33" s="15">
        <f t="shared" si="8"/>
        <v>22000</v>
      </c>
      <c r="AV33" s="15">
        <f t="shared" si="8"/>
        <v>22500</v>
      </c>
      <c r="AW33" s="15">
        <f t="shared" si="8"/>
        <v>23000</v>
      </c>
      <c r="AX33" s="15">
        <f t="shared" si="8"/>
        <v>23500</v>
      </c>
      <c r="AY33" s="15">
        <f t="shared" si="8"/>
        <v>24000</v>
      </c>
      <c r="AZ33" s="15">
        <f t="shared" si="8"/>
        <v>24500</v>
      </c>
      <c r="BA33" s="15">
        <f t="shared" si="8"/>
        <v>25000</v>
      </c>
      <c r="BB33" s="15">
        <f t="shared" si="8"/>
        <v>25500</v>
      </c>
      <c r="BC33" s="15">
        <f t="shared" si="8"/>
        <v>26000</v>
      </c>
      <c r="BD33" s="15">
        <f t="shared" si="8"/>
        <v>26500</v>
      </c>
      <c r="BE33" s="15">
        <f t="shared" si="8"/>
        <v>27000</v>
      </c>
      <c r="BF33" s="15">
        <f t="shared" si="8"/>
        <v>27500</v>
      </c>
      <c r="BG33" s="15">
        <f t="shared" si="8"/>
        <v>28000</v>
      </c>
      <c r="BH33" s="15">
        <f t="shared" si="8"/>
        <v>28500</v>
      </c>
      <c r="BJ33" s="15">
        <f>SUMIFS($D33:$BH33,$D$26:$BH$26,BJ$24)</f>
        <v>22500</v>
      </c>
      <c r="BK33" s="15">
        <f t="shared" ref="BK33:BN35" si="9">SUMIFS($D33:$BH33,$D$26:$BH$26,BK$24)</f>
        <v>93000</v>
      </c>
      <c r="BL33" s="15">
        <f t="shared" si="9"/>
        <v>165000</v>
      </c>
      <c r="BM33" s="15">
        <f t="shared" si="9"/>
        <v>237000</v>
      </c>
      <c r="BN33" s="15">
        <f t="shared" si="9"/>
        <v>309000</v>
      </c>
    </row>
    <row r="34" spans="2:66" ht="15" customHeight="1" x14ac:dyDescent="0.45">
      <c r="B34" s="2" t="s">
        <v>34</v>
      </c>
      <c r="D34" s="15">
        <f t="shared" ref="D34:AI34" si="10">-$C$16*D29</f>
        <v>-10</v>
      </c>
      <c r="E34" s="15">
        <f t="shared" si="10"/>
        <v>-20</v>
      </c>
      <c r="F34" s="15">
        <f t="shared" si="10"/>
        <v>-30</v>
      </c>
      <c r="G34" s="15">
        <f t="shared" si="10"/>
        <v>-40</v>
      </c>
      <c r="H34" s="15">
        <f t="shared" si="10"/>
        <v>-50</v>
      </c>
      <c r="I34" s="15">
        <f t="shared" si="10"/>
        <v>-60</v>
      </c>
      <c r="J34" s="15">
        <f t="shared" si="10"/>
        <v>-70</v>
      </c>
      <c r="K34" s="15">
        <f t="shared" si="10"/>
        <v>-80</v>
      </c>
      <c r="L34" s="15">
        <f t="shared" si="10"/>
        <v>-90</v>
      </c>
      <c r="M34" s="15">
        <f t="shared" si="10"/>
        <v>-100</v>
      </c>
      <c r="N34" s="15">
        <f t="shared" si="10"/>
        <v>-110</v>
      </c>
      <c r="O34" s="15">
        <f t="shared" si="10"/>
        <v>-120</v>
      </c>
      <c r="P34" s="15">
        <f t="shared" si="10"/>
        <v>-130</v>
      </c>
      <c r="Q34" s="15">
        <f t="shared" si="10"/>
        <v>-140</v>
      </c>
      <c r="R34" s="15">
        <f t="shared" si="10"/>
        <v>-150</v>
      </c>
      <c r="S34" s="15">
        <f t="shared" si="10"/>
        <v>-160</v>
      </c>
      <c r="T34" s="15">
        <f t="shared" si="10"/>
        <v>-170</v>
      </c>
      <c r="U34" s="15">
        <f t="shared" si="10"/>
        <v>-180</v>
      </c>
      <c r="V34" s="15">
        <f t="shared" si="10"/>
        <v>-190</v>
      </c>
      <c r="W34" s="15">
        <f t="shared" si="10"/>
        <v>-200</v>
      </c>
      <c r="X34" s="15">
        <f t="shared" si="10"/>
        <v>-210</v>
      </c>
      <c r="Y34" s="15">
        <f t="shared" si="10"/>
        <v>-220</v>
      </c>
      <c r="Z34" s="15">
        <f t="shared" si="10"/>
        <v>-230</v>
      </c>
      <c r="AA34" s="15">
        <f t="shared" si="10"/>
        <v>-240</v>
      </c>
      <c r="AB34" s="15">
        <f t="shared" si="10"/>
        <v>-250</v>
      </c>
      <c r="AC34" s="15">
        <f t="shared" si="10"/>
        <v>-260</v>
      </c>
      <c r="AD34" s="15">
        <f t="shared" si="10"/>
        <v>-270</v>
      </c>
      <c r="AE34" s="15">
        <f t="shared" si="10"/>
        <v>-280</v>
      </c>
      <c r="AF34" s="15">
        <f t="shared" si="10"/>
        <v>-290</v>
      </c>
      <c r="AG34" s="15">
        <f t="shared" si="10"/>
        <v>-300</v>
      </c>
      <c r="AH34" s="15">
        <f t="shared" si="10"/>
        <v>-310</v>
      </c>
      <c r="AI34" s="15">
        <f t="shared" si="10"/>
        <v>-320</v>
      </c>
      <c r="AJ34" s="15">
        <f t="shared" ref="AJ34:BH34" si="11">-$C$16*AJ29</f>
        <v>-330</v>
      </c>
      <c r="AK34" s="15">
        <f t="shared" si="11"/>
        <v>-340</v>
      </c>
      <c r="AL34" s="15">
        <f t="shared" si="11"/>
        <v>-350</v>
      </c>
      <c r="AM34" s="15">
        <f t="shared" si="11"/>
        <v>-360</v>
      </c>
      <c r="AN34" s="15">
        <f t="shared" si="11"/>
        <v>-370</v>
      </c>
      <c r="AO34" s="15">
        <f t="shared" si="11"/>
        <v>-380</v>
      </c>
      <c r="AP34" s="15">
        <f t="shared" si="11"/>
        <v>-390</v>
      </c>
      <c r="AQ34" s="15">
        <f t="shared" si="11"/>
        <v>-400</v>
      </c>
      <c r="AR34" s="15">
        <f t="shared" si="11"/>
        <v>-410</v>
      </c>
      <c r="AS34" s="15">
        <f t="shared" si="11"/>
        <v>-420</v>
      </c>
      <c r="AT34" s="15">
        <f t="shared" si="11"/>
        <v>-430</v>
      </c>
      <c r="AU34" s="15">
        <f t="shared" si="11"/>
        <v>-440</v>
      </c>
      <c r="AV34" s="15">
        <f t="shared" si="11"/>
        <v>-450</v>
      </c>
      <c r="AW34" s="15">
        <f t="shared" si="11"/>
        <v>-460</v>
      </c>
      <c r="AX34" s="15">
        <f t="shared" si="11"/>
        <v>-470</v>
      </c>
      <c r="AY34" s="15">
        <f t="shared" si="11"/>
        <v>-480</v>
      </c>
      <c r="AZ34" s="15">
        <f t="shared" si="11"/>
        <v>-490</v>
      </c>
      <c r="BA34" s="15">
        <f t="shared" si="11"/>
        <v>-500</v>
      </c>
      <c r="BB34" s="15">
        <f t="shared" si="11"/>
        <v>-510</v>
      </c>
      <c r="BC34" s="15">
        <f t="shared" si="11"/>
        <v>-520</v>
      </c>
      <c r="BD34" s="15">
        <f t="shared" si="11"/>
        <v>-530</v>
      </c>
      <c r="BE34" s="15">
        <f t="shared" si="11"/>
        <v>-540</v>
      </c>
      <c r="BF34" s="15">
        <f t="shared" si="11"/>
        <v>-550</v>
      </c>
      <c r="BG34" s="15">
        <f t="shared" si="11"/>
        <v>-560</v>
      </c>
      <c r="BH34" s="15">
        <f t="shared" si="11"/>
        <v>-570</v>
      </c>
      <c r="BJ34" s="15">
        <f>SUMIFS($D34:$BH34,$D$26:$BH$26,BJ$24)</f>
        <v>-450</v>
      </c>
      <c r="BK34" s="15">
        <f t="shared" si="9"/>
        <v>-1860</v>
      </c>
      <c r="BL34" s="15">
        <f t="shared" si="9"/>
        <v>-3300</v>
      </c>
      <c r="BM34" s="15">
        <f t="shared" si="9"/>
        <v>-4740</v>
      </c>
      <c r="BN34" s="15">
        <f t="shared" si="9"/>
        <v>-6180</v>
      </c>
    </row>
    <row r="35" spans="2:66" ht="15" customHeight="1" x14ac:dyDescent="0.45">
      <c r="B35" s="2" t="s">
        <v>35</v>
      </c>
      <c r="D35" s="15">
        <f t="shared" ref="D35:AI35" si="12">-D29*$C$11</f>
        <v>-50</v>
      </c>
      <c r="E35" s="15">
        <f t="shared" si="12"/>
        <v>-100</v>
      </c>
      <c r="F35" s="15">
        <f t="shared" si="12"/>
        <v>-150</v>
      </c>
      <c r="G35" s="15">
        <f t="shared" si="12"/>
        <v>-200</v>
      </c>
      <c r="H35" s="15">
        <f t="shared" si="12"/>
        <v>-250</v>
      </c>
      <c r="I35" s="15">
        <f t="shared" si="12"/>
        <v>-300</v>
      </c>
      <c r="J35" s="15">
        <f t="shared" si="12"/>
        <v>-350</v>
      </c>
      <c r="K35" s="15">
        <f t="shared" si="12"/>
        <v>-400</v>
      </c>
      <c r="L35" s="15">
        <f t="shared" si="12"/>
        <v>-450</v>
      </c>
      <c r="M35" s="15">
        <f t="shared" si="12"/>
        <v>-500</v>
      </c>
      <c r="N35" s="15">
        <f t="shared" si="12"/>
        <v>-550</v>
      </c>
      <c r="O35" s="15">
        <f t="shared" si="12"/>
        <v>-600</v>
      </c>
      <c r="P35" s="15">
        <f t="shared" si="12"/>
        <v>-650</v>
      </c>
      <c r="Q35" s="15">
        <f t="shared" si="12"/>
        <v>-700</v>
      </c>
      <c r="R35" s="15">
        <f t="shared" si="12"/>
        <v>-750</v>
      </c>
      <c r="S35" s="15">
        <f t="shared" si="12"/>
        <v>-800</v>
      </c>
      <c r="T35" s="15">
        <f t="shared" si="12"/>
        <v>-850</v>
      </c>
      <c r="U35" s="15">
        <f t="shared" si="12"/>
        <v>-900</v>
      </c>
      <c r="V35" s="15">
        <f t="shared" si="12"/>
        <v>-950</v>
      </c>
      <c r="W35" s="15">
        <f t="shared" si="12"/>
        <v>-1000</v>
      </c>
      <c r="X35" s="15">
        <f t="shared" si="12"/>
        <v>-1050</v>
      </c>
      <c r="Y35" s="15">
        <f t="shared" si="12"/>
        <v>-1100</v>
      </c>
      <c r="Z35" s="15">
        <f t="shared" si="12"/>
        <v>-1150</v>
      </c>
      <c r="AA35" s="15">
        <f t="shared" si="12"/>
        <v>-1200</v>
      </c>
      <c r="AB35" s="15">
        <f t="shared" si="12"/>
        <v>-1250</v>
      </c>
      <c r="AC35" s="15">
        <f t="shared" si="12"/>
        <v>-1300</v>
      </c>
      <c r="AD35" s="15">
        <f t="shared" si="12"/>
        <v>-1350</v>
      </c>
      <c r="AE35" s="15">
        <f t="shared" si="12"/>
        <v>-1400</v>
      </c>
      <c r="AF35" s="15">
        <f t="shared" si="12"/>
        <v>-1450</v>
      </c>
      <c r="AG35" s="15">
        <f t="shared" si="12"/>
        <v>-1500</v>
      </c>
      <c r="AH35" s="15">
        <f t="shared" si="12"/>
        <v>-1550</v>
      </c>
      <c r="AI35" s="15">
        <f t="shared" si="12"/>
        <v>-1600</v>
      </c>
      <c r="AJ35" s="15">
        <f t="shared" ref="AJ35:BH35" si="13">-AJ29*$C$11</f>
        <v>-1650</v>
      </c>
      <c r="AK35" s="15">
        <f t="shared" si="13"/>
        <v>-1700</v>
      </c>
      <c r="AL35" s="15">
        <f t="shared" si="13"/>
        <v>-1750</v>
      </c>
      <c r="AM35" s="15">
        <f t="shared" si="13"/>
        <v>-1800</v>
      </c>
      <c r="AN35" s="15">
        <f t="shared" si="13"/>
        <v>-1850</v>
      </c>
      <c r="AO35" s="15">
        <f t="shared" si="13"/>
        <v>-1900</v>
      </c>
      <c r="AP35" s="15">
        <f t="shared" si="13"/>
        <v>-1950</v>
      </c>
      <c r="AQ35" s="15">
        <f t="shared" si="13"/>
        <v>-2000</v>
      </c>
      <c r="AR35" s="15">
        <f t="shared" si="13"/>
        <v>-2050</v>
      </c>
      <c r="AS35" s="15">
        <f t="shared" si="13"/>
        <v>-2100</v>
      </c>
      <c r="AT35" s="15">
        <f t="shared" si="13"/>
        <v>-2150</v>
      </c>
      <c r="AU35" s="15">
        <f t="shared" si="13"/>
        <v>-2200</v>
      </c>
      <c r="AV35" s="15">
        <f t="shared" si="13"/>
        <v>-2250</v>
      </c>
      <c r="AW35" s="15">
        <f t="shared" si="13"/>
        <v>-2300</v>
      </c>
      <c r="AX35" s="15">
        <f t="shared" si="13"/>
        <v>-2350</v>
      </c>
      <c r="AY35" s="15">
        <f t="shared" si="13"/>
        <v>-2400</v>
      </c>
      <c r="AZ35" s="15">
        <f t="shared" si="13"/>
        <v>-2450</v>
      </c>
      <c r="BA35" s="15">
        <f t="shared" si="13"/>
        <v>-2500</v>
      </c>
      <c r="BB35" s="15">
        <f t="shared" si="13"/>
        <v>-2550</v>
      </c>
      <c r="BC35" s="15">
        <f t="shared" si="13"/>
        <v>-2600</v>
      </c>
      <c r="BD35" s="15">
        <f t="shared" si="13"/>
        <v>-2650</v>
      </c>
      <c r="BE35" s="15">
        <f t="shared" si="13"/>
        <v>-2700</v>
      </c>
      <c r="BF35" s="15">
        <f t="shared" si="13"/>
        <v>-2750</v>
      </c>
      <c r="BG35" s="15">
        <f t="shared" si="13"/>
        <v>-2800</v>
      </c>
      <c r="BH35" s="15">
        <f t="shared" si="13"/>
        <v>-2850</v>
      </c>
      <c r="BJ35" s="15">
        <f>SUMIFS($D35:$BH35,$D$26:$BH$26,BJ$24)</f>
        <v>-2250</v>
      </c>
      <c r="BK35" s="15">
        <f t="shared" si="9"/>
        <v>-9300</v>
      </c>
      <c r="BL35" s="15">
        <f t="shared" si="9"/>
        <v>-16500</v>
      </c>
      <c r="BM35" s="15">
        <f t="shared" si="9"/>
        <v>-23700</v>
      </c>
      <c r="BN35" s="15">
        <f t="shared" si="9"/>
        <v>-30900</v>
      </c>
    </row>
    <row r="37" spans="2:66" ht="15" customHeight="1" x14ac:dyDescent="0.45">
      <c r="B37" s="4" t="s">
        <v>37</v>
      </c>
      <c r="C37" s="4"/>
      <c r="D37" s="19">
        <f t="shared" ref="D37:BH37" si="14">SUM(D33:D36)</f>
        <v>440</v>
      </c>
      <c r="E37" s="19">
        <f t="shared" si="14"/>
        <v>880</v>
      </c>
      <c r="F37" s="19">
        <f t="shared" si="14"/>
        <v>1320</v>
      </c>
      <c r="G37" s="19">
        <f t="shared" si="14"/>
        <v>1760</v>
      </c>
      <c r="H37" s="19">
        <f t="shared" si="14"/>
        <v>2200</v>
      </c>
      <c r="I37" s="19">
        <f t="shared" si="14"/>
        <v>2640</v>
      </c>
      <c r="J37" s="19">
        <f t="shared" si="14"/>
        <v>3080</v>
      </c>
      <c r="K37" s="19">
        <f t="shared" si="14"/>
        <v>3520</v>
      </c>
      <c r="L37" s="19">
        <f t="shared" si="14"/>
        <v>3960</v>
      </c>
      <c r="M37" s="19">
        <f t="shared" si="14"/>
        <v>4400</v>
      </c>
      <c r="N37" s="19">
        <f t="shared" si="14"/>
        <v>4840</v>
      </c>
      <c r="O37" s="19">
        <f t="shared" si="14"/>
        <v>5280</v>
      </c>
      <c r="P37" s="19">
        <f t="shared" si="14"/>
        <v>5720</v>
      </c>
      <c r="Q37" s="19">
        <f t="shared" si="14"/>
        <v>6160</v>
      </c>
      <c r="R37" s="19">
        <f t="shared" si="14"/>
        <v>6600</v>
      </c>
      <c r="S37" s="19">
        <f t="shared" si="14"/>
        <v>7040</v>
      </c>
      <c r="T37" s="19">
        <f t="shared" si="14"/>
        <v>7480</v>
      </c>
      <c r="U37" s="19">
        <f t="shared" si="14"/>
        <v>7920</v>
      </c>
      <c r="V37" s="19">
        <f t="shared" si="14"/>
        <v>8360</v>
      </c>
      <c r="W37" s="19">
        <f t="shared" si="14"/>
        <v>8800</v>
      </c>
      <c r="X37" s="19">
        <f t="shared" si="14"/>
        <v>9240</v>
      </c>
      <c r="Y37" s="19">
        <f t="shared" si="14"/>
        <v>9680</v>
      </c>
      <c r="Z37" s="19">
        <f t="shared" si="14"/>
        <v>10120</v>
      </c>
      <c r="AA37" s="19">
        <f t="shared" si="14"/>
        <v>10560</v>
      </c>
      <c r="AB37" s="19">
        <f t="shared" si="14"/>
        <v>11000</v>
      </c>
      <c r="AC37" s="19">
        <f t="shared" si="14"/>
        <v>11440</v>
      </c>
      <c r="AD37" s="19">
        <f t="shared" si="14"/>
        <v>11880</v>
      </c>
      <c r="AE37" s="19">
        <f t="shared" si="14"/>
        <v>12320</v>
      </c>
      <c r="AF37" s="19">
        <f t="shared" si="14"/>
        <v>12760</v>
      </c>
      <c r="AG37" s="19">
        <f t="shared" si="14"/>
        <v>13200</v>
      </c>
      <c r="AH37" s="19">
        <f t="shared" si="14"/>
        <v>13640</v>
      </c>
      <c r="AI37" s="19">
        <f t="shared" si="14"/>
        <v>14080</v>
      </c>
      <c r="AJ37" s="19">
        <f t="shared" si="14"/>
        <v>14520</v>
      </c>
      <c r="AK37" s="19">
        <f t="shared" si="14"/>
        <v>14960</v>
      </c>
      <c r="AL37" s="19">
        <f t="shared" si="14"/>
        <v>15400</v>
      </c>
      <c r="AM37" s="19">
        <f t="shared" si="14"/>
        <v>15840</v>
      </c>
      <c r="AN37" s="19">
        <f t="shared" si="14"/>
        <v>16280</v>
      </c>
      <c r="AO37" s="19">
        <f t="shared" si="14"/>
        <v>16720</v>
      </c>
      <c r="AP37" s="19">
        <f t="shared" si="14"/>
        <v>17160</v>
      </c>
      <c r="AQ37" s="19">
        <f t="shared" si="14"/>
        <v>17600</v>
      </c>
      <c r="AR37" s="19">
        <f t="shared" si="14"/>
        <v>18040</v>
      </c>
      <c r="AS37" s="19">
        <f t="shared" si="14"/>
        <v>18480</v>
      </c>
      <c r="AT37" s="19">
        <f t="shared" si="14"/>
        <v>18920</v>
      </c>
      <c r="AU37" s="19">
        <f t="shared" si="14"/>
        <v>19360</v>
      </c>
      <c r="AV37" s="19">
        <f t="shared" si="14"/>
        <v>19800</v>
      </c>
      <c r="AW37" s="19">
        <f t="shared" si="14"/>
        <v>20240</v>
      </c>
      <c r="AX37" s="19">
        <f t="shared" si="14"/>
        <v>20680</v>
      </c>
      <c r="AY37" s="19">
        <f t="shared" si="14"/>
        <v>21120</v>
      </c>
      <c r="AZ37" s="19">
        <f t="shared" si="14"/>
        <v>21560</v>
      </c>
      <c r="BA37" s="19">
        <f t="shared" si="14"/>
        <v>22000</v>
      </c>
      <c r="BB37" s="19">
        <f t="shared" si="14"/>
        <v>22440</v>
      </c>
      <c r="BC37" s="19">
        <f t="shared" si="14"/>
        <v>22880</v>
      </c>
      <c r="BD37" s="19">
        <f t="shared" si="14"/>
        <v>23320</v>
      </c>
      <c r="BE37" s="19">
        <f t="shared" si="14"/>
        <v>23760</v>
      </c>
      <c r="BF37" s="19">
        <f t="shared" si="14"/>
        <v>24200</v>
      </c>
      <c r="BG37" s="19">
        <f t="shared" si="14"/>
        <v>24640</v>
      </c>
      <c r="BH37" s="19">
        <f t="shared" si="14"/>
        <v>25080</v>
      </c>
      <c r="BJ37" s="19">
        <f>SUM(BJ33:BJ36)</f>
        <v>19800</v>
      </c>
      <c r="BK37" s="19">
        <f>SUM(BK33:BK36)</f>
        <v>81840</v>
      </c>
      <c r="BL37" s="19">
        <f>SUM(BL33:BL36)</f>
        <v>145200</v>
      </c>
      <c r="BM37" s="19">
        <f>SUM(BM33:BM36)</f>
        <v>208560</v>
      </c>
      <c r="BN37" s="19">
        <f>SUM(BN33:BN36)</f>
        <v>271920</v>
      </c>
    </row>
    <row r="39" spans="2:66" ht="15" customHeight="1" x14ac:dyDescent="0.45">
      <c r="B39" s="2" t="s">
        <v>39</v>
      </c>
      <c r="D39" s="15">
        <f>-$C$18</f>
        <v>-800</v>
      </c>
      <c r="E39" s="15">
        <f t="shared" ref="E39:BH39" si="15">-$C$18</f>
        <v>-800</v>
      </c>
      <c r="F39" s="15">
        <f t="shared" si="15"/>
        <v>-800</v>
      </c>
      <c r="G39" s="15">
        <f t="shared" si="15"/>
        <v>-800</v>
      </c>
      <c r="H39" s="15">
        <f t="shared" si="15"/>
        <v>-800</v>
      </c>
      <c r="I39" s="15">
        <f t="shared" si="15"/>
        <v>-800</v>
      </c>
      <c r="J39" s="15">
        <f t="shared" si="15"/>
        <v>-800</v>
      </c>
      <c r="K39" s="15">
        <f t="shared" si="15"/>
        <v>-800</v>
      </c>
      <c r="L39" s="15">
        <f t="shared" si="15"/>
        <v>-800</v>
      </c>
      <c r="M39" s="15">
        <f t="shared" si="15"/>
        <v>-800</v>
      </c>
      <c r="N39" s="15">
        <f t="shared" si="15"/>
        <v>-800</v>
      </c>
      <c r="O39" s="15">
        <f t="shared" si="15"/>
        <v>-800</v>
      </c>
      <c r="P39" s="15">
        <f t="shared" si="15"/>
        <v>-800</v>
      </c>
      <c r="Q39" s="15">
        <f t="shared" si="15"/>
        <v>-800</v>
      </c>
      <c r="R39" s="15">
        <f t="shared" si="15"/>
        <v>-800</v>
      </c>
      <c r="S39" s="15">
        <f t="shared" si="15"/>
        <v>-800</v>
      </c>
      <c r="T39" s="15">
        <f t="shared" si="15"/>
        <v>-800</v>
      </c>
      <c r="U39" s="15">
        <f t="shared" si="15"/>
        <v>-800</v>
      </c>
      <c r="V39" s="15">
        <f t="shared" si="15"/>
        <v>-800</v>
      </c>
      <c r="W39" s="15">
        <f t="shared" si="15"/>
        <v>-800</v>
      </c>
      <c r="X39" s="15">
        <f t="shared" si="15"/>
        <v>-800</v>
      </c>
      <c r="Y39" s="15">
        <f t="shared" si="15"/>
        <v>-800</v>
      </c>
      <c r="Z39" s="15">
        <f t="shared" si="15"/>
        <v>-800</v>
      </c>
      <c r="AA39" s="15">
        <f t="shared" si="15"/>
        <v>-800</v>
      </c>
      <c r="AB39" s="15">
        <f t="shared" si="15"/>
        <v>-800</v>
      </c>
      <c r="AC39" s="15">
        <f t="shared" si="15"/>
        <v>-800</v>
      </c>
      <c r="AD39" s="15">
        <f t="shared" si="15"/>
        <v>-800</v>
      </c>
      <c r="AE39" s="15">
        <f t="shared" si="15"/>
        <v>-800</v>
      </c>
      <c r="AF39" s="15">
        <f t="shared" si="15"/>
        <v>-800</v>
      </c>
      <c r="AG39" s="15">
        <f t="shared" si="15"/>
        <v>-800</v>
      </c>
      <c r="AH39" s="15">
        <f t="shared" si="15"/>
        <v>-800</v>
      </c>
      <c r="AI39" s="15">
        <f t="shared" si="15"/>
        <v>-800</v>
      </c>
      <c r="AJ39" s="15">
        <f t="shared" si="15"/>
        <v>-800</v>
      </c>
      <c r="AK39" s="15">
        <f t="shared" si="15"/>
        <v>-800</v>
      </c>
      <c r="AL39" s="15">
        <f t="shared" si="15"/>
        <v>-800</v>
      </c>
      <c r="AM39" s="15">
        <f t="shared" si="15"/>
        <v>-800</v>
      </c>
      <c r="AN39" s="15">
        <f t="shared" si="15"/>
        <v>-800</v>
      </c>
      <c r="AO39" s="15">
        <f t="shared" si="15"/>
        <v>-800</v>
      </c>
      <c r="AP39" s="15">
        <f t="shared" si="15"/>
        <v>-800</v>
      </c>
      <c r="AQ39" s="15">
        <f t="shared" si="15"/>
        <v>-800</v>
      </c>
      <c r="AR39" s="15">
        <f t="shared" si="15"/>
        <v>-800</v>
      </c>
      <c r="AS39" s="15">
        <f t="shared" si="15"/>
        <v>-800</v>
      </c>
      <c r="AT39" s="15">
        <f t="shared" si="15"/>
        <v>-800</v>
      </c>
      <c r="AU39" s="15">
        <f t="shared" si="15"/>
        <v>-800</v>
      </c>
      <c r="AV39" s="15">
        <f t="shared" si="15"/>
        <v>-800</v>
      </c>
      <c r="AW39" s="15">
        <f t="shared" si="15"/>
        <v>-800</v>
      </c>
      <c r="AX39" s="15">
        <f t="shared" si="15"/>
        <v>-800</v>
      </c>
      <c r="AY39" s="15">
        <f t="shared" si="15"/>
        <v>-800</v>
      </c>
      <c r="AZ39" s="15">
        <f t="shared" si="15"/>
        <v>-800</v>
      </c>
      <c r="BA39" s="15">
        <f t="shared" si="15"/>
        <v>-800</v>
      </c>
      <c r="BB39" s="15">
        <f t="shared" si="15"/>
        <v>-800</v>
      </c>
      <c r="BC39" s="15">
        <f t="shared" si="15"/>
        <v>-800</v>
      </c>
      <c r="BD39" s="15">
        <f t="shared" si="15"/>
        <v>-800</v>
      </c>
      <c r="BE39" s="15">
        <f t="shared" si="15"/>
        <v>-800</v>
      </c>
      <c r="BF39" s="15">
        <f t="shared" si="15"/>
        <v>-800</v>
      </c>
      <c r="BG39" s="15">
        <f t="shared" si="15"/>
        <v>-800</v>
      </c>
      <c r="BH39" s="15">
        <f t="shared" si="15"/>
        <v>-800</v>
      </c>
      <c r="BJ39" s="15">
        <f>SUMIFS($D39:$BH39,$D$26:$BH$26,BJ$24)</f>
        <v>-7200</v>
      </c>
      <c r="BK39" s="15">
        <f t="shared" ref="BK39:BN40" si="16">SUMIFS($D39:$BH39,$D$26:$BH$26,BK$24)</f>
        <v>-9600</v>
      </c>
      <c r="BL39" s="15">
        <f t="shared" si="16"/>
        <v>-9600</v>
      </c>
      <c r="BM39" s="15">
        <f t="shared" si="16"/>
        <v>-9600</v>
      </c>
      <c r="BN39" s="15">
        <f t="shared" si="16"/>
        <v>-9600</v>
      </c>
    </row>
    <row r="40" spans="2:66" ht="15" customHeight="1" x14ac:dyDescent="0.45">
      <c r="B40" s="2" t="s">
        <v>40</v>
      </c>
      <c r="D40" s="15">
        <f>-$C$21</f>
        <v>-200</v>
      </c>
      <c r="E40" s="15">
        <f t="shared" ref="E40:BH40" si="17">-$C$21</f>
        <v>-200</v>
      </c>
      <c r="F40" s="15">
        <f t="shared" si="17"/>
        <v>-200</v>
      </c>
      <c r="G40" s="15">
        <f t="shared" si="17"/>
        <v>-200</v>
      </c>
      <c r="H40" s="15">
        <f t="shared" si="17"/>
        <v>-200</v>
      </c>
      <c r="I40" s="15">
        <f t="shared" si="17"/>
        <v>-200</v>
      </c>
      <c r="J40" s="15">
        <f t="shared" si="17"/>
        <v>-200</v>
      </c>
      <c r="K40" s="15">
        <f t="shared" si="17"/>
        <v>-200</v>
      </c>
      <c r="L40" s="15">
        <f t="shared" si="17"/>
        <v>-200</v>
      </c>
      <c r="M40" s="15">
        <f t="shared" si="17"/>
        <v>-200</v>
      </c>
      <c r="N40" s="15">
        <f t="shared" si="17"/>
        <v>-200</v>
      </c>
      <c r="O40" s="15">
        <f t="shared" si="17"/>
        <v>-200</v>
      </c>
      <c r="P40" s="15">
        <f t="shared" si="17"/>
        <v>-200</v>
      </c>
      <c r="Q40" s="15">
        <f t="shared" si="17"/>
        <v>-200</v>
      </c>
      <c r="R40" s="15">
        <f t="shared" si="17"/>
        <v>-200</v>
      </c>
      <c r="S40" s="15">
        <f t="shared" si="17"/>
        <v>-200</v>
      </c>
      <c r="T40" s="15">
        <f t="shared" si="17"/>
        <v>-200</v>
      </c>
      <c r="U40" s="15">
        <f t="shared" si="17"/>
        <v>-200</v>
      </c>
      <c r="V40" s="15">
        <f t="shared" si="17"/>
        <v>-200</v>
      </c>
      <c r="W40" s="15">
        <f t="shared" si="17"/>
        <v>-200</v>
      </c>
      <c r="X40" s="15">
        <f t="shared" si="17"/>
        <v>-200</v>
      </c>
      <c r="Y40" s="15">
        <f t="shared" si="17"/>
        <v>-200</v>
      </c>
      <c r="Z40" s="15">
        <f t="shared" si="17"/>
        <v>-200</v>
      </c>
      <c r="AA40" s="15">
        <f t="shared" si="17"/>
        <v>-200</v>
      </c>
      <c r="AB40" s="15">
        <f t="shared" si="17"/>
        <v>-200</v>
      </c>
      <c r="AC40" s="15">
        <f t="shared" si="17"/>
        <v>-200</v>
      </c>
      <c r="AD40" s="15">
        <f t="shared" si="17"/>
        <v>-200</v>
      </c>
      <c r="AE40" s="15">
        <f t="shared" si="17"/>
        <v>-200</v>
      </c>
      <c r="AF40" s="15">
        <f t="shared" si="17"/>
        <v>-200</v>
      </c>
      <c r="AG40" s="15">
        <f t="shared" si="17"/>
        <v>-200</v>
      </c>
      <c r="AH40" s="15">
        <f t="shared" si="17"/>
        <v>-200</v>
      </c>
      <c r="AI40" s="15">
        <f t="shared" si="17"/>
        <v>-200</v>
      </c>
      <c r="AJ40" s="15">
        <f t="shared" si="17"/>
        <v>-200</v>
      </c>
      <c r="AK40" s="15">
        <f t="shared" si="17"/>
        <v>-200</v>
      </c>
      <c r="AL40" s="15">
        <f t="shared" si="17"/>
        <v>-200</v>
      </c>
      <c r="AM40" s="15">
        <f t="shared" si="17"/>
        <v>-200</v>
      </c>
      <c r="AN40" s="15">
        <f t="shared" si="17"/>
        <v>-200</v>
      </c>
      <c r="AO40" s="15">
        <f t="shared" si="17"/>
        <v>-200</v>
      </c>
      <c r="AP40" s="15">
        <f t="shared" si="17"/>
        <v>-200</v>
      </c>
      <c r="AQ40" s="15">
        <f t="shared" si="17"/>
        <v>-200</v>
      </c>
      <c r="AR40" s="15">
        <f t="shared" si="17"/>
        <v>-200</v>
      </c>
      <c r="AS40" s="15">
        <f t="shared" si="17"/>
        <v>-200</v>
      </c>
      <c r="AT40" s="15">
        <f t="shared" si="17"/>
        <v>-200</v>
      </c>
      <c r="AU40" s="15">
        <f t="shared" si="17"/>
        <v>-200</v>
      </c>
      <c r="AV40" s="15">
        <f t="shared" si="17"/>
        <v>-200</v>
      </c>
      <c r="AW40" s="15">
        <f t="shared" si="17"/>
        <v>-200</v>
      </c>
      <c r="AX40" s="15">
        <f t="shared" si="17"/>
        <v>-200</v>
      </c>
      <c r="AY40" s="15">
        <f t="shared" si="17"/>
        <v>-200</v>
      </c>
      <c r="AZ40" s="15">
        <f t="shared" si="17"/>
        <v>-200</v>
      </c>
      <c r="BA40" s="15">
        <f t="shared" si="17"/>
        <v>-200</v>
      </c>
      <c r="BB40" s="15">
        <f t="shared" si="17"/>
        <v>-200</v>
      </c>
      <c r="BC40" s="15">
        <f t="shared" si="17"/>
        <v>-200</v>
      </c>
      <c r="BD40" s="15">
        <f t="shared" si="17"/>
        <v>-200</v>
      </c>
      <c r="BE40" s="15">
        <f t="shared" si="17"/>
        <v>-200</v>
      </c>
      <c r="BF40" s="15">
        <f t="shared" si="17"/>
        <v>-200</v>
      </c>
      <c r="BG40" s="15">
        <f t="shared" si="17"/>
        <v>-200</v>
      </c>
      <c r="BH40" s="15">
        <f t="shared" si="17"/>
        <v>-200</v>
      </c>
      <c r="BJ40" s="15">
        <f>SUMIFS($D40:$BH40,$D$26:$BH$26,BJ$24)</f>
        <v>-1800</v>
      </c>
      <c r="BK40" s="15">
        <f t="shared" si="16"/>
        <v>-2400</v>
      </c>
      <c r="BL40" s="15">
        <f t="shared" si="16"/>
        <v>-2400</v>
      </c>
      <c r="BM40" s="15">
        <f t="shared" si="16"/>
        <v>-2400</v>
      </c>
      <c r="BN40" s="15">
        <f t="shared" si="16"/>
        <v>-2400</v>
      </c>
    </row>
    <row r="42" spans="2:66" ht="15" customHeight="1" x14ac:dyDescent="0.45">
      <c r="B42" s="4" t="s">
        <v>41</v>
      </c>
      <c r="C42" s="4"/>
      <c r="D42" s="19">
        <f t="shared" ref="D42:BH42" si="18">SUM(D37:D41)</f>
        <v>-560</v>
      </c>
      <c r="E42" s="19">
        <f t="shared" si="18"/>
        <v>-120</v>
      </c>
      <c r="F42" s="19">
        <f t="shared" si="18"/>
        <v>320</v>
      </c>
      <c r="G42" s="19">
        <f t="shared" si="18"/>
        <v>760</v>
      </c>
      <c r="H42" s="19">
        <f t="shared" si="18"/>
        <v>1200</v>
      </c>
      <c r="I42" s="19">
        <f t="shared" si="18"/>
        <v>1640</v>
      </c>
      <c r="J42" s="19">
        <f t="shared" si="18"/>
        <v>2080</v>
      </c>
      <c r="K42" s="19">
        <f t="shared" si="18"/>
        <v>2520</v>
      </c>
      <c r="L42" s="19">
        <f t="shared" si="18"/>
        <v>2960</v>
      </c>
      <c r="M42" s="19">
        <f t="shared" si="18"/>
        <v>3400</v>
      </c>
      <c r="N42" s="19">
        <f t="shared" si="18"/>
        <v>3840</v>
      </c>
      <c r="O42" s="19">
        <f t="shared" si="18"/>
        <v>4280</v>
      </c>
      <c r="P42" s="19">
        <f t="shared" si="18"/>
        <v>4720</v>
      </c>
      <c r="Q42" s="19">
        <f t="shared" si="18"/>
        <v>5160</v>
      </c>
      <c r="R42" s="19">
        <f t="shared" si="18"/>
        <v>5600</v>
      </c>
      <c r="S42" s="19">
        <f t="shared" si="18"/>
        <v>6040</v>
      </c>
      <c r="T42" s="19">
        <f t="shared" si="18"/>
        <v>6480</v>
      </c>
      <c r="U42" s="19">
        <f t="shared" si="18"/>
        <v>6920</v>
      </c>
      <c r="V42" s="19">
        <f t="shared" si="18"/>
        <v>7360</v>
      </c>
      <c r="W42" s="19">
        <f t="shared" si="18"/>
        <v>7800</v>
      </c>
      <c r="X42" s="19">
        <f t="shared" si="18"/>
        <v>8240</v>
      </c>
      <c r="Y42" s="19">
        <f t="shared" si="18"/>
        <v>8680</v>
      </c>
      <c r="Z42" s="19">
        <f t="shared" si="18"/>
        <v>9120</v>
      </c>
      <c r="AA42" s="19">
        <f t="shared" si="18"/>
        <v>9560</v>
      </c>
      <c r="AB42" s="19">
        <f t="shared" si="18"/>
        <v>10000</v>
      </c>
      <c r="AC42" s="19">
        <f t="shared" si="18"/>
        <v>10440</v>
      </c>
      <c r="AD42" s="19">
        <f t="shared" si="18"/>
        <v>10880</v>
      </c>
      <c r="AE42" s="19">
        <f t="shared" si="18"/>
        <v>11320</v>
      </c>
      <c r="AF42" s="19">
        <f t="shared" si="18"/>
        <v>11760</v>
      </c>
      <c r="AG42" s="19">
        <f t="shared" si="18"/>
        <v>12200</v>
      </c>
      <c r="AH42" s="19">
        <f t="shared" si="18"/>
        <v>12640</v>
      </c>
      <c r="AI42" s="19">
        <f t="shared" si="18"/>
        <v>13080</v>
      </c>
      <c r="AJ42" s="19">
        <f t="shared" si="18"/>
        <v>13520</v>
      </c>
      <c r="AK42" s="19">
        <f t="shared" si="18"/>
        <v>13960</v>
      </c>
      <c r="AL42" s="19">
        <f t="shared" si="18"/>
        <v>14400</v>
      </c>
      <c r="AM42" s="19">
        <f t="shared" si="18"/>
        <v>14840</v>
      </c>
      <c r="AN42" s="19">
        <f t="shared" si="18"/>
        <v>15280</v>
      </c>
      <c r="AO42" s="19">
        <f t="shared" si="18"/>
        <v>15720</v>
      </c>
      <c r="AP42" s="19">
        <f t="shared" si="18"/>
        <v>16160</v>
      </c>
      <c r="AQ42" s="19">
        <f t="shared" si="18"/>
        <v>16600</v>
      </c>
      <c r="AR42" s="19">
        <f t="shared" si="18"/>
        <v>17040</v>
      </c>
      <c r="AS42" s="19">
        <f t="shared" si="18"/>
        <v>17480</v>
      </c>
      <c r="AT42" s="19">
        <f t="shared" si="18"/>
        <v>17920</v>
      </c>
      <c r="AU42" s="19">
        <f t="shared" si="18"/>
        <v>18360</v>
      </c>
      <c r="AV42" s="19">
        <f t="shared" si="18"/>
        <v>18800</v>
      </c>
      <c r="AW42" s="19">
        <f t="shared" si="18"/>
        <v>19240</v>
      </c>
      <c r="AX42" s="19">
        <f t="shared" si="18"/>
        <v>19680</v>
      </c>
      <c r="AY42" s="19">
        <f t="shared" si="18"/>
        <v>20120</v>
      </c>
      <c r="AZ42" s="19">
        <f t="shared" si="18"/>
        <v>20560</v>
      </c>
      <c r="BA42" s="19">
        <f t="shared" si="18"/>
        <v>21000</v>
      </c>
      <c r="BB42" s="19">
        <f t="shared" si="18"/>
        <v>21440</v>
      </c>
      <c r="BC42" s="19">
        <f t="shared" si="18"/>
        <v>21880</v>
      </c>
      <c r="BD42" s="19">
        <f t="shared" si="18"/>
        <v>22320</v>
      </c>
      <c r="BE42" s="19">
        <f t="shared" si="18"/>
        <v>22760</v>
      </c>
      <c r="BF42" s="19">
        <f t="shared" si="18"/>
        <v>23200</v>
      </c>
      <c r="BG42" s="19">
        <f t="shared" si="18"/>
        <v>23640</v>
      </c>
      <c r="BH42" s="19">
        <f t="shared" si="18"/>
        <v>24080</v>
      </c>
      <c r="BJ42" s="19">
        <f>SUM(BJ37:BJ41)</f>
        <v>10800</v>
      </c>
      <c r="BK42" s="19">
        <f>SUM(BK37:BK41)</f>
        <v>69840</v>
      </c>
      <c r="BL42" s="19">
        <f>SUM(BL37:BL41)</f>
        <v>133200</v>
      </c>
      <c r="BM42" s="19">
        <f>SUM(BM37:BM41)</f>
        <v>196560</v>
      </c>
      <c r="BN42" s="19">
        <f>SUM(BN37:BN41)</f>
        <v>259920</v>
      </c>
    </row>
    <row r="44" spans="2:66" ht="15" customHeight="1" x14ac:dyDescent="0.45">
      <c r="B44" s="13" t="s">
        <v>31</v>
      </c>
      <c r="C44" s="13"/>
      <c r="D44" s="14">
        <f>D$24</f>
        <v>45017</v>
      </c>
      <c r="E44" s="14">
        <f t="shared" ref="E44:BJ44" si="19">E$24</f>
        <v>45047</v>
      </c>
      <c r="F44" s="14">
        <f t="shared" si="19"/>
        <v>45078</v>
      </c>
      <c r="G44" s="14">
        <f t="shared" si="19"/>
        <v>45108</v>
      </c>
      <c r="H44" s="14">
        <f t="shared" si="19"/>
        <v>45139</v>
      </c>
      <c r="I44" s="14">
        <f t="shared" si="19"/>
        <v>45170</v>
      </c>
      <c r="J44" s="14">
        <f t="shared" si="19"/>
        <v>45200</v>
      </c>
      <c r="K44" s="14">
        <f t="shared" si="19"/>
        <v>45231</v>
      </c>
      <c r="L44" s="14">
        <f t="shared" si="19"/>
        <v>45261</v>
      </c>
      <c r="M44" s="14">
        <f t="shared" si="19"/>
        <v>45292</v>
      </c>
      <c r="N44" s="14">
        <f t="shared" si="19"/>
        <v>45323</v>
      </c>
      <c r="O44" s="14">
        <f t="shared" si="19"/>
        <v>45352</v>
      </c>
      <c r="P44" s="14">
        <f t="shared" si="19"/>
        <v>45383</v>
      </c>
      <c r="Q44" s="14">
        <f t="shared" si="19"/>
        <v>45413</v>
      </c>
      <c r="R44" s="14">
        <f t="shared" si="19"/>
        <v>45444</v>
      </c>
      <c r="S44" s="14">
        <f t="shared" si="19"/>
        <v>45474</v>
      </c>
      <c r="T44" s="14">
        <f t="shared" si="19"/>
        <v>45505</v>
      </c>
      <c r="U44" s="14">
        <f t="shared" si="19"/>
        <v>45536</v>
      </c>
      <c r="V44" s="14">
        <f t="shared" si="19"/>
        <v>45566</v>
      </c>
      <c r="W44" s="14">
        <f t="shared" si="19"/>
        <v>45597</v>
      </c>
      <c r="X44" s="14">
        <f t="shared" si="19"/>
        <v>45627</v>
      </c>
      <c r="Y44" s="14">
        <f t="shared" si="19"/>
        <v>45658</v>
      </c>
      <c r="Z44" s="14">
        <f t="shared" si="19"/>
        <v>45689</v>
      </c>
      <c r="AA44" s="14">
        <f t="shared" si="19"/>
        <v>45717</v>
      </c>
      <c r="AB44" s="14">
        <f t="shared" si="19"/>
        <v>45748</v>
      </c>
      <c r="AC44" s="14">
        <f t="shared" si="19"/>
        <v>45778</v>
      </c>
      <c r="AD44" s="14">
        <f t="shared" si="19"/>
        <v>45809</v>
      </c>
      <c r="AE44" s="14">
        <f t="shared" si="19"/>
        <v>45839</v>
      </c>
      <c r="AF44" s="14">
        <f t="shared" si="19"/>
        <v>45870</v>
      </c>
      <c r="AG44" s="14">
        <f t="shared" si="19"/>
        <v>45901</v>
      </c>
      <c r="AH44" s="14">
        <f t="shared" si="19"/>
        <v>45931</v>
      </c>
      <c r="AI44" s="14">
        <f t="shared" si="19"/>
        <v>45962</v>
      </c>
      <c r="AJ44" s="14">
        <f t="shared" si="19"/>
        <v>45992</v>
      </c>
      <c r="AK44" s="14">
        <f t="shared" si="19"/>
        <v>46023</v>
      </c>
      <c r="AL44" s="14">
        <f t="shared" si="19"/>
        <v>46054</v>
      </c>
      <c r="AM44" s="14">
        <f t="shared" si="19"/>
        <v>46082</v>
      </c>
      <c r="AN44" s="14">
        <f t="shared" si="19"/>
        <v>46113</v>
      </c>
      <c r="AO44" s="14">
        <f t="shared" si="19"/>
        <v>46143</v>
      </c>
      <c r="AP44" s="14">
        <f t="shared" si="19"/>
        <v>46174</v>
      </c>
      <c r="AQ44" s="14">
        <f t="shared" si="19"/>
        <v>46204</v>
      </c>
      <c r="AR44" s="14">
        <f t="shared" si="19"/>
        <v>46235</v>
      </c>
      <c r="AS44" s="14">
        <f t="shared" si="19"/>
        <v>46266</v>
      </c>
      <c r="AT44" s="14">
        <f t="shared" si="19"/>
        <v>46296</v>
      </c>
      <c r="AU44" s="14">
        <f t="shared" si="19"/>
        <v>46327</v>
      </c>
      <c r="AV44" s="14">
        <f t="shared" si="19"/>
        <v>46357</v>
      </c>
      <c r="AW44" s="14">
        <f t="shared" si="19"/>
        <v>46388</v>
      </c>
      <c r="AX44" s="14">
        <f t="shared" si="19"/>
        <v>46419</v>
      </c>
      <c r="AY44" s="14">
        <f t="shared" si="19"/>
        <v>46447</v>
      </c>
      <c r="AZ44" s="14">
        <f t="shared" si="19"/>
        <v>46478</v>
      </c>
      <c r="BA44" s="14">
        <f t="shared" si="19"/>
        <v>46508</v>
      </c>
      <c r="BB44" s="14">
        <f t="shared" si="19"/>
        <v>46539</v>
      </c>
      <c r="BC44" s="14">
        <f t="shared" si="19"/>
        <v>46569</v>
      </c>
      <c r="BD44" s="14">
        <f t="shared" si="19"/>
        <v>46600</v>
      </c>
      <c r="BE44" s="14">
        <f t="shared" si="19"/>
        <v>46631</v>
      </c>
      <c r="BF44" s="14">
        <f t="shared" si="19"/>
        <v>46661</v>
      </c>
      <c r="BG44" s="14">
        <f t="shared" si="19"/>
        <v>46692</v>
      </c>
      <c r="BH44" s="14">
        <f t="shared" si="19"/>
        <v>46722</v>
      </c>
      <c r="BJ44" s="13">
        <f t="shared" si="19"/>
        <v>2023</v>
      </c>
      <c r="BK44" s="13">
        <f t="shared" ref="BK44:BN44" si="20">BK$24</f>
        <v>2024</v>
      </c>
      <c r="BL44" s="13">
        <f t="shared" si="20"/>
        <v>2025</v>
      </c>
      <c r="BM44" s="13">
        <f t="shared" si="20"/>
        <v>2026</v>
      </c>
      <c r="BN44" s="13">
        <f t="shared" si="20"/>
        <v>2027</v>
      </c>
    </row>
    <row r="46" spans="2:66" ht="15" customHeight="1" x14ac:dyDescent="0.45">
      <c r="B46" s="2" t="s">
        <v>42</v>
      </c>
      <c r="D46" s="23">
        <v>0</v>
      </c>
      <c r="E46" s="23">
        <v>0</v>
      </c>
      <c r="F46" s="15">
        <f t="shared" ref="F46:BH46" si="21">D33*(1+$C$22)</f>
        <v>600</v>
      </c>
      <c r="G46" s="15">
        <f t="shared" si="21"/>
        <v>1200</v>
      </c>
      <c r="H46" s="15">
        <f t="shared" si="21"/>
        <v>1800</v>
      </c>
      <c r="I46" s="15">
        <f t="shared" si="21"/>
        <v>2400</v>
      </c>
      <c r="J46" s="15">
        <f t="shared" si="21"/>
        <v>3000</v>
      </c>
      <c r="K46" s="15">
        <f t="shared" si="21"/>
        <v>3600</v>
      </c>
      <c r="L46" s="15">
        <f t="shared" si="21"/>
        <v>4200</v>
      </c>
      <c r="M46" s="15">
        <f t="shared" si="21"/>
        <v>4800</v>
      </c>
      <c r="N46" s="15">
        <f t="shared" si="21"/>
        <v>5400</v>
      </c>
      <c r="O46" s="15">
        <f t="shared" si="21"/>
        <v>6000</v>
      </c>
      <c r="P46" s="15">
        <f t="shared" si="21"/>
        <v>6600</v>
      </c>
      <c r="Q46" s="15">
        <f t="shared" si="21"/>
        <v>7200</v>
      </c>
      <c r="R46" s="15">
        <f t="shared" si="21"/>
        <v>7800</v>
      </c>
      <c r="S46" s="15">
        <f t="shared" si="21"/>
        <v>8400</v>
      </c>
      <c r="T46" s="15">
        <f t="shared" si="21"/>
        <v>9000</v>
      </c>
      <c r="U46" s="15">
        <f t="shared" si="21"/>
        <v>9600</v>
      </c>
      <c r="V46" s="15">
        <f t="shared" si="21"/>
        <v>10200</v>
      </c>
      <c r="W46" s="15">
        <f t="shared" si="21"/>
        <v>10800</v>
      </c>
      <c r="X46" s="15">
        <f t="shared" si="21"/>
        <v>11400</v>
      </c>
      <c r="Y46" s="15">
        <f t="shared" si="21"/>
        <v>12000</v>
      </c>
      <c r="Z46" s="15">
        <f t="shared" si="21"/>
        <v>12600</v>
      </c>
      <c r="AA46" s="15">
        <f t="shared" si="21"/>
        <v>13200</v>
      </c>
      <c r="AB46" s="15">
        <f t="shared" si="21"/>
        <v>13800</v>
      </c>
      <c r="AC46" s="15">
        <f t="shared" si="21"/>
        <v>14400</v>
      </c>
      <c r="AD46" s="15">
        <f t="shared" si="21"/>
        <v>15000</v>
      </c>
      <c r="AE46" s="15">
        <f t="shared" si="21"/>
        <v>15600</v>
      </c>
      <c r="AF46" s="15">
        <f t="shared" si="21"/>
        <v>16200</v>
      </c>
      <c r="AG46" s="15">
        <f t="shared" si="21"/>
        <v>16800</v>
      </c>
      <c r="AH46" s="15">
        <f t="shared" si="21"/>
        <v>17400</v>
      </c>
      <c r="AI46" s="15">
        <f t="shared" si="21"/>
        <v>18000</v>
      </c>
      <c r="AJ46" s="15">
        <f t="shared" si="21"/>
        <v>18600</v>
      </c>
      <c r="AK46" s="15">
        <f t="shared" si="21"/>
        <v>19200</v>
      </c>
      <c r="AL46" s="15">
        <f t="shared" si="21"/>
        <v>19800</v>
      </c>
      <c r="AM46" s="15">
        <f t="shared" si="21"/>
        <v>20400</v>
      </c>
      <c r="AN46" s="15">
        <f t="shared" si="21"/>
        <v>21000</v>
      </c>
      <c r="AO46" s="15">
        <f t="shared" si="21"/>
        <v>21600</v>
      </c>
      <c r="AP46" s="15">
        <f t="shared" si="21"/>
        <v>22200</v>
      </c>
      <c r="AQ46" s="15">
        <f t="shared" si="21"/>
        <v>22800</v>
      </c>
      <c r="AR46" s="15">
        <f t="shared" si="21"/>
        <v>23400</v>
      </c>
      <c r="AS46" s="15">
        <f t="shared" si="21"/>
        <v>24000</v>
      </c>
      <c r="AT46" s="15">
        <f t="shared" si="21"/>
        <v>24600</v>
      </c>
      <c r="AU46" s="15">
        <f t="shared" si="21"/>
        <v>25200</v>
      </c>
      <c r="AV46" s="15">
        <f t="shared" si="21"/>
        <v>25800</v>
      </c>
      <c r="AW46" s="15">
        <f t="shared" si="21"/>
        <v>26400</v>
      </c>
      <c r="AX46" s="15">
        <f t="shared" si="21"/>
        <v>27000</v>
      </c>
      <c r="AY46" s="15">
        <f t="shared" si="21"/>
        <v>27600</v>
      </c>
      <c r="AZ46" s="15">
        <f t="shared" si="21"/>
        <v>28200</v>
      </c>
      <c r="BA46" s="15">
        <f t="shared" si="21"/>
        <v>28800</v>
      </c>
      <c r="BB46" s="15">
        <f t="shared" si="21"/>
        <v>29400</v>
      </c>
      <c r="BC46" s="15">
        <f t="shared" si="21"/>
        <v>30000</v>
      </c>
      <c r="BD46" s="15">
        <f t="shared" si="21"/>
        <v>30600</v>
      </c>
      <c r="BE46" s="15">
        <f t="shared" si="21"/>
        <v>31200</v>
      </c>
      <c r="BF46" s="15">
        <f t="shared" si="21"/>
        <v>31800</v>
      </c>
      <c r="BG46" s="15">
        <f t="shared" si="21"/>
        <v>32400</v>
      </c>
      <c r="BH46" s="15">
        <f t="shared" si="21"/>
        <v>33000</v>
      </c>
      <c r="BJ46" s="15">
        <f t="shared" ref="BJ46:BN51" si="22">SUMIFS($D46:$BH46,$D$26:$BH$26,BJ$24)</f>
        <v>16800</v>
      </c>
      <c r="BK46" s="15">
        <f t="shared" si="22"/>
        <v>97200</v>
      </c>
      <c r="BL46" s="15">
        <f t="shared" si="22"/>
        <v>183600</v>
      </c>
      <c r="BM46" s="15">
        <f t="shared" si="22"/>
        <v>270000</v>
      </c>
      <c r="BN46" s="15">
        <f t="shared" si="22"/>
        <v>356400</v>
      </c>
    </row>
    <row r="47" spans="2:66" ht="15" customHeight="1" x14ac:dyDescent="0.45">
      <c r="B47" s="2" t="s">
        <v>44</v>
      </c>
      <c r="D47" s="15">
        <f t="shared" ref="D47:BH48" si="23">D34*(1+$C$22)</f>
        <v>-12</v>
      </c>
      <c r="E47" s="15">
        <f t="shared" si="23"/>
        <v>-24</v>
      </c>
      <c r="F47" s="15">
        <f t="shared" si="23"/>
        <v>-36</v>
      </c>
      <c r="G47" s="15">
        <f t="shared" si="23"/>
        <v>-48</v>
      </c>
      <c r="H47" s="15">
        <f t="shared" si="23"/>
        <v>-60</v>
      </c>
      <c r="I47" s="15">
        <f t="shared" si="23"/>
        <v>-72</v>
      </c>
      <c r="J47" s="15">
        <f t="shared" si="23"/>
        <v>-84</v>
      </c>
      <c r="K47" s="15">
        <f t="shared" si="23"/>
        <v>-96</v>
      </c>
      <c r="L47" s="15">
        <f t="shared" si="23"/>
        <v>-108</v>
      </c>
      <c r="M47" s="15">
        <f t="shared" si="23"/>
        <v>-120</v>
      </c>
      <c r="N47" s="15">
        <f t="shared" si="23"/>
        <v>-132</v>
      </c>
      <c r="O47" s="15">
        <f t="shared" si="23"/>
        <v>-144</v>
      </c>
      <c r="P47" s="15">
        <f t="shared" si="23"/>
        <v>-156</v>
      </c>
      <c r="Q47" s="15">
        <f t="shared" si="23"/>
        <v>-168</v>
      </c>
      <c r="R47" s="15">
        <f t="shared" si="23"/>
        <v>-180</v>
      </c>
      <c r="S47" s="15">
        <f t="shared" si="23"/>
        <v>-192</v>
      </c>
      <c r="T47" s="15">
        <f t="shared" si="23"/>
        <v>-204</v>
      </c>
      <c r="U47" s="15">
        <f t="shared" si="23"/>
        <v>-216</v>
      </c>
      <c r="V47" s="15">
        <f t="shared" si="23"/>
        <v>-228</v>
      </c>
      <c r="W47" s="15">
        <f t="shared" si="23"/>
        <v>-240</v>
      </c>
      <c r="X47" s="15">
        <f t="shared" si="23"/>
        <v>-252</v>
      </c>
      <c r="Y47" s="15">
        <f t="shared" si="23"/>
        <v>-264</v>
      </c>
      <c r="Z47" s="15">
        <f t="shared" si="23"/>
        <v>-276</v>
      </c>
      <c r="AA47" s="15">
        <f t="shared" si="23"/>
        <v>-288</v>
      </c>
      <c r="AB47" s="15">
        <f t="shared" si="23"/>
        <v>-300</v>
      </c>
      <c r="AC47" s="15">
        <f t="shared" si="23"/>
        <v>-312</v>
      </c>
      <c r="AD47" s="15">
        <f t="shared" si="23"/>
        <v>-324</v>
      </c>
      <c r="AE47" s="15">
        <f t="shared" si="23"/>
        <v>-336</v>
      </c>
      <c r="AF47" s="15">
        <f t="shared" si="23"/>
        <v>-348</v>
      </c>
      <c r="AG47" s="15">
        <f t="shared" si="23"/>
        <v>-360</v>
      </c>
      <c r="AH47" s="15">
        <f t="shared" si="23"/>
        <v>-372</v>
      </c>
      <c r="AI47" s="15">
        <f t="shared" si="23"/>
        <v>-384</v>
      </c>
      <c r="AJ47" s="15">
        <f t="shared" si="23"/>
        <v>-396</v>
      </c>
      <c r="AK47" s="15">
        <f t="shared" si="23"/>
        <v>-408</v>
      </c>
      <c r="AL47" s="15">
        <f t="shared" si="23"/>
        <v>-420</v>
      </c>
      <c r="AM47" s="15">
        <f t="shared" si="23"/>
        <v>-432</v>
      </c>
      <c r="AN47" s="15">
        <f t="shared" si="23"/>
        <v>-444</v>
      </c>
      <c r="AO47" s="15">
        <f t="shared" si="23"/>
        <v>-456</v>
      </c>
      <c r="AP47" s="15">
        <f t="shared" si="23"/>
        <v>-468</v>
      </c>
      <c r="AQ47" s="15">
        <f t="shared" si="23"/>
        <v>-480</v>
      </c>
      <c r="AR47" s="15">
        <f t="shared" si="23"/>
        <v>-492</v>
      </c>
      <c r="AS47" s="15">
        <f t="shared" si="23"/>
        <v>-504</v>
      </c>
      <c r="AT47" s="15">
        <f t="shared" si="23"/>
        <v>-516</v>
      </c>
      <c r="AU47" s="15">
        <f t="shared" si="23"/>
        <v>-528</v>
      </c>
      <c r="AV47" s="15">
        <f t="shared" si="23"/>
        <v>-540</v>
      </c>
      <c r="AW47" s="15">
        <f t="shared" si="23"/>
        <v>-552</v>
      </c>
      <c r="AX47" s="15">
        <f t="shared" si="23"/>
        <v>-564</v>
      </c>
      <c r="AY47" s="15">
        <f t="shared" si="23"/>
        <v>-576</v>
      </c>
      <c r="AZ47" s="15">
        <f t="shared" si="23"/>
        <v>-588</v>
      </c>
      <c r="BA47" s="15">
        <f t="shared" si="23"/>
        <v>-600</v>
      </c>
      <c r="BB47" s="15">
        <f t="shared" si="23"/>
        <v>-612</v>
      </c>
      <c r="BC47" s="15">
        <f t="shared" si="23"/>
        <v>-624</v>
      </c>
      <c r="BD47" s="15">
        <f t="shared" si="23"/>
        <v>-636</v>
      </c>
      <c r="BE47" s="15">
        <f t="shared" si="23"/>
        <v>-648</v>
      </c>
      <c r="BF47" s="15">
        <f t="shared" si="23"/>
        <v>-660</v>
      </c>
      <c r="BG47" s="15">
        <f t="shared" si="23"/>
        <v>-672</v>
      </c>
      <c r="BH47" s="15">
        <f t="shared" si="23"/>
        <v>-684</v>
      </c>
      <c r="BJ47" s="15">
        <f t="shared" si="22"/>
        <v>-540</v>
      </c>
      <c r="BK47" s="15">
        <f t="shared" si="22"/>
        <v>-2232</v>
      </c>
      <c r="BL47" s="15">
        <f t="shared" si="22"/>
        <v>-3960</v>
      </c>
      <c r="BM47" s="15">
        <f t="shared" si="22"/>
        <v>-5688</v>
      </c>
      <c r="BN47" s="15">
        <f t="shared" si="22"/>
        <v>-7416</v>
      </c>
    </row>
    <row r="48" spans="2:66" ht="15" customHeight="1" x14ac:dyDescent="0.45">
      <c r="B48" s="2" t="s">
        <v>43</v>
      </c>
      <c r="D48" s="15">
        <f t="shared" si="23"/>
        <v>-60</v>
      </c>
      <c r="E48" s="15">
        <f t="shared" si="23"/>
        <v>-120</v>
      </c>
      <c r="F48" s="15">
        <f t="shared" si="23"/>
        <v>-180</v>
      </c>
      <c r="G48" s="15">
        <f t="shared" si="23"/>
        <v>-240</v>
      </c>
      <c r="H48" s="15">
        <f t="shared" si="23"/>
        <v>-300</v>
      </c>
      <c r="I48" s="15">
        <f t="shared" si="23"/>
        <v>-360</v>
      </c>
      <c r="J48" s="15">
        <f t="shared" si="23"/>
        <v>-420</v>
      </c>
      <c r="K48" s="15">
        <f t="shared" si="23"/>
        <v>-480</v>
      </c>
      <c r="L48" s="15">
        <f t="shared" si="23"/>
        <v>-540</v>
      </c>
      <c r="M48" s="15">
        <f t="shared" si="23"/>
        <v>-600</v>
      </c>
      <c r="N48" s="15">
        <f t="shared" si="23"/>
        <v>-660</v>
      </c>
      <c r="O48" s="15">
        <f t="shared" si="23"/>
        <v>-720</v>
      </c>
      <c r="P48" s="15">
        <f t="shared" si="23"/>
        <v>-780</v>
      </c>
      <c r="Q48" s="15">
        <f t="shared" si="23"/>
        <v>-840</v>
      </c>
      <c r="R48" s="15">
        <f t="shared" si="23"/>
        <v>-900</v>
      </c>
      <c r="S48" s="15">
        <f t="shared" si="23"/>
        <v>-960</v>
      </c>
      <c r="T48" s="15">
        <f t="shared" si="23"/>
        <v>-1020</v>
      </c>
      <c r="U48" s="15">
        <f t="shared" si="23"/>
        <v>-1080</v>
      </c>
      <c r="V48" s="15">
        <f t="shared" si="23"/>
        <v>-1140</v>
      </c>
      <c r="W48" s="15">
        <f t="shared" si="23"/>
        <v>-1200</v>
      </c>
      <c r="X48" s="15">
        <f t="shared" si="23"/>
        <v>-1260</v>
      </c>
      <c r="Y48" s="15">
        <f t="shared" si="23"/>
        <v>-1320</v>
      </c>
      <c r="Z48" s="15">
        <f t="shared" si="23"/>
        <v>-1380</v>
      </c>
      <c r="AA48" s="15">
        <f t="shared" si="23"/>
        <v>-1440</v>
      </c>
      <c r="AB48" s="15">
        <f t="shared" si="23"/>
        <v>-1500</v>
      </c>
      <c r="AC48" s="15">
        <f t="shared" si="23"/>
        <v>-1560</v>
      </c>
      <c r="AD48" s="15">
        <f t="shared" si="23"/>
        <v>-1620</v>
      </c>
      <c r="AE48" s="15">
        <f t="shared" si="23"/>
        <v>-1680</v>
      </c>
      <c r="AF48" s="15">
        <f t="shared" si="23"/>
        <v>-1740</v>
      </c>
      <c r="AG48" s="15">
        <f t="shared" si="23"/>
        <v>-1800</v>
      </c>
      <c r="AH48" s="15">
        <f t="shared" si="23"/>
        <v>-1860</v>
      </c>
      <c r="AI48" s="15">
        <f t="shared" si="23"/>
        <v>-1920</v>
      </c>
      <c r="AJ48" s="15">
        <f t="shared" si="23"/>
        <v>-1980</v>
      </c>
      <c r="AK48" s="15">
        <f t="shared" si="23"/>
        <v>-2040</v>
      </c>
      <c r="AL48" s="15">
        <f t="shared" si="23"/>
        <v>-2100</v>
      </c>
      <c r="AM48" s="15">
        <f t="shared" si="23"/>
        <v>-2160</v>
      </c>
      <c r="AN48" s="15">
        <f t="shared" si="23"/>
        <v>-2220</v>
      </c>
      <c r="AO48" s="15">
        <f t="shared" si="23"/>
        <v>-2280</v>
      </c>
      <c r="AP48" s="15">
        <f t="shared" si="23"/>
        <v>-2340</v>
      </c>
      <c r="AQ48" s="15">
        <f t="shared" si="23"/>
        <v>-2400</v>
      </c>
      <c r="AR48" s="15">
        <f t="shared" si="23"/>
        <v>-2460</v>
      </c>
      <c r="AS48" s="15">
        <f t="shared" si="23"/>
        <v>-2520</v>
      </c>
      <c r="AT48" s="15">
        <f t="shared" si="23"/>
        <v>-2580</v>
      </c>
      <c r="AU48" s="15">
        <f t="shared" si="23"/>
        <v>-2640</v>
      </c>
      <c r="AV48" s="15">
        <f t="shared" si="23"/>
        <v>-2700</v>
      </c>
      <c r="AW48" s="15">
        <f t="shared" si="23"/>
        <v>-2760</v>
      </c>
      <c r="AX48" s="15">
        <f t="shared" si="23"/>
        <v>-2820</v>
      </c>
      <c r="AY48" s="15">
        <f t="shared" si="23"/>
        <v>-2880</v>
      </c>
      <c r="AZ48" s="15">
        <f t="shared" si="23"/>
        <v>-2940</v>
      </c>
      <c r="BA48" s="15">
        <f t="shared" si="23"/>
        <v>-3000</v>
      </c>
      <c r="BB48" s="15">
        <f t="shared" si="23"/>
        <v>-3060</v>
      </c>
      <c r="BC48" s="15">
        <f t="shared" si="23"/>
        <v>-3120</v>
      </c>
      <c r="BD48" s="15">
        <f t="shared" si="23"/>
        <v>-3180</v>
      </c>
      <c r="BE48" s="15">
        <f t="shared" si="23"/>
        <v>-3240</v>
      </c>
      <c r="BF48" s="15">
        <f t="shared" si="23"/>
        <v>-3300</v>
      </c>
      <c r="BG48" s="15">
        <f t="shared" si="23"/>
        <v>-3360</v>
      </c>
      <c r="BH48" s="15">
        <f t="shared" si="23"/>
        <v>-3420</v>
      </c>
      <c r="BJ48" s="15">
        <f t="shared" si="22"/>
        <v>-2700</v>
      </c>
      <c r="BK48" s="15">
        <f t="shared" si="22"/>
        <v>-11160</v>
      </c>
      <c r="BL48" s="15">
        <f t="shared" si="22"/>
        <v>-19800</v>
      </c>
      <c r="BM48" s="15">
        <f t="shared" si="22"/>
        <v>-28440</v>
      </c>
      <c r="BN48" s="15">
        <f t="shared" si="22"/>
        <v>-37080</v>
      </c>
    </row>
    <row r="49" spans="2:66" ht="15" customHeight="1" x14ac:dyDescent="0.45">
      <c r="B49" s="2" t="s">
        <v>39</v>
      </c>
      <c r="D49" s="15">
        <f t="shared" ref="D49:BH49" si="24">D39</f>
        <v>-800</v>
      </c>
      <c r="E49" s="15">
        <f t="shared" si="24"/>
        <v>-800</v>
      </c>
      <c r="F49" s="15">
        <f t="shared" si="24"/>
        <v>-800</v>
      </c>
      <c r="G49" s="15">
        <f t="shared" si="24"/>
        <v>-800</v>
      </c>
      <c r="H49" s="15">
        <f t="shared" si="24"/>
        <v>-800</v>
      </c>
      <c r="I49" s="15">
        <f t="shared" si="24"/>
        <v>-800</v>
      </c>
      <c r="J49" s="15">
        <f t="shared" si="24"/>
        <v>-800</v>
      </c>
      <c r="K49" s="15">
        <f t="shared" si="24"/>
        <v>-800</v>
      </c>
      <c r="L49" s="15">
        <f t="shared" si="24"/>
        <v>-800</v>
      </c>
      <c r="M49" s="15">
        <f t="shared" si="24"/>
        <v>-800</v>
      </c>
      <c r="N49" s="15">
        <f t="shared" si="24"/>
        <v>-800</v>
      </c>
      <c r="O49" s="15">
        <f t="shared" si="24"/>
        <v>-800</v>
      </c>
      <c r="P49" s="15">
        <f t="shared" si="24"/>
        <v>-800</v>
      </c>
      <c r="Q49" s="15">
        <f t="shared" si="24"/>
        <v>-800</v>
      </c>
      <c r="R49" s="15">
        <f t="shared" si="24"/>
        <v>-800</v>
      </c>
      <c r="S49" s="15">
        <f t="shared" si="24"/>
        <v>-800</v>
      </c>
      <c r="T49" s="15">
        <f t="shared" si="24"/>
        <v>-800</v>
      </c>
      <c r="U49" s="15">
        <f t="shared" si="24"/>
        <v>-800</v>
      </c>
      <c r="V49" s="15">
        <f t="shared" si="24"/>
        <v>-800</v>
      </c>
      <c r="W49" s="15">
        <f t="shared" si="24"/>
        <v>-800</v>
      </c>
      <c r="X49" s="15">
        <f t="shared" si="24"/>
        <v>-800</v>
      </c>
      <c r="Y49" s="15">
        <f t="shared" si="24"/>
        <v>-800</v>
      </c>
      <c r="Z49" s="15">
        <f t="shared" si="24"/>
        <v>-800</v>
      </c>
      <c r="AA49" s="15">
        <f t="shared" si="24"/>
        <v>-800</v>
      </c>
      <c r="AB49" s="15">
        <f t="shared" si="24"/>
        <v>-800</v>
      </c>
      <c r="AC49" s="15">
        <f t="shared" si="24"/>
        <v>-800</v>
      </c>
      <c r="AD49" s="15">
        <f t="shared" si="24"/>
        <v>-800</v>
      </c>
      <c r="AE49" s="15">
        <f t="shared" si="24"/>
        <v>-800</v>
      </c>
      <c r="AF49" s="15">
        <f t="shared" si="24"/>
        <v>-800</v>
      </c>
      <c r="AG49" s="15">
        <f t="shared" si="24"/>
        <v>-800</v>
      </c>
      <c r="AH49" s="15">
        <f t="shared" si="24"/>
        <v>-800</v>
      </c>
      <c r="AI49" s="15">
        <f t="shared" si="24"/>
        <v>-800</v>
      </c>
      <c r="AJ49" s="15">
        <f t="shared" si="24"/>
        <v>-800</v>
      </c>
      <c r="AK49" s="15">
        <f t="shared" si="24"/>
        <v>-800</v>
      </c>
      <c r="AL49" s="15">
        <f t="shared" si="24"/>
        <v>-800</v>
      </c>
      <c r="AM49" s="15">
        <f t="shared" si="24"/>
        <v>-800</v>
      </c>
      <c r="AN49" s="15">
        <f t="shared" si="24"/>
        <v>-800</v>
      </c>
      <c r="AO49" s="15">
        <f t="shared" si="24"/>
        <v>-800</v>
      </c>
      <c r="AP49" s="15">
        <f t="shared" si="24"/>
        <v>-800</v>
      </c>
      <c r="AQ49" s="15">
        <f t="shared" si="24"/>
        <v>-800</v>
      </c>
      <c r="AR49" s="15">
        <f t="shared" si="24"/>
        <v>-800</v>
      </c>
      <c r="AS49" s="15">
        <f t="shared" si="24"/>
        <v>-800</v>
      </c>
      <c r="AT49" s="15">
        <f t="shared" si="24"/>
        <v>-800</v>
      </c>
      <c r="AU49" s="15">
        <f t="shared" si="24"/>
        <v>-800</v>
      </c>
      <c r="AV49" s="15">
        <f t="shared" si="24"/>
        <v>-800</v>
      </c>
      <c r="AW49" s="15">
        <f t="shared" si="24"/>
        <v>-800</v>
      </c>
      <c r="AX49" s="15">
        <f t="shared" si="24"/>
        <v>-800</v>
      </c>
      <c r="AY49" s="15">
        <f t="shared" si="24"/>
        <v>-800</v>
      </c>
      <c r="AZ49" s="15">
        <f t="shared" si="24"/>
        <v>-800</v>
      </c>
      <c r="BA49" s="15">
        <f t="shared" si="24"/>
        <v>-800</v>
      </c>
      <c r="BB49" s="15">
        <f t="shared" si="24"/>
        <v>-800</v>
      </c>
      <c r="BC49" s="15">
        <f t="shared" si="24"/>
        <v>-800</v>
      </c>
      <c r="BD49" s="15">
        <f t="shared" si="24"/>
        <v>-800</v>
      </c>
      <c r="BE49" s="15">
        <f t="shared" si="24"/>
        <v>-800</v>
      </c>
      <c r="BF49" s="15">
        <f t="shared" si="24"/>
        <v>-800</v>
      </c>
      <c r="BG49" s="15">
        <f t="shared" si="24"/>
        <v>-800</v>
      </c>
      <c r="BH49" s="15">
        <f t="shared" si="24"/>
        <v>-800</v>
      </c>
      <c r="BJ49" s="15">
        <f t="shared" si="22"/>
        <v>-7200</v>
      </c>
      <c r="BK49" s="15">
        <f t="shared" si="22"/>
        <v>-9600</v>
      </c>
      <c r="BL49" s="15">
        <f t="shared" si="22"/>
        <v>-9600</v>
      </c>
      <c r="BM49" s="15">
        <f t="shared" si="22"/>
        <v>-9600</v>
      </c>
      <c r="BN49" s="15">
        <f t="shared" si="22"/>
        <v>-9600</v>
      </c>
    </row>
    <row r="50" spans="2:66" ht="15" customHeight="1" x14ac:dyDescent="0.45">
      <c r="B50" s="2" t="s">
        <v>40</v>
      </c>
      <c r="D50" s="15">
        <f t="shared" ref="D50:BH50" si="25">D40*(1+$C$22)</f>
        <v>-240</v>
      </c>
      <c r="E50" s="15">
        <f t="shared" si="25"/>
        <v>-240</v>
      </c>
      <c r="F50" s="15">
        <f t="shared" si="25"/>
        <v>-240</v>
      </c>
      <c r="G50" s="15">
        <f t="shared" si="25"/>
        <v>-240</v>
      </c>
      <c r="H50" s="15">
        <f t="shared" si="25"/>
        <v>-240</v>
      </c>
      <c r="I50" s="15">
        <f t="shared" si="25"/>
        <v>-240</v>
      </c>
      <c r="J50" s="15">
        <f t="shared" si="25"/>
        <v>-240</v>
      </c>
      <c r="K50" s="15">
        <f t="shared" si="25"/>
        <v>-240</v>
      </c>
      <c r="L50" s="15">
        <f t="shared" si="25"/>
        <v>-240</v>
      </c>
      <c r="M50" s="15">
        <f t="shared" si="25"/>
        <v>-240</v>
      </c>
      <c r="N50" s="15">
        <f t="shared" si="25"/>
        <v>-240</v>
      </c>
      <c r="O50" s="15">
        <f t="shared" si="25"/>
        <v>-240</v>
      </c>
      <c r="P50" s="15">
        <f t="shared" si="25"/>
        <v>-240</v>
      </c>
      <c r="Q50" s="15">
        <f t="shared" si="25"/>
        <v>-240</v>
      </c>
      <c r="R50" s="15">
        <f t="shared" si="25"/>
        <v>-240</v>
      </c>
      <c r="S50" s="15">
        <f t="shared" si="25"/>
        <v>-240</v>
      </c>
      <c r="T50" s="15">
        <f t="shared" si="25"/>
        <v>-240</v>
      </c>
      <c r="U50" s="15">
        <f t="shared" si="25"/>
        <v>-240</v>
      </c>
      <c r="V50" s="15">
        <f t="shared" si="25"/>
        <v>-240</v>
      </c>
      <c r="W50" s="15">
        <f t="shared" si="25"/>
        <v>-240</v>
      </c>
      <c r="X50" s="15">
        <f t="shared" si="25"/>
        <v>-240</v>
      </c>
      <c r="Y50" s="15">
        <f t="shared" si="25"/>
        <v>-240</v>
      </c>
      <c r="Z50" s="15">
        <f t="shared" si="25"/>
        <v>-240</v>
      </c>
      <c r="AA50" s="15">
        <f t="shared" si="25"/>
        <v>-240</v>
      </c>
      <c r="AB50" s="15">
        <f t="shared" si="25"/>
        <v>-240</v>
      </c>
      <c r="AC50" s="15">
        <f t="shared" si="25"/>
        <v>-240</v>
      </c>
      <c r="AD50" s="15">
        <f t="shared" si="25"/>
        <v>-240</v>
      </c>
      <c r="AE50" s="15">
        <f t="shared" si="25"/>
        <v>-240</v>
      </c>
      <c r="AF50" s="15">
        <f t="shared" si="25"/>
        <v>-240</v>
      </c>
      <c r="AG50" s="15">
        <f t="shared" si="25"/>
        <v>-240</v>
      </c>
      <c r="AH50" s="15">
        <f t="shared" si="25"/>
        <v>-240</v>
      </c>
      <c r="AI50" s="15">
        <f t="shared" si="25"/>
        <v>-240</v>
      </c>
      <c r="AJ50" s="15">
        <f t="shared" si="25"/>
        <v>-240</v>
      </c>
      <c r="AK50" s="15">
        <f t="shared" si="25"/>
        <v>-240</v>
      </c>
      <c r="AL50" s="15">
        <f t="shared" si="25"/>
        <v>-240</v>
      </c>
      <c r="AM50" s="15">
        <f t="shared" si="25"/>
        <v>-240</v>
      </c>
      <c r="AN50" s="15">
        <f t="shared" si="25"/>
        <v>-240</v>
      </c>
      <c r="AO50" s="15">
        <f t="shared" si="25"/>
        <v>-240</v>
      </c>
      <c r="AP50" s="15">
        <f t="shared" si="25"/>
        <v>-240</v>
      </c>
      <c r="AQ50" s="15">
        <f t="shared" si="25"/>
        <v>-240</v>
      </c>
      <c r="AR50" s="15">
        <f t="shared" si="25"/>
        <v>-240</v>
      </c>
      <c r="AS50" s="15">
        <f t="shared" si="25"/>
        <v>-240</v>
      </c>
      <c r="AT50" s="15">
        <f t="shared" si="25"/>
        <v>-240</v>
      </c>
      <c r="AU50" s="15">
        <f t="shared" si="25"/>
        <v>-240</v>
      </c>
      <c r="AV50" s="15">
        <f t="shared" si="25"/>
        <v>-240</v>
      </c>
      <c r="AW50" s="15">
        <f t="shared" si="25"/>
        <v>-240</v>
      </c>
      <c r="AX50" s="15">
        <f t="shared" si="25"/>
        <v>-240</v>
      </c>
      <c r="AY50" s="15">
        <f t="shared" si="25"/>
        <v>-240</v>
      </c>
      <c r="AZ50" s="15">
        <f t="shared" si="25"/>
        <v>-240</v>
      </c>
      <c r="BA50" s="15">
        <f t="shared" si="25"/>
        <v>-240</v>
      </c>
      <c r="BB50" s="15">
        <f t="shared" si="25"/>
        <v>-240</v>
      </c>
      <c r="BC50" s="15">
        <f t="shared" si="25"/>
        <v>-240</v>
      </c>
      <c r="BD50" s="15">
        <f t="shared" si="25"/>
        <v>-240</v>
      </c>
      <c r="BE50" s="15">
        <f t="shared" si="25"/>
        <v>-240</v>
      </c>
      <c r="BF50" s="15">
        <f t="shared" si="25"/>
        <v>-240</v>
      </c>
      <c r="BG50" s="15">
        <f t="shared" si="25"/>
        <v>-240</v>
      </c>
      <c r="BH50" s="15">
        <f t="shared" si="25"/>
        <v>-240</v>
      </c>
      <c r="BJ50" s="15">
        <f t="shared" si="22"/>
        <v>-2160</v>
      </c>
      <c r="BK50" s="15">
        <f t="shared" si="22"/>
        <v>-2880</v>
      </c>
      <c r="BL50" s="15">
        <f t="shared" si="22"/>
        <v>-2880</v>
      </c>
      <c r="BM50" s="15">
        <f t="shared" si="22"/>
        <v>-2880</v>
      </c>
      <c r="BN50" s="15">
        <f t="shared" si="22"/>
        <v>-2880</v>
      </c>
    </row>
    <row r="51" spans="2:66" ht="15" customHeight="1" x14ac:dyDescent="0.45">
      <c r="B51" s="2" t="s">
        <v>70</v>
      </c>
      <c r="D51" s="23">
        <v>0</v>
      </c>
      <c r="E51" s="15">
        <f>-$C$22*SUM(D33,D34,D35,D40)</f>
        <v>-48</v>
      </c>
      <c r="F51" s="15">
        <f t="shared" ref="F51:BH51" si="26">-$C$22*SUM(E33,E34,E35,E40)</f>
        <v>-136</v>
      </c>
      <c r="G51" s="15">
        <f t="shared" si="26"/>
        <v>-224</v>
      </c>
      <c r="H51" s="15">
        <f t="shared" si="26"/>
        <v>-312</v>
      </c>
      <c r="I51" s="15">
        <f t="shared" si="26"/>
        <v>-400</v>
      </c>
      <c r="J51" s="15">
        <f t="shared" si="26"/>
        <v>-488</v>
      </c>
      <c r="K51" s="15">
        <f t="shared" si="26"/>
        <v>-576</v>
      </c>
      <c r="L51" s="15">
        <f t="shared" si="26"/>
        <v>-664</v>
      </c>
      <c r="M51" s="15">
        <f t="shared" si="26"/>
        <v>-752</v>
      </c>
      <c r="N51" s="15">
        <f t="shared" si="26"/>
        <v>-840</v>
      </c>
      <c r="O51" s="15">
        <f t="shared" si="26"/>
        <v>-928</v>
      </c>
      <c r="P51" s="15">
        <f t="shared" si="26"/>
        <v>-1016</v>
      </c>
      <c r="Q51" s="15">
        <f t="shared" si="26"/>
        <v>-1104</v>
      </c>
      <c r="R51" s="15">
        <f t="shared" si="26"/>
        <v>-1192</v>
      </c>
      <c r="S51" s="15">
        <f t="shared" si="26"/>
        <v>-1280</v>
      </c>
      <c r="T51" s="15">
        <f t="shared" si="26"/>
        <v>-1368</v>
      </c>
      <c r="U51" s="15">
        <f t="shared" si="26"/>
        <v>-1456</v>
      </c>
      <c r="V51" s="15">
        <f t="shared" si="26"/>
        <v>-1544</v>
      </c>
      <c r="W51" s="15">
        <f t="shared" si="26"/>
        <v>-1632</v>
      </c>
      <c r="X51" s="15">
        <f t="shared" si="26"/>
        <v>-1720</v>
      </c>
      <c r="Y51" s="15">
        <f t="shared" si="26"/>
        <v>-1808</v>
      </c>
      <c r="Z51" s="15">
        <f t="shared" si="26"/>
        <v>-1896</v>
      </c>
      <c r="AA51" s="15">
        <f t="shared" si="26"/>
        <v>-1984</v>
      </c>
      <c r="AB51" s="15">
        <f t="shared" si="26"/>
        <v>-2072</v>
      </c>
      <c r="AC51" s="15">
        <f t="shared" si="26"/>
        <v>-2160</v>
      </c>
      <c r="AD51" s="15">
        <f t="shared" si="26"/>
        <v>-2248</v>
      </c>
      <c r="AE51" s="15">
        <f t="shared" si="26"/>
        <v>-2336</v>
      </c>
      <c r="AF51" s="15">
        <f t="shared" si="26"/>
        <v>-2424</v>
      </c>
      <c r="AG51" s="15">
        <f t="shared" si="26"/>
        <v>-2512</v>
      </c>
      <c r="AH51" s="15">
        <f t="shared" si="26"/>
        <v>-2600</v>
      </c>
      <c r="AI51" s="15">
        <f t="shared" si="26"/>
        <v>-2688</v>
      </c>
      <c r="AJ51" s="15">
        <f t="shared" si="26"/>
        <v>-2776</v>
      </c>
      <c r="AK51" s="15">
        <f t="shared" si="26"/>
        <v>-2864</v>
      </c>
      <c r="AL51" s="15">
        <f t="shared" si="26"/>
        <v>-2952</v>
      </c>
      <c r="AM51" s="15">
        <f t="shared" si="26"/>
        <v>-3040</v>
      </c>
      <c r="AN51" s="15">
        <f t="shared" si="26"/>
        <v>-3128</v>
      </c>
      <c r="AO51" s="15">
        <f t="shared" si="26"/>
        <v>-3216</v>
      </c>
      <c r="AP51" s="15">
        <f t="shared" si="26"/>
        <v>-3304</v>
      </c>
      <c r="AQ51" s="15">
        <f t="shared" si="26"/>
        <v>-3392</v>
      </c>
      <c r="AR51" s="15">
        <f t="shared" si="26"/>
        <v>-3480</v>
      </c>
      <c r="AS51" s="15">
        <f t="shared" si="26"/>
        <v>-3568</v>
      </c>
      <c r="AT51" s="15">
        <f t="shared" si="26"/>
        <v>-3656</v>
      </c>
      <c r="AU51" s="15">
        <f t="shared" si="26"/>
        <v>-3744</v>
      </c>
      <c r="AV51" s="15">
        <f t="shared" si="26"/>
        <v>-3832</v>
      </c>
      <c r="AW51" s="15">
        <f t="shared" si="26"/>
        <v>-3920</v>
      </c>
      <c r="AX51" s="15">
        <f t="shared" si="26"/>
        <v>-4008</v>
      </c>
      <c r="AY51" s="15">
        <f t="shared" si="26"/>
        <v>-4096</v>
      </c>
      <c r="AZ51" s="15">
        <f t="shared" si="26"/>
        <v>-4184</v>
      </c>
      <c r="BA51" s="15">
        <f t="shared" si="26"/>
        <v>-4272</v>
      </c>
      <c r="BB51" s="15">
        <f t="shared" si="26"/>
        <v>-4360</v>
      </c>
      <c r="BC51" s="15">
        <f t="shared" si="26"/>
        <v>-4448</v>
      </c>
      <c r="BD51" s="15">
        <f t="shared" si="26"/>
        <v>-4536</v>
      </c>
      <c r="BE51" s="15">
        <f t="shared" si="26"/>
        <v>-4624</v>
      </c>
      <c r="BF51" s="15">
        <f t="shared" si="26"/>
        <v>-4712</v>
      </c>
      <c r="BG51" s="15">
        <f t="shared" si="26"/>
        <v>-4800</v>
      </c>
      <c r="BH51" s="15">
        <f t="shared" si="26"/>
        <v>-4888</v>
      </c>
      <c r="BJ51" s="15">
        <f t="shared" si="22"/>
        <v>-2848</v>
      </c>
      <c r="BK51" s="15">
        <f t="shared" si="22"/>
        <v>-14832</v>
      </c>
      <c r="BL51" s="15">
        <f t="shared" si="22"/>
        <v>-27504</v>
      </c>
      <c r="BM51" s="15">
        <f t="shared" si="22"/>
        <v>-40176</v>
      </c>
      <c r="BN51" s="15">
        <f t="shared" si="22"/>
        <v>-52848</v>
      </c>
    </row>
    <row r="53" spans="2:66" ht="15" customHeight="1" x14ac:dyDescent="0.45">
      <c r="B53" s="4" t="s">
        <v>48</v>
      </c>
      <c r="C53" s="4"/>
      <c r="D53" s="19">
        <f t="shared" ref="D53:AI53" si="27">SUM(D46:D52)</f>
        <v>-1112</v>
      </c>
      <c r="E53" s="19">
        <f t="shared" si="27"/>
        <v>-1232</v>
      </c>
      <c r="F53" s="19">
        <f t="shared" si="27"/>
        <v>-792</v>
      </c>
      <c r="G53" s="19">
        <f t="shared" si="27"/>
        <v>-352</v>
      </c>
      <c r="H53" s="19">
        <f t="shared" si="27"/>
        <v>88</v>
      </c>
      <c r="I53" s="19">
        <f t="shared" si="27"/>
        <v>528</v>
      </c>
      <c r="J53" s="19">
        <f t="shared" si="27"/>
        <v>968</v>
      </c>
      <c r="K53" s="19">
        <f t="shared" si="27"/>
        <v>1408</v>
      </c>
      <c r="L53" s="19">
        <f t="shared" si="27"/>
        <v>1848</v>
      </c>
      <c r="M53" s="19">
        <f t="shared" si="27"/>
        <v>2288</v>
      </c>
      <c r="N53" s="19">
        <f t="shared" si="27"/>
        <v>2728</v>
      </c>
      <c r="O53" s="19">
        <f t="shared" si="27"/>
        <v>3168</v>
      </c>
      <c r="P53" s="19">
        <f t="shared" si="27"/>
        <v>3608</v>
      </c>
      <c r="Q53" s="19">
        <f t="shared" si="27"/>
        <v>4048</v>
      </c>
      <c r="R53" s="19">
        <f t="shared" si="27"/>
        <v>4488</v>
      </c>
      <c r="S53" s="19">
        <f t="shared" si="27"/>
        <v>4928</v>
      </c>
      <c r="T53" s="19">
        <f t="shared" si="27"/>
        <v>5368</v>
      </c>
      <c r="U53" s="19">
        <f t="shared" si="27"/>
        <v>5808</v>
      </c>
      <c r="V53" s="19">
        <f t="shared" si="27"/>
        <v>6248</v>
      </c>
      <c r="W53" s="19">
        <f t="shared" si="27"/>
        <v>6688</v>
      </c>
      <c r="X53" s="19">
        <f t="shared" si="27"/>
        <v>7128</v>
      </c>
      <c r="Y53" s="19">
        <f t="shared" si="27"/>
        <v>7568</v>
      </c>
      <c r="Z53" s="19">
        <f t="shared" si="27"/>
        <v>8008</v>
      </c>
      <c r="AA53" s="19">
        <f t="shared" si="27"/>
        <v>8448</v>
      </c>
      <c r="AB53" s="19">
        <f t="shared" si="27"/>
        <v>8888</v>
      </c>
      <c r="AC53" s="19">
        <f t="shared" si="27"/>
        <v>9328</v>
      </c>
      <c r="AD53" s="19">
        <f t="shared" si="27"/>
        <v>9768</v>
      </c>
      <c r="AE53" s="19">
        <f t="shared" si="27"/>
        <v>10208</v>
      </c>
      <c r="AF53" s="19">
        <f t="shared" si="27"/>
        <v>10648</v>
      </c>
      <c r="AG53" s="19">
        <f t="shared" si="27"/>
        <v>11088</v>
      </c>
      <c r="AH53" s="19">
        <f t="shared" si="27"/>
        <v>11528</v>
      </c>
      <c r="AI53" s="19">
        <f t="shared" si="27"/>
        <v>11968</v>
      </c>
      <c r="AJ53" s="19">
        <f t="shared" ref="AJ53:BH53" si="28">SUM(AJ46:AJ52)</f>
        <v>12408</v>
      </c>
      <c r="AK53" s="19">
        <f t="shared" si="28"/>
        <v>12848</v>
      </c>
      <c r="AL53" s="19">
        <f t="shared" si="28"/>
        <v>13288</v>
      </c>
      <c r="AM53" s="19">
        <f t="shared" si="28"/>
        <v>13728</v>
      </c>
      <c r="AN53" s="19">
        <f t="shared" si="28"/>
        <v>14168</v>
      </c>
      <c r="AO53" s="19">
        <f t="shared" si="28"/>
        <v>14608</v>
      </c>
      <c r="AP53" s="19">
        <f t="shared" si="28"/>
        <v>15048</v>
      </c>
      <c r="AQ53" s="19">
        <f t="shared" si="28"/>
        <v>15488</v>
      </c>
      <c r="AR53" s="19">
        <f t="shared" si="28"/>
        <v>15928</v>
      </c>
      <c r="AS53" s="19">
        <f t="shared" si="28"/>
        <v>16368</v>
      </c>
      <c r="AT53" s="19">
        <f t="shared" si="28"/>
        <v>16808</v>
      </c>
      <c r="AU53" s="19">
        <f t="shared" si="28"/>
        <v>17248</v>
      </c>
      <c r="AV53" s="19">
        <f t="shared" si="28"/>
        <v>17688</v>
      </c>
      <c r="AW53" s="19">
        <f t="shared" si="28"/>
        <v>18128</v>
      </c>
      <c r="AX53" s="19">
        <f t="shared" si="28"/>
        <v>18568</v>
      </c>
      <c r="AY53" s="19">
        <f t="shared" si="28"/>
        <v>19008</v>
      </c>
      <c r="AZ53" s="19">
        <f t="shared" si="28"/>
        <v>19448</v>
      </c>
      <c r="BA53" s="19">
        <f t="shared" si="28"/>
        <v>19888</v>
      </c>
      <c r="BB53" s="19">
        <f t="shared" si="28"/>
        <v>20328</v>
      </c>
      <c r="BC53" s="19">
        <f t="shared" si="28"/>
        <v>20768</v>
      </c>
      <c r="BD53" s="19">
        <f t="shared" si="28"/>
        <v>21208</v>
      </c>
      <c r="BE53" s="19">
        <f t="shared" si="28"/>
        <v>21648</v>
      </c>
      <c r="BF53" s="19">
        <f t="shared" si="28"/>
        <v>22088</v>
      </c>
      <c r="BG53" s="19">
        <f t="shared" si="28"/>
        <v>22528</v>
      </c>
      <c r="BH53" s="19">
        <f t="shared" si="28"/>
        <v>22968</v>
      </c>
      <c r="BJ53" s="19">
        <f>SUM(BJ46:BJ52)</f>
        <v>1352</v>
      </c>
      <c r="BK53" s="19">
        <f>SUM(BK46:BK52)</f>
        <v>56496</v>
      </c>
      <c r="BL53" s="19">
        <f>SUM(BL46:BL52)</f>
        <v>119856</v>
      </c>
      <c r="BM53" s="19">
        <f>SUM(BM46:BM52)</f>
        <v>183216</v>
      </c>
      <c r="BN53" s="19">
        <f>SUM(BN46:BN52)</f>
        <v>246576</v>
      </c>
    </row>
    <row r="55" spans="2:66" ht="15" customHeight="1" x14ac:dyDescent="0.45">
      <c r="B55" s="2" t="s">
        <v>67</v>
      </c>
      <c r="D55" s="23">
        <f>-$C$19</f>
        <v>-1600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v>0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5">
        <v>0</v>
      </c>
      <c r="AL55" s="15">
        <v>0</v>
      </c>
      <c r="AM55" s="15">
        <v>0</v>
      </c>
      <c r="AN55" s="15">
        <v>0</v>
      </c>
      <c r="AO55" s="15">
        <v>0</v>
      </c>
      <c r="AP55" s="15">
        <v>0</v>
      </c>
      <c r="AQ55" s="15">
        <v>0</v>
      </c>
      <c r="AR55" s="15">
        <v>0</v>
      </c>
      <c r="AS55" s="15">
        <v>0</v>
      </c>
      <c r="AT55" s="15">
        <v>0</v>
      </c>
      <c r="AU55" s="15">
        <v>0</v>
      </c>
      <c r="AV55" s="15">
        <v>0</v>
      </c>
      <c r="AW55" s="15">
        <v>0</v>
      </c>
      <c r="AX55" s="15">
        <v>0</v>
      </c>
      <c r="AY55" s="15">
        <v>0</v>
      </c>
      <c r="AZ55" s="15">
        <v>0</v>
      </c>
      <c r="BA55" s="15">
        <v>0</v>
      </c>
      <c r="BB55" s="15">
        <v>0</v>
      </c>
      <c r="BC55" s="15">
        <v>0</v>
      </c>
      <c r="BD55" s="15">
        <v>0</v>
      </c>
      <c r="BE55" s="15">
        <v>0</v>
      </c>
      <c r="BF55" s="15">
        <v>0</v>
      </c>
      <c r="BG55" s="15">
        <v>0</v>
      </c>
      <c r="BH55" s="15">
        <v>0</v>
      </c>
      <c r="BJ55" s="15">
        <f>SUMIFS($D55:$BH55,$D$26:$BH$26,BJ$24)</f>
        <v>-1600</v>
      </c>
      <c r="BK55" s="15">
        <f t="shared" ref="BK55:BN55" si="29">SUMIFS($D55:$BH55,$D$26:$BH$26,BK$24)</f>
        <v>0</v>
      </c>
      <c r="BL55" s="15">
        <f t="shared" si="29"/>
        <v>0</v>
      </c>
      <c r="BM55" s="15">
        <f t="shared" si="29"/>
        <v>0</v>
      </c>
      <c r="BN55" s="15">
        <f t="shared" si="29"/>
        <v>0</v>
      </c>
    </row>
    <row r="57" spans="2:66" ht="15" customHeight="1" x14ac:dyDescent="0.45">
      <c r="B57" s="4" t="s">
        <v>68</v>
      </c>
      <c r="C57" s="4"/>
      <c r="D57" s="19">
        <f>SUM(D55:D56)</f>
        <v>-1600</v>
      </c>
      <c r="E57" s="19">
        <f t="shared" ref="E57:BH57" si="30">SUM(E55:E56)</f>
        <v>0</v>
      </c>
      <c r="F57" s="19">
        <f t="shared" si="30"/>
        <v>0</v>
      </c>
      <c r="G57" s="19">
        <f t="shared" si="30"/>
        <v>0</v>
      </c>
      <c r="H57" s="19">
        <f t="shared" si="30"/>
        <v>0</v>
      </c>
      <c r="I57" s="19">
        <f t="shared" si="30"/>
        <v>0</v>
      </c>
      <c r="J57" s="19">
        <f t="shared" si="30"/>
        <v>0</v>
      </c>
      <c r="K57" s="19">
        <f t="shared" si="30"/>
        <v>0</v>
      </c>
      <c r="L57" s="19">
        <f t="shared" si="30"/>
        <v>0</v>
      </c>
      <c r="M57" s="19">
        <f t="shared" si="30"/>
        <v>0</v>
      </c>
      <c r="N57" s="19">
        <f t="shared" si="30"/>
        <v>0</v>
      </c>
      <c r="O57" s="19">
        <f t="shared" si="30"/>
        <v>0</v>
      </c>
      <c r="P57" s="19">
        <f t="shared" si="30"/>
        <v>0</v>
      </c>
      <c r="Q57" s="19">
        <f t="shared" si="30"/>
        <v>0</v>
      </c>
      <c r="R57" s="19">
        <f t="shared" si="30"/>
        <v>0</v>
      </c>
      <c r="S57" s="19">
        <f t="shared" si="30"/>
        <v>0</v>
      </c>
      <c r="T57" s="19">
        <f t="shared" si="30"/>
        <v>0</v>
      </c>
      <c r="U57" s="19">
        <f t="shared" si="30"/>
        <v>0</v>
      </c>
      <c r="V57" s="19">
        <f t="shared" si="30"/>
        <v>0</v>
      </c>
      <c r="W57" s="19">
        <f t="shared" si="30"/>
        <v>0</v>
      </c>
      <c r="X57" s="19">
        <f t="shared" si="30"/>
        <v>0</v>
      </c>
      <c r="Y57" s="19">
        <f t="shared" si="30"/>
        <v>0</v>
      </c>
      <c r="Z57" s="19">
        <f t="shared" si="30"/>
        <v>0</v>
      </c>
      <c r="AA57" s="19">
        <f t="shared" si="30"/>
        <v>0</v>
      </c>
      <c r="AB57" s="19">
        <f t="shared" si="30"/>
        <v>0</v>
      </c>
      <c r="AC57" s="19">
        <f t="shared" si="30"/>
        <v>0</v>
      </c>
      <c r="AD57" s="19">
        <f t="shared" si="30"/>
        <v>0</v>
      </c>
      <c r="AE57" s="19">
        <f t="shared" si="30"/>
        <v>0</v>
      </c>
      <c r="AF57" s="19">
        <f t="shared" si="30"/>
        <v>0</v>
      </c>
      <c r="AG57" s="19">
        <f t="shared" si="30"/>
        <v>0</v>
      </c>
      <c r="AH57" s="19">
        <f t="shared" si="30"/>
        <v>0</v>
      </c>
      <c r="AI57" s="19">
        <f t="shared" si="30"/>
        <v>0</v>
      </c>
      <c r="AJ57" s="19">
        <f t="shared" si="30"/>
        <v>0</v>
      </c>
      <c r="AK57" s="19">
        <f t="shared" si="30"/>
        <v>0</v>
      </c>
      <c r="AL57" s="19">
        <f t="shared" si="30"/>
        <v>0</v>
      </c>
      <c r="AM57" s="19">
        <f t="shared" si="30"/>
        <v>0</v>
      </c>
      <c r="AN57" s="19">
        <f t="shared" si="30"/>
        <v>0</v>
      </c>
      <c r="AO57" s="19">
        <f t="shared" si="30"/>
        <v>0</v>
      </c>
      <c r="AP57" s="19">
        <f t="shared" si="30"/>
        <v>0</v>
      </c>
      <c r="AQ57" s="19">
        <f t="shared" si="30"/>
        <v>0</v>
      </c>
      <c r="AR57" s="19">
        <f t="shared" si="30"/>
        <v>0</v>
      </c>
      <c r="AS57" s="19">
        <f t="shared" si="30"/>
        <v>0</v>
      </c>
      <c r="AT57" s="19">
        <f t="shared" si="30"/>
        <v>0</v>
      </c>
      <c r="AU57" s="19">
        <f t="shared" si="30"/>
        <v>0</v>
      </c>
      <c r="AV57" s="19">
        <f t="shared" si="30"/>
        <v>0</v>
      </c>
      <c r="AW57" s="19">
        <f t="shared" si="30"/>
        <v>0</v>
      </c>
      <c r="AX57" s="19">
        <f t="shared" si="30"/>
        <v>0</v>
      </c>
      <c r="AY57" s="19">
        <f t="shared" si="30"/>
        <v>0</v>
      </c>
      <c r="AZ57" s="19">
        <f t="shared" si="30"/>
        <v>0</v>
      </c>
      <c r="BA57" s="19">
        <f t="shared" si="30"/>
        <v>0</v>
      </c>
      <c r="BB57" s="19">
        <f t="shared" si="30"/>
        <v>0</v>
      </c>
      <c r="BC57" s="19">
        <f t="shared" si="30"/>
        <v>0</v>
      </c>
      <c r="BD57" s="19">
        <f t="shared" si="30"/>
        <v>0</v>
      </c>
      <c r="BE57" s="19">
        <f t="shared" si="30"/>
        <v>0</v>
      </c>
      <c r="BF57" s="19">
        <f t="shared" si="30"/>
        <v>0</v>
      </c>
      <c r="BG57" s="19">
        <f t="shared" si="30"/>
        <v>0</v>
      </c>
      <c r="BH57" s="19">
        <f t="shared" si="30"/>
        <v>0</v>
      </c>
      <c r="BJ57" s="19">
        <f t="shared" ref="BJ57:BN57" si="31">SUM(BJ55:BJ56)</f>
        <v>-1600</v>
      </c>
      <c r="BK57" s="19">
        <f t="shared" si="31"/>
        <v>0</v>
      </c>
      <c r="BL57" s="19">
        <f t="shared" si="31"/>
        <v>0</v>
      </c>
      <c r="BM57" s="19">
        <f t="shared" si="31"/>
        <v>0</v>
      </c>
      <c r="BN57" s="19">
        <f t="shared" si="31"/>
        <v>0</v>
      </c>
    </row>
    <row r="59" spans="2:66" ht="15" customHeight="1" x14ac:dyDescent="0.45">
      <c r="B59" s="20" t="s">
        <v>49</v>
      </c>
      <c r="C59" s="20"/>
      <c r="D59" s="21">
        <f>D53+D57</f>
        <v>-2712</v>
      </c>
      <c r="E59" s="21">
        <f t="shared" ref="E59:BH59" si="32">E53+E57</f>
        <v>-1232</v>
      </c>
      <c r="F59" s="21">
        <f t="shared" si="32"/>
        <v>-792</v>
      </c>
      <c r="G59" s="21">
        <f t="shared" si="32"/>
        <v>-352</v>
      </c>
      <c r="H59" s="21">
        <f t="shared" si="32"/>
        <v>88</v>
      </c>
      <c r="I59" s="21">
        <f t="shared" si="32"/>
        <v>528</v>
      </c>
      <c r="J59" s="21">
        <f t="shared" si="32"/>
        <v>968</v>
      </c>
      <c r="K59" s="21">
        <f t="shared" si="32"/>
        <v>1408</v>
      </c>
      <c r="L59" s="21">
        <f t="shared" si="32"/>
        <v>1848</v>
      </c>
      <c r="M59" s="21">
        <f t="shared" si="32"/>
        <v>2288</v>
      </c>
      <c r="N59" s="21">
        <f t="shared" si="32"/>
        <v>2728</v>
      </c>
      <c r="O59" s="21">
        <f t="shared" si="32"/>
        <v>3168</v>
      </c>
      <c r="P59" s="21">
        <f t="shared" si="32"/>
        <v>3608</v>
      </c>
      <c r="Q59" s="21">
        <f t="shared" si="32"/>
        <v>4048</v>
      </c>
      <c r="R59" s="21">
        <f t="shared" si="32"/>
        <v>4488</v>
      </c>
      <c r="S59" s="21">
        <f t="shared" si="32"/>
        <v>4928</v>
      </c>
      <c r="T59" s="21">
        <f t="shared" si="32"/>
        <v>5368</v>
      </c>
      <c r="U59" s="21">
        <f t="shared" si="32"/>
        <v>5808</v>
      </c>
      <c r="V59" s="21">
        <f t="shared" si="32"/>
        <v>6248</v>
      </c>
      <c r="W59" s="21">
        <f t="shared" si="32"/>
        <v>6688</v>
      </c>
      <c r="X59" s="21">
        <f t="shared" si="32"/>
        <v>7128</v>
      </c>
      <c r="Y59" s="21">
        <f t="shared" si="32"/>
        <v>7568</v>
      </c>
      <c r="Z59" s="21">
        <f t="shared" si="32"/>
        <v>8008</v>
      </c>
      <c r="AA59" s="21">
        <f t="shared" si="32"/>
        <v>8448</v>
      </c>
      <c r="AB59" s="21">
        <f t="shared" si="32"/>
        <v>8888</v>
      </c>
      <c r="AC59" s="21">
        <f t="shared" si="32"/>
        <v>9328</v>
      </c>
      <c r="AD59" s="21">
        <f t="shared" si="32"/>
        <v>9768</v>
      </c>
      <c r="AE59" s="21">
        <f t="shared" si="32"/>
        <v>10208</v>
      </c>
      <c r="AF59" s="21">
        <f t="shared" si="32"/>
        <v>10648</v>
      </c>
      <c r="AG59" s="21">
        <f t="shared" si="32"/>
        <v>11088</v>
      </c>
      <c r="AH59" s="21">
        <f t="shared" si="32"/>
        <v>11528</v>
      </c>
      <c r="AI59" s="21">
        <f t="shared" si="32"/>
        <v>11968</v>
      </c>
      <c r="AJ59" s="21">
        <f t="shared" si="32"/>
        <v>12408</v>
      </c>
      <c r="AK59" s="21">
        <f t="shared" si="32"/>
        <v>12848</v>
      </c>
      <c r="AL59" s="21">
        <f t="shared" si="32"/>
        <v>13288</v>
      </c>
      <c r="AM59" s="21">
        <f t="shared" si="32"/>
        <v>13728</v>
      </c>
      <c r="AN59" s="21">
        <f t="shared" si="32"/>
        <v>14168</v>
      </c>
      <c r="AO59" s="21">
        <f t="shared" si="32"/>
        <v>14608</v>
      </c>
      <c r="AP59" s="21">
        <f t="shared" si="32"/>
        <v>15048</v>
      </c>
      <c r="AQ59" s="21">
        <f t="shared" si="32"/>
        <v>15488</v>
      </c>
      <c r="AR59" s="21">
        <f t="shared" si="32"/>
        <v>15928</v>
      </c>
      <c r="AS59" s="21">
        <f t="shared" si="32"/>
        <v>16368</v>
      </c>
      <c r="AT59" s="21">
        <f t="shared" si="32"/>
        <v>16808</v>
      </c>
      <c r="AU59" s="21">
        <f t="shared" si="32"/>
        <v>17248</v>
      </c>
      <c r="AV59" s="21">
        <f t="shared" si="32"/>
        <v>17688</v>
      </c>
      <c r="AW59" s="21">
        <f t="shared" si="32"/>
        <v>18128</v>
      </c>
      <c r="AX59" s="21">
        <f t="shared" si="32"/>
        <v>18568</v>
      </c>
      <c r="AY59" s="21">
        <f t="shared" si="32"/>
        <v>19008</v>
      </c>
      <c r="AZ59" s="21">
        <f t="shared" si="32"/>
        <v>19448</v>
      </c>
      <c r="BA59" s="21">
        <f t="shared" si="32"/>
        <v>19888</v>
      </c>
      <c r="BB59" s="21">
        <f t="shared" si="32"/>
        <v>20328</v>
      </c>
      <c r="BC59" s="21">
        <f t="shared" si="32"/>
        <v>20768</v>
      </c>
      <c r="BD59" s="21">
        <f t="shared" si="32"/>
        <v>21208</v>
      </c>
      <c r="BE59" s="21">
        <f t="shared" si="32"/>
        <v>21648</v>
      </c>
      <c r="BF59" s="21">
        <f t="shared" si="32"/>
        <v>22088</v>
      </c>
      <c r="BG59" s="21">
        <f t="shared" si="32"/>
        <v>22528</v>
      </c>
      <c r="BH59" s="21">
        <f t="shared" si="32"/>
        <v>22968</v>
      </c>
      <c r="BJ59" s="21">
        <f t="shared" ref="BJ59:BN59" si="33">BJ53+BJ57</f>
        <v>-248</v>
      </c>
      <c r="BK59" s="21">
        <f t="shared" si="33"/>
        <v>56496</v>
      </c>
      <c r="BL59" s="21">
        <f t="shared" si="33"/>
        <v>119856</v>
      </c>
      <c r="BM59" s="21">
        <f t="shared" si="33"/>
        <v>183216</v>
      </c>
      <c r="BN59" s="21">
        <f t="shared" si="33"/>
        <v>246576</v>
      </c>
    </row>
    <row r="60" spans="2:66" ht="15" customHeight="1" x14ac:dyDescent="0.45">
      <c r="B60" s="20" t="s">
        <v>50</v>
      </c>
      <c r="C60" s="20"/>
      <c r="D60" s="21">
        <f>C60+D59</f>
        <v>-2712</v>
      </c>
      <c r="E60" s="21">
        <f t="shared" ref="E60:BH60" si="34">D60+E59</f>
        <v>-3944</v>
      </c>
      <c r="F60" s="21">
        <f t="shared" si="34"/>
        <v>-4736</v>
      </c>
      <c r="G60" s="21">
        <f t="shared" si="34"/>
        <v>-5088</v>
      </c>
      <c r="H60" s="21">
        <f t="shared" si="34"/>
        <v>-5000</v>
      </c>
      <c r="I60" s="21">
        <f t="shared" si="34"/>
        <v>-4472</v>
      </c>
      <c r="J60" s="21">
        <f t="shared" si="34"/>
        <v>-3504</v>
      </c>
      <c r="K60" s="21">
        <f t="shared" si="34"/>
        <v>-2096</v>
      </c>
      <c r="L60" s="21">
        <f t="shared" si="34"/>
        <v>-248</v>
      </c>
      <c r="M60" s="21">
        <f t="shared" si="34"/>
        <v>2040</v>
      </c>
      <c r="N60" s="21">
        <f t="shared" si="34"/>
        <v>4768</v>
      </c>
      <c r="O60" s="21">
        <f t="shared" si="34"/>
        <v>7936</v>
      </c>
      <c r="P60" s="21">
        <f t="shared" si="34"/>
        <v>11544</v>
      </c>
      <c r="Q60" s="21">
        <f t="shared" si="34"/>
        <v>15592</v>
      </c>
      <c r="R60" s="21">
        <f t="shared" si="34"/>
        <v>20080</v>
      </c>
      <c r="S60" s="21">
        <f t="shared" si="34"/>
        <v>25008</v>
      </c>
      <c r="T60" s="21">
        <f t="shared" si="34"/>
        <v>30376</v>
      </c>
      <c r="U60" s="21">
        <f t="shared" si="34"/>
        <v>36184</v>
      </c>
      <c r="V60" s="21">
        <f t="shared" si="34"/>
        <v>42432</v>
      </c>
      <c r="W60" s="21">
        <f t="shared" si="34"/>
        <v>49120</v>
      </c>
      <c r="X60" s="21">
        <f t="shared" si="34"/>
        <v>56248</v>
      </c>
      <c r="Y60" s="21">
        <f t="shared" si="34"/>
        <v>63816</v>
      </c>
      <c r="Z60" s="21">
        <f t="shared" si="34"/>
        <v>71824</v>
      </c>
      <c r="AA60" s="21">
        <f t="shared" si="34"/>
        <v>80272</v>
      </c>
      <c r="AB60" s="21">
        <f t="shared" si="34"/>
        <v>89160</v>
      </c>
      <c r="AC60" s="21">
        <f t="shared" si="34"/>
        <v>98488</v>
      </c>
      <c r="AD60" s="21">
        <f t="shared" si="34"/>
        <v>108256</v>
      </c>
      <c r="AE60" s="21">
        <f t="shared" si="34"/>
        <v>118464</v>
      </c>
      <c r="AF60" s="21">
        <f t="shared" si="34"/>
        <v>129112</v>
      </c>
      <c r="AG60" s="21">
        <f t="shared" si="34"/>
        <v>140200</v>
      </c>
      <c r="AH60" s="21">
        <f t="shared" si="34"/>
        <v>151728</v>
      </c>
      <c r="AI60" s="21">
        <f t="shared" si="34"/>
        <v>163696</v>
      </c>
      <c r="AJ60" s="21">
        <f t="shared" si="34"/>
        <v>176104</v>
      </c>
      <c r="AK60" s="21">
        <f t="shared" si="34"/>
        <v>188952</v>
      </c>
      <c r="AL60" s="21">
        <f t="shared" si="34"/>
        <v>202240</v>
      </c>
      <c r="AM60" s="21">
        <f t="shared" si="34"/>
        <v>215968</v>
      </c>
      <c r="AN60" s="21">
        <f t="shared" si="34"/>
        <v>230136</v>
      </c>
      <c r="AO60" s="21">
        <f t="shared" si="34"/>
        <v>244744</v>
      </c>
      <c r="AP60" s="21">
        <f t="shared" si="34"/>
        <v>259792</v>
      </c>
      <c r="AQ60" s="21">
        <f t="shared" si="34"/>
        <v>275280</v>
      </c>
      <c r="AR60" s="21">
        <f t="shared" si="34"/>
        <v>291208</v>
      </c>
      <c r="AS60" s="21">
        <f t="shared" si="34"/>
        <v>307576</v>
      </c>
      <c r="AT60" s="21">
        <f t="shared" si="34"/>
        <v>324384</v>
      </c>
      <c r="AU60" s="21">
        <f t="shared" si="34"/>
        <v>341632</v>
      </c>
      <c r="AV60" s="21">
        <f t="shared" si="34"/>
        <v>359320</v>
      </c>
      <c r="AW60" s="21">
        <f t="shared" si="34"/>
        <v>377448</v>
      </c>
      <c r="AX60" s="21">
        <f t="shared" si="34"/>
        <v>396016</v>
      </c>
      <c r="AY60" s="21">
        <f t="shared" si="34"/>
        <v>415024</v>
      </c>
      <c r="AZ60" s="21">
        <f t="shared" si="34"/>
        <v>434472</v>
      </c>
      <c r="BA60" s="21">
        <f t="shared" si="34"/>
        <v>454360</v>
      </c>
      <c r="BB60" s="21">
        <f t="shared" si="34"/>
        <v>474688</v>
      </c>
      <c r="BC60" s="21">
        <f t="shared" si="34"/>
        <v>495456</v>
      </c>
      <c r="BD60" s="21">
        <f t="shared" si="34"/>
        <v>516664</v>
      </c>
      <c r="BE60" s="21">
        <f t="shared" si="34"/>
        <v>538312</v>
      </c>
      <c r="BF60" s="21">
        <f t="shared" si="34"/>
        <v>560400</v>
      </c>
      <c r="BG60" s="21">
        <f t="shared" si="34"/>
        <v>582928</v>
      </c>
      <c r="BH60" s="21">
        <f t="shared" si="34"/>
        <v>605896</v>
      </c>
      <c r="BJ60" s="21">
        <f t="shared" ref="BJ60:BN60" si="35">BI60+BJ59</f>
        <v>-248</v>
      </c>
      <c r="BK60" s="21">
        <f t="shared" si="35"/>
        <v>56248</v>
      </c>
      <c r="BL60" s="21">
        <f t="shared" si="35"/>
        <v>176104</v>
      </c>
      <c r="BM60" s="21">
        <f t="shared" si="35"/>
        <v>359320</v>
      </c>
      <c r="BN60" s="21">
        <f t="shared" si="35"/>
        <v>605896</v>
      </c>
    </row>
    <row r="62" spans="2:66" ht="15" customHeight="1" x14ac:dyDescent="0.45">
      <c r="B62" s="20" t="s">
        <v>51</v>
      </c>
      <c r="C62" s="21">
        <f>MIN(D60:BH60)</f>
        <v>-5088</v>
      </c>
    </row>
  </sheetData>
  <printOptions horizontalCentered="1"/>
  <pageMargins left="0.31496062992125984" right="0.31496062992125984" top="0.74803149606299213" bottom="0.74803149606299213" header="0.31496062992125984" footer="0.31496062992125984"/>
  <pageSetup paperSize="9" scale="95" orientation="portrait" r:id="rId1"/>
  <headerFooter>
    <oddHeader>&amp;LAlexis Joulié&amp;CBP Cyprea Moneta&amp;RConfidentiel</oddHeader>
    <oddFooter>&amp;LHEC 2022&amp;C&amp;D&amp;R&amp;P/&amp;N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FAF21-A79A-4646-BBD4-DDA64C87D9E0}">
  <dimension ref="B2:BN75"/>
  <sheetViews>
    <sheetView showGridLines="0" zoomScaleNormal="100" zoomScaleSheetLayoutView="100" workbookViewId="0">
      <pane xSplit="3" topLeftCell="D1" activePane="topRight" state="frozen"/>
      <selection pane="topRight"/>
    </sheetView>
  </sheetViews>
  <sheetFormatPr baseColWidth="10" defaultColWidth="9.1328125" defaultRowHeight="15" customHeight="1" x14ac:dyDescent="0.45"/>
  <cols>
    <col min="1" max="1" width="2.86328125" style="2" customWidth="1"/>
    <col min="2" max="2" width="42.3984375" style="2" customWidth="1"/>
    <col min="3" max="17" width="11.3984375" style="2" customWidth="1"/>
    <col min="18" max="60" width="9.1328125" style="2"/>
    <col min="61" max="61" width="2.86328125" style="2" customWidth="1"/>
    <col min="62" max="65" width="9.1328125" style="2"/>
    <col min="66" max="66" width="9.3984375" style="2" bestFit="1" customWidth="1"/>
    <col min="67" max="16384" width="9.1328125" style="2"/>
  </cols>
  <sheetData>
    <row r="2" spans="2:4" ht="26.25" customHeight="1" x14ac:dyDescent="0.45">
      <c r="B2" s="7" t="s">
        <v>2</v>
      </c>
      <c r="C2" s="8" t="s">
        <v>3</v>
      </c>
    </row>
    <row r="4" spans="2:4" ht="15" customHeight="1" x14ac:dyDescent="0.45">
      <c r="B4" s="22" t="s">
        <v>0</v>
      </c>
    </row>
    <row r="5" spans="2:4" ht="15" customHeight="1" x14ac:dyDescent="0.45">
      <c r="B5" s="2" t="s">
        <v>4</v>
      </c>
      <c r="C5" s="5">
        <v>5</v>
      </c>
      <c r="D5" s="6" t="s">
        <v>1</v>
      </c>
    </row>
    <row r="6" spans="2:4" ht="15" customHeight="1" x14ac:dyDescent="0.45">
      <c r="B6" s="2" t="s">
        <v>5</v>
      </c>
      <c r="C6" s="5">
        <v>100</v>
      </c>
    </row>
    <row r="7" spans="2:4" ht="6" customHeight="1" x14ac:dyDescent="0.45"/>
    <row r="8" spans="2:4" ht="15" customHeight="1" x14ac:dyDescent="0.45">
      <c r="B8" s="2" t="s">
        <v>6</v>
      </c>
      <c r="C8" s="5">
        <v>100</v>
      </c>
    </row>
    <row r="9" spans="2:4" ht="15" customHeight="1" x14ac:dyDescent="0.45">
      <c r="B9" s="2" t="s">
        <v>7</v>
      </c>
      <c r="C9" s="10">
        <f>C8/1000</f>
        <v>0.1</v>
      </c>
    </row>
    <row r="10" spans="2:4" ht="15" customHeight="1" x14ac:dyDescent="0.45">
      <c r="B10" s="2" t="s">
        <v>8</v>
      </c>
      <c r="C10" s="5">
        <v>5</v>
      </c>
    </row>
    <row r="11" spans="2:4" ht="15" customHeight="1" x14ac:dyDescent="0.45">
      <c r="B11" s="4" t="s">
        <v>12</v>
      </c>
      <c r="C11" s="11">
        <f>C9*C10</f>
        <v>0.5</v>
      </c>
    </row>
    <row r="12" spans="2:4" ht="6" customHeight="1" x14ac:dyDescent="0.45"/>
    <row r="13" spans="2:4" ht="15" customHeight="1" x14ac:dyDescent="0.45">
      <c r="B13" s="2" t="s">
        <v>9</v>
      </c>
      <c r="C13" s="5">
        <v>50</v>
      </c>
    </row>
    <row r="14" spans="2:4" ht="15" customHeight="1" x14ac:dyDescent="0.45">
      <c r="B14" s="2" t="s">
        <v>10</v>
      </c>
      <c r="C14" s="10">
        <f>C13/100</f>
        <v>0.5</v>
      </c>
    </row>
    <row r="15" spans="2:4" ht="15" customHeight="1" x14ac:dyDescent="0.45">
      <c r="B15" s="2" t="s">
        <v>11</v>
      </c>
      <c r="C15" s="9">
        <v>0.2</v>
      </c>
    </row>
    <row r="16" spans="2:4" ht="15" customHeight="1" x14ac:dyDescent="0.45">
      <c r="B16" s="4" t="s">
        <v>13</v>
      </c>
      <c r="C16" s="11">
        <f>C14*C15</f>
        <v>0.1</v>
      </c>
    </row>
    <row r="17" spans="2:66" ht="6" customHeight="1" x14ac:dyDescent="0.45"/>
    <row r="18" spans="2:66" ht="15" customHeight="1" x14ac:dyDescent="0.45">
      <c r="B18" s="2" t="s">
        <v>20</v>
      </c>
      <c r="C18" s="5">
        <v>800</v>
      </c>
    </row>
    <row r="19" spans="2:66" ht="15" customHeight="1" x14ac:dyDescent="0.45">
      <c r="B19" s="2" t="s">
        <v>21</v>
      </c>
      <c r="C19" s="5">
        <v>1600</v>
      </c>
    </row>
    <row r="20" spans="2:66" ht="6" customHeight="1" x14ac:dyDescent="0.45"/>
    <row r="21" spans="2:66" ht="15" customHeight="1" x14ac:dyDescent="0.45">
      <c r="B21" s="2" t="s">
        <v>22</v>
      </c>
      <c r="C21" s="5">
        <v>200</v>
      </c>
    </row>
    <row r="22" spans="2:66" ht="15" customHeight="1" x14ac:dyDescent="0.45">
      <c r="B22" s="2" t="s">
        <v>23</v>
      </c>
      <c r="C22" s="12">
        <v>0.2</v>
      </c>
    </row>
    <row r="24" spans="2:66" ht="15" customHeight="1" x14ac:dyDescent="0.45">
      <c r="B24" s="13" t="s">
        <v>25</v>
      </c>
      <c r="C24" s="13"/>
      <c r="D24" s="1">
        <v>45017</v>
      </c>
      <c r="E24" s="14">
        <f>EDATE(D24,1)</f>
        <v>45047</v>
      </c>
      <c r="F24" s="14">
        <f t="shared" ref="F24:BH24" si="0">EDATE(E24,1)</f>
        <v>45078</v>
      </c>
      <c r="G24" s="14">
        <f t="shared" si="0"/>
        <v>45108</v>
      </c>
      <c r="H24" s="14">
        <f t="shared" si="0"/>
        <v>45139</v>
      </c>
      <c r="I24" s="14">
        <f t="shared" si="0"/>
        <v>45170</v>
      </c>
      <c r="J24" s="14">
        <f t="shared" si="0"/>
        <v>45200</v>
      </c>
      <c r="K24" s="14">
        <f t="shared" si="0"/>
        <v>45231</v>
      </c>
      <c r="L24" s="14">
        <f t="shared" si="0"/>
        <v>45261</v>
      </c>
      <c r="M24" s="14">
        <f t="shared" si="0"/>
        <v>45292</v>
      </c>
      <c r="N24" s="14">
        <f t="shared" si="0"/>
        <v>45323</v>
      </c>
      <c r="O24" s="14">
        <f t="shared" si="0"/>
        <v>45352</v>
      </c>
      <c r="P24" s="14">
        <f t="shared" si="0"/>
        <v>45383</v>
      </c>
      <c r="Q24" s="14">
        <f t="shared" si="0"/>
        <v>45413</v>
      </c>
      <c r="R24" s="14">
        <f t="shared" si="0"/>
        <v>45444</v>
      </c>
      <c r="S24" s="14">
        <f t="shared" si="0"/>
        <v>45474</v>
      </c>
      <c r="T24" s="14">
        <f t="shared" si="0"/>
        <v>45505</v>
      </c>
      <c r="U24" s="14">
        <f t="shared" si="0"/>
        <v>45536</v>
      </c>
      <c r="V24" s="14">
        <f t="shared" si="0"/>
        <v>45566</v>
      </c>
      <c r="W24" s="14">
        <f t="shared" si="0"/>
        <v>45597</v>
      </c>
      <c r="X24" s="14">
        <f t="shared" si="0"/>
        <v>45627</v>
      </c>
      <c r="Y24" s="14">
        <f t="shared" si="0"/>
        <v>45658</v>
      </c>
      <c r="Z24" s="14">
        <f t="shared" si="0"/>
        <v>45689</v>
      </c>
      <c r="AA24" s="14">
        <f t="shared" si="0"/>
        <v>45717</v>
      </c>
      <c r="AB24" s="14">
        <f t="shared" si="0"/>
        <v>45748</v>
      </c>
      <c r="AC24" s="14">
        <f t="shared" si="0"/>
        <v>45778</v>
      </c>
      <c r="AD24" s="14">
        <f t="shared" si="0"/>
        <v>45809</v>
      </c>
      <c r="AE24" s="14">
        <f t="shared" si="0"/>
        <v>45839</v>
      </c>
      <c r="AF24" s="14">
        <f t="shared" si="0"/>
        <v>45870</v>
      </c>
      <c r="AG24" s="14">
        <f t="shared" si="0"/>
        <v>45901</v>
      </c>
      <c r="AH24" s="14">
        <f t="shared" si="0"/>
        <v>45931</v>
      </c>
      <c r="AI24" s="14">
        <f t="shared" si="0"/>
        <v>45962</v>
      </c>
      <c r="AJ24" s="14">
        <f t="shared" si="0"/>
        <v>45992</v>
      </c>
      <c r="AK24" s="14">
        <f t="shared" si="0"/>
        <v>46023</v>
      </c>
      <c r="AL24" s="14">
        <f t="shared" si="0"/>
        <v>46054</v>
      </c>
      <c r="AM24" s="14">
        <f t="shared" si="0"/>
        <v>46082</v>
      </c>
      <c r="AN24" s="14">
        <f t="shared" si="0"/>
        <v>46113</v>
      </c>
      <c r="AO24" s="14">
        <f t="shared" si="0"/>
        <v>46143</v>
      </c>
      <c r="AP24" s="14">
        <f t="shared" si="0"/>
        <v>46174</v>
      </c>
      <c r="AQ24" s="14">
        <f t="shared" si="0"/>
        <v>46204</v>
      </c>
      <c r="AR24" s="14">
        <f t="shared" si="0"/>
        <v>46235</v>
      </c>
      <c r="AS24" s="14">
        <f t="shared" si="0"/>
        <v>46266</v>
      </c>
      <c r="AT24" s="14">
        <f t="shared" si="0"/>
        <v>46296</v>
      </c>
      <c r="AU24" s="14">
        <f t="shared" si="0"/>
        <v>46327</v>
      </c>
      <c r="AV24" s="14">
        <f t="shared" si="0"/>
        <v>46357</v>
      </c>
      <c r="AW24" s="14">
        <f t="shared" si="0"/>
        <v>46388</v>
      </c>
      <c r="AX24" s="14">
        <f t="shared" si="0"/>
        <v>46419</v>
      </c>
      <c r="AY24" s="14">
        <f t="shared" si="0"/>
        <v>46447</v>
      </c>
      <c r="AZ24" s="14">
        <f t="shared" si="0"/>
        <v>46478</v>
      </c>
      <c r="BA24" s="14">
        <f t="shared" si="0"/>
        <v>46508</v>
      </c>
      <c r="BB24" s="14">
        <f t="shared" si="0"/>
        <v>46539</v>
      </c>
      <c r="BC24" s="14">
        <f t="shared" si="0"/>
        <v>46569</v>
      </c>
      <c r="BD24" s="14">
        <f t="shared" si="0"/>
        <v>46600</v>
      </c>
      <c r="BE24" s="14">
        <f t="shared" si="0"/>
        <v>46631</v>
      </c>
      <c r="BF24" s="14">
        <f t="shared" si="0"/>
        <v>46661</v>
      </c>
      <c r="BG24" s="14">
        <f t="shared" si="0"/>
        <v>46692</v>
      </c>
      <c r="BH24" s="14">
        <f t="shared" si="0"/>
        <v>46722</v>
      </c>
      <c r="BJ24" s="24">
        <f>YEAR($D$24)</f>
        <v>2023</v>
      </c>
      <c r="BK24" s="13">
        <f>BJ24+1</f>
        <v>2024</v>
      </c>
      <c r="BL24" s="13">
        <f t="shared" ref="BL24:BN24" si="1">BK24+1</f>
        <v>2025</v>
      </c>
      <c r="BM24" s="13">
        <f t="shared" si="1"/>
        <v>2026</v>
      </c>
      <c r="BN24" s="13">
        <f t="shared" si="1"/>
        <v>2027</v>
      </c>
    </row>
    <row r="26" spans="2:66" ht="15" customHeight="1" x14ac:dyDescent="0.45">
      <c r="B26" s="3" t="s">
        <v>73</v>
      </c>
      <c r="D26" s="3">
        <f>YEAR(D24)</f>
        <v>2023</v>
      </c>
      <c r="E26" s="3">
        <f t="shared" ref="E26:BH26" si="2">YEAR(E24)</f>
        <v>2023</v>
      </c>
      <c r="F26" s="3">
        <f t="shared" si="2"/>
        <v>2023</v>
      </c>
      <c r="G26" s="3">
        <f t="shared" si="2"/>
        <v>2023</v>
      </c>
      <c r="H26" s="3">
        <f t="shared" si="2"/>
        <v>2023</v>
      </c>
      <c r="I26" s="3">
        <f t="shared" si="2"/>
        <v>2023</v>
      </c>
      <c r="J26" s="3">
        <f t="shared" si="2"/>
        <v>2023</v>
      </c>
      <c r="K26" s="3">
        <f t="shared" si="2"/>
        <v>2023</v>
      </c>
      <c r="L26" s="3">
        <f t="shared" si="2"/>
        <v>2023</v>
      </c>
      <c r="M26" s="3">
        <f t="shared" si="2"/>
        <v>2024</v>
      </c>
      <c r="N26" s="3">
        <f t="shared" si="2"/>
        <v>2024</v>
      </c>
      <c r="O26" s="3">
        <f t="shared" si="2"/>
        <v>2024</v>
      </c>
      <c r="P26" s="3">
        <f t="shared" si="2"/>
        <v>2024</v>
      </c>
      <c r="Q26" s="3">
        <f t="shared" si="2"/>
        <v>2024</v>
      </c>
      <c r="R26" s="3">
        <f t="shared" si="2"/>
        <v>2024</v>
      </c>
      <c r="S26" s="3">
        <f t="shared" si="2"/>
        <v>2024</v>
      </c>
      <c r="T26" s="3">
        <f t="shared" si="2"/>
        <v>2024</v>
      </c>
      <c r="U26" s="3">
        <f t="shared" si="2"/>
        <v>2024</v>
      </c>
      <c r="V26" s="3">
        <f t="shared" si="2"/>
        <v>2024</v>
      </c>
      <c r="W26" s="3">
        <f t="shared" si="2"/>
        <v>2024</v>
      </c>
      <c r="X26" s="3">
        <f t="shared" si="2"/>
        <v>2024</v>
      </c>
      <c r="Y26" s="3">
        <f t="shared" si="2"/>
        <v>2025</v>
      </c>
      <c r="Z26" s="3">
        <f t="shared" si="2"/>
        <v>2025</v>
      </c>
      <c r="AA26" s="3">
        <f t="shared" si="2"/>
        <v>2025</v>
      </c>
      <c r="AB26" s="3">
        <f t="shared" si="2"/>
        <v>2025</v>
      </c>
      <c r="AC26" s="3">
        <f t="shared" si="2"/>
        <v>2025</v>
      </c>
      <c r="AD26" s="3">
        <f t="shared" si="2"/>
        <v>2025</v>
      </c>
      <c r="AE26" s="3">
        <f t="shared" si="2"/>
        <v>2025</v>
      </c>
      <c r="AF26" s="3">
        <f t="shared" si="2"/>
        <v>2025</v>
      </c>
      <c r="AG26" s="3">
        <f t="shared" si="2"/>
        <v>2025</v>
      </c>
      <c r="AH26" s="3">
        <f t="shared" si="2"/>
        <v>2025</v>
      </c>
      <c r="AI26" s="3">
        <f t="shared" si="2"/>
        <v>2025</v>
      </c>
      <c r="AJ26" s="3">
        <f t="shared" si="2"/>
        <v>2025</v>
      </c>
      <c r="AK26" s="3">
        <f t="shared" si="2"/>
        <v>2026</v>
      </c>
      <c r="AL26" s="3">
        <f t="shared" si="2"/>
        <v>2026</v>
      </c>
      <c r="AM26" s="3">
        <f t="shared" si="2"/>
        <v>2026</v>
      </c>
      <c r="AN26" s="3">
        <f t="shared" si="2"/>
        <v>2026</v>
      </c>
      <c r="AO26" s="3">
        <f t="shared" si="2"/>
        <v>2026</v>
      </c>
      <c r="AP26" s="3">
        <f t="shared" si="2"/>
        <v>2026</v>
      </c>
      <c r="AQ26" s="3">
        <f t="shared" si="2"/>
        <v>2026</v>
      </c>
      <c r="AR26" s="3">
        <f t="shared" si="2"/>
        <v>2026</v>
      </c>
      <c r="AS26" s="3">
        <f t="shared" si="2"/>
        <v>2026</v>
      </c>
      <c r="AT26" s="3">
        <f t="shared" si="2"/>
        <v>2026</v>
      </c>
      <c r="AU26" s="3">
        <f t="shared" si="2"/>
        <v>2026</v>
      </c>
      <c r="AV26" s="3">
        <f t="shared" si="2"/>
        <v>2026</v>
      </c>
      <c r="AW26" s="3">
        <f t="shared" si="2"/>
        <v>2027</v>
      </c>
      <c r="AX26" s="3">
        <f t="shared" si="2"/>
        <v>2027</v>
      </c>
      <c r="AY26" s="3">
        <f t="shared" si="2"/>
        <v>2027</v>
      </c>
      <c r="AZ26" s="3">
        <f t="shared" si="2"/>
        <v>2027</v>
      </c>
      <c r="BA26" s="3">
        <f t="shared" si="2"/>
        <v>2027</v>
      </c>
      <c r="BB26" s="3">
        <f t="shared" si="2"/>
        <v>2027</v>
      </c>
      <c r="BC26" s="3">
        <f t="shared" si="2"/>
        <v>2027</v>
      </c>
      <c r="BD26" s="3">
        <f t="shared" si="2"/>
        <v>2027</v>
      </c>
      <c r="BE26" s="3">
        <f t="shared" si="2"/>
        <v>2027</v>
      </c>
      <c r="BF26" s="3">
        <f t="shared" si="2"/>
        <v>2027</v>
      </c>
      <c r="BG26" s="3">
        <f t="shared" si="2"/>
        <v>2027</v>
      </c>
      <c r="BH26" s="3">
        <f t="shared" si="2"/>
        <v>2027</v>
      </c>
      <c r="BJ26" s="3"/>
      <c r="BK26" s="3"/>
      <c r="BL26" s="3"/>
      <c r="BM26" s="3"/>
      <c r="BN26" s="3"/>
    </row>
    <row r="27" spans="2:66" ht="15" customHeight="1" x14ac:dyDescent="0.45">
      <c r="B27" s="3" t="s">
        <v>28</v>
      </c>
      <c r="D27" s="16">
        <f>MONTH(D24)</f>
        <v>4</v>
      </c>
      <c r="E27" s="16">
        <f t="shared" ref="E27:BH27" si="3">MONTH(E24)</f>
        <v>5</v>
      </c>
      <c r="F27" s="16">
        <f t="shared" si="3"/>
        <v>6</v>
      </c>
      <c r="G27" s="16">
        <f t="shared" si="3"/>
        <v>7</v>
      </c>
      <c r="H27" s="16">
        <f t="shared" si="3"/>
        <v>8</v>
      </c>
      <c r="I27" s="16">
        <f t="shared" si="3"/>
        <v>9</v>
      </c>
      <c r="J27" s="16">
        <f t="shared" si="3"/>
        <v>10</v>
      </c>
      <c r="K27" s="16">
        <f t="shared" si="3"/>
        <v>11</v>
      </c>
      <c r="L27" s="16">
        <f t="shared" si="3"/>
        <v>12</v>
      </c>
      <c r="M27" s="16">
        <f t="shared" si="3"/>
        <v>1</v>
      </c>
      <c r="N27" s="16">
        <f t="shared" si="3"/>
        <v>2</v>
      </c>
      <c r="O27" s="16">
        <f t="shared" si="3"/>
        <v>3</v>
      </c>
      <c r="P27" s="16">
        <f t="shared" si="3"/>
        <v>4</v>
      </c>
      <c r="Q27" s="16">
        <f t="shared" si="3"/>
        <v>5</v>
      </c>
      <c r="R27" s="16">
        <f t="shared" si="3"/>
        <v>6</v>
      </c>
      <c r="S27" s="16">
        <f t="shared" si="3"/>
        <v>7</v>
      </c>
      <c r="T27" s="16">
        <f t="shared" si="3"/>
        <v>8</v>
      </c>
      <c r="U27" s="16">
        <f t="shared" si="3"/>
        <v>9</v>
      </c>
      <c r="V27" s="16">
        <f t="shared" si="3"/>
        <v>10</v>
      </c>
      <c r="W27" s="16">
        <f t="shared" si="3"/>
        <v>11</v>
      </c>
      <c r="X27" s="16">
        <f t="shared" si="3"/>
        <v>12</v>
      </c>
      <c r="Y27" s="16">
        <f t="shared" si="3"/>
        <v>1</v>
      </c>
      <c r="Z27" s="16">
        <f t="shared" si="3"/>
        <v>2</v>
      </c>
      <c r="AA27" s="16">
        <f t="shared" si="3"/>
        <v>3</v>
      </c>
      <c r="AB27" s="16">
        <f t="shared" si="3"/>
        <v>4</v>
      </c>
      <c r="AC27" s="16">
        <f t="shared" si="3"/>
        <v>5</v>
      </c>
      <c r="AD27" s="16">
        <f t="shared" si="3"/>
        <v>6</v>
      </c>
      <c r="AE27" s="16">
        <f t="shared" si="3"/>
        <v>7</v>
      </c>
      <c r="AF27" s="16">
        <f t="shared" si="3"/>
        <v>8</v>
      </c>
      <c r="AG27" s="16">
        <f t="shared" si="3"/>
        <v>9</v>
      </c>
      <c r="AH27" s="16">
        <f t="shared" si="3"/>
        <v>10</v>
      </c>
      <c r="AI27" s="16">
        <f t="shared" si="3"/>
        <v>11</v>
      </c>
      <c r="AJ27" s="16">
        <f t="shared" si="3"/>
        <v>12</v>
      </c>
      <c r="AK27" s="16">
        <f t="shared" si="3"/>
        <v>1</v>
      </c>
      <c r="AL27" s="16">
        <f t="shared" si="3"/>
        <v>2</v>
      </c>
      <c r="AM27" s="16">
        <f t="shared" si="3"/>
        <v>3</v>
      </c>
      <c r="AN27" s="16">
        <f t="shared" si="3"/>
        <v>4</v>
      </c>
      <c r="AO27" s="16">
        <f t="shared" si="3"/>
        <v>5</v>
      </c>
      <c r="AP27" s="16">
        <f t="shared" si="3"/>
        <v>6</v>
      </c>
      <c r="AQ27" s="16">
        <f t="shared" si="3"/>
        <v>7</v>
      </c>
      <c r="AR27" s="16">
        <f t="shared" si="3"/>
        <v>8</v>
      </c>
      <c r="AS27" s="16">
        <f t="shared" si="3"/>
        <v>9</v>
      </c>
      <c r="AT27" s="16">
        <f t="shared" si="3"/>
        <v>10</v>
      </c>
      <c r="AU27" s="16">
        <f t="shared" si="3"/>
        <v>11</v>
      </c>
      <c r="AV27" s="16">
        <f t="shared" si="3"/>
        <v>12</v>
      </c>
      <c r="AW27" s="16">
        <f t="shared" si="3"/>
        <v>1</v>
      </c>
      <c r="AX27" s="16">
        <f t="shared" si="3"/>
        <v>2</v>
      </c>
      <c r="AY27" s="16">
        <f t="shared" si="3"/>
        <v>3</v>
      </c>
      <c r="AZ27" s="16">
        <f t="shared" si="3"/>
        <v>4</v>
      </c>
      <c r="BA27" s="16">
        <f t="shared" si="3"/>
        <v>5</v>
      </c>
      <c r="BB27" s="16">
        <f>MONTH(BB24)</f>
        <v>6</v>
      </c>
      <c r="BC27" s="16">
        <f t="shared" si="3"/>
        <v>7</v>
      </c>
      <c r="BD27" s="16">
        <f t="shared" si="3"/>
        <v>8</v>
      </c>
      <c r="BE27" s="16">
        <f t="shared" si="3"/>
        <v>9</v>
      </c>
      <c r="BF27" s="16">
        <f t="shared" si="3"/>
        <v>10</v>
      </c>
      <c r="BG27" s="16">
        <f t="shared" si="3"/>
        <v>11</v>
      </c>
      <c r="BH27" s="16">
        <f t="shared" si="3"/>
        <v>12</v>
      </c>
      <c r="BJ27" s="16"/>
      <c r="BK27" s="16"/>
      <c r="BL27" s="16"/>
      <c r="BM27" s="16"/>
      <c r="BN27" s="16"/>
    </row>
    <row r="28" spans="2:66" ht="15" customHeight="1" x14ac:dyDescent="0.45">
      <c r="B28" s="3" t="s">
        <v>29</v>
      </c>
      <c r="D28" s="16">
        <f>MOD(D27,3)</f>
        <v>1</v>
      </c>
      <c r="E28" s="16">
        <f t="shared" ref="E28:BH28" si="4">MOD(E27,3)</f>
        <v>2</v>
      </c>
      <c r="F28" s="16">
        <f t="shared" si="4"/>
        <v>0</v>
      </c>
      <c r="G28" s="16">
        <f t="shared" si="4"/>
        <v>1</v>
      </c>
      <c r="H28" s="16">
        <f t="shared" si="4"/>
        <v>2</v>
      </c>
      <c r="I28" s="16">
        <f t="shared" si="4"/>
        <v>0</v>
      </c>
      <c r="J28" s="16">
        <f t="shared" si="4"/>
        <v>1</v>
      </c>
      <c r="K28" s="16">
        <f t="shared" si="4"/>
        <v>2</v>
      </c>
      <c r="L28" s="16">
        <f t="shared" si="4"/>
        <v>0</v>
      </c>
      <c r="M28" s="16">
        <f t="shared" si="4"/>
        <v>1</v>
      </c>
      <c r="N28" s="16">
        <f t="shared" si="4"/>
        <v>2</v>
      </c>
      <c r="O28" s="16">
        <f t="shared" si="4"/>
        <v>0</v>
      </c>
      <c r="P28" s="16">
        <f t="shared" si="4"/>
        <v>1</v>
      </c>
      <c r="Q28" s="16">
        <f t="shared" si="4"/>
        <v>2</v>
      </c>
      <c r="R28" s="16">
        <f t="shared" si="4"/>
        <v>0</v>
      </c>
      <c r="S28" s="16">
        <f t="shared" si="4"/>
        <v>1</v>
      </c>
      <c r="T28" s="16">
        <f t="shared" si="4"/>
        <v>2</v>
      </c>
      <c r="U28" s="16">
        <f t="shared" si="4"/>
        <v>0</v>
      </c>
      <c r="V28" s="16">
        <f t="shared" si="4"/>
        <v>1</v>
      </c>
      <c r="W28" s="16">
        <f t="shared" si="4"/>
        <v>2</v>
      </c>
      <c r="X28" s="16">
        <f t="shared" si="4"/>
        <v>0</v>
      </c>
      <c r="Y28" s="16">
        <f t="shared" si="4"/>
        <v>1</v>
      </c>
      <c r="Z28" s="16">
        <f t="shared" si="4"/>
        <v>2</v>
      </c>
      <c r="AA28" s="16">
        <f t="shared" si="4"/>
        <v>0</v>
      </c>
      <c r="AB28" s="16">
        <f t="shared" si="4"/>
        <v>1</v>
      </c>
      <c r="AC28" s="16">
        <f t="shared" si="4"/>
        <v>2</v>
      </c>
      <c r="AD28" s="16">
        <f t="shared" si="4"/>
        <v>0</v>
      </c>
      <c r="AE28" s="16">
        <f t="shared" si="4"/>
        <v>1</v>
      </c>
      <c r="AF28" s="16">
        <f t="shared" si="4"/>
        <v>2</v>
      </c>
      <c r="AG28" s="16">
        <f t="shared" si="4"/>
        <v>0</v>
      </c>
      <c r="AH28" s="16">
        <f t="shared" si="4"/>
        <v>1</v>
      </c>
      <c r="AI28" s="16">
        <f t="shared" si="4"/>
        <v>2</v>
      </c>
      <c r="AJ28" s="16">
        <f t="shared" si="4"/>
        <v>0</v>
      </c>
      <c r="AK28" s="16">
        <f t="shared" si="4"/>
        <v>1</v>
      </c>
      <c r="AL28" s="16">
        <f t="shared" si="4"/>
        <v>2</v>
      </c>
      <c r="AM28" s="16">
        <f t="shared" si="4"/>
        <v>0</v>
      </c>
      <c r="AN28" s="16">
        <f t="shared" si="4"/>
        <v>1</v>
      </c>
      <c r="AO28" s="16">
        <f t="shared" si="4"/>
        <v>2</v>
      </c>
      <c r="AP28" s="16">
        <f t="shared" si="4"/>
        <v>0</v>
      </c>
      <c r="AQ28" s="16">
        <f t="shared" si="4"/>
        <v>1</v>
      </c>
      <c r="AR28" s="16">
        <f t="shared" si="4"/>
        <v>2</v>
      </c>
      <c r="AS28" s="16">
        <f t="shared" si="4"/>
        <v>0</v>
      </c>
      <c r="AT28" s="16">
        <f t="shared" si="4"/>
        <v>1</v>
      </c>
      <c r="AU28" s="16">
        <f t="shared" si="4"/>
        <v>2</v>
      </c>
      <c r="AV28" s="16">
        <f t="shared" si="4"/>
        <v>0</v>
      </c>
      <c r="AW28" s="16">
        <f t="shared" si="4"/>
        <v>1</v>
      </c>
      <c r="AX28" s="16">
        <f t="shared" si="4"/>
        <v>2</v>
      </c>
      <c r="AY28" s="16">
        <f t="shared" si="4"/>
        <v>0</v>
      </c>
      <c r="AZ28" s="16">
        <f t="shared" si="4"/>
        <v>1</v>
      </c>
      <c r="BA28" s="16">
        <f t="shared" si="4"/>
        <v>2</v>
      </c>
      <c r="BB28" s="16">
        <f t="shared" si="4"/>
        <v>0</v>
      </c>
      <c r="BC28" s="16">
        <f t="shared" si="4"/>
        <v>1</v>
      </c>
      <c r="BD28" s="16">
        <f t="shared" si="4"/>
        <v>2</v>
      </c>
      <c r="BE28" s="16">
        <f t="shared" si="4"/>
        <v>0</v>
      </c>
      <c r="BF28" s="16">
        <f t="shared" si="4"/>
        <v>1</v>
      </c>
      <c r="BG28" s="16">
        <f t="shared" si="4"/>
        <v>2</v>
      </c>
      <c r="BH28" s="16">
        <f t="shared" si="4"/>
        <v>0</v>
      </c>
      <c r="BJ28" s="16"/>
      <c r="BK28" s="16"/>
      <c r="BL28" s="16"/>
      <c r="BM28" s="16"/>
      <c r="BN28" s="16"/>
    </row>
    <row r="30" spans="2:66" ht="15" customHeight="1" x14ac:dyDescent="0.45">
      <c r="B30" s="2" t="s">
        <v>26</v>
      </c>
      <c r="D30" s="15">
        <f>C30+$C$6</f>
        <v>100</v>
      </c>
      <c r="E30" s="15">
        <f t="shared" ref="E30:BH30" si="5">D30+$C$6</f>
        <v>200</v>
      </c>
      <c r="F30" s="15">
        <f t="shared" si="5"/>
        <v>300</v>
      </c>
      <c r="G30" s="15">
        <f t="shared" si="5"/>
        <v>400</v>
      </c>
      <c r="H30" s="15">
        <f t="shared" si="5"/>
        <v>500</v>
      </c>
      <c r="I30" s="15">
        <f t="shared" si="5"/>
        <v>600</v>
      </c>
      <c r="J30" s="15">
        <f t="shared" si="5"/>
        <v>700</v>
      </c>
      <c r="K30" s="15">
        <f t="shared" si="5"/>
        <v>800</v>
      </c>
      <c r="L30" s="15">
        <f t="shared" si="5"/>
        <v>900</v>
      </c>
      <c r="M30" s="15">
        <f t="shared" si="5"/>
        <v>1000</v>
      </c>
      <c r="N30" s="15">
        <f t="shared" si="5"/>
        <v>1100</v>
      </c>
      <c r="O30" s="15">
        <f t="shared" si="5"/>
        <v>1200</v>
      </c>
      <c r="P30" s="15">
        <f t="shared" si="5"/>
        <v>1300</v>
      </c>
      <c r="Q30" s="15">
        <f t="shared" si="5"/>
        <v>1400</v>
      </c>
      <c r="R30" s="15">
        <f t="shared" si="5"/>
        <v>1500</v>
      </c>
      <c r="S30" s="15">
        <f t="shared" si="5"/>
        <v>1600</v>
      </c>
      <c r="T30" s="15">
        <f t="shared" si="5"/>
        <v>1700</v>
      </c>
      <c r="U30" s="15">
        <f t="shared" si="5"/>
        <v>1800</v>
      </c>
      <c r="V30" s="15">
        <f t="shared" si="5"/>
        <v>1900</v>
      </c>
      <c r="W30" s="15">
        <f t="shared" si="5"/>
        <v>2000</v>
      </c>
      <c r="X30" s="15">
        <f t="shared" si="5"/>
        <v>2100</v>
      </c>
      <c r="Y30" s="15">
        <f t="shared" si="5"/>
        <v>2200</v>
      </c>
      <c r="Z30" s="15">
        <f t="shared" si="5"/>
        <v>2300</v>
      </c>
      <c r="AA30" s="15">
        <f t="shared" si="5"/>
        <v>2400</v>
      </c>
      <c r="AB30" s="15">
        <f t="shared" si="5"/>
        <v>2500</v>
      </c>
      <c r="AC30" s="15">
        <f t="shared" si="5"/>
        <v>2600</v>
      </c>
      <c r="AD30" s="15">
        <f t="shared" si="5"/>
        <v>2700</v>
      </c>
      <c r="AE30" s="15">
        <f t="shared" si="5"/>
        <v>2800</v>
      </c>
      <c r="AF30" s="15">
        <f t="shared" si="5"/>
        <v>2900</v>
      </c>
      <c r="AG30" s="15">
        <f t="shared" si="5"/>
        <v>3000</v>
      </c>
      <c r="AH30" s="15">
        <f t="shared" si="5"/>
        <v>3100</v>
      </c>
      <c r="AI30" s="15">
        <f t="shared" si="5"/>
        <v>3200</v>
      </c>
      <c r="AJ30" s="15">
        <f t="shared" si="5"/>
        <v>3300</v>
      </c>
      <c r="AK30" s="15">
        <f t="shared" si="5"/>
        <v>3400</v>
      </c>
      <c r="AL30" s="15">
        <f t="shared" si="5"/>
        <v>3500</v>
      </c>
      <c r="AM30" s="15">
        <f t="shared" si="5"/>
        <v>3600</v>
      </c>
      <c r="AN30" s="15">
        <f t="shared" si="5"/>
        <v>3700</v>
      </c>
      <c r="AO30" s="15">
        <f t="shared" si="5"/>
        <v>3800</v>
      </c>
      <c r="AP30" s="15">
        <f t="shared" si="5"/>
        <v>3900</v>
      </c>
      <c r="AQ30" s="15">
        <f t="shared" si="5"/>
        <v>4000</v>
      </c>
      <c r="AR30" s="15">
        <f t="shared" si="5"/>
        <v>4100</v>
      </c>
      <c r="AS30" s="15">
        <f t="shared" si="5"/>
        <v>4200</v>
      </c>
      <c r="AT30" s="15">
        <f t="shared" si="5"/>
        <v>4300</v>
      </c>
      <c r="AU30" s="15">
        <f t="shared" si="5"/>
        <v>4400</v>
      </c>
      <c r="AV30" s="15">
        <f t="shared" si="5"/>
        <v>4500</v>
      </c>
      <c r="AW30" s="15">
        <f t="shared" si="5"/>
        <v>4600</v>
      </c>
      <c r="AX30" s="15">
        <f t="shared" si="5"/>
        <v>4700</v>
      </c>
      <c r="AY30" s="15">
        <f t="shared" si="5"/>
        <v>4800</v>
      </c>
      <c r="AZ30" s="15">
        <f t="shared" si="5"/>
        <v>4900</v>
      </c>
      <c r="BA30" s="15">
        <f t="shared" si="5"/>
        <v>5000</v>
      </c>
      <c r="BB30" s="15">
        <f t="shared" si="5"/>
        <v>5100</v>
      </c>
      <c r="BC30" s="15">
        <f t="shared" si="5"/>
        <v>5200</v>
      </c>
      <c r="BD30" s="15">
        <f t="shared" si="5"/>
        <v>5300</v>
      </c>
      <c r="BE30" s="15">
        <f t="shared" si="5"/>
        <v>5400</v>
      </c>
      <c r="BF30" s="15">
        <f t="shared" si="5"/>
        <v>5500</v>
      </c>
      <c r="BG30" s="15">
        <f t="shared" si="5"/>
        <v>5600</v>
      </c>
      <c r="BH30" s="15">
        <f t="shared" si="5"/>
        <v>5700</v>
      </c>
      <c r="BJ30" s="15">
        <f>SUMIFS($D30:$BH30,$D$26:$BH$26,BJ$24)</f>
        <v>4500</v>
      </c>
      <c r="BK30" s="15">
        <f t="shared" ref="BK30:BN30" si="6">SUMIFS($D30:$BH30,$D$26:$BH$26,BK$24)</f>
        <v>18600</v>
      </c>
      <c r="BL30" s="15">
        <f t="shared" si="6"/>
        <v>33000</v>
      </c>
      <c r="BM30" s="15">
        <f t="shared" si="6"/>
        <v>47400</v>
      </c>
      <c r="BN30" s="15">
        <f t="shared" si="6"/>
        <v>61800</v>
      </c>
    </row>
    <row r="32" spans="2:66" ht="15" customHeight="1" x14ac:dyDescent="0.45">
      <c r="B32" s="13" t="s">
        <v>30</v>
      </c>
      <c r="C32" s="13"/>
      <c r="D32" s="14">
        <f>D$24</f>
        <v>45017</v>
      </c>
      <c r="E32" s="14">
        <f t="shared" ref="E32:BN32" si="7">E$24</f>
        <v>45047</v>
      </c>
      <c r="F32" s="14">
        <f t="shared" si="7"/>
        <v>45078</v>
      </c>
      <c r="G32" s="14">
        <f t="shared" si="7"/>
        <v>45108</v>
      </c>
      <c r="H32" s="14">
        <f t="shared" si="7"/>
        <v>45139</v>
      </c>
      <c r="I32" s="14">
        <f t="shared" si="7"/>
        <v>45170</v>
      </c>
      <c r="J32" s="14">
        <f t="shared" si="7"/>
        <v>45200</v>
      </c>
      <c r="K32" s="14">
        <f t="shared" si="7"/>
        <v>45231</v>
      </c>
      <c r="L32" s="14">
        <f t="shared" si="7"/>
        <v>45261</v>
      </c>
      <c r="M32" s="14">
        <f t="shared" si="7"/>
        <v>45292</v>
      </c>
      <c r="N32" s="14">
        <f t="shared" si="7"/>
        <v>45323</v>
      </c>
      <c r="O32" s="14">
        <f t="shared" si="7"/>
        <v>45352</v>
      </c>
      <c r="P32" s="14">
        <f t="shared" si="7"/>
        <v>45383</v>
      </c>
      <c r="Q32" s="14">
        <f t="shared" si="7"/>
        <v>45413</v>
      </c>
      <c r="R32" s="14">
        <f t="shared" si="7"/>
        <v>45444</v>
      </c>
      <c r="S32" s="14">
        <f t="shared" si="7"/>
        <v>45474</v>
      </c>
      <c r="T32" s="14">
        <f t="shared" si="7"/>
        <v>45505</v>
      </c>
      <c r="U32" s="14">
        <f t="shared" si="7"/>
        <v>45536</v>
      </c>
      <c r="V32" s="14">
        <f t="shared" si="7"/>
        <v>45566</v>
      </c>
      <c r="W32" s="14">
        <f t="shared" si="7"/>
        <v>45597</v>
      </c>
      <c r="X32" s="14">
        <f t="shared" si="7"/>
        <v>45627</v>
      </c>
      <c r="Y32" s="14">
        <f t="shared" si="7"/>
        <v>45658</v>
      </c>
      <c r="Z32" s="14">
        <f t="shared" si="7"/>
        <v>45689</v>
      </c>
      <c r="AA32" s="14">
        <f t="shared" si="7"/>
        <v>45717</v>
      </c>
      <c r="AB32" s="14">
        <f t="shared" si="7"/>
        <v>45748</v>
      </c>
      <c r="AC32" s="14">
        <f t="shared" si="7"/>
        <v>45778</v>
      </c>
      <c r="AD32" s="14">
        <f t="shared" si="7"/>
        <v>45809</v>
      </c>
      <c r="AE32" s="14">
        <f t="shared" si="7"/>
        <v>45839</v>
      </c>
      <c r="AF32" s="14">
        <f t="shared" si="7"/>
        <v>45870</v>
      </c>
      <c r="AG32" s="14">
        <f t="shared" si="7"/>
        <v>45901</v>
      </c>
      <c r="AH32" s="14">
        <f t="shared" si="7"/>
        <v>45931</v>
      </c>
      <c r="AI32" s="14">
        <f t="shared" si="7"/>
        <v>45962</v>
      </c>
      <c r="AJ32" s="14">
        <f t="shared" si="7"/>
        <v>45992</v>
      </c>
      <c r="AK32" s="14">
        <f t="shared" si="7"/>
        <v>46023</v>
      </c>
      <c r="AL32" s="14">
        <f t="shared" si="7"/>
        <v>46054</v>
      </c>
      <c r="AM32" s="14">
        <f t="shared" si="7"/>
        <v>46082</v>
      </c>
      <c r="AN32" s="14">
        <f t="shared" si="7"/>
        <v>46113</v>
      </c>
      <c r="AO32" s="14">
        <f t="shared" si="7"/>
        <v>46143</v>
      </c>
      <c r="AP32" s="14">
        <f t="shared" si="7"/>
        <v>46174</v>
      </c>
      <c r="AQ32" s="14">
        <f t="shared" si="7"/>
        <v>46204</v>
      </c>
      <c r="AR32" s="14">
        <f t="shared" si="7"/>
        <v>46235</v>
      </c>
      <c r="AS32" s="14">
        <f t="shared" si="7"/>
        <v>46266</v>
      </c>
      <c r="AT32" s="14">
        <f t="shared" si="7"/>
        <v>46296</v>
      </c>
      <c r="AU32" s="14">
        <f t="shared" si="7"/>
        <v>46327</v>
      </c>
      <c r="AV32" s="14">
        <f t="shared" si="7"/>
        <v>46357</v>
      </c>
      <c r="AW32" s="14">
        <f t="shared" si="7"/>
        <v>46388</v>
      </c>
      <c r="AX32" s="14">
        <f t="shared" si="7"/>
        <v>46419</v>
      </c>
      <c r="AY32" s="14">
        <f t="shared" si="7"/>
        <v>46447</v>
      </c>
      <c r="AZ32" s="14">
        <f t="shared" si="7"/>
        <v>46478</v>
      </c>
      <c r="BA32" s="14">
        <f t="shared" si="7"/>
        <v>46508</v>
      </c>
      <c r="BB32" s="14">
        <f t="shared" si="7"/>
        <v>46539</v>
      </c>
      <c r="BC32" s="14">
        <f t="shared" si="7"/>
        <v>46569</v>
      </c>
      <c r="BD32" s="14">
        <f t="shared" si="7"/>
        <v>46600</v>
      </c>
      <c r="BE32" s="14">
        <f t="shared" si="7"/>
        <v>46631</v>
      </c>
      <c r="BF32" s="14">
        <f t="shared" si="7"/>
        <v>46661</v>
      </c>
      <c r="BG32" s="14">
        <f t="shared" si="7"/>
        <v>46692</v>
      </c>
      <c r="BH32" s="14">
        <f t="shared" si="7"/>
        <v>46722</v>
      </c>
      <c r="BJ32" s="13">
        <f t="shared" si="7"/>
        <v>2023</v>
      </c>
      <c r="BK32" s="13">
        <f t="shared" si="7"/>
        <v>2024</v>
      </c>
      <c r="BL32" s="13">
        <f t="shared" si="7"/>
        <v>2025</v>
      </c>
      <c r="BM32" s="13">
        <f t="shared" si="7"/>
        <v>2026</v>
      </c>
      <c r="BN32" s="13">
        <f t="shared" si="7"/>
        <v>2027</v>
      </c>
    </row>
    <row r="34" spans="2:66" ht="15" customHeight="1" x14ac:dyDescent="0.45">
      <c r="B34" s="2" t="s">
        <v>33</v>
      </c>
      <c r="D34" s="15">
        <f t="shared" ref="D34:AI34" si="8">$C$5*D30</f>
        <v>500</v>
      </c>
      <c r="E34" s="15">
        <f t="shared" si="8"/>
        <v>1000</v>
      </c>
      <c r="F34" s="15">
        <f t="shared" si="8"/>
        <v>1500</v>
      </c>
      <c r="G34" s="15">
        <f t="shared" si="8"/>
        <v>2000</v>
      </c>
      <c r="H34" s="15">
        <f t="shared" si="8"/>
        <v>2500</v>
      </c>
      <c r="I34" s="15">
        <f t="shared" si="8"/>
        <v>3000</v>
      </c>
      <c r="J34" s="15">
        <f t="shared" si="8"/>
        <v>3500</v>
      </c>
      <c r="K34" s="15">
        <f t="shared" si="8"/>
        <v>4000</v>
      </c>
      <c r="L34" s="15">
        <f t="shared" si="8"/>
        <v>4500</v>
      </c>
      <c r="M34" s="15">
        <f t="shared" si="8"/>
        <v>5000</v>
      </c>
      <c r="N34" s="15">
        <f t="shared" si="8"/>
        <v>5500</v>
      </c>
      <c r="O34" s="15">
        <f t="shared" si="8"/>
        <v>6000</v>
      </c>
      <c r="P34" s="15">
        <f t="shared" si="8"/>
        <v>6500</v>
      </c>
      <c r="Q34" s="15">
        <f t="shared" si="8"/>
        <v>7000</v>
      </c>
      <c r="R34" s="15">
        <f t="shared" si="8"/>
        <v>7500</v>
      </c>
      <c r="S34" s="15">
        <f t="shared" si="8"/>
        <v>8000</v>
      </c>
      <c r="T34" s="15">
        <f t="shared" si="8"/>
        <v>8500</v>
      </c>
      <c r="U34" s="15">
        <f t="shared" si="8"/>
        <v>9000</v>
      </c>
      <c r="V34" s="15">
        <f t="shared" si="8"/>
        <v>9500</v>
      </c>
      <c r="W34" s="15">
        <f t="shared" si="8"/>
        <v>10000</v>
      </c>
      <c r="X34" s="15">
        <f t="shared" si="8"/>
        <v>10500</v>
      </c>
      <c r="Y34" s="15">
        <f t="shared" si="8"/>
        <v>11000</v>
      </c>
      <c r="Z34" s="15">
        <f t="shared" si="8"/>
        <v>11500</v>
      </c>
      <c r="AA34" s="15">
        <f t="shared" si="8"/>
        <v>12000</v>
      </c>
      <c r="AB34" s="15">
        <f t="shared" si="8"/>
        <v>12500</v>
      </c>
      <c r="AC34" s="15">
        <f t="shared" si="8"/>
        <v>13000</v>
      </c>
      <c r="AD34" s="15">
        <f t="shared" si="8"/>
        <v>13500</v>
      </c>
      <c r="AE34" s="15">
        <f t="shared" si="8"/>
        <v>14000</v>
      </c>
      <c r="AF34" s="15">
        <f t="shared" si="8"/>
        <v>14500</v>
      </c>
      <c r="AG34" s="15">
        <f t="shared" si="8"/>
        <v>15000</v>
      </c>
      <c r="AH34" s="15">
        <f t="shared" si="8"/>
        <v>15500</v>
      </c>
      <c r="AI34" s="15">
        <f t="shared" si="8"/>
        <v>16000</v>
      </c>
      <c r="AJ34" s="15">
        <f t="shared" ref="AJ34:BH34" si="9">$C$5*AJ30</f>
        <v>16500</v>
      </c>
      <c r="AK34" s="15">
        <f t="shared" si="9"/>
        <v>17000</v>
      </c>
      <c r="AL34" s="15">
        <f t="shared" si="9"/>
        <v>17500</v>
      </c>
      <c r="AM34" s="15">
        <f t="shared" si="9"/>
        <v>18000</v>
      </c>
      <c r="AN34" s="15">
        <f t="shared" si="9"/>
        <v>18500</v>
      </c>
      <c r="AO34" s="15">
        <f t="shared" si="9"/>
        <v>19000</v>
      </c>
      <c r="AP34" s="15">
        <f t="shared" si="9"/>
        <v>19500</v>
      </c>
      <c r="AQ34" s="15">
        <f t="shared" si="9"/>
        <v>20000</v>
      </c>
      <c r="AR34" s="15">
        <f t="shared" si="9"/>
        <v>20500</v>
      </c>
      <c r="AS34" s="15">
        <f t="shared" si="9"/>
        <v>21000</v>
      </c>
      <c r="AT34" s="15">
        <f t="shared" si="9"/>
        <v>21500</v>
      </c>
      <c r="AU34" s="15">
        <f t="shared" si="9"/>
        <v>22000</v>
      </c>
      <c r="AV34" s="15">
        <f t="shared" si="9"/>
        <v>22500</v>
      </c>
      <c r="AW34" s="15">
        <f t="shared" si="9"/>
        <v>23000</v>
      </c>
      <c r="AX34" s="15">
        <f t="shared" si="9"/>
        <v>23500</v>
      </c>
      <c r="AY34" s="15">
        <f t="shared" si="9"/>
        <v>24000</v>
      </c>
      <c r="AZ34" s="15">
        <f t="shared" si="9"/>
        <v>24500</v>
      </c>
      <c r="BA34" s="15">
        <f t="shared" si="9"/>
        <v>25000</v>
      </c>
      <c r="BB34" s="15">
        <f t="shared" si="9"/>
        <v>25500</v>
      </c>
      <c r="BC34" s="15">
        <f t="shared" si="9"/>
        <v>26000</v>
      </c>
      <c r="BD34" s="15">
        <f t="shared" si="9"/>
        <v>26500</v>
      </c>
      <c r="BE34" s="15">
        <f t="shared" si="9"/>
        <v>27000</v>
      </c>
      <c r="BF34" s="15">
        <f t="shared" si="9"/>
        <v>27500</v>
      </c>
      <c r="BG34" s="15">
        <f t="shared" si="9"/>
        <v>28000</v>
      </c>
      <c r="BH34" s="15">
        <f t="shared" si="9"/>
        <v>28500</v>
      </c>
      <c r="BJ34" s="15">
        <f>SUMIFS($D34:$BH34,$D$26:$BH$26,BJ$24)</f>
        <v>22500</v>
      </c>
      <c r="BK34" s="15">
        <f t="shared" ref="BK34:BN37" si="10">SUMIFS($D34:$BH34,$D$26:$BH$26,BK$24)</f>
        <v>93000</v>
      </c>
      <c r="BL34" s="15">
        <f t="shared" si="10"/>
        <v>165000</v>
      </c>
      <c r="BM34" s="15">
        <f t="shared" si="10"/>
        <v>237000</v>
      </c>
      <c r="BN34" s="15">
        <f t="shared" si="10"/>
        <v>309000</v>
      </c>
    </row>
    <row r="35" spans="2:66" ht="15" customHeight="1" x14ac:dyDescent="0.45">
      <c r="B35" s="2" t="s">
        <v>34</v>
      </c>
      <c r="D35" s="15">
        <f t="shared" ref="D35:AI35" si="11">-$C$16*D30</f>
        <v>-10</v>
      </c>
      <c r="E35" s="15">
        <f t="shared" si="11"/>
        <v>-20</v>
      </c>
      <c r="F35" s="15">
        <f t="shared" si="11"/>
        <v>-30</v>
      </c>
      <c r="G35" s="15">
        <f t="shared" si="11"/>
        <v>-40</v>
      </c>
      <c r="H35" s="15">
        <f t="shared" si="11"/>
        <v>-50</v>
      </c>
      <c r="I35" s="15">
        <f t="shared" si="11"/>
        <v>-60</v>
      </c>
      <c r="J35" s="15">
        <f t="shared" si="11"/>
        <v>-70</v>
      </c>
      <c r="K35" s="15">
        <f t="shared" si="11"/>
        <v>-80</v>
      </c>
      <c r="L35" s="15">
        <f t="shared" si="11"/>
        <v>-90</v>
      </c>
      <c r="M35" s="15">
        <f t="shared" si="11"/>
        <v>-100</v>
      </c>
      <c r="N35" s="15">
        <f t="shared" si="11"/>
        <v>-110</v>
      </c>
      <c r="O35" s="15">
        <f t="shared" si="11"/>
        <v>-120</v>
      </c>
      <c r="P35" s="15">
        <f t="shared" si="11"/>
        <v>-130</v>
      </c>
      <c r="Q35" s="15">
        <f t="shared" si="11"/>
        <v>-140</v>
      </c>
      <c r="R35" s="15">
        <f t="shared" si="11"/>
        <v>-150</v>
      </c>
      <c r="S35" s="15">
        <f t="shared" si="11"/>
        <v>-160</v>
      </c>
      <c r="T35" s="15">
        <f t="shared" si="11"/>
        <v>-170</v>
      </c>
      <c r="U35" s="15">
        <f t="shared" si="11"/>
        <v>-180</v>
      </c>
      <c r="V35" s="15">
        <f t="shared" si="11"/>
        <v>-190</v>
      </c>
      <c r="W35" s="15">
        <f t="shared" si="11"/>
        <v>-200</v>
      </c>
      <c r="X35" s="15">
        <f t="shared" si="11"/>
        <v>-210</v>
      </c>
      <c r="Y35" s="15">
        <f t="shared" si="11"/>
        <v>-220</v>
      </c>
      <c r="Z35" s="15">
        <f t="shared" si="11"/>
        <v>-230</v>
      </c>
      <c r="AA35" s="15">
        <f t="shared" si="11"/>
        <v>-240</v>
      </c>
      <c r="AB35" s="15">
        <f t="shared" si="11"/>
        <v>-250</v>
      </c>
      <c r="AC35" s="15">
        <f t="shared" si="11"/>
        <v>-260</v>
      </c>
      <c r="AD35" s="15">
        <f t="shared" si="11"/>
        <v>-270</v>
      </c>
      <c r="AE35" s="15">
        <f t="shared" si="11"/>
        <v>-280</v>
      </c>
      <c r="AF35" s="15">
        <f t="shared" si="11"/>
        <v>-290</v>
      </c>
      <c r="AG35" s="15">
        <f t="shared" si="11"/>
        <v>-300</v>
      </c>
      <c r="AH35" s="15">
        <f t="shared" si="11"/>
        <v>-310</v>
      </c>
      <c r="AI35" s="15">
        <f t="shared" si="11"/>
        <v>-320</v>
      </c>
      <c r="AJ35" s="15">
        <f t="shared" ref="AJ35:BH35" si="12">-$C$16*AJ30</f>
        <v>-330</v>
      </c>
      <c r="AK35" s="15">
        <f t="shared" si="12"/>
        <v>-340</v>
      </c>
      <c r="AL35" s="15">
        <f t="shared" si="12"/>
        <v>-350</v>
      </c>
      <c r="AM35" s="15">
        <f t="shared" si="12"/>
        <v>-360</v>
      </c>
      <c r="AN35" s="15">
        <f t="shared" si="12"/>
        <v>-370</v>
      </c>
      <c r="AO35" s="15">
        <f t="shared" si="12"/>
        <v>-380</v>
      </c>
      <c r="AP35" s="15">
        <f t="shared" si="12"/>
        <v>-390</v>
      </c>
      <c r="AQ35" s="15">
        <f t="shared" si="12"/>
        <v>-400</v>
      </c>
      <c r="AR35" s="15">
        <f t="shared" si="12"/>
        <v>-410</v>
      </c>
      <c r="AS35" s="15">
        <f t="shared" si="12"/>
        <v>-420</v>
      </c>
      <c r="AT35" s="15">
        <f t="shared" si="12"/>
        <v>-430</v>
      </c>
      <c r="AU35" s="15">
        <f t="shared" si="12"/>
        <v>-440</v>
      </c>
      <c r="AV35" s="15">
        <f t="shared" si="12"/>
        <v>-450</v>
      </c>
      <c r="AW35" s="15">
        <f t="shared" si="12"/>
        <v>-460</v>
      </c>
      <c r="AX35" s="15">
        <f t="shared" si="12"/>
        <v>-470</v>
      </c>
      <c r="AY35" s="15">
        <f t="shared" si="12"/>
        <v>-480</v>
      </c>
      <c r="AZ35" s="15">
        <f t="shared" si="12"/>
        <v>-490</v>
      </c>
      <c r="BA35" s="15">
        <f t="shared" si="12"/>
        <v>-500</v>
      </c>
      <c r="BB35" s="15">
        <f t="shared" si="12"/>
        <v>-510</v>
      </c>
      <c r="BC35" s="15">
        <f t="shared" si="12"/>
        <v>-520</v>
      </c>
      <c r="BD35" s="15">
        <f t="shared" si="12"/>
        <v>-530</v>
      </c>
      <c r="BE35" s="15">
        <f t="shared" si="12"/>
        <v>-540</v>
      </c>
      <c r="BF35" s="15">
        <f t="shared" si="12"/>
        <v>-550</v>
      </c>
      <c r="BG35" s="15">
        <f t="shared" si="12"/>
        <v>-560</v>
      </c>
      <c r="BH35" s="15">
        <f t="shared" si="12"/>
        <v>-570</v>
      </c>
      <c r="BJ35" s="15">
        <f>SUMIFS($D35:$BH35,$D$26:$BH$26,BJ$24)</f>
        <v>-450</v>
      </c>
      <c r="BK35" s="15">
        <f t="shared" si="10"/>
        <v>-1860</v>
      </c>
      <c r="BL35" s="15">
        <f t="shared" si="10"/>
        <v>-3300</v>
      </c>
      <c r="BM35" s="15">
        <f t="shared" si="10"/>
        <v>-4740</v>
      </c>
      <c r="BN35" s="15">
        <f t="shared" si="10"/>
        <v>-6180</v>
      </c>
    </row>
    <row r="36" spans="2:66" ht="15" customHeight="1" x14ac:dyDescent="0.45">
      <c r="B36" s="2" t="s">
        <v>35</v>
      </c>
      <c r="D36" s="15">
        <f t="shared" ref="D36:AI36" si="13">IF(D28=1,-SUM(D30:F30)*$C$11,0)</f>
        <v>-300</v>
      </c>
      <c r="E36" s="15">
        <f t="shared" si="13"/>
        <v>0</v>
      </c>
      <c r="F36" s="15">
        <f t="shared" si="13"/>
        <v>0</v>
      </c>
      <c r="G36" s="15">
        <f t="shared" si="13"/>
        <v>-750</v>
      </c>
      <c r="H36" s="15">
        <f t="shared" si="13"/>
        <v>0</v>
      </c>
      <c r="I36" s="15">
        <f t="shared" si="13"/>
        <v>0</v>
      </c>
      <c r="J36" s="15">
        <f t="shared" si="13"/>
        <v>-1200</v>
      </c>
      <c r="K36" s="15">
        <f t="shared" si="13"/>
        <v>0</v>
      </c>
      <c r="L36" s="15">
        <f t="shared" si="13"/>
        <v>0</v>
      </c>
      <c r="M36" s="15">
        <f t="shared" si="13"/>
        <v>-1650</v>
      </c>
      <c r="N36" s="15">
        <f t="shared" si="13"/>
        <v>0</v>
      </c>
      <c r="O36" s="15">
        <f t="shared" si="13"/>
        <v>0</v>
      </c>
      <c r="P36" s="15">
        <f t="shared" si="13"/>
        <v>-2100</v>
      </c>
      <c r="Q36" s="15">
        <f t="shared" si="13"/>
        <v>0</v>
      </c>
      <c r="R36" s="15">
        <f t="shared" si="13"/>
        <v>0</v>
      </c>
      <c r="S36" s="15">
        <f t="shared" si="13"/>
        <v>-2550</v>
      </c>
      <c r="T36" s="15">
        <f t="shared" si="13"/>
        <v>0</v>
      </c>
      <c r="U36" s="15">
        <f t="shared" si="13"/>
        <v>0</v>
      </c>
      <c r="V36" s="15">
        <f t="shared" si="13"/>
        <v>-3000</v>
      </c>
      <c r="W36" s="15">
        <f t="shared" si="13"/>
        <v>0</v>
      </c>
      <c r="X36" s="15">
        <f t="shared" si="13"/>
        <v>0</v>
      </c>
      <c r="Y36" s="15">
        <f t="shared" si="13"/>
        <v>-3450</v>
      </c>
      <c r="Z36" s="15">
        <f t="shared" si="13"/>
        <v>0</v>
      </c>
      <c r="AA36" s="15">
        <f t="shared" si="13"/>
        <v>0</v>
      </c>
      <c r="AB36" s="15">
        <f t="shared" si="13"/>
        <v>-3900</v>
      </c>
      <c r="AC36" s="15">
        <f t="shared" si="13"/>
        <v>0</v>
      </c>
      <c r="AD36" s="15">
        <f t="shared" si="13"/>
        <v>0</v>
      </c>
      <c r="AE36" s="15">
        <f t="shared" si="13"/>
        <v>-4350</v>
      </c>
      <c r="AF36" s="15">
        <f t="shared" si="13"/>
        <v>0</v>
      </c>
      <c r="AG36" s="15">
        <f t="shared" si="13"/>
        <v>0</v>
      </c>
      <c r="AH36" s="15">
        <f t="shared" si="13"/>
        <v>-4800</v>
      </c>
      <c r="AI36" s="15">
        <f t="shared" si="13"/>
        <v>0</v>
      </c>
      <c r="AJ36" s="15">
        <f t="shared" ref="AJ36:BO36" si="14">IF(AJ28=1,-SUM(AJ30:AL30)*$C$11,0)</f>
        <v>0</v>
      </c>
      <c r="AK36" s="15">
        <f t="shared" si="14"/>
        <v>-5250</v>
      </c>
      <c r="AL36" s="15">
        <f t="shared" si="14"/>
        <v>0</v>
      </c>
      <c r="AM36" s="15">
        <f t="shared" si="14"/>
        <v>0</v>
      </c>
      <c r="AN36" s="15">
        <f t="shared" si="14"/>
        <v>-5700</v>
      </c>
      <c r="AO36" s="15">
        <f t="shared" si="14"/>
        <v>0</v>
      </c>
      <c r="AP36" s="15">
        <f t="shared" si="14"/>
        <v>0</v>
      </c>
      <c r="AQ36" s="15">
        <f t="shared" si="14"/>
        <v>-6150</v>
      </c>
      <c r="AR36" s="15">
        <f t="shared" si="14"/>
        <v>0</v>
      </c>
      <c r="AS36" s="15">
        <f t="shared" si="14"/>
        <v>0</v>
      </c>
      <c r="AT36" s="15">
        <f t="shared" si="14"/>
        <v>-6600</v>
      </c>
      <c r="AU36" s="15">
        <f t="shared" si="14"/>
        <v>0</v>
      </c>
      <c r="AV36" s="15">
        <f t="shared" si="14"/>
        <v>0</v>
      </c>
      <c r="AW36" s="15">
        <f t="shared" si="14"/>
        <v>-7050</v>
      </c>
      <c r="AX36" s="15">
        <f t="shared" si="14"/>
        <v>0</v>
      </c>
      <c r="AY36" s="15">
        <f t="shared" si="14"/>
        <v>0</v>
      </c>
      <c r="AZ36" s="15">
        <f t="shared" si="14"/>
        <v>-7500</v>
      </c>
      <c r="BA36" s="15">
        <f t="shared" si="14"/>
        <v>0</v>
      </c>
      <c r="BB36" s="15">
        <f t="shared" si="14"/>
        <v>0</v>
      </c>
      <c r="BC36" s="15">
        <f t="shared" si="14"/>
        <v>-7950</v>
      </c>
      <c r="BD36" s="15">
        <f t="shared" si="14"/>
        <v>0</v>
      </c>
      <c r="BE36" s="15">
        <f t="shared" si="14"/>
        <v>0</v>
      </c>
      <c r="BF36" s="15">
        <f t="shared" si="14"/>
        <v>-8400</v>
      </c>
      <c r="BG36" s="15">
        <f t="shared" si="14"/>
        <v>0</v>
      </c>
      <c r="BH36" s="15">
        <f t="shared" si="14"/>
        <v>0</v>
      </c>
      <c r="BJ36" s="15">
        <f>SUMIFS($D36:$BH36,$D$26:$BH$26,BJ$24)</f>
        <v>-2250</v>
      </c>
      <c r="BK36" s="15">
        <f t="shared" si="10"/>
        <v>-9300</v>
      </c>
      <c r="BL36" s="15">
        <f t="shared" si="10"/>
        <v>-16500</v>
      </c>
      <c r="BM36" s="15">
        <f t="shared" si="10"/>
        <v>-23700</v>
      </c>
      <c r="BN36" s="15">
        <f t="shared" si="10"/>
        <v>-30900</v>
      </c>
    </row>
    <row r="37" spans="2:66" ht="15" customHeight="1" x14ac:dyDescent="0.45">
      <c r="B37" s="2" t="s">
        <v>36</v>
      </c>
      <c r="D37" s="15">
        <f>D73-C73</f>
        <v>250</v>
      </c>
      <c r="E37" s="15">
        <f t="shared" ref="E37:BH37" si="15">E73-D73</f>
        <v>-100</v>
      </c>
      <c r="F37" s="15">
        <f t="shared" si="15"/>
        <v>-150</v>
      </c>
      <c r="G37" s="15">
        <f t="shared" si="15"/>
        <v>550</v>
      </c>
      <c r="H37" s="15">
        <f t="shared" si="15"/>
        <v>-250</v>
      </c>
      <c r="I37" s="15">
        <f t="shared" si="15"/>
        <v>-300</v>
      </c>
      <c r="J37" s="15">
        <f t="shared" si="15"/>
        <v>850</v>
      </c>
      <c r="K37" s="15">
        <f t="shared" si="15"/>
        <v>-400</v>
      </c>
      <c r="L37" s="15">
        <f t="shared" si="15"/>
        <v>-450</v>
      </c>
      <c r="M37" s="15">
        <f t="shared" si="15"/>
        <v>1150</v>
      </c>
      <c r="N37" s="15">
        <f t="shared" si="15"/>
        <v>-550</v>
      </c>
      <c r="O37" s="15">
        <f t="shared" si="15"/>
        <v>-600</v>
      </c>
      <c r="P37" s="15">
        <f t="shared" si="15"/>
        <v>1450</v>
      </c>
      <c r="Q37" s="15">
        <f t="shared" si="15"/>
        <v>-700</v>
      </c>
      <c r="R37" s="15">
        <f t="shared" si="15"/>
        <v>-750</v>
      </c>
      <c r="S37" s="15">
        <f t="shared" si="15"/>
        <v>1750</v>
      </c>
      <c r="T37" s="15">
        <f t="shared" si="15"/>
        <v>-850</v>
      </c>
      <c r="U37" s="15">
        <f t="shared" si="15"/>
        <v>-900</v>
      </c>
      <c r="V37" s="15">
        <f t="shared" si="15"/>
        <v>2050</v>
      </c>
      <c r="W37" s="15">
        <f t="shared" si="15"/>
        <v>-1000</v>
      </c>
      <c r="X37" s="15">
        <f t="shared" si="15"/>
        <v>-1050</v>
      </c>
      <c r="Y37" s="15">
        <f t="shared" si="15"/>
        <v>2350</v>
      </c>
      <c r="Z37" s="15">
        <f t="shared" si="15"/>
        <v>-1150</v>
      </c>
      <c r="AA37" s="15">
        <f t="shared" si="15"/>
        <v>-1200</v>
      </c>
      <c r="AB37" s="15">
        <f t="shared" si="15"/>
        <v>2650</v>
      </c>
      <c r="AC37" s="15">
        <f t="shared" si="15"/>
        <v>-1300</v>
      </c>
      <c r="AD37" s="15">
        <f t="shared" si="15"/>
        <v>-1350</v>
      </c>
      <c r="AE37" s="15">
        <f t="shared" si="15"/>
        <v>2950</v>
      </c>
      <c r="AF37" s="15">
        <f t="shared" si="15"/>
        <v>-1450</v>
      </c>
      <c r="AG37" s="15">
        <f t="shared" si="15"/>
        <v>-1500</v>
      </c>
      <c r="AH37" s="15">
        <f t="shared" si="15"/>
        <v>3250</v>
      </c>
      <c r="AI37" s="15">
        <f t="shared" si="15"/>
        <v>-1600</v>
      </c>
      <c r="AJ37" s="15">
        <f t="shared" si="15"/>
        <v>-1650</v>
      </c>
      <c r="AK37" s="15">
        <f t="shared" si="15"/>
        <v>3550</v>
      </c>
      <c r="AL37" s="15">
        <f t="shared" si="15"/>
        <v>-1750</v>
      </c>
      <c r="AM37" s="15">
        <f t="shared" si="15"/>
        <v>-1800</v>
      </c>
      <c r="AN37" s="15">
        <f t="shared" si="15"/>
        <v>3850</v>
      </c>
      <c r="AO37" s="15">
        <f t="shared" si="15"/>
        <v>-1900</v>
      </c>
      <c r="AP37" s="15">
        <f t="shared" si="15"/>
        <v>-1950</v>
      </c>
      <c r="AQ37" s="15">
        <f t="shared" si="15"/>
        <v>4150</v>
      </c>
      <c r="AR37" s="15">
        <f t="shared" si="15"/>
        <v>-2050</v>
      </c>
      <c r="AS37" s="15">
        <f t="shared" si="15"/>
        <v>-2100</v>
      </c>
      <c r="AT37" s="15">
        <f t="shared" si="15"/>
        <v>4450</v>
      </c>
      <c r="AU37" s="15">
        <f t="shared" si="15"/>
        <v>-2200</v>
      </c>
      <c r="AV37" s="15">
        <f t="shared" si="15"/>
        <v>-2250</v>
      </c>
      <c r="AW37" s="15">
        <f t="shared" si="15"/>
        <v>4750</v>
      </c>
      <c r="AX37" s="15">
        <f t="shared" si="15"/>
        <v>-2350</v>
      </c>
      <c r="AY37" s="15">
        <f t="shared" si="15"/>
        <v>-2400</v>
      </c>
      <c r="AZ37" s="15">
        <f t="shared" si="15"/>
        <v>5050</v>
      </c>
      <c r="BA37" s="15">
        <f t="shared" si="15"/>
        <v>-2500</v>
      </c>
      <c r="BB37" s="15">
        <f t="shared" si="15"/>
        <v>-2550</v>
      </c>
      <c r="BC37" s="15">
        <f t="shared" si="15"/>
        <v>5350</v>
      </c>
      <c r="BD37" s="15">
        <f t="shared" si="15"/>
        <v>-2650</v>
      </c>
      <c r="BE37" s="15">
        <f t="shared" si="15"/>
        <v>-2700</v>
      </c>
      <c r="BF37" s="15">
        <f t="shared" si="15"/>
        <v>5650</v>
      </c>
      <c r="BG37" s="15">
        <f t="shared" si="15"/>
        <v>-2800</v>
      </c>
      <c r="BH37" s="15">
        <f t="shared" si="15"/>
        <v>-2850</v>
      </c>
      <c r="BJ37" s="15">
        <f>SUMIFS($D37:$BH37,$D$26:$BH$26,BJ$24)</f>
        <v>0</v>
      </c>
      <c r="BK37" s="15">
        <f t="shared" si="10"/>
        <v>0</v>
      </c>
      <c r="BL37" s="15">
        <f t="shared" si="10"/>
        <v>0</v>
      </c>
      <c r="BM37" s="15">
        <f t="shared" si="10"/>
        <v>0</v>
      </c>
      <c r="BN37" s="15">
        <f t="shared" si="10"/>
        <v>0</v>
      </c>
    </row>
    <row r="39" spans="2:66" ht="15" customHeight="1" x14ac:dyDescent="0.45">
      <c r="B39" s="4" t="s">
        <v>37</v>
      </c>
      <c r="C39" s="4"/>
      <c r="D39" s="19">
        <f>SUM(D34:D38)</f>
        <v>440</v>
      </c>
      <c r="E39" s="19">
        <f t="shared" ref="E39:BH39" si="16">SUM(E34:E38)</f>
        <v>880</v>
      </c>
      <c r="F39" s="19">
        <f t="shared" si="16"/>
        <v>1320</v>
      </c>
      <c r="G39" s="19">
        <f t="shared" si="16"/>
        <v>1760</v>
      </c>
      <c r="H39" s="19">
        <f t="shared" si="16"/>
        <v>2200</v>
      </c>
      <c r="I39" s="19">
        <f t="shared" si="16"/>
        <v>2640</v>
      </c>
      <c r="J39" s="19">
        <f t="shared" si="16"/>
        <v>3080</v>
      </c>
      <c r="K39" s="19">
        <f t="shared" si="16"/>
        <v>3520</v>
      </c>
      <c r="L39" s="19">
        <f t="shared" si="16"/>
        <v>3960</v>
      </c>
      <c r="M39" s="19">
        <f t="shared" si="16"/>
        <v>4400</v>
      </c>
      <c r="N39" s="19">
        <f t="shared" si="16"/>
        <v>4840</v>
      </c>
      <c r="O39" s="19">
        <f t="shared" si="16"/>
        <v>5280</v>
      </c>
      <c r="P39" s="19">
        <f t="shared" si="16"/>
        <v>5720</v>
      </c>
      <c r="Q39" s="19">
        <f t="shared" si="16"/>
        <v>6160</v>
      </c>
      <c r="R39" s="19">
        <f t="shared" si="16"/>
        <v>6600</v>
      </c>
      <c r="S39" s="19">
        <f t="shared" si="16"/>
        <v>7040</v>
      </c>
      <c r="T39" s="19">
        <f t="shared" si="16"/>
        <v>7480</v>
      </c>
      <c r="U39" s="19">
        <f t="shared" si="16"/>
        <v>7920</v>
      </c>
      <c r="V39" s="19">
        <f t="shared" si="16"/>
        <v>8360</v>
      </c>
      <c r="W39" s="19">
        <f t="shared" si="16"/>
        <v>8800</v>
      </c>
      <c r="X39" s="19">
        <f t="shared" si="16"/>
        <v>9240</v>
      </c>
      <c r="Y39" s="19">
        <f t="shared" si="16"/>
        <v>9680</v>
      </c>
      <c r="Z39" s="19">
        <f t="shared" si="16"/>
        <v>10120</v>
      </c>
      <c r="AA39" s="19">
        <f t="shared" si="16"/>
        <v>10560</v>
      </c>
      <c r="AB39" s="19">
        <f t="shared" si="16"/>
        <v>11000</v>
      </c>
      <c r="AC39" s="19">
        <f t="shared" si="16"/>
        <v>11440</v>
      </c>
      <c r="AD39" s="19">
        <f t="shared" si="16"/>
        <v>11880</v>
      </c>
      <c r="AE39" s="19">
        <f t="shared" si="16"/>
        <v>12320</v>
      </c>
      <c r="AF39" s="19">
        <f t="shared" si="16"/>
        <v>12760</v>
      </c>
      <c r="AG39" s="19">
        <f t="shared" si="16"/>
        <v>13200</v>
      </c>
      <c r="AH39" s="19">
        <f t="shared" si="16"/>
        <v>13640</v>
      </c>
      <c r="AI39" s="19">
        <f t="shared" si="16"/>
        <v>14080</v>
      </c>
      <c r="AJ39" s="19">
        <f t="shared" si="16"/>
        <v>14520</v>
      </c>
      <c r="AK39" s="19">
        <f t="shared" si="16"/>
        <v>14960</v>
      </c>
      <c r="AL39" s="19">
        <f t="shared" si="16"/>
        <v>15400</v>
      </c>
      <c r="AM39" s="19">
        <f t="shared" si="16"/>
        <v>15840</v>
      </c>
      <c r="AN39" s="19">
        <f t="shared" si="16"/>
        <v>16280</v>
      </c>
      <c r="AO39" s="19">
        <f t="shared" si="16"/>
        <v>16720</v>
      </c>
      <c r="AP39" s="19">
        <f t="shared" si="16"/>
        <v>17160</v>
      </c>
      <c r="AQ39" s="19">
        <f t="shared" si="16"/>
        <v>17600</v>
      </c>
      <c r="AR39" s="19">
        <f t="shared" si="16"/>
        <v>18040</v>
      </c>
      <c r="AS39" s="19">
        <f t="shared" si="16"/>
        <v>18480</v>
      </c>
      <c r="AT39" s="19">
        <f t="shared" si="16"/>
        <v>18920</v>
      </c>
      <c r="AU39" s="19">
        <f t="shared" si="16"/>
        <v>19360</v>
      </c>
      <c r="AV39" s="19">
        <f t="shared" si="16"/>
        <v>19800</v>
      </c>
      <c r="AW39" s="19">
        <f t="shared" si="16"/>
        <v>20240</v>
      </c>
      <c r="AX39" s="19">
        <f t="shared" si="16"/>
        <v>20680</v>
      </c>
      <c r="AY39" s="19">
        <f t="shared" si="16"/>
        <v>21120</v>
      </c>
      <c r="AZ39" s="19">
        <f t="shared" si="16"/>
        <v>21560</v>
      </c>
      <c r="BA39" s="19">
        <f t="shared" si="16"/>
        <v>22000</v>
      </c>
      <c r="BB39" s="19">
        <f t="shared" si="16"/>
        <v>22440</v>
      </c>
      <c r="BC39" s="19">
        <f t="shared" si="16"/>
        <v>22880</v>
      </c>
      <c r="BD39" s="19">
        <f t="shared" si="16"/>
        <v>23320</v>
      </c>
      <c r="BE39" s="19">
        <f t="shared" si="16"/>
        <v>23760</v>
      </c>
      <c r="BF39" s="19">
        <f t="shared" si="16"/>
        <v>24200</v>
      </c>
      <c r="BG39" s="19">
        <f t="shared" si="16"/>
        <v>24640</v>
      </c>
      <c r="BH39" s="19">
        <f t="shared" si="16"/>
        <v>25080</v>
      </c>
      <c r="BJ39" s="19">
        <f t="shared" ref="BJ39:BN39" si="17">SUM(BJ34:BJ38)</f>
        <v>19800</v>
      </c>
      <c r="BK39" s="19">
        <f t="shared" si="17"/>
        <v>81840</v>
      </c>
      <c r="BL39" s="19">
        <f t="shared" si="17"/>
        <v>145200</v>
      </c>
      <c r="BM39" s="19">
        <f t="shared" si="17"/>
        <v>208560</v>
      </c>
      <c r="BN39" s="19">
        <f t="shared" si="17"/>
        <v>271920</v>
      </c>
    </row>
    <row r="41" spans="2:66" ht="15" customHeight="1" x14ac:dyDescent="0.45">
      <c r="B41" s="2" t="s">
        <v>39</v>
      </c>
      <c r="D41" s="15">
        <f>-$C$18</f>
        <v>-800</v>
      </c>
      <c r="E41" s="15">
        <f t="shared" ref="E41:BH41" si="18">-$C$18</f>
        <v>-800</v>
      </c>
      <c r="F41" s="15">
        <f t="shared" si="18"/>
        <v>-800</v>
      </c>
      <c r="G41" s="15">
        <f t="shared" si="18"/>
        <v>-800</v>
      </c>
      <c r="H41" s="15">
        <f t="shared" si="18"/>
        <v>-800</v>
      </c>
      <c r="I41" s="15">
        <f t="shared" si="18"/>
        <v>-800</v>
      </c>
      <c r="J41" s="15">
        <f t="shared" si="18"/>
        <v>-800</v>
      </c>
      <c r="K41" s="15">
        <f t="shared" si="18"/>
        <v>-800</v>
      </c>
      <c r="L41" s="15">
        <f t="shared" si="18"/>
        <v>-800</v>
      </c>
      <c r="M41" s="15">
        <f t="shared" si="18"/>
        <v>-800</v>
      </c>
      <c r="N41" s="15">
        <f t="shared" si="18"/>
        <v>-800</v>
      </c>
      <c r="O41" s="15">
        <f t="shared" si="18"/>
        <v>-800</v>
      </c>
      <c r="P41" s="15">
        <f t="shared" si="18"/>
        <v>-800</v>
      </c>
      <c r="Q41" s="15">
        <f t="shared" si="18"/>
        <v>-800</v>
      </c>
      <c r="R41" s="15">
        <f t="shared" si="18"/>
        <v>-800</v>
      </c>
      <c r="S41" s="15">
        <f t="shared" si="18"/>
        <v>-800</v>
      </c>
      <c r="T41" s="15">
        <f t="shared" si="18"/>
        <v>-800</v>
      </c>
      <c r="U41" s="15">
        <f t="shared" si="18"/>
        <v>-800</v>
      </c>
      <c r="V41" s="15">
        <f t="shared" si="18"/>
        <v>-800</v>
      </c>
      <c r="W41" s="15">
        <f t="shared" si="18"/>
        <v>-800</v>
      </c>
      <c r="X41" s="15">
        <f t="shared" si="18"/>
        <v>-800</v>
      </c>
      <c r="Y41" s="15">
        <f t="shared" si="18"/>
        <v>-800</v>
      </c>
      <c r="Z41" s="15">
        <f t="shared" si="18"/>
        <v>-800</v>
      </c>
      <c r="AA41" s="15">
        <f t="shared" si="18"/>
        <v>-800</v>
      </c>
      <c r="AB41" s="15">
        <f t="shared" si="18"/>
        <v>-800</v>
      </c>
      <c r="AC41" s="15">
        <f t="shared" si="18"/>
        <v>-800</v>
      </c>
      <c r="AD41" s="15">
        <f t="shared" si="18"/>
        <v>-800</v>
      </c>
      <c r="AE41" s="15">
        <f t="shared" si="18"/>
        <v>-800</v>
      </c>
      <c r="AF41" s="15">
        <f t="shared" si="18"/>
        <v>-800</v>
      </c>
      <c r="AG41" s="15">
        <f t="shared" si="18"/>
        <v>-800</v>
      </c>
      <c r="AH41" s="15">
        <f t="shared" si="18"/>
        <v>-800</v>
      </c>
      <c r="AI41" s="15">
        <f t="shared" si="18"/>
        <v>-800</v>
      </c>
      <c r="AJ41" s="15">
        <f t="shared" si="18"/>
        <v>-800</v>
      </c>
      <c r="AK41" s="15">
        <f t="shared" si="18"/>
        <v>-800</v>
      </c>
      <c r="AL41" s="15">
        <f t="shared" si="18"/>
        <v>-800</v>
      </c>
      <c r="AM41" s="15">
        <f t="shared" si="18"/>
        <v>-800</v>
      </c>
      <c r="AN41" s="15">
        <f t="shared" si="18"/>
        <v>-800</v>
      </c>
      <c r="AO41" s="15">
        <f t="shared" si="18"/>
        <v>-800</v>
      </c>
      <c r="AP41" s="15">
        <f t="shared" si="18"/>
        <v>-800</v>
      </c>
      <c r="AQ41" s="15">
        <f t="shared" si="18"/>
        <v>-800</v>
      </c>
      <c r="AR41" s="15">
        <f t="shared" si="18"/>
        <v>-800</v>
      </c>
      <c r="AS41" s="15">
        <f t="shared" si="18"/>
        <v>-800</v>
      </c>
      <c r="AT41" s="15">
        <f t="shared" si="18"/>
        <v>-800</v>
      </c>
      <c r="AU41" s="15">
        <f t="shared" si="18"/>
        <v>-800</v>
      </c>
      <c r="AV41" s="15">
        <f t="shared" si="18"/>
        <v>-800</v>
      </c>
      <c r="AW41" s="15">
        <f t="shared" si="18"/>
        <v>-800</v>
      </c>
      <c r="AX41" s="15">
        <f t="shared" si="18"/>
        <v>-800</v>
      </c>
      <c r="AY41" s="15">
        <f t="shared" si="18"/>
        <v>-800</v>
      </c>
      <c r="AZ41" s="15">
        <f t="shared" si="18"/>
        <v>-800</v>
      </c>
      <c r="BA41" s="15">
        <f t="shared" si="18"/>
        <v>-800</v>
      </c>
      <c r="BB41" s="15">
        <f t="shared" si="18"/>
        <v>-800</v>
      </c>
      <c r="BC41" s="15">
        <f t="shared" si="18"/>
        <v>-800</v>
      </c>
      <c r="BD41" s="15">
        <f t="shared" si="18"/>
        <v>-800</v>
      </c>
      <c r="BE41" s="15">
        <f t="shared" si="18"/>
        <v>-800</v>
      </c>
      <c r="BF41" s="15">
        <f t="shared" si="18"/>
        <v>-800</v>
      </c>
      <c r="BG41" s="15">
        <f t="shared" si="18"/>
        <v>-800</v>
      </c>
      <c r="BH41" s="15">
        <f t="shared" si="18"/>
        <v>-800</v>
      </c>
      <c r="BJ41" s="15">
        <f>SUMIFS($D41:$BH41,$D$26:$BH$26,BJ$24)</f>
        <v>-7200</v>
      </c>
      <c r="BK41" s="15">
        <f t="shared" ref="BK41:BN42" si="19">SUMIFS($D41:$BH41,$D$26:$BH$26,BK$24)</f>
        <v>-9600</v>
      </c>
      <c r="BL41" s="15">
        <f t="shared" si="19"/>
        <v>-9600</v>
      </c>
      <c r="BM41" s="15">
        <f t="shared" si="19"/>
        <v>-9600</v>
      </c>
      <c r="BN41" s="15">
        <f t="shared" si="19"/>
        <v>-9600</v>
      </c>
    </row>
    <row r="42" spans="2:66" ht="15" customHeight="1" x14ac:dyDescent="0.45">
      <c r="B42" s="2" t="s">
        <v>40</v>
      </c>
      <c r="D42" s="15">
        <f>-$C$21</f>
        <v>-200</v>
      </c>
      <c r="E42" s="15">
        <f t="shared" ref="E42:BH42" si="20">-$C$21</f>
        <v>-200</v>
      </c>
      <c r="F42" s="15">
        <f t="shared" si="20"/>
        <v>-200</v>
      </c>
      <c r="G42" s="15">
        <f t="shared" si="20"/>
        <v>-200</v>
      </c>
      <c r="H42" s="15">
        <f t="shared" si="20"/>
        <v>-200</v>
      </c>
      <c r="I42" s="15">
        <f t="shared" si="20"/>
        <v>-200</v>
      </c>
      <c r="J42" s="15">
        <f t="shared" si="20"/>
        <v>-200</v>
      </c>
      <c r="K42" s="15">
        <f t="shared" si="20"/>
        <v>-200</v>
      </c>
      <c r="L42" s="15">
        <f t="shared" si="20"/>
        <v>-200</v>
      </c>
      <c r="M42" s="15">
        <f t="shared" si="20"/>
        <v>-200</v>
      </c>
      <c r="N42" s="15">
        <f t="shared" si="20"/>
        <v>-200</v>
      </c>
      <c r="O42" s="15">
        <f t="shared" si="20"/>
        <v>-200</v>
      </c>
      <c r="P42" s="15">
        <f t="shared" si="20"/>
        <v>-200</v>
      </c>
      <c r="Q42" s="15">
        <f t="shared" si="20"/>
        <v>-200</v>
      </c>
      <c r="R42" s="15">
        <f t="shared" si="20"/>
        <v>-200</v>
      </c>
      <c r="S42" s="15">
        <f t="shared" si="20"/>
        <v>-200</v>
      </c>
      <c r="T42" s="15">
        <f t="shared" si="20"/>
        <v>-200</v>
      </c>
      <c r="U42" s="15">
        <f t="shared" si="20"/>
        <v>-200</v>
      </c>
      <c r="V42" s="15">
        <f t="shared" si="20"/>
        <v>-200</v>
      </c>
      <c r="W42" s="15">
        <f t="shared" si="20"/>
        <v>-200</v>
      </c>
      <c r="X42" s="15">
        <f t="shared" si="20"/>
        <v>-200</v>
      </c>
      <c r="Y42" s="15">
        <f t="shared" si="20"/>
        <v>-200</v>
      </c>
      <c r="Z42" s="15">
        <f t="shared" si="20"/>
        <v>-200</v>
      </c>
      <c r="AA42" s="15">
        <f t="shared" si="20"/>
        <v>-200</v>
      </c>
      <c r="AB42" s="15">
        <f t="shared" si="20"/>
        <v>-200</v>
      </c>
      <c r="AC42" s="15">
        <f t="shared" si="20"/>
        <v>-200</v>
      </c>
      <c r="AD42" s="15">
        <f t="shared" si="20"/>
        <v>-200</v>
      </c>
      <c r="AE42" s="15">
        <f t="shared" si="20"/>
        <v>-200</v>
      </c>
      <c r="AF42" s="15">
        <f t="shared" si="20"/>
        <v>-200</v>
      </c>
      <c r="AG42" s="15">
        <f t="shared" si="20"/>
        <v>-200</v>
      </c>
      <c r="AH42" s="15">
        <f t="shared" si="20"/>
        <v>-200</v>
      </c>
      <c r="AI42" s="15">
        <f t="shared" si="20"/>
        <v>-200</v>
      </c>
      <c r="AJ42" s="15">
        <f t="shared" si="20"/>
        <v>-200</v>
      </c>
      <c r="AK42" s="15">
        <f t="shared" si="20"/>
        <v>-200</v>
      </c>
      <c r="AL42" s="15">
        <f t="shared" si="20"/>
        <v>-200</v>
      </c>
      <c r="AM42" s="15">
        <f t="shared" si="20"/>
        <v>-200</v>
      </c>
      <c r="AN42" s="15">
        <f t="shared" si="20"/>
        <v>-200</v>
      </c>
      <c r="AO42" s="15">
        <f t="shared" si="20"/>
        <v>-200</v>
      </c>
      <c r="AP42" s="15">
        <f t="shared" si="20"/>
        <v>-200</v>
      </c>
      <c r="AQ42" s="15">
        <f t="shared" si="20"/>
        <v>-200</v>
      </c>
      <c r="AR42" s="15">
        <f t="shared" si="20"/>
        <v>-200</v>
      </c>
      <c r="AS42" s="15">
        <f t="shared" si="20"/>
        <v>-200</v>
      </c>
      <c r="AT42" s="15">
        <f t="shared" si="20"/>
        <v>-200</v>
      </c>
      <c r="AU42" s="15">
        <f t="shared" si="20"/>
        <v>-200</v>
      </c>
      <c r="AV42" s="15">
        <f t="shared" si="20"/>
        <v>-200</v>
      </c>
      <c r="AW42" s="15">
        <f t="shared" si="20"/>
        <v>-200</v>
      </c>
      <c r="AX42" s="15">
        <f t="shared" si="20"/>
        <v>-200</v>
      </c>
      <c r="AY42" s="15">
        <f t="shared" si="20"/>
        <v>-200</v>
      </c>
      <c r="AZ42" s="15">
        <f t="shared" si="20"/>
        <v>-200</v>
      </c>
      <c r="BA42" s="15">
        <f t="shared" si="20"/>
        <v>-200</v>
      </c>
      <c r="BB42" s="15">
        <f t="shared" si="20"/>
        <v>-200</v>
      </c>
      <c r="BC42" s="15">
        <f t="shared" si="20"/>
        <v>-200</v>
      </c>
      <c r="BD42" s="15">
        <f t="shared" si="20"/>
        <v>-200</v>
      </c>
      <c r="BE42" s="15">
        <f t="shared" si="20"/>
        <v>-200</v>
      </c>
      <c r="BF42" s="15">
        <f t="shared" si="20"/>
        <v>-200</v>
      </c>
      <c r="BG42" s="15">
        <f t="shared" si="20"/>
        <v>-200</v>
      </c>
      <c r="BH42" s="15">
        <f t="shared" si="20"/>
        <v>-200</v>
      </c>
      <c r="BJ42" s="15">
        <f>SUMIFS($D42:$BH42,$D$26:$BH$26,BJ$24)</f>
        <v>-1800</v>
      </c>
      <c r="BK42" s="15">
        <f t="shared" si="19"/>
        <v>-2400</v>
      </c>
      <c r="BL42" s="15">
        <f t="shared" si="19"/>
        <v>-2400</v>
      </c>
      <c r="BM42" s="15">
        <f t="shared" si="19"/>
        <v>-2400</v>
      </c>
      <c r="BN42" s="15">
        <f t="shared" si="19"/>
        <v>-2400</v>
      </c>
    </row>
    <row r="44" spans="2:66" ht="15" customHeight="1" x14ac:dyDescent="0.45">
      <c r="B44" s="4" t="s">
        <v>41</v>
      </c>
      <c r="C44" s="4"/>
      <c r="D44" s="19">
        <f t="shared" ref="D44:AI44" si="21">SUM(D39:D43)</f>
        <v>-560</v>
      </c>
      <c r="E44" s="19">
        <f t="shared" si="21"/>
        <v>-120</v>
      </c>
      <c r="F44" s="19">
        <f t="shared" si="21"/>
        <v>320</v>
      </c>
      <c r="G44" s="19">
        <f t="shared" si="21"/>
        <v>760</v>
      </c>
      <c r="H44" s="19">
        <f t="shared" si="21"/>
        <v>1200</v>
      </c>
      <c r="I44" s="19">
        <f t="shared" si="21"/>
        <v>1640</v>
      </c>
      <c r="J44" s="19">
        <f t="shared" si="21"/>
        <v>2080</v>
      </c>
      <c r="K44" s="19">
        <f t="shared" si="21"/>
        <v>2520</v>
      </c>
      <c r="L44" s="19">
        <f t="shared" si="21"/>
        <v>2960</v>
      </c>
      <c r="M44" s="19">
        <f t="shared" si="21"/>
        <v>3400</v>
      </c>
      <c r="N44" s="19">
        <f t="shared" si="21"/>
        <v>3840</v>
      </c>
      <c r="O44" s="19">
        <f t="shared" si="21"/>
        <v>4280</v>
      </c>
      <c r="P44" s="19">
        <f t="shared" si="21"/>
        <v>4720</v>
      </c>
      <c r="Q44" s="19">
        <f t="shared" si="21"/>
        <v>5160</v>
      </c>
      <c r="R44" s="19">
        <f t="shared" si="21"/>
        <v>5600</v>
      </c>
      <c r="S44" s="19">
        <f t="shared" si="21"/>
        <v>6040</v>
      </c>
      <c r="T44" s="19">
        <f t="shared" si="21"/>
        <v>6480</v>
      </c>
      <c r="U44" s="19">
        <f t="shared" si="21"/>
        <v>6920</v>
      </c>
      <c r="V44" s="19">
        <f t="shared" si="21"/>
        <v>7360</v>
      </c>
      <c r="W44" s="19">
        <f t="shared" si="21"/>
        <v>7800</v>
      </c>
      <c r="X44" s="19">
        <f t="shared" si="21"/>
        <v>8240</v>
      </c>
      <c r="Y44" s="19">
        <f t="shared" si="21"/>
        <v>8680</v>
      </c>
      <c r="Z44" s="19">
        <f t="shared" si="21"/>
        <v>9120</v>
      </c>
      <c r="AA44" s="19">
        <f t="shared" si="21"/>
        <v>9560</v>
      </c>
      <c r="AB44" s="19">
        <f t="shared" si="21"/>
        <v>10000</v>
      </c>
      <c r="AC44" s="19">
        <f t="shared" si="21"/>
        <v>10440</v>
      </c>
      <c r="AD44" s="19">
        <f t="shared" si="21"/>
        <v>10880</v>
      </c>
      <c r="AE44" s="19">
        <f t="shared" si="21"/>
        <v>11320</v>
      </c>
      <c r="AF44" s="19">
        <f t="shared" si="21"/>
        <v>11760</v>
      </c>
      <c r="AG44" s="19">
        <f t="shared" si="21"/>
        <v>12200</v>
      </c>
      <c r="AH44" s="19">
        <f t="shared" si="21"/>
        <v>12640</v>
      </c>
      <c r="AI44" s="19">
        <f t="shared" si="21"/>
        <v>13080</v>
      </c>
      <c r="AJ44" s="19">
        <f t="shared" ref="AJ44:BH44" si="22">SUM(AJ39:AJ43)</f>
        <v>13520</v>
      </c>
      <c r="AK44" s="19">
        <f t="shared" si="22"/>
        <v>13960</v>
      </c>
      <c r="AL44" s="19">
        <f t="shared" si="22"/>
        <v>14400</v>
      </c>
      <c r="AM44" s="19">
        <f t="shared" si="22"/>
        <v>14840</v>
      </c>
      <c r="AN44" s="19">
        <f t="shared" si="22"/>
        <v>15280</v>
      </c>
      <c r="AO44" s="19">
        <f t="shared" si="22"/>
        <v>15720</v>
      </c>
      <c r="AP44" s="19">
        <f t="shared" si="22"/>
        <v>16160</v>
      </c>
      <c r="AQ44" s="19">
        <f t="shared" si="22"/>
        <v>16600</v>
      </c>
      <c r="AR44" s="19">
        <f t="shared" si="22"/>
        <v>17040</v>
      </c>
      <c r="AS44" s="19">
        <f t="shared" si="22"/>
        <v>17480</v>
      </c>
      <c r="AT44" s="19">
        <f t="shared" si="22"/>
        <v>17920</v>
      </c>
      <c r="AU44" s="19">
        <f t="shared" si="22"/>
        <v>18360</v>
      </c>
      <c r="AV44" s="19">
        <f t="shared" si="22"/>
        <v>18800</v>
      </c>
      <c r="AW44" s="19">
        <f t="shared" si="22"/>
        <v>19240</v>
      </c>
      <c r="AX44" s="19">
        <f t="shared" si="22"/>
        <v>19680</v>
      </c>
      <c r="AY44" s="19">
        <f t="shared" si="22"/>
        <v>20120</v>
      </c>
      <c r="AZ44" s="19">
        <f t="shared" si="22"/>
        <v>20560</v>
      </c>
      <c r="BA44" s="19">
        <f t="shared" si="22"/>
        <v>21000</v>
      </c>
      <c r="BB44" s="19">
        <f t="shared" si="22"/>
        <v>21440</v>
      </c>
      <c r="BC44" s="19">
        <f t="shared" si="22"/>
        <v>21880</v>
      </c>
      <c r="BD44" s="19">
        <f t="shared" si="22"/>
        <v>22320</v>
      </c>
      <c r="BE44" s="19">
        <f t="shared" si="22"/>
        <v>22760</v>
      </c>
      <c r="BF44" s="19">
        <f t="shared" si="22"/>
        <v>23200</v>
      </c>
      <c r="BG44" s="19">
        <f t="shared" si="22"/>
        <v>23640</v>
      </c>
      <c r="BH44" s="19">
        <f t="shared" si="22"/>
        <v>24080</v>
      </c>
      <c r="BJ44" s="19">
        <f>SUM(BJ39:BJ43)</f>
        <v>10800</v>
      </c>
      <c r="BK44" s="19">
        <f>SUM(BK39:BK43)</f>
        <v>69840</v>
      </c>
      <c r="BL44" s="19">
        <f>SUM(BL39:BL43)</f>
        <v>133200</v>
      </c>
      <c r="BM44" s="19">
        <f>SUM(BM39:BM43)</f>
        <v>196560</v>
      </c>
      <c r="BN44" s="19">
        <f>SUM(BN39:BN43)</f>
        <v>259920</v>
      </c>
    </row>
    <row r="46" spans="2:66" ht="15" customHeight="1" x14ac:dyDescent="0.45">
      <c r="B46" s="13" t="s">
        <v>31</v>
      </c>
      <c r="C46" s="13"/>
      <c r="D46" s="14">
        <f>D$24</f>
        <v>45017</v>
      </c>
      <c r="E46" s="14">
        <f t="shared" ref="E46:BJ66" si="23">E$24</f>
        <v>45047</v>
      </c>
      <c r="F46" s="14">
        <f t="shared" si="23"/>
        <v>45078</v>
      </c>
      <c r="G46" s="14">
        <f t="shared" si="23"/>
        <v>45108</v>
      </c>
      <c r="H46" s="14">
        <f t="shared" si="23"/>
        <v>45139</v>
      </c>
      <c r="I46" s="14">
        <f t="shared" si="23"/>
        <v>45170</v>
      </c>
      <c r="J46" s="14">
        <f t="shared" si="23"/>
        <v>45200</v>
      </c>
      <c r="K46" s="14">
        <f t="shared" si="23"/>
        <v>45231</v>
      </c>
      <c r="L46" s="14">
        <f t="shared" si="23"/>
        <v>45261</v>
      </c>
      <c r="M46" s="14">
        <f t="shared" si="23"/>
        <v>45292</v>
      </c>
      <c r="N46" s="14">
        <f t="shared" si="23"/>
        <v>45323</v>
      </c>
      <c r="O46" s="14">
        <f t="shared" si="23"/>
        <v>45352</v>
      </c>
      <c r="P46" s="14">
        <f t="shared" si="23"/>
        <v>45383</v>
      </c>
      <c r="Q46" s="14">
        <f t="shared" si="23"/>
        <v>45413</v>
      </c>
      <c r="R46" s="14">
        <f t="shared" si="23"/>
        <v>45444</v>
      </c>
      <c r="S46" s="14">
        <f t="shared" si="23"/>
        <v>45474</v>
      </c>
      <c r="T46" s="14">
        <f t="shared" si="23"/>
        <v>45505</v>
      </c>
      <c r="U46" s="14">
        <f t="shared" si="23"/>
        <v>45536</v>
      </c>
      <c r="V46" s="14">
        <f t="shared" si="23"/>
        <v>45566</v>
      </c>
      <c r="W46" s="14">
        <f t="shared" si="23"/>
        <v>45597</v>
      </c>
      <c r="X46" s="14">
        <f t="shared" si="23"/>
        <v>45627</v>
      </c>
      <c r="Y46" s="14">
        <f t="shared" si="23"/>
        <v>45658</v>
      </c>
      <c r="Z46" s="14">
        <f t="shared" si="23"/>
        <v>45689</v>
      </c>
      <c r="AA46" s="14">
        <f t="shared" si="23"/>
        <v>45717</v>
      </c>
      <c r="AB46" s="14">
        <f t="shared" si="23"/>
        <v>45748</v>
      </c>
      <c r="AC46" s="14">
        <f t="shared" si="23"/>
        <v>45778</v>
      </c>
      <c r="AD46" s="14">
        <f t="shared" si="23"/>
        <v>45809</v>
      </c>
      <c r="AE46" s="14">
        <f t="shared" si="23"/>
        <v>45839</v>
      </c>
      <c r="AF46" s="14">
        <f t="shared" si="23"/>
        <v>45870</v>
      </c>
      <c r="AG46" s="14">
        <f t="shared" si="23"/>
        <v>45901</v>
      </c>
      <c r="AH46" s="14">
        <f t="shared" si="23"/>
        <v>45931</v>
      </c>
      <c r="AI46" s="14">
        <f t="shared" si="23"/>
        <v>45962</v>
      </c>
      <c r="AJ46" s="14">
        <f t="shared" si="23"/>
        <v>45992</v>
      </c>
      <c r="AK46" s="14">
        <f t="shared" si="23"/>
        <v>46023</v>
      </c>
      <c r="AL46" s="14">
        <f t="shared" si="23"/>
        <v>46054</v>
      </c>
      <c r="AM46" s="14">
        <f t="shared" si="23"/>
        <v>46082</v>
      </c>
      <c r="AN46" s="14">
        <f t="shared" si="23"/>
        <v>46113</v>
      </c>
      <c r="AO46" s="14">
        <f t="shared" si="23"/>
        <v>46143</v>
      </c>
      <c r="AP46" s="14">
        <f t="shared" si="23"/>
        <v>46174</v>
      </c>
      <c r="AQ46" s="14">
        <f t="shared" si="23"/>
        <v>46204</v>
      </c>
      <c r="AR46" s="14">
        <f t="shared" si="23"/>
        <v>46235</v>
      </c>
      <c r="AS46" s="14">
        <f t="shared" si="23"/>
        <v>46266</v>
      </c>
      <c r="AT46" s="14">
        <f t="shared" si="23"/>
        <v>46296</v>
      </c>
      <c r="AU46" s="14">
        <f t="shared" si="23"/>
        <v>46327</v>
      </c>
      <c r="AV46" s="14">
        <f t="shared" si="23"/>
        <v>46357</v>
      </c>
      <c r="AW46" s="14">
        <f t="shared" si="23"/>
        <v>46388</v>
      </c>
      <c r="AX46" s="14">
        <f t="shared" si="23"/>
        <v>46419</v>
      </c>
      <c r="AY46" s="14">
        <f t="shared" si="23"/>
        <v>46447</v>
      </c>
      <c r="AZ46" s="14">
        <f t="shared" si="23"/>
        <v>46478</v>
      </c>
      <c r="BA46" s="14">
        <f t="shared" si="23"/>
        <v>46508</v>
      </c>
      <c r="BB46" s="14">
        <f t="shared" si="23"/>
        <v>46539</v>
      </c>
      <c r="BC46" s="14">
        <f t="shared" si="23"/>
        <v>46569</v>
      </c>
      <c r="BD46" s="14">
        <f t="shared" si="23"/>
        <v>46600</v>
      </c>
      <c r="BE46" s="14">
        <f t="shared" si="23"/>
        <v>46631</v>
      </c>
      <c r="BF46" s="14">
        <f t="shared" si="23"/>
        <v>46661</v>
      </c>
      <c r="BG46" s="14">
        <f t="shared" si="23"/>
        <v>46692</v>
      </c>
      <c r="BH46" s="14">
        <f t="shared" si="23"/>
        <v>46722</v>
      </c>
      <c r="BJ46" s="13">
        <f t="shared" si="23"/>
        <v>2023</v>
      </c>
      <c r="BK46" s="13">
        <f t="shared" ref="BJ46:BN66" si="24">BK$24</f>
        <v>2024</v>
      </c>
      <c r="BL46" s="13">
        <f t="shared" si="24"/>
        <v>2025</v>
      </c>
      <c r="BM46" s="13">
        <f t="shared" si="24"/>
        <v>2026</v>
      </c>
      <c r="BN46" s="13">
        <f t="shared" si="24"/>
        <v>2027</v>
      </c>
    </row>
    <row r="48" spans="2:66" ht="15" customHeight="1" x14ac:dyDescent="0.45">
      <c r="B48" s="2" t="s">
        <v>42</v>
      </c>
      <c r="D48" s="23">
        <v>0</v>
      </c>
      <c r="E48" s="23">
        <v>0</v>
      </c>
      <c r="F48" s="15">
        <f t="shared" ref="F48:AK48" si="25">D34*(1+$C$22)</f>
        <v>600</v>
      </c>
      <c r="G48" s="15">
        <f t="shared" si="25"/>
        <v>1200</v>
      </c>
      <c r="H48" s="15">
        <f t="shared" si="25"/>
        <v>1800</v>
      </c>
      <c r="I48" s="15">
        <f t="shared" si="25"/>
        <v>2400</v>
      </c>
      <c r="J48" s="15">
        <f t="shared" si="25"/>
        <v>3000</v>
      </c>
      <c r="K48" s="15">
        <f t="shared" si="25"/>
        <v>3600</v>
      </c>
      <c r="L48" s="15">
        <f t="shared" si="25"/>
        <v>4200</v>
      </c>
      <c r="M48" s="15">
        <f t="shared" si="25"/>
        <v>4800</v>
      </c>
      <c r="N48" s="15">
        <f t="shared" si="25"/>
        <v>5400</v>
      </c>
      <c r="O48" s="15">
        <f t="shared" si="25"/>
        <v>6000</v>
      </c>
      <c r="P48" s="15">
        <f t="shared" si="25"/>
        <v>6600</v>
      </c>
      <c r="Q48" s="15">
        <f t="shared" si="25"/>
        <v>7200</v>
      </c>
      <c r="R48" s="15">
        <f t="shared" si="25"/>
        <v>7800</v>
      </c>
      <c r="S48" s="15">
        <f t="shared" si="25"/>
        <v>8400</v>
      </c>
      <c r="T48" s="15">
        <f t="shared" si="25"/>
        <v>9000</v>
      </c>
      <c r="U48" s="15">
        <f t="shared" si="25"/>
        <v>9600</v>
      </c>
      <c r="V48" s="15">
        <f t="shared" si="25"/>
        <v>10200</v>
      </c>
      <c r="W48" s="15">
        <f t="shared" si="25"/>
        <v>10800</v>
      </c>
      <c r="X48" s="15">
        <f t="shared" si="25"/>
        <v>11400</v>
      </c>
      <c r="Y48" s="15">
        <f t="shared" si="25"/>
        <v>12000</v>
      </c>
      <c r="Z48" s="15">
        <f t="shared" si="25"/>
        <v>12600</v>
      </c>
      <c r="AA48" s="15">
        <f t="shared" si="25"/>
        <v>13200</v>
      </c>
      <c r="AB48" s="15">
        <f t="shared" si="25"/>
        <v>13800</v>
      </c>
      <c r="AC48" s="15">
        <f t="shared" si="25"/>
        <v>14400</v>
      </c>
      <c r="AD48" s="15">
        <f t="shared" si="25"/>
        <v>15000</v>
      </c>
      <c r="AE48" s="15">
        <f t="shared" si="25"/>
        <v>15600</v>
      </c>
      <c r="AF48" s="15">
        <f t="shared" si="25"/>
        <v>16200</v>
      </c>
      <c r="AG48" s="15">
        <f t="shared" si="25"/>
        <v>16800</v>
      </c>
      <c r="AH48" s="15">
        <f t="shared" si="25"/>
        <v>17400</v>
      </c>
      <c r="AI48" s="15">
        <f t="shared" si="25"/>
        <v>18000</v>
      </c>
      <c r="AJ48" s="15">
        <f t="shared" si="25"/>
        <v>18600</v>
      </c>
      <c r="AK48" s="15">
        <f t="shared" si="25"/>
        <v>19200</v>
      </c>
      <c r="AL48" s="15">
        <f t="shared" ref="AL48:BH48" si="26">AJ34*(1+$C$22)</f>
        <v>19800</v>
      </c>
      <c r="AM48" s="15">
        <f t="shared" si="26"/>
        <v>20400</v>
      </c>
      <c r="AN48" s="15">
        <f t="shared" si="26"/>
        <v>21000</v>
      </c>
      <c r="AO48" s="15">
        <f t="shared" si="26"/>
        <v>21600</v>
      </c>
      <c r="AP48" s="15">
        <f t="shared" si="26"/>
        <v>22200</v>
      </c>
      <c r="AQ48" s="15">
        <f t="shared" si="26"/>
        <v>22800</v>
      </c>
      <c r="AR48" s="15">
        <f t="shared" si="26"/>
        <v>23400</v>
      </c>
      <c r="AS48" s="15">
        <f t="shared" si="26"/>
        <v>24000</v>
      </c>
      <c r="AT48" s="15">
        <f t="shared" si="26"/>
        <v>24600</v>
      </c>
      <c r="AU48" s="15">
        <f t="shared" si="26"/>
        <v>25200</v>
      </c>
      <c r="AV48" s="15">
        <f t="shared" si="26"/>
        <v>25800</v>
      </c>
      <c r="AW48" s="15">
        <f t="shared" si="26"/>
        <v>26400</v>
      </c>
      <c r="AX48" s="15">
        <f t="shared" si="26"/>
        <v>27000</v>
      </c>
      <c r="AY48" s="15">
        <f t="shared" si="26"/>
        <v>27600</v>
      </c>
      <c r="AZ48" s="15">
        <f t="shared" si="26"/>
        <v>28200</v>
      </c>
      <c r="BA48" s="15">
        <f t="shared" si="26"/>
        <v>28800</v>
      </c>
      <c r="BB48" s="15">
        <f t="shared" si="26"/>
        <v>29400</v>
      </c>
      <c r="BC48" s="15">
        <f t="shared" si="26"/>
        <v>30000</v>
      </c>
      <c r="BD48" s="15">
        <f t="shared" si="26"/>
        <v>30600</v>
      </c>
      <c r="BE48" s="15">
        <f t="shared" si="26"/>
        <v>31200</v>
      </c>
      <c r="BF48" s="15">
        <f t="shared" si="26"/>
        <v>31800</v>
      </c>
      <c r="BG48" s="15">
        <f t="shared" si="26"/>
        <v>32400</v>
      </c>
      <c r="BH48" s="15">
        <f t="shared" si="26"/>
        <v>33000</v>
      </c>
      <c r="BJ48" s="15">
        <f t="shared" ref="BJ48:BN53" si="27">SUMIFS($D48:$BH48,$D$26:$BH$26,BJ$24)</f>
        <v>16800</v>
      </c>
      <c r="BK48" s="15">
        <f t="shared" si="27"/>
        <v>97200</v>
      </c>
      <c r="BL48" s="15">
        <f t="shared" si="27"/>
        <v>183600</v>
      </c>
      <c r="BM48" s="15">
        <f t="shared" si="27"/>
        <v>270000</v>
      </c>
      <c r="BN48" s="15">
        <f t="shared" si="27"/>
        <v>356400</v>
      </c>
    </row>
    <row r="49" spans="2:66" ht="15" customHeight="1" x14ac:dyDescent="0.45">
      <c r="B49" s="2" t="s">
        <v>44</v>
      </c>
      <c r="D49" s="15">
        <f t="shared" ref="D49:AI49" si="28">D35*(1+$C$22)</f>
        <v>-12</v>
      </c>
      <c r="E49" s="15">
        <f t="shared" si="28"/>
        <v>-24</v>
      </c>
      <c r="F49" s="15">
        <f t="shared" si="28"/>
        <v>-36</v>
      </c>
      <c r="G49" s="15">
        <f t="shared" si="28"/>
        <v>-48</v>
      </c>
      <c r="H49" s="15">
        <f t="shared" si="28"/>
        <v>-60</v>
      </c>
      <c r="I49" s="15">
        <f t="shared" si="28"/>
        <v>-72</v>
      </c>
      <c r="J49" s="15">
        <f t="shared" si="28"/>
        <v>-84</v>
      </c>
      <c r="K49" s="15">
        <f t="shared" si="28"/>
        <v>-96</v>
      </c>
      <c r="L49" s="15">
        <f t="shared" si="28"/>
        <v>-108</v>
      </c>
      <c r="M49" s="15">
        <f t="shared" si="28"/>
        <v>-120</v>
      </c>
      <c r="N49" s="15">
        <f t="shared" si="28"/>
        <v>-132</v>
      </c>
      <c r="O49" s="15">
        <f t="shared" si="28"/>
        <v>-144</v>
      </c>
      <c r="P49" s="15">
        <f t="shared" si="28"/>
        <v>-156</v>
      </c>
      <c r="Q49" s="15">
        <f t="shared" si="28"/>
        <v>-168</v>
      </c>
      <c r="R49" s="15">
        <f t="shared" si="28"/>
        <v>-180</v>
      </c>
      <c r="S49" s="15">
        <f t="shared" si="28"/>
        <v>-192</v>
      </c>
      <c r="T49" s="15">
        <f t="shared" si="28"/>
        <v>-204</v>
      </c>
      <c r="U49" s="15">
        <f t="shared" si="28"/>
        <v>-216</v>
      </c>
      <c r="V49" s="15">
        <f t="shared" si="28"/>
        <v>-228</v>
      </c>
      <c r="W49" s="15">
        <f t="shared" si="28"/>
        <v>-240</v>
      </c>
      <c r="X49" s="15">
        <f t="shared" si="28"/>
        <v>-252</v>
      </c>
      <c r="Y49" s="15">
        <f t="shared" si="28"/>
        <v>-264</v>
      </c>
      <c r="Z49" s="15">
        <f t="shared" si="28"/>
        <v>-276</v>
      </c>
      <c r="AA49" s="15">
        <f t="shared" si="28"/>
        <v>-288</v>
      </c>
      <c r="AB49" s="15">
        <f t="shared" si="28"/>
        <v>-300</v>
      </c>
      <c r="AC49" s="15">
        <f t="shared" si="28"/>
        <v>-312</v>
      </c>
      <c r="AD49" s="15">
        <f t="shared" si="28"/>
        <v>-324</v>
      </c>
      <c r="AE49" s="15">
        <f t="shared" si="28"/>
        <v>-336</v>
      </c>
      <c r="AF49" s="15">
        <f t="shared" si="28"/>
        <v>-348</v>
      </c>
      <c r="AG49" s="15">
        <f t="shared" si="28"/>
        <v>-360</v>
      </c>
      <c r="AH49" s="15">
        <f t="shared" si="28"/>
        <v>-372</v>
      </c>
      <c r="AI49" s="15">
        <f t="shared" si="28"/>
        <v>-384</v>
      </c>
      <c r="AJ49" s="15">
        <f t="shared" ref="AJ49:BH49" si="29">AJ35*(1+$C$22)</f>
        <v>-396</v>
      </c>
      <c r="AK49" s="15">
        <f t="shared" si="29"/>
        <v>-408</v>
      </c>
      <c r="AL49" s="15">
        <f t="shared" si="29"/>
        <v>-420</v>
      </c>
      <c r="AM49" s="15">
        <f t="shared" si="29"/>
        <v>-432</v>
      </c>
      <c r="AN49" s="15">
        <f t="shared" si="29"/>
        <v>-444</v>
      </c>
      <c r="AO49" s="15">
        <f t="shared" si="29"/>
        <v>-456</v>
      </c>
      <c r="AP49" s="15">
        <f t="shared" si="29"/>
        <v>-468</v>
      </c>
      <c r="AQ49" s="15">
        <f t="shared" si="29"/>
        <v>-480</v>
      </c>
      <c r="AR49" s="15">
        <f t="shared" si="29"/>
        <v>-492</v>
      </c>
      <c r="AS49" s="15">
        <f t="shared" si="29"/>
        <v>-504</v>
      </c>
      <c r="AT49" s="15">
        <f t="shared" si="29"/>
        <v>-516</v>
      </c>
      <c r="AU49" s="15">
        <f t="shared" si="29"/>
        <v>-528</v>
      </c>
      <c r="AV49" s="15">
        <f t="shared" si="29"/>
        <v>-540</v>
      </c>
      <c r="AW49" s="15">
        <f t="shared" si="29"/>
        <v>-552</v>
      </c>
      <c r="AX49" s="15">
        <f t="shared" si="29"/>
        <v>-564</v>
      </c>
      <c r="AY49" s="15">
        <f t="shared" si="29"/>
        <v>-576</v>
      </c>
      <c r="AZ49" s="15">
        <f t="shared" si="29"/>
        <v>-588</v>
      </c>
      <c r="BA49" s="15">
        <f t="shared" si="29"/>
        <v>-600</v>
      </c>
      <c r="BB49" s="15">
        <f t="shared" si="29"/>
        <v>-612</v>
      </c>
      <c r="BC49" s="15">
        <f t="shared" si="29"/>
        <v>-624</v>
      </c>
      <c r="BD49" s="15">
        <f t="shared" si="29"/>
        <v>-636</v>
      </c>
      <c r="BE49" s="15">
        <f t="shared" si="29"/>
        <v>-648</v>
      </c>
      <c r="BF49" s="15">
        <f t="shared" si="29"/>
        <v>-660</v>
      </c>
      <c r="BG49" s="15">
        <f t="shared" si="29"/>
        <v>-672</v>
      </c>
      <c r="BH49" s="15">
        <f t="shared" si="29"/>
        <v>-684</v>
      </c>
      <c r="BJ49" s="15">
        <f t="shared" si="27"/>
        <v>-540</v>
      </c>
      <c r="BK49" s="15">
        <f t="shared" si="27"/>
        <v>-2232</v>
      </c>
      <c r="BL49" s="15">
        <f t="shared" si="27"/>
        <v>-3960</v>
      </c>
      <c r="BM49" s="15">
        <f t="shared" si="27"/>
        <v>-5688</v>
      </c>
      <c r="BN49" s="15">
        <f t="shared" si="27"/>
        <v>-7416</v>
      </c>
    </row>
    <row r="50" spans="2:66" ht="15" customHeight="1" x14ac:dyDescent="0.45">
      <c r="B50" s="2" t="s">
        <v>43</v>
      </c>
      <c r="D50" s="15">
        <f t="shared" ref="D50:AI50" si="30">D36*(1+$C$22)</f>
        <v>-360</v>
      </c>
      <c r="E50" s="15">
        <f t="shared" si="30"/>
        <v>0</v>
      </c>
      <c r="F50" s="15">
        <f t="shared" si="30"/>
        <v>0</v>
      </c>
      <c r="G50" s="15">
        <f t="shared" si="30"/>
        <v>-900</v>
      </c>
      <c r="H50" s="15">
        <f t="shared" si="30"/>
        <v>0</v>
      </c>
      <c r="I50" s="15">
        <f t="shared" si="30"/>
        <v>0</v>
      </c>
      <c r="J50" s="15">
        <f t="shared" si="30"/>
        <v>-1440</v>
      </c>
      <c r="K50" s="15">
        <f t="shared" si="30"/>
        <v>0</v>
      </c>
      <c r="L50" s="15">
        <f t="shared" si="30"/>
        <v>0</v>
      </c>
      <c r="M50" s="15">
        <f t="shared" si="30"/>
        <v>-1980</v>
      </c>
      <c r="N50" s="15">
        <f t="shared" si="30"/>
        <v>0</v>
      </c>
      <c r="O50" s="15">
        <f t="shared" si="30"/>
        <v>0</v>
      </c>
      <c r="P50" s="15">
        <f t="shared" si="30"/>
        <v>-2520</v>
      </c>
      <c r="Q50" s="15">
        <f t="shared" si="30"/>
        <v>0</v>
      </c>
      <c r="R50" s="15">
        <f t="shared" si="30"/>
        <v>0</v>
      </c>
      <c r="S50" s="15">
        <f t="shared" si="30"/>
        <v>-3060</v>
      </c>
      <c r="T50" s="15">
        <f t="shared" si="30"/>
        <v>0</v>
      </c>
      <c r="U50" s="15">
        <f t="shared" si="30"/>
        <v>0</v>
      </c>
      <c r="V50" s="15">
        <f t="shared" si="30"/>
        <v>-3600</v>
      </c>
      <c r="W50" s="15">
        <f t="shared" si="30"/>
        <v>0</v>
      </c>
      <c r="X50" s="15">
        <f t="shared" si="30"/>
        <v>0</v>
      </c>
      <c r="Y50" s="15">
        <f t="shared" si="30"/>
        <v>-4140</v>
      </c>
      <c r="Z50" s="15">
        <f t="shared" si="30"/>
        <v>0</v>
      </c>
      <c r="AA50" s="15">
        <f t="shared" si="30"/>
        <v>0</v>
      </c>
      <c r="AB50" s="15">
        <f t="shared" si="30"/>
        <v>-4680</v>
      </c>
      <c r="AC50" s="15">
        <f t="shared" si="30"/>
        <v>0</v>
      </c>
      <c r="AD50" s="15">
        <f t="shared" si="30"/>
        <v>0</v>
      </c>
      <c r="AE50" s="15">
        <f t="shared" si="30"/>
        <v>-5220</v>
      </c>
      <c r="AF50" s="15">
        <f t="shared" si="30"/>
        <v>0</v>
      </c>
      <c r="AG50" s="15">
        <f t="shared" si="30"/>
        <v>0</v>
      </c>
      <c r="AH50" s="15">
        <f t="shared" si="30"/>
        <v>-5760</v>
      </c>
      <c r="AI50" s="15">
        <f t="shared" si="30"/>
        <v>0</v>
      </c>
      <c r="AJ50" s="15">
        <f t="shared" ref="AJ50:BH50" si="31">AJ36*(1+$C$22)</f>
        <v>0</v>
      </c>
      <c r="AK50" s="15">
        <f t="shared" si="31"/>
        <v>-6300</v>
      </c>
      <c r="AL50" s="15">
        <f t="shared" si="31"/>
        <v>0</v>
      </c>
      <c r="AM50" s="15">
        <f t="shared" si="31"/>
        <v>0</v>
      </c>
      <c r="AN50" s="15">
        <f t="shared" si="31"/>
        <v>-6840</v>
      </c>
      <c r="AO50" s="15">
        <f t="shared" si="31"/>
        <v>0</v>
      </c>
      <c r="AP50" s="15">
        <f t="shared" si="31"/>
        <v>0</v>
      </c>
      <c r="AQ50" s="15">
        <f t="shared" si="31"/>
        <v>-7380</v>
      </c>
      <c r="AR50" s="15">
        <f t="shared" si="31"/>
        <v>0</v>
      </c>
      <c r="AS50" s="15">
        <f t="shared" si="31"/>
        <v>0</v>
      </c>
      <c r="AT50" s="15">
        <f t="shared" si="31"/>
        <v>-7920</v>
      </c>
      <c r="AU50" s="15">
        <f t="shared" si="31"/>
        <v>0</v>
      </c>
      <c r="AV50" s="15">
        <f t="shared" si="31"/>
        <v>0</v>
      </c>
      <c r="AW50" s="15">
        <f t="shared" si="31"/>
        <v>-8460</v>
      </c>
      <c r="AX50" s="15">
        <f t="shared" si="31"/>
        <v>0</v>
      </c>
      <c r="AY50" s="15">
        <f t="shared" si="31"/>
        <v>0</v>
      </c>
      <c r="AZ50" s="15">
        <f t="shared" si="31"/>
        <v>-9000</v>
      </c>
      <c r="BA50" s="15">
        <f t="shared" si="31"/>
        <v>0</v>
      </c>
      <c r="BB50" s="15">
        <f t="shared" si="31"/>
        <v>0</v>
      </c>
      <c r="BC50" s="15">
        <f t="shared" si="31"/>
        <v>-9540</v>
      </c>
      <c r="BD50" s="15">
        <f t="shared" si="31"/>
        <v>0</v>
      </c>
      <c r="BE50" s="15">
        <f t="shared" si="31"/>
        <v>0</v>
      </c>
      <c r="BF50" s="15">
        <f t="shared" si="31"/>
        <v>-10080</v>
      </c>
      <c r="BG50" s="15">
        <f t="shared" si="31"/>
        <v>0</v>
      </c>
      <c r="BH50" s="15">
        <f t="shared" si="31"/>
        <v>0</v>
      </c>
      <c r="BJ50" s="15">
        <f t="shared" si="27"/>
        <v>-2700</v>
      </c>
      <c r="BK50" s="15">
        <f t="shared" si="27"/>
        <v>-11160</v>
      </c>
      <c r="BL50" s="15">
        <f t="shared" si="27"/>
        <v>-19800</v>
      </c>
      <c r="BM50" s="15">
        <f t="shared" si="27"/>
        <v>-28440</v>
      </c>
      <c r="BN50" s="15">
        <f t="shared" si="27"/>
        <v>-37080</v>
      </c>
    </row>
    <row r="51" spans="2:66" ht="15" customHeight="1" x14ac:dyDescent="0.45">
      <c r="B51" s="2" t="s">
        <v>39</v>
      </c>
      <c r="D51" s="15">
        <f t="shared" ref="D51:AI51" si="32">D41</f>
        <v>-800</v>
      </c>
      <c r="E51" s="15">
        <f t="shared" si="32"/>
        <v>-800</v>
      </c>
      <c r="F51" s="15">
        <f t="shared" si="32"/>
        <v>-800</v>
      </c>
      <c r="G51" s="15">
        <f t="shared" si="32"/>
        <v>-800</v>
      </c>
      <c r="H51" s="15">
        <f t="shared" si="32"/>
        <v>-800</v>
      </c>
      <c r="I51" s="15">
        <f t="shared" si="32"/>
        <v>-800</v>
      </c>
      <c r="J51" s="15">
        <f t="shared" si="32"/>
        <v>-800</v>
      </c>
      <c r="K51" s="15">
        <f t="shared" si="32"/>
        <v>-800</v>
      </c>
      <c r="L51" s="15">
        <f t="shared" si="32"/>
        <v>-800</v>
      </c>
      <c r="M51" s="15">
        <f t="shared" si="32"/>
        <v>-800</v>
      </c>
      <c r="N51" s="15">
        <f t="shared" si="32"/>
        <v>-800</v>
      </c>
      <c r="O51" s="15">
        <f t="shared" si="32"/>
        <v>-800</v>
      </c>
      <c r="P51" s="15">
        <f t="shared" si="32"/>
        <v>-800</v>
      </c>
      <c r="Q51" s="15">
        <f t="shared" si="32"/>
        <v>-800</v>
      </c>
      <c r="R51" s="15">
        <f t="shared" si="32"/>
        <v>-800</v>
      </c>
      <c r="S51" s="15">
        <f t="shared" si="32"/>
        <v>-800</v>
      </c>
      <c r="T51" s="15">
        <f t="shared" si="32"/>
        <v>-800</v>
      </c>
      <c r="U51" s="15">
        <f t="shared" si="32"/>
        <v>-800</v>
      </c>
      <c r="V51" s="15">
        <f t="shared" si="32"/>
        <v>-800</v>
      </c>
      <c r="W51" s="15">
        <f t="shared" si="32"/>
        <v>-800</v>
      </c>
      <c r="X51" s="15">
        <f t="shared" si="32"/>
        <v>-800</v>
      </c>
      <c r="Y51" s="15">
        <f t="shared" si="32"/>
        <v>-800</v>
      </c>
      <c r="Z51" s="15">
        <f t="shared" si="32"/>
        <v>-800</v>
      </c>
      <c r="AA51" s="15">
        <f t="shared" si="32"/>
        <v>-800</v>
      </c>
      <c r="AB51" s="15">
        <f t="shared" si="32"/>
        <v>-800</v>
      </c>
      <c r="AC51" s="15">
        <f t="shared" si="32"/>
        <v>-800</v>
      </c>
      <c r="AD51" s="15">
        <f t="shared" si="32"/>
        <v>-800</v>
      </c>
      <c r="AE51" s="15">
        <f t="shared" si="32"/>
        <v>-800</v>
      </c>
      <c r="AF51" s="15">
        <f t="shared" si="32"/>
        <v>-800</v>
      </c>
      <c r="AG51" s="15">
        <f t="shared" si="32"/>
        <v>-800</v>
      </c>
      <c r="AH51" s="15">
        <f t="shared" si="32"/>
        <v>-800</v>
      </c>
      <c r="AI51" s="15">
        <f t="shared" si="32"/>
        <v>-800</v>
      </c>
      <c r="AJ51" s="15">
        <f t="shared" ref="AJ51:BH51" si="33">AJ41</f>
        <v>-800</v>
      </c>
      <c r="AK51" s="15">
        <f t="shared" si="33"/>
        <v>-800</v>
      </c>
      <c r="AL51" s="15">
        <f t="shared" si="33"/>
        <v>-800</v>
      </c>
      <c r="AM51" s="15">
        <f t="shared" si="33"/>
        <v>-800</v>
      </c>
      <c r="AN51" s="15">
        <f t="shared" si="33"/>
        <v>-800</v>
      </c>
      <c r="AO51" s="15">
        <f t="shared" si="33"/>
        <v>-800</v>
      </c>
      <c r="AP51" s="15">
        <f t="shared" si="33"/>
        <v>-800</v>
      </c>
      <c r="AQ51" s="15">
        <f t="shared" si="33"/>
        <v>-800</v>
      </c>
      <c r="AR51" s="15">
        <f t="shared" si="33"/>
        <v>-800</v>
      </c>
      <c r="AS51" s="15">
        <f t="shared" si="33"/>
        <v>-800</v>
      </c>
      <c r="AT51" s="15">
        <f t="shared" si="33"/>
        <v>-800</v>
      </c>
      <c r="AU51" s="15">
        <f t="shared" si="33"/>
        <v>-800</v>
      </c>
      <c r="AV51" s="15">
        <f t="shared" si="33"/>
        <v>-800</v>
      </c>
      <c r="AW51" s="15">
        <f t="shared" si="33"/>
        <v>-800</v>
      </c>
      <c r="AX51" s="15">
        <f t="shared" si="33"/>
        <v>-800</v>
      </c>
      <c r="AY51" s="15">
        <f t="shared" si="33"/>
        <v>-800</v>
      </c>
      <c r="AZ51" s="15">
        <f t="shared" si="33"/>
        <v>-800</v>
      </c>
      <c r="BA51" s="15">
        <f t="shared" si="33"/>
        <v>-800</v>
      </c>
      <c r="BB51" s="15">
        <f t="shared" si="33"/>
        <v>-800</v>
      </c>
      <c r="BC51" s="15">
        <f t="shared" si="33"/>
        <v>-800</v>
      </c>
      <c r="BD51" s="15">
        <f t="shared" si="33"/>
        <v>-800</v>
      </c>
      <c r="BE51" s="15">
        <f t="shared" si="33"/>
        <v>-800</v>
      </c>
      <c r="BF51" s="15">
        <f t="shared" si="33"/>
        <v>-800</v>
      </c>
      <c r="BG51" s="15">
        <f t="shared" si="33"/>
        <v>-800</v>
      </c>
      <c r="BH51" s="15">
        <f t="shared" si="33"/>
        <v>-800</v>
      </c>
      <c r="BJ51" s="15">
        <f t="shared" si="27"/>
        <v>-7200</v>
      </c>
      <c r="BK51" s="15">
        <f t="shared" si="27"/>
        <v>-9600</v>
      </c>
      <c r="BL51" s="15">
        <f t="shared" si="27"/>
        <v>-9600</v>
      </c>
      <c r="BM51" s="15">
        <f t="shared" si="27"/>
        <v>-9600</v>
      </c>
      <c r="BN51" s="15">
        <f t="shared" si="27"/>
        <v>-9600</v>
      </c>
    </row>
    <row r="52" spans="2:66" ht="15" customHeight="1" x14ac:dyDescent="0.45">
      <c r="B52" s="2" t="s">
        <v>40</v>
      </c>
      <c r="D52" s="15">
        <f t="shared" ref="D52:AI52" si="34">D42*(1+$C$22)</f>
        <v>-240</v>
      </c>
      <c r="E52" s="15">
        <f t="shared" si="34"/>
        <v>-240</v>
      </c>
      <c r="F52" s="15">
        <f t="shared" si="34"/>
        <v>-240</v>
      </c>
      <c r="G52" s="15">
        <f t="shared" si="34"/>
        <v>-240</v>
      </c>
      <c r="H52" s="15">
        <f t="shared" si="34"/>
        <v>-240</v>
      </c>
      <c r="I52" s="15">
        <f t="shared" si="34"/>
        <v>-240</v>
      </c>
      <c r="J52" s="15">
        <f t="shared" si="34"/>
        <v>-240</v>
      </c>
      <c r="K52" s="15">
        <f t="shared" si="34"/>
        <v>-240</v>
      </c>
      <c r="L52" s="15">
        <f t="shared" si="34"/>
        <v>-240</v>
      </c>
      <c r="M52" s="15">
        <f t="shared" si="34"/>
        <v>-240</v>
      </c>
      <c r="N52" s="15">
        <f t="shared" si="34"/>
        <v>-240</v>
      </c>
      <c r="O52" s="15">
        <f t="shared" si="34"/>
        <v>-240</v>
      </c>
      <c r="P52" s="15">
        <f t="shared" si="34"/>
        <v>-240</v>
      </c>
      <c r="Q52" s="15">
        <f t="shared" si="34"/>
        <v>-240</v>
      </c>
      <c r="R52" s="15">
        <f t="shared" si="34"/>
        <v>-240</v>
      </c>
      <c r="S52" s="15">
        <f t="shared" si="34"/>
        <v>-240</v>
      </c>
      <c r="T52" s="15">
        <f t="shared" si="34"/>
        <v>-240</v>
      </c>
      <c r="U52" s="15">
        <f t="shared" si="34"/>
        <v>-240</v>
      </c>
      <c r="V52" s="15">
        <f t="shared" si="34"/>
        <v>-240</v>
      </c>
      <c r="W52" s="15">
        <f t="shared" si="34"/>
        <v>-240</v>
      </c>
      <c r="X52" s="15">
        <f t="shared" si="34"/>
        <v>-240</v>
      </c>
      <c r="Y52" s="15">
        <f t="shared" si="34"/>
        <v>-240</v>
      </c>
      <c r="Z52" s="15">
        <f t="shared" si="34"/>
        <v>-240</v>
      </c>
      <c r="AA52" s="15">
        <f t="shared" si="34"/>
        <v>-240</v>
      </c>
      <c r="AB52" s="15">
        <f t="shared" si="34"/>
        <v>-240</v>
      </c>
      <c r="AC52" s="15">
        <f t="shared" si="34"/>
        <v>-240</v>
      </c>
      <c r="AD52" s="15">
        <f t="shared" si="34"/>
        <v>-240</v>
      </c>
      <c r="AE52" s="15">
        <f t="shared" si="34"/>
        <v>-240</v>
      </c>
      <c r="AF52" s="15">
        <f t="shared" si="34"/>
        <v>-240</v>
      </c>
      <c r="AG52" s="15">
        <f t="shared" si="34"/>
        <v>-240</v>
      </c>
      <c r="AH52" s="15">
        <f t="shared" si="34"/>
        <v>-240</v>
      </c>
      <c r="AI52" s="15">
        <f t="shared" si="34"/>
        <v>-240</v>
      </c>
      <c r="AJ52" s="15">
        <f t="shared" ref="AJ52:BH52" si="35">AJ42*(1+$C$22)</f>
        <v>-240</v>
      </c>
      <c r="AK52" s="15">
        <f t="shared" si="35"/>
        <v>-240</v>
      </c>
      <c r="AL52" s="15">
        <f t="shared" si="35"/>
        <v>-240</v>
      </c>
      <c r="AM52" s="15">
        <f t="shared" si="35"/>
        <v>-240</v>
      </c>
      <c r="AN52" s="15">
        <f t="shared" si="35"/>
        <v>-240</v>
      </c>
      <c r="AO52" s="15">
        <f t="shared" si="35"/>
        <v>-240</v>
      </c>
      <c r="AP52" s="15">
        <f t="shared" si="35"/>
        <v>-240</v>
      </c>
      <c r="AQ52" s="15">
        <f t="shared" si="35"/>
        <v>-240</v>
      </c>
      <c r="AR52" s="15">
        <f t="shared" si="35"/>
        <v>-240</v>
      </c>
      <c r="AS52" s="15">
        <f t="shared" si="35"/>
        <v>-240</v>
      </c>
      <c r="AT52" s="15">
        <f t="shared" si="35"/>
        <v>-240</v>
      </c>
      <c r="AU52" s="15">
        <f t="shared" si="35"/>
        <v>-240</v>
      </c>
      <c r="AV52" s="15">
        <f t="shared" si="35"/>
        <v>-240</v>
      </c>
      <c r="AW52" s="15">
        <f t="shared" si="35"/>
        <v>-240</v>
      </c>
      <c r="AX52" s="15">
        <f t="shared" si="35"/>
        <v>-240</v>
      </c>
      <c r="AY52" s="15">
        <f t="shared" si="35"/>
        <v>-240</v>
      </c>
      <c r="AZ52" s="15">
        <f t="shared" si="35"/>
        <v>-240</v>
      </c>
      <c r="BA52" s="15">
        <f t="shared" si="35"/>
        <v>-240</v>
      </c>
      <c r="BB52" s="15">
        <f t="shared" si="35"/>
        <v>-240</v>
      </c>
      <c r="BC52" s="15">
        <f t="shared" si="35"/>
        <v>-240</v>
      </c>
      <c r="BD52" s="15">
        <f t="shared" si="35"/>
        <v>-240</v>
      </c>
      <c r="BE52" s="15">
        <f t="shared" si="35"/>
        <v>-240</v>
      </c>
      <c r="BF52" s="15">
        <f t="shared" si="35"/>
        <v>-240</v>
      </c>
      <c r="BG52" s="15">
        <f t="shared" si="35"/>
        <v>-240</v>
      </c>
      <c r="BH52" s="15">
        <f t="shared" si="35"/>
        <v>-240</v>
      </c>
      <c r="BJ52" s="15">
        <f t="shared" si="27"/>
        <v>-2160</v>
      </c>
      <c r="BK52" s="15">
        <f t="shared" si="27"/>
        <v>-2880</v>
      </c>
      <c r="BL52" s="15">
        <f t="shared" si="27"/>
        <v>-2880</v>
      </c>
      <c r="BM52" s="15">
        <f t="shared" si="27"/>
        <v>-2880</v>
      </c>
      <c r="BN52" s="15">
        <f t="shared" si="27"/>
        <v>-2880</v>
      </c>
    </row>
    <row r="53" spans="2:66" ht="15" customHeight="1" x14ac:dyDescent="0.45">
      <c r="B53" s="2" t="s">
        <v>70</v>
      </c>
      <c r="D53" s="23">
        <v>0</v>
      </c>
      <c r="E53" s="15">
        <f>D74</f>
        <v>2</v>
      </c>
      <c r="F53" s="15">
        <f t="shared" ref="F53:BH53" si="36">E74</f>
        <v>-156</v>
      </c>
      <c r="G53" s="15">
        <f t="shared" si="36"/>
        <v>-254</v>
      </c>
      <c r="H53" s="15">
        <f t="shared" si="36"/>
        <v>-202</v>
      </c>
      <c r="I53" s="15">
        <f t="shared" si="36"/>
        <v>-450</v>
      </c>
      <c r="J53" s="15">
        <f t="shared" si="36"/>
        <v>-548</v>
      </c>
      <c r="K53" s="15">
        <f t="shared" si="36"/>
        <v>-406</v>
      </c>
      <c r="L53" s="15">
        <f t="shared" si="36"/>
        <v>-744</v>
      </c>
      <c r="M53" s="15">
        <f t="shared" si="36"/>
        <v>-842</v>
      </c>
      <c r="N53" s="15">
        <f t="shared" si="36"/>
        <v>-610</v>
      </c>
      <c r="O53" s="15">
        <f t="shared" si="36"/>
        <v>-1038</v>
      </c>
      <c r="P53" s="15">
        <f t="shared" si="36"/>
        <v>-1136</v>
      </c>
      <c r="Q53" s="15">
        <f t="shared" si="36"/>
        <v>-814</v>
      </c>
      <c r="R53" s="15">
        <f t="shared" si="36"/>
        <v>-1332</v>
      </c>
      <c r="S53" s="15">
        <f t="shared" si="36"/>
        <v>-1430</v>
      </c>
      <c r="T53" s="15">
        <f t="shared" si="36"/>
        <v>-1018</v>
      </c>
      <c r="U53" s="15">
        <f t="shared" si="36"/>
        <v>-1626</v>
      </c>
      <c r="V53" s="15">
        <f t="shared" si="36"/>
        <v>-1724</v>
      </c>
      <c r="W53" s="15">
        <f t="shared" si="36"/>
        <v>-1222</v>
      </c>
      <c r="X53" s="15">
        <f t="shared" si="36"/>
        <v>-1920</v>
      </c>
      <c r="Y53" s="15">
        <f t="shared" si="36"/>
        <v>-2018</v>
      </c>
      <c r="Z53" s="15">
        <f t="shared" si="36"/>
        <v>-1426</v>
      </c>
      <c r="AA53" s="15">
        <f t="shared" si="36"/>
        <v>-2214</v>
      </c>
      <c r="AB53" s="15">
        <f t="shared" si="36"/>
        <v>-2312</v>
      </c>
      <c r="AC53" s="15">
        <f t="shared" si="36"/>
        <v>-1630</v>
      </c>
      <c r="AD53" s="15">
        <f t="shared" si="36"/>
        <v>-2508</v>
      </c>
      <c r="AE53" s="15">
        <f t="shared" si="36"/>
        <v>-2606</v>
      </c>
      <c r="AF53" s="15">
        <f t="shared" si="36"/>
        <v>-1834</v>
      </c>
      <c r="AG53" s="15">
        <f t="shared" si="36"/>
        <v>-2802</v>
      </c>
      <c r="AH53" s="15">
        <f t="shared" si="36"/>
        <v>-2900</v>
      </c>
      <c r="AI53" s="15">
        <f t="shared" si="36"/>
        <v>-2038</v>
      </c>
      <c r="AJ53" s="15">
        <f t="shared" si="36"/>
        <v>-3096</v>
      </c>
      <c r="AK53" s="15">
        <f t="shared" si="36"/>
        <v>-3194</v>
      </c>
      <c r="AL53" s="15">
        <f t="shared" si="36"/>
        <v>-2242</v>
      </c>
      <c r="AM53" s="15">
        <f t="shared" si="36"/>
        <v>-3390</v>
      </c>
      <c r="AN53" s="15">
        <f t="shared" si="36"/>
        <v>-3488</v>
      </c>
      <c r="AO53" s="15">
        <f t="shared" si="36"/>
        <v>-2446</v>
      </c>
      <c r="AP53" s="15">
        <f t="shared" si="36"/>
        <v>-3684</v>
      </c>
      <c r="AQ53" s="15">
        <f t="shared" si="36"/>
        <v>-3782</v>
      </c>
      <c r="AR53" s="15">
        <f t="shared" si="36"/>
        <v>-2650</v>
      </c>
      <c r="AS53" s="15">
        <f t="shared" si="36"/>
        <v>-3978</v>
      </c>
      <c r="AT53" s="15">
        <f t="shared" si="36"/>
        <v>-4076</v>
      </c>
      <c r="AU53" s="15">
        <f t="shared" si="36"/>
        <v>-2854</v>
      </c>
      <c r="AV53" s="15">
        <f t="shared" si="36"/>
        <v>-4272</v>
      </c>
      <c r="AW53" s="15">
        <f t="shared" si="36"/>
        <v>-4370</v>
      </c>
      <c r="AX53" s="15">
        <f t="shared" si="36"/>
        <v>-3058</v>
      </c>
      <c r="AY53" s="15">
        <f t="shared" si="36"/>
        <v>-4566</v>
      </c>
      <c r="AZ53" s="15">
        <f t="shared" si="36"/>
        <v>-4664</v>
      </c>
      <c r="BA53" s="15">
        <f t="shared" si="36"/>
        <v>-3262</v>
      </c>
      <c r="BB53" s="15">
        <f t="shared" si="36"/>
        <v>-4860</v>
      </c>
      <c r="BC53" s="15">
        <f t="shared" si="36"/>
        <v>-4958</v>
      </c>
      <c r="BD53" s="15">
        <f t="shared" si="36"/>
        <v>-3466</v>
      </c>
      <c r="BE53" s="15">
        <f t="shared" si="36"/>
        <v>-5154</v>
      </c>
      <c r="BF53" s="15">
        <f t="shared" si="36"/>
        <v>-5252</v>
      </c>
      <c r="BG53" s="15">
        <f t="shared" si="36"/>
        <v>-3670</v>
      </c>
      <c r="BH53" s="15">
        <f t="shared" si="36"/>
        <v>-5448</v>
      </c>
      <c r="BJ53" s="15">
        <f t="shared" si="27"/>
        <v>-2758</v>
      </c>
      <c r="BK53" s="15">
        <f t="shared" si="27"/>
        <v>-14712</v>
      </c>
      <c r="BL53" s="15">
        <f t="shared" si="27"/>
        <v>-27384</v>
      </c>
      <c r="BM53" s="15">
        <f t="shared" si="27"/>
        <v>-40056</v>
      </c>
      <c r="BN53" s="15">
        <f t="shared" si="27"/>
        <v>-52728</v>
      </c>
    </row>
    <row r="55" spans="2:66" ht="15" customHeight="1" x14ac:dyDescent="0.45">
      <c r="B55" s="4" t="s">
        <v>48</v>
      </c>
      <c r="C55" s="4"/>
      <c r="D55" s="19">
        <f t="shared" ref="D55:AI55" si="37">SUM(D48:D54)</f>
        <v>-1412</v>
      </c>
      <c r="E55" s="19">
        <f t="shared" si="37"/>
        <v>-1062</v>
      </c>
      <c r="F55" s="19">
        <f t="shared" si="37"/>
        <v>-632</v>
      </c>
      <c r="G55" s="19">
        <f t="shared" si="37"/>
        <v>-1042</v>
      </c>
      <c r="H55" s="19">
        <f t="shared" si="37"/>
        <v>498</v>
      </c>
      <c r="I55" s="19">
        <f t="shared" si="37"/>
        <v>838</v>
      </c>
      <c r="J55" s="19">
        <f t="shared" si="37"/>
        <v>-112</v>
      </c>
      <c r="K55" s="19">
        <f t="shared" si="37"/>
        <v>2058</v>
      </c>
      <c r="L55" s="19">
        <f t="shared" si="37"/>
        <v>2308</v>
      </c>
      <c r="M55" s="19">
        <f t="shared" si="37"/>
        <v>818</v>
      </c>
      <c r="N55" s="19">
        <f t="shared" si="37"/>
        <v>3618</v>
      </c>
      <c r="O55" s="19">
        <f t="shared" si="37"/>
        <v>3778</v>
      </c>
      <c r="P55" s="19">
        <f t="shared" si="37"/>
        <v>1748</v>
      </c>
      <c r="Q55" s="19">
        <f t="shared" si="37"/>
        <v>5178</v>
      </c>
      <c r="R55" s="19">
        <f t="shared" si="37"/>
        <v>5248</v>
      </c>
      <c r="S55" s="19">
        <f t="shared" si="37"/>
        <v>2678</v>
      </c>
      <c r="T55" s="19">
        <f t="shared" si="37"/>
        <v>6738</v>
      </c>
      <c r="U55" s="19">
        <f t="shared" si="37"/>
        <v>6718</v>
      </c>
      <c r="V55" s="19">
        <f t="shared" si="37"/>
        <v>3608</v>
      </c>
      <c r="W55" s="19">
        <f t="shared" si="37"/>
        <v>8298</v>
      </c>
      <c r="X55" s="19">
        <f t="shared" si="37"/>
        <v>8188</v>
      </c>
      <c r="Y55" s="19">
        <f t="shared" si="37"/>
        <v>4538</v>
      </c>
      <c r="Z55" s="19">
        <f t="shared" si="37"/>
        <v>9858</v>
      </c>
      <c r="AA55" s="19">
        <f t="shared" si="37"/>
        <v>9658</v>
      </c>
      <c r="AB55" s="19">
        <f t="shared" si="37"/>
        <v>5468</v>
      </c>
      <c r="AC55" s="19">
        <f t="shared" si="37"/>
        <v>11418</v>
      </c>
      <c r="AD55" s="19">
        <f t="shared" si="37"/>
        <v>11128</v>
      </c>
      <c r="AE55" s="19">
        <f t="shared" si="37"/>
        <v>6398</v>
      </c>
      <c r="AF55" s="19">
        <f t="shared" si="37"/>
        <v>12978</v>
      </c>
      <c r="AG55" s="19">
        <f t="shared" si="37"/>
        <v>12598</v>
      </c>
      <c r="AH55" s="19">
        <f t="shared" si="37"/>
        <v>7328</v>
      </c>
      <c r="AI55" s="19">
        <f t="shared" si="37"/>
        <v>14538</v>
      </c>
      <c r="AJ55" s="19">
        <f t="shared" ref="AJ55:BH55" si="38">SUM(AJ48:AJ54)</f>
        <v>14068</v>
      </c>
      <c r="AK55" s="19">
        <f t="shared" si="38"/>
        <v>8258</v>
      </c>
      <c r="AL55" s="19">
        <f t="shared" si="38"/>
        <v>16098</v>
      </c>
      <c r="AM55" s="19">
        <f t="shared" si="38"/>
        <v>15538</v>
      </c>
      <c r="AN55" s="19">
        <f t="shared" si="38"/>
        <v>9188</v>
      </c>
      <c r="AO55" s="19">
        <f t="shared" si="38"/>
        <v>17658</v>
      </c>
      <c r="AP55" s="19">
        <f t="shared" si="38"/>
        <v>17008</v>
      </c>
      <c r="AQ55" s="19">
        <f t="shared" si="38"/>
        <v>10118</v>
      </c>
      <c r="AR55" s="19">
        <f t="shared" si="38"/>
        <v>19218</v>
      </c>
      <c r="AS55" s="19">
        <f t="shared" si="38"/>
        <v>18478</v>
      </c>
      <c r="AT55" s="19">
        <f t="shared" si="38"/>
        <v>11048</v>
      </c>
      <c r="AU55" s="19">
        <f t="shared" si="38"/>
        <v>20778</v>
      </c>
      <c r="AV55" s="19">
        <f t="shared" si="38"/>
        <v>19948</v>
      </c>
      <c r="AW55" s="19">
        <f t="shared" si="38"/>
        <v>11978</v>
      </c>
      <c r="AX55" s="19">
        <f t="shared" si="38"/>
        <v>22338</v>
      </c>
      <c r="AY55" s="19">
        <f t="shared" si="38"/>
        <v>21418</v>
      </c>
      <c r="AZ55" s="19">
        <f t="shared" si="38"/>
        <v>12908</v>
      </c>
      <c r="BA55" s="19">
        <f t="shared" si="38"/>
        <v>23898</v>
      </c>
      <c r="BB55" s="19">
        <f t="shared" si="38"/>
        <v>22888</v>
      </c>
      <c r="BC55" s="19">
        <f t="shared" si="38"/>
        <v>13838</v>
      </c>
      <c r="BD55" s="19">
        <f t="shared" si="38"/>
        <v>25458</v>
      </c>
      <c r="BE55" s="19">
        <f t="shared" si="38"/>
        <v>24358</v>
      </c>
      <c r="BF55" s="19">
        <f t="shared" si="38"/>
        <v>14768</v>
      </c>
      <c r="BG55" s="19">
        <f t="shared" si="38"/>
        <v>27018</v>
      </c>
      <c r="BH55" s="19">
        <f t="shared" si="38"/>
        <v>25828</v>
      </c>
      <c r="BJ55" s="19">
        <f>SUM(BJ48:BJ54)</f>
        <v>1442</v>
      </c>
      <c r="BK55" s="19">
        <f>SUM(BK48:BK54)</f>
        <v>56616</v>
      </c>
      <c r="BL55" s="19">
        <f>SUM(BL48:BL54)</f>
        <v>119976</v>
      </c>
      <c r="BM55" s="19">
        <f>SUM(BM48:BM54)</f>
        <v>183336</v>
      </c>
      <c r="BN55" s="19">
        <f>SUM(BN48:BN54)</f>
        <v>246696</v>
      </c>
    </row>
    <row r="57" spans="2:66" ht="15" customHeight="1" x14ac:dyDescent="0.45">
      <c r="B57" s="2" t="s">
        <v>67</v>
      </c>
      <c r="D57" s="23">
        <f>-$C$19</f>
        <v>-1600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5">
        <v>0</v>
      </c>
      <c r="AL57" s="15">
        <v>0</v>
      </c>
      <c r="AM57" s="15">
        <v>0</v>
      </c>
      <c r="AN57" s="15">
        <v>0</v>
      </c>
      <c r="AO57" s="15">
        <v>0</v>
      </c>
      <c r="AP57" s="15">
        <v>0</v>
      </c>
      <c r="AQ57" s="15">
        <v>0</v>
      </c>
      <c r="AR57" s="15">
        <v>0</v>
      </c>
      <c r="AS57" s="15">
        <v>0</v>
      </c>
      <c r="AT57" s="15">
        <v>0</v>
      </c>
      <c r="AU57" s="15">
        <v>0</v>
      </c>
      <c r="AV57" s="15">
        <v>0</v>
      </c>
      <c r="AW57" s="15">
        <v>0</v>
      </c>
      <c r="AX57" s="15">
        <v>0</v>
      </c>
      <c r="AY57" s="15">
        <v>0</v>
      </c>
      <c r="AZ57" s="15">
        <v>0</v>
      </c>
      <c r="BA57" s="15">
        <v>0</v>
      </c>
      <c r="BB57" s="15">
        <v>0</v>
      </c>
      <c r="BC57" s="15">
        <v>0</v>
      </c>
      <c r="BD57" s="15">
        <v>0</v>
      </c>
      <c r="BE57" s="15">
        <v>0</v>
      </c>
      <c r="BF57" s="15">
        <v>0</v>
      </c>
      <c r="BG57" s="15">
        <v>0</v>
      </c>
      <c r="BH57" s="15">
        <v>0</v>
      </c>
      <c r="BJ57" s="15">
        <f>SUMIFS($D57:$BH57,$D$26:$BH$26,BJ$24)</f>
        <v>-1600</v>
      </c>
      <c r="BK57" s="15">
        <f t="shared" ref="BK57:BN57" si="39">SUMIFS($D57:$BH57,$D$26:$BH$26,BK$24)</f>
        <v>0</v>
      </c>
      <c r="BL57" s="15">
        <f t="shared" si="39"/>
        <v>0</v>
      </c>
      <c r="BM57" s="15">
        <f t="shared" si="39"/>
        <v>0</v>
      </c>
      <c r="BN57" s="15">
        <f t="shared" si="39"/>
        <v>0</v>
      </c>
    </row>
    <row r="59" spans="2:66" ht="15" customHeight="1" x14ac:dyDescent="0.45">
      <c r="B59" s="4" t="s">
        <v>68</v>
      </c>
      <c r="C59" s="4"/>
      <c r="D59" s="19">
        <f>SUM(D57:D58)</f>
        <v>-1600</v>
      </c>
      <c r="E59" s="19">
        <f t="shared" ref="E59:BH59" si="40">SUM(E57:E58)</f>
        <v>0</v>
      </c>
      <c r="F59" s="19">
        <f t="shared" si="40"/>
        <v>0</v>
      </c>
      <c r="G59" s="19">
        <f t="shared" si="40"/>
        <v>0</v>
      </c>
      <c r="H59" s="19">
        <f t="shared" si="40"/>
        <v>0</v>
      </c>
      <c r="I59" s="19">
        <f t="shared" si="40"/>
        <v>0</v>
      </c>
      <c r="J59" s="19">
        <f t="shared" si="40"/>
        <v>0</v>
      </c>
      <c r="K59" s="19">
        <f t="shared" si="40"/>
        <v>0</v>
      </c>
      <c r="L59" s="19">
        <f t="shared" si="40"/>
        <v>0</v>
      </c>
      <c r="M59" s="19">
        <f t="shared" si="40"/>
        <v>0</v>
      </c>
      <c r="N59" s="19">
        <f t="shared" si="40"/>
        <v>0</v>
      </c>
      <c r="O59" s="19">
        <f t="shared" si="40"/>
        <v>0</v>
      </c>
      <c r="P59" s="19">
        <f t="shared" si="40"/>
        <v>0</v>
      </c>
      <c r="Q59" s="19">
        <f t="shared" si="40"/>
        <v>0</v>
      </c>
      <c r="R59" s="19">
        <f t="shared" si="40"/>
        <v>0</v>
      </c>
      <c r="S59" s="19">
        <f t="shared" si="40"/>
        <v>0</v>
      </c>
      <c r="T59" s="19">
        <f t="shared" si="40"/>
        <v>0</v>
      </c>
      <c r="U59" s="19">
        <f t="shared" si="40"/>
        <v>0</v>
      </c>
      <c r="V59" s="19">
        <f t="shared" si="40"/>
        <v>0</v>
      </c>
      <c r="W59" s="19">
        <f t="shared" si="40"/>
        <v>0</v>
      </c>
      <c r="X59" s="19">
        <f t="shared" si="40"/>
        <v>0</v>
      </c>
      <c r="Y59" s="19">
        <f t="shared" si="40"/>
        <v>0</v>
      </c>
      <c r="Z59" s="19">
        <f t="shared" si="40"/>
        <v>0</v>
      </c>
      <c r="AA59" s="19">
        <f t="shared" si="40"/>
        <v>0</v>
      </c>
      <c r="AB59" s="19">
        <f t="shared" si="40"/>
        <v>0</v>
      </c>
      <c r="AC59" s="19">
        <f t="shared" si="40"/>
        <v>0</v>
      </c>
      <c r="AD59" s="19">
        <f t="shared" si="40"/>
        <v>0</v>
      </c>
      <c r="AE59" s="19">
        <f t="shared" si="40"/>
        <v>0</v>
      </c>
      <c r="AF59" s="19">
        <f t="shared" si="40"/>
        <v>0</v>
      </c>
      <c r="AG59" s="19">
        <f t="shared" si="40"/>
        <v>0</v>
      </c>
      <c r="AH59" s="19">
        <f t="shared" si="40"/>
        <v>0</v>
      </c>
      <c r="AI59" s="19">
        <f t="shared" si="40"/>
        <v>0</v>
      </c>
      <c r="AJ59" s="19">
        <f t="shared" si="40"/>
        <v>0</v>
      </c>
      <c r="AK59" s="19">
        <f t="shared" si="40"/>
        <v>0</v>
      </c>
      <c r="AL59" s="19">
        <f t="shared" si="40"/>
        <v>0</v>
      </c>
      <c r="AM59" s="19">
        <f t="shared" si="40"/>
        <v>0</v>
      </c>
      <c r="AN59" s="19">
        <f t="shared" si="40"/>
        <v>0</v>
      </c>
      <c r="AO59" s="19">
        <f t="shared" si="40"/>
        <v>0</v>
      </c>
      <c r="AP59" s="19">
        <f t="shared" si="40"/>
        <v>0</v>
      </c>
      <c r="AQ59" s="19">
        <f t="shared" si="40"/>
        <v>0</v>
      </c>
      <c r="AR59" s="19">
        <f t="shared" si="40"/>
        <v>0</v>
      </c>
      <c r="AS59" s="19">
        <f t="shared" si="40"/>
        <v>0</v>
      </c>
      <c r="AT59" s="19">
        <f t="shared" si="40"/>
        <v>0</v>
      </c>
      <c r="AU59" s="19">
        <f t="shared" si="40"/>
        <v>0</v>
      </c>
      <c r="AV59" s="19">
        <f t="shared" si="40"/>
        <v>0</v>
      </c>
      <c r="AW59" s="19">
        <f t="shared" si="40"/>
        <v>0</v>
      </c>
      <c r="AX59" s="19">
        <f t="shared" si="40"/>
        <v>0</v>
      </c>
      <c r="AY59" s="19">
        <f t="shared" si="40"/>
        <v>0</v>
      </c>
      <c r="AZ59" s="19">
        <f t="shared" si="40"/>
        <v>0</v>
      </c>
      <c r="BA59" s="19">
        <f t="shared" si="40"/>
        <v>0</v>
      </c>
      <c r="BB59" s="19">
        <f t="shared" si="40"/>
        <v>0</v>
      </c>
      <c r="BC59" s="19">
        <f t="shared" si="40"/>
        <v>0</v>
      </c>
      <c r="BD59" s="19">
        <f t="shared" si="40"/>
        <v>0</v>
      </c>
      <c r="BE59" s="19">
        <f t="shared" si="40"/>
        <v>0</v>
      </c>
      <c r="BF59" s="19">
        <f t="shared" si="40"/>
        <v>0</v>
      </c>
      <c r="BG59" s="19">
        <f t="shared" si="40"/>
        <v>0</v>
      </c>
      <c r="BH59" s="19">
        <f t="shared" si="40"/>
        <v>0</v>
      </c>
      <c r="BJ59" s="19">
        <f t="shared" ref="BJ59:BN59" si="41">SUM(BJ57:BJ58)</f>
        <v>-1600</v>
      </c>
      <c r="BK59" s="19">
        <f t="shared" si="41"/>
        <v>0</v>
      </c>
      <c r="BL59" s="19">
        <f t="shared" si="41"/>
        <v>0</v>
      </c>
      <c r="BM59" s="19">
        <f t="shared" si="41"/>
        <v>0</v>
      </c>
      <c r="BN59" s="19">
        <f t="shared" si="41"/>
        <v>0</v>
      </c>
    </row>
    <row r="61" spans="2:66" ht="15" customHeight="1" x14ac:dyDescent="0.45">
      <c r="B61" s="20" t="s">
        <v>49</v>
      </c>
      <c r="C61" s="20"/>
      <c r="D61" s="21">
        <f>D55+D59</f>
        <v>-3012</v>
      </c>
      <c r="E61" s="21">
        <f t="shared" ref="E61:BH61" si="42">E55+E59</f>
        <v>-1062</v>
      </c>
      <c r="F61" s="21">
        <f t="shared" si="42"/>
        <v>-632</v>
      </c>
      <c r="G61" s="21">
        <f t="shared" si="42"/>
        <v>-1042</v>
      </c>
      <c r="H61" s="21">
        <f t="shared" si="42"/>
        <v>498</v>
      </c>
      <c r="I61" s="21">
        <f t="shared" si="42"/>
        <v>838</v>
      </c>
      <c r="J61" s="21">
        <f t="shared" si="42"/>
        <v>-112</v>
      </c>
      <c r="K61" s="21">
        <f t="shared" si="42"/>
        <v>2058</v>
      </c>
      <c r="L61" s="21">
        <f t="shared" si="42"/>
        <v>2308</v>
      </c>
      <c r="M61" s="21">
        <f t="shared" si="42"/>
        <v>818</v>
      </c>
      <c r="N61" s="21">
        <f t="shared" si="42"/>
        <v>3618</v>
      </c>
      <c r="O61" s="21">
        <f t="shared" si="42"/>
        <v>3778</v>
      </c>
      <c r="P61" s="21">
        <f t="shared" si="42"/>
        <v>1748</v>
      </c>
      <c r="Q61" s="21">
        <f t="shared" si="42"/>
        <v>5178</v>
      </c>
      <c r="R61" s="21">
        <f t="shared" si="42"/>
        <v>5248</v>
      </c>
      <c r="S61" s="21">
        <f t="shared" si="42"/>
        <v>2678</v>
      </c>
      <c r="T61" s="21">
        <f t="shared" si="42"/>
        <v>6738</v>
      </c>
      <c r="U61" s="21">
        <f t="shared" si="42"/>
        <v>6718</v>
      </c>
      <c r="V61" s="21">
        <f t="shared" si="42"/>
        <v>3608</v>
      </c>
      <c r="W61" s="21">
        <f t="shared" si="42"/>
        <v>8298</v>
      </c>
      <c r="X61" s="21">
        <f t="shared" si="42"/>
        <v>8188</v>
      </c>
      <c r="Y61" s="21">
        <f t="shared" si="42"/>
        <v>4538</v>
      </c>
      <c r="Z61" s="21">
        <f t="shared" si="42"/>
        <v>9858</v>
      </c>
      <c r="AA61" s="21">
        <f t="shared" si="42"/>
        <v>9658</v>
      </c>
      <c r="AB61" s="21">
        <f t="shared" si="42"/>
        <v>5468</v>
      </c>
      <c r="AC61" s="21">
        <f t="shared" si="42"/>
        <v>11418</v>
      </c>
      <c r="AD61" s="21">
        <f t="shared" si="42"/>
        <v>11128</v>
      </c>
      <c r="AE61" s="21">
        <f t="shared" si="42"/>
        <v>6398</v>
      </c>
      <c r="AF61" s="21">
        <f t="shared" si="42"/>
        <v>12978</v>
      </c>
      <c r="AG61" s="21">
        <f t="shared" si="42"/>
        <v>12598</v>
      </c>
      <c r="AH61" s="21">
        <f t="shared" si="42"/>
        <v>7328</v>
      </c>
      <c r="AI61" s="21">
        <f t="shared" si="42"/>
        <v>14538</v>
      </c>
      <c r="AJ61" s="21">
        <f t="shared" si="42"/>
        <v>14068</v>
      </c>
      <c r="AK61" s="21">
        <f t="shared" si="42"/>
        <v>8258</v>
      </c>
      <c r="AL61" s="21">
        <f t="shared" si="42"/>
        <v>16098</v>
      </c>
      <c r="AM61" s="21">
        <f t="shared" si="42"/>
        <v>15538</v>
      </c>
      <c r="AN61" s="21">
        <f t="shared" si="42"/>
        <v>9188</v>
      </c>
      <c r="AO61" s="21">
        <f t="shared" si="42"/>
        <v>17658</v>
      </c>
      <c r="AP61" s="21">
        <f t="shared" si="42"/>
        <v>17008</v>
      </c>
      <c r="AQ61" s="21">
        <f t="shared" si="42"/>
        <v>10118</v>
      </c>
      <c r="AR61" s="21">
        <f t="shared" si="42"/>
        <v>19218</v>
      </c>
      <c r="AS61" s="21">
        <f t="shared" si="42"/>
        <v>18478</v>
      </c>
      <c r="AT61" s="21">
        <f t="shared" si="42"/>
        <v>11048</v>
      </c>
      <c r="AU61" s="21">
        <f t="shared" si="42"/>
        <v>20778</v>
      </c>
      <c r="AV61" s="21">
        <f t="shared" si="42"/>
        <v>19948</v>
      </c>
      <c r="AW61" s="21">
        <f t="shared" si="42"/>
        <v>11978</v>
      </c>
      <c r="AX61" s="21">
        <f t="shared" si="42"/>
        <v>22338</v>
      </c>
      <c r="AY61" s="21">
        <f t="shared" si="42"/>
        <v>21418</v>
      </c>
      <c r="AZ61" s="21">
        <f t="shared" si="42"/>
        <v>12908</v>
      </c>
      <c r="BA61" s="21">
        <f t="shared" si="42"/>
        <v>23898</v>
      </c>
      <c r="BB61" s="21">
        <f t="shared" si="42"/>
        <v>22888</v>
      </c>
      <c r="BC61" s="21">
        <f t="shared" si="42"/>
        <v>13838</v>
      </c>
      <c r="BD61" s="21">
        <f t="shared" si="42"/>
        <v>25458</v>
      </c>
      <c r="BE61" s="21">
        <f t="shared" si="42"/>
        <v>24358</v>
      </c>
      <c r="BF61" s="21">
        <f t="shared" si="42"/>
        <v>14768</v>
      </c>
      <c r="BG61" s="21">
        <f t="shared" si="42"/>
        <v>27018</v>
      </c>
      <c r="BH61" s="21">
        <f t="shared" si="42"/>
        <v>25828</v>
      </c>
      <c r="BJ61" s="21">
        <f t="shared" ref="BJ61:BN61" si="43">BJ55+BJ59</f>
        <v>-158</v>
      </c>
      <c r="BK61" s="21">
        <f t="shared" si="43"/>
        <v>56616</v>
      </c>
      <c r="BL61" s="21">
        <f t="shared" si="43"/>
        <v>119976</v>
      </c>
      <c r="BM61" s="21">
        <f t="shared" si="43"/>
        <v>183336</v>
      </c>
      <c r="BN61" s="21">
        <f t="shared" si="43"/>
        <v>246696</v>
      </c>
    </row>
    <row r="62" spans="2:66" ht="15" customHeight="1" x14ac:dyDescent="0.45">
      <c r="B62" s="20" t="s">
        <v>50</v>
      </c>
      <c r="C62" s="20"/>
      <c r="D62" s="21">
        <f>C62+D61</f>
        <v>-3012</v>
      </c>
      <c r="E62" s="21">
        <f t="shared" ref="E62:BH62" si="44">D62+E61</f>
        <v>-4074</v>
      </c>
      <c r="F62" s="21">
        <f t="shared" si="44"/>
        <v>-4706</v>
      </c>
      <c r="G62" s="21">
        <f t="shared" si="44"/>
        <v>-5748</v>
      </c>
      <c r="H62" s="21">
        <f t="shared" si="44"/>
        <v>-5250</v>
      </c>
      <c r="I62" s="21">
        <f t="shared" si="44"/>
        <v>-4412</v>
      </c>
      <c r="J62" s="21">
        <f t="shared" si="44"/>
        <v>-4524</v>
      </c>
      <c r="K62" s="21">
        <f t="shared" si="44"/>
        <v>-2466</v>
      </c>
      <c r="L62" s="21">
        <f t="shared" si="44"/>
        <v>-158</v>
      </c>
      <c r="M62" s="21">
        <f t="shared" si="44"/>
        <v>660</v>
      </c>
      <c r="N62" s="21">
        <f t="shared" si="44"/>
        <v>4278</v>
      </c>
      <c r="O62" s="21">
        <f t="shared" si="44"/>
        <v>8056</v>
      </c>
      <c r="P62" s="21">
        <f t="shared" si="44"/>
        <v>9804</v>
      </c>
      <c r="Q62" s="21">
        <f t="shared" si="44"/>
        <v>14982</v>
      </c>
      <c r="R62" s="21">
        <f t="shared" si="44"/>
        <v>20230</v>
      </c>
      <c r="S62" s="21">
        <f t="shared" si="44"/>
        <v>22908</v>
      </c>
      <c r="T62" s="21">
        <f t="shared" si="44"/>
        <v>29646</v>
      </c>
      <c r="U62" s="21">
        <f t="shared" si="44"/>
        <v>36364</v>
      </c>
      <c r="V62" s="21">
        <f t="shared" si="44"/>
        <v>39972</v>
      </c>
      <c r="W62" s="21">
        <f t="shared" si="44"/>
        <v>48270</v>
      </c>
      <c r="X62" s="21">
        <f t="shared" si="44"/>
        <v>56458</v>
      </c>
      <c r="Y62" s="21">
        <f t="shared" si="44"/>
        <v>60996</v>
      </c>
      <c r="Z62" s="21">
        <f t="shared" si="44"/>
        <v>70854</v>
      </c>
      <c r="AA62" s="21">
        <f t="shared" si="44"/>
        <v>80512</v>
      </c>
      <c r="AB62" s="21">
        <f t="shared" si="44"/>
        <v>85980</v>
      </c>
      <c r="AC62" s="21">
        <f t="shared" si="44"/>
        <v>97398</v>
      </c>
      <c r="AD62" s="21">
        <f t="shared" si="44"/>
        <v>108526</v>
      </c>
      <c r="AE62" s="21">
        <f t="shared" si="44"/>
        <v>114924</v>
      </c>
      <c r="AF62" s="21">
        <f t="shared" si="44"/>
        <v>127902</v>
      </c>
      <c r="AG62" s="21">
        <f t="shared" si="44"/>
        <v>140500</v>
      </c>
      <c r="AH62" s="21">
        <f t="shared" si="44"/>
        <v>147828</v>
      </c>
      <c r="AI62" s="21">
        <f t="shared" si="44"/>
        <v>162366</v>
      </c>
      <c r="AJ62" s="21">
        <f t="shared" si="44"/>
        <v>176434</v>
      </c>
      <c r="AK62" s="21">
        <f t="shared" si="44"/>
        <v>184692</v>
      </c>
      <c r="AL62" s="21">
        <f t="shared" si="44"/>
        <v>200790</v>
      </c>
      <c r="AM62" s="21">
        <f t="shared" si="44"/>
        <v>216328</v>
      </c>
      <c r="AN62" s="21">
        <f t="shared" si="44"/>
        <v>225516</v>
      </c>
      <c r="AO62" s="21">
        <f t="shared" si="44"/>
        <v>243174</v>
      </c>
      <c r="AP62" s="21">
        <f t="shared" si="44"/>
        <v>260182</v>
      </c>
      <c r="AQ62" s="21">
        <f t="shared" si="44"/>
        <v>270300</v>
      </c>
      <c r="AR62" s="21">
        <f t="shared" si="44"/>
        <v>289518</v>
      </c>
      <c r="AS62" s="21">
        <f t="shared" si="44"/>
        <v>307996</v>
      </c>
      <c r="AT62" s="21">
        <f t="shared" si="44"/>
        <v>319044</v>
      </c>
      <c r="AU62" s="21">
        <f t="shared" si="44"/>
        <v>339822</v>
      </c>
      <c r="AV62" s="21">
        <f t="shared" si="44"/>
        <v>359770</v>
      </c>
      <c r="AW62" s="21">
        <f t="shared" si="44"/>
        <v>371748</v>
      </c>
      <c r="AX62" s="21">
        <f t="shared" si="44"/>
        <v>394086</v>
      </c>
      <c r="AY62" s="21">
        <f t="shared" si="44"/>
        <v>415504</v>
      </c>
      <c r="AZ62" s="21">
        <f t="shared" si="44"/>
        <v>428412</v>
      </c>
      <c r="BA62" s="21">
        <f t="shared" si="44"/>
        <v>452310</v>
      </c>
      <c r="BB62" s="21">
        <f t="shared" si="44"/>
        <v>475198</v>
      </c>
      <c r="BC62" s="21">
        <f t="shared" si="44"/>
        <v>489036</v>
      </c>
      <c r="BD62" s="21">
        <f t="shared" si="44"/>
        <v>514494</v>
      </c>
      <c r="BE62" s="21">
        <f t="shared" si="44"/>
        <v>538852</v>
      </c>
      <c r="BF62" s="21">
        <f t="shared" si="44"/>
        <v>553620</v>
      </c>
      <c r="BG62" s="21">
        <f t="shared" si="44"/>
        <v>580638</v>
      </c>
      <c r="BH62" s="21">
        <f t="shared" si="44"/>
        <v>606466</v>
      </c>
      <c r="BJ62" s="21">
        <f t="shared" ref="BJ62:BN62" si="45">BI62+BJ61</f>
        <v>-158</v>
      </c>
      <c r="BK62" s="21">
        <f t="shared" si="45"/>
        <v>56458</v>
      </c>
      <c r="BL62" s="21">
        <f t="shared" si="45"/>
        <v>176434</v>
      </c>
      <c r="BM62" s="21">
        <f t="shared" si="45"/>
        <v>359770</v>
      </c>
      <c r="BN62" s="21">
        <f t="shared" si="45"/>
        <v>606466</v>
      </c>
    </row>
    <row r="64" spans="2:66" ht="15" customHeight="1" x14ac:dyDescent="0.45">
      <c r="B64" s="20" t="s">
        <v>51</v>
      </c>
      <c r="C64" s="21">
        <f>MIN(D62:BH62)</f>
        <v>-5748</v>
      </c>
    </row>
    <row r="66" spans="2:66" ht="15" customHeight="1" x14ac:dyDescent="0.45">
      <c r="B66" s="13" t="s">
        <v>32</v>
      </c>
      <c r="C66" s="13"/>
      <c r="D66" s="14">
        <f>D$24</f>
        <v>45017</v>
      </c>
      <c r="E66" s="14">
        <f t="shared" si="23"/>
        <v>45047</v>
      </c>
      <c r="F66" s="14">
        <f t="shared" si="23"/>
        <v>45078</v>
      </c>
      <c r="G66" s="14">
        <f t="shared" si="23"/>
        <v>45108</v>
      </c>
      <c r="H66" s="14">
        <f t="shared" si="23"/>
        <v>45139</v>
      </c>
      <c r="I66" s="14">
        <f t="shared" si="23"/>
        <v>45170</v>
      </c>
      <c r="J66" s="14">
        <f t="shared" si="23"/>
        <v>45200</v>
      </c>
      <c r="K66" s="14">
        <f t="shared" si="23"/>
        <v>45231</v>
      </c>
      <c r="L66" s="14">
        <f t="shared" si="23"/>
        <v>45261</v>
      </c>
      <c r="M66" s="14">
        <f t="shared" si="23"/>
        <v>45292</v>
      </c>
      <c r="N66" s="14">
        <f t="shared" si="23"/>
        <v>45323</v>
      </c>
      <c r="O66" s="14">
        <f t="shared" si="23"/>
        <v>45352</v>
      </c>
      <c r="P66" s="14">
        <f t="shared" si="23"/>
        <v>45383</v>
      </c>
      <c r="Q66" s="14">
        <f t="shared" si="23"/>
        <v>45413</v>
      </c>
      <c r="R66" s="14">
        <f t="shared" si="23"/>
        <v>45444</v>
      </c>
      <c r="S66" s="14">
        <f t="shared" si="23"/>
        <v>45474</v>
      </c>
      <c r="T66" s="14">
        <f t="shared" si="23"/>
        <v>45505</v>
      </c>
      <c r="U66" s="14">
        <f t="shared" si="23"/>
        <v>45536</v>
      </c>
      <c r="V66" s="14">
        <f t="shared" si="23"/>
        <v>45566</v>
      </c>
      <c r="W66" s="14">
        <f t="shared" si="23"/>
        <v>45597</v>
      </c>
      <c r="X66" s="14">
        <f t="shared" si="23"/>
        <v>45627</v>
      </c>
      <c r="Y66" s="14">
        <f t="shared" si="23"/>
        <v>45658</v>
      </c>
      <c r="Z66" s="14">
        <f t="shared" si="23"/>
        <v>45689</v>
      </c>
      <c r="AA66" s="14">
        <f t="shared" si="23"/>
        <v>45717</v>
      </c>
      <c r="AB66" s="14">
        <f t="shared" si="23"/>
        <v>45748</v>
      </c>
      <c r="AC66" s="14">
        <f t="shared" si="23"/>
        <v>45778</v>
      </c>
      <c r="AD66" s="14">
        <f t="shared" si="23"/>
        <v>45809</v>
      </c>
      <c r="AE66" s="14">
        <f t="shared" si="23"/>
        <v>45839</v>
      </c>
      <c r="AF66" s="14">
        <f t="shared" si="23"/>
        <v>45870</v>
      </c>
      <c r="AG66" s="14">
        <f t="shared" si="23"/>
        <v>45901</v>
      </c>
      <c r="AH66" s="14">
        <f t="shared" si="23"/>
        <v>45931</v>
      </c>
      <c r="AI66" s="14">
        <f t="shared" si="23"/>
        <v>45962</v>
      </c>
      <c r="AJ66" s="14">
        <f t="shared" si="23"/>
        <v>45992</v>
      </c>
      <c r="AK66" s="14">
        <f t="shared" si="23"/>
        <v>46023</v>
      </c>
      <c r="AL66" s="14">
        <f t="shared" si="23"/>
        <v>46054</v>
      </c>
      <c r="AM66" s="14">
        <f t="shared" si="23"/>
        <v>46082</v>
      </c>
      <c r="AN66" s="14">
        <f t="shared" si="23"/>
        <v>46113</v>
      </c>
      <c r="AO66" s="14">
        <f t="shared" si="23"/>
        <v>46143</v>
      </c>
      <c r="AP66" s="14">
        <f t="shared" si="23"/>
        <v>46174</v>
      </c>
      <c r="AQ66" s="14">
        <f t="shared" si="23"/>
        <v>46204</v>
      </c>
      <c r="AR66" s="14">
        <f t="shared" si="23"/>
        <v>46235</v>
      </c>
      <c r="AS66" s="14">
        <f t="shared" si="23"/>
        <v>46266</v>
      </c>
      <c r="AT66" s="14">
        <f t="shared" si="23"/>
        <v>46296</v>
      </c>
      <c r="AU66" s="14">
        <f t="shared" si="23"/>
        <v>46327</v>
      </c>
      <c r="AV66" s="14">
        <f t="shared" si="23"/>
        <v>46357</v>
      </c>
      <c r="AW66" s="14">
        <f t="shared" si="23"/>
        <v>46388</v>
      </c>
      <c r="AX66" s="14">
        <f t="shared" si="23"/>
        <v>46419</v>
      </c>
      <c r="AY66" s="14">
        <f t="shared" si="23"/>
        <v>46447</v>
      </c>
      <c r="AZ66" s="14">
        <f t="shared" si="23"/>
        <v>46478</v>
      </c>
      <c r="BA66" s="14">
        <f t="shared" si="23"/>
        <v>46508</v>
      </c>
      <c r="BB66" s="14">
        <f t="shared" si="23"/>
        <v>46539</v>
      </c>
      <c r="BC66" s="14">
        <f t="shared" si="23"/>
        <v>46569</v>
      </c>
      <c r="BD66" s="14">
        <f t="shared" si="23"/>
        <v>46600</v>
      </c>
      <c r="BE66" s="14">
        <f t="shared" si="23"/>
        <v>46631</v>
      </c>
      <c r="BF66" s="14">
        <f t="shared" si="23"/>
        <v>46661</v>
      </c>
      <c r="BG66" s="14">
        <f t="shared" si="23"/>
        <v>46692</v>
      </c>
      <c r="BH66" s="14">
        <f t="shared" si="23"/>
        <v>46722</v>
      </c>
      <c r="BJ66" s="13">
        <f t="shared" si="24"/>
        <v>2023</v>
      </c>
      <c r="BK66" s="13">
        <f t="shared" si="24"/>
        <v>2024</v>
      </c>
      <c r="BL66" s="13">
        <f t="shared" si="24"/>
        <v>2025</v>
      </c>
      <c r="BM66" s="13">
        <f t="shared" si="24"/>
        <v>2026</v>
      </c>
      <c r="BN66" s="13">
        <f t="shared" si="24"/>
        <v>2027</v>
      </c>
    </row>
    <row r="68" spans="2:66" ht="15" customHeight="1" x14ac:dyDescent="0.45">
      <c r="B68" s="2" t="s">
        <v>67</v>
      </c>
      <c r="D68" s="15">
        <f t="shared" ref="D68:AI68" si="46">C68-D57</f>
        <v>1600</v>
      </c>
      <c r="E68" s="15">
        <f t="shared" si="46"/>
        <v>1600</v>
      </c>
      <c r="F68" s="15">
        <f t="shared" si="46"/>
        <v>1600</v>
      </c>
      <c r="G68" s="15">
        <f t="shared" si="46"/>
        <v>1600</v>
      </c>
      <c r="H68" s="15">
        <f t="shared" si="46"/>
        <v>1600</v>
      </c>
      <c r="I68" s="15">
        <f t="shared" si="46"/>
        <v>1600</v>
      </c>
      <c r="J68" s="15">
        <f t="shared" si="46"/>
        <v>1600</v>
      </c>
      <c r="K68" s="15">
        <f t="shared" si="46"/>
        <v>1600</v>
      </c>
      <c r="L68" s="15">
        <f t="shared" si="46"/>
        <v>1600</v>
      </c>
      <c r="M68" s="15">
        <f t="shared" si="46"/>
        <v>1600</v>
      </c>
      <c r="N68" s="15">
        <f t="shared" si="46"/>
        <v>1600</v>
      </c>
      <c r="O68" s="15">
        <f t="shared" si="46"/>
        <v>1600</v>
      </c>
      <c r="P68" s="15">
        <f t="shared" si="46"/>
        <v>1600</v>
      </c>
      <c r="Q68" s="15">
        <f t="shared" si="46"/>
        <v>1600</v>
      </c>
      <c r="R68" s="15">
        <f t="shared" si="46"/>
        <v>1600</v>
      </c>
      <c r="S68" s="15">
        <f t="shared" si="46"/>
        <v>1600</v>
      </c>
      <c r="T68" s="15">
        <f t="shared" si="46"/>
        <v>1600</v>
      </c>
      <c r="U68" s="15">
        <f t="shared" si="46"/>
        <v>1600</v>
      </c>
      <c r="V68" s="15">
        <f t="shared" si="46"/>
        <v>1600</v>
      </c>
      <c r="W68" s="15">
        <f t="shared" si="46"/>
        <v>1600</v>
      </c>
      <c r="X68" s="15">
        <f t="shared" si="46"/>
        <v>1600</v>
      </c>
      <c r="Y68" s="15">
        <f t="shared" si="46"/>
        <v>1600</v>
      </c>
      <c r="Z68" s="15">
        <f t="shared" si="46"/>
        <v>1600</v>
      </c>
      <c r="AA68" s="15">
        <f t="shared" si="46"/>
        <v>1600</v>
      </c>
      <c r="AB68" s="15">
        <f t="shared" si="46"/>
        <v>1600</v>
      </c>
      <c r="AC68" s="15">
        <f t="shared" si="46"/>
        <v>1600</v>
      </c>
      <c r="AD68" s="15">
        <f t="shared" si="46"/>
        <v>1600</v>
      </c>
      <c r="AE68" s="15">
        <f t="shared" si="46"/>
        <v>1600</v>
      </c>
      <c r="AF68" s="15">
        <f t="shared" si="46"/>
        <v>1600</v>
      </c>
      <c r="AG68" s="15">
        <f t="shared" si="46"/>
        <v>1600</v>
      </c>
      <c r="AH68" s="15">
        <f t="shared" si="46"/>
        <v>1600</v>
      </c>
      <c r="AI68" s="15">
        <f t="shared" si="46"/>
        <v>1600</v>
      </c>
      <c r="AJ68" s="15">
        <f t="shared" ref="AJ68:BH68" si="47">AI68-AJ57</f>
        <v>1600</v>
      </c>
      <c r="AK68" s="15">
        <f t="shared" si="47"/>
        <v>1600</v>
      </c>
      <c r="AL68" s="15">
        <f t="shared" si="47"/>
        <v>1600</v>
      </c>
      <c r="AM68" s="15">
        <f t="shared" si="47"/>
        <v>1600</v>
      </c>
      <c r="AN68" s="15">
        <f t="shared" si="47"/>
        <v>1600</v>
      </c>
      <c r="AO68" s="15">
        <f t="shared" si="47"/>
        <v>1600</v>
      </c>
      <c r="AP68" s="15">
        <f t="shared" si="47"/>
        <v>1600</v>
      </c>
      <c r="AQ68" s="15">
        <f t="shared" si="47"/>
        <v>1600</v>
      </c>
      <c r="AR68" s="15">
        <f t="shared" si="47"/>
        <v>1600</v>
      </c>
      <c r="AS68" s="15">
        <f t="shared" si="47"/>
        <v>1600</v>
      </c>
      <c r="AT68" s="15">
        <f t="shared" si="47"/>
        <v>1600</v>
      </c>
      <c r="AU68" s="15">
        <f t="shared" si="47"/>
        <v>1600</v>
      </c>
      <c r="AV68" s="15">
        <f t="shared" si="47"/>
        <v>1600</v>
      </c>
      <c r="AW68" s="15">
        <f t="shared" si="47"/>
        <v>1600</v>
      </c>
      <c r="AX68" s="15">
        <f t="shared" si="47"/>
        <v>1600</v>
      </c>
      <c r="AY68" s="15">
        <f t="shared" si="47"/>
        <v>1600</v>
      </c>
      <c r="AZ68" s="15">
        <f t="shared" si="47"/>
        <v>1600</v>
      </c>
      <c r="BA68" s="15">
        <f t="shared" si="47"/>
        <v>1600</v>
      </c>
      <c r="BB68" s="15">
        <f t="shared" si="47"/>
        <v>1600</v>
      </c>
      <c r="BC68" s="15">
        <f t="shared" si="47"/>
        <v>1600</v>
      </c>
      <c r="BD68" s="15">
        <f t="shared" si="47"/>
        <v>1600</v>
      </c>
      <c r="BE68" s="15">
        <f t="shared" si="47"/>
        <v>1600</v>
      </c>
      <c r="BF68" s="15">
        <f t="shared" si="47"/>
        <v>1600</v>
      </c>
      <c r="BG68" s="15">
        <f t="shared" si="47"/>
        <v>1600</v>
      </c>
      <c r="BH68" s="15">
        <f t="shared" si="47"/>
        <v>1600</v>
      </c>
      <c r="BJ68" s="15">
        <f>SUMIFS($D68:$BH68,$D$26:$BH$26,BJ$24,$D$27:$BH$27,12)</f>
        <v>1600</v>
      </c>
      <c r="BK68" s="15">
        <f t="shared" ref="BK68:BN68" si="48">SUMIFS($D68:$BH68,$D$26:$BH$26,BK$24,$D$27:$BH$27,12)</f>
        <v>1600</v>
      </c>
      <c r="BL68" s="15">
        <f t="shared" si="48"/>
        <v>1600</v>
      </c>
      <c r="BM68" s="15">
        <f t="shared" si="48"/>
        <v>1600</v>
      </c>
      <c r="BN68" s="15">
        <f t="shared" si="48"/>
        <v>1600</v>
      </c>
    </row>
    <row r="69" spans="2:66" ht="15" customHeight="1" x14ac:dyDescent="0.45">
      <c r="B69" s="4" t="s">
        <v>69</v>
      </c>
      <c r="D69" s="19">
        <f>SUM(D68)</f>
        <v>1600</v>
      </c>
      <c r="E69" s="19">
        <f t="shared" ref="E69:BH69" si="49">SUM(E68)</f>
        <v>1600</v>
      </c>
      <c r="F69" s="19">
        <f t="shared" si="49"/>
        <v>1600</v>
      </c>
      <c r="G69" s="19">
        <f t="shared" si="49"/>
        <v>1600</v>
      </c>
      <c r="H69" s="19">
        <f t="shared" si="49"/>
        <v>1600</v>
      </c>
      <c r="I69" s="19">
        <f t="shared" si="49"/>
        <v>1600</v>
      </c>
      <c r="J69" s="19">
        <f t="shared" si="49"/>
        <v>1600</v>
      </c>
      <c r="K69" s="19">
        <f t="shared" si="49"/>
        <v>1600</v>
      </c>
      <c r="L69" s="19">
        <f t="shared" si="49"/>
        <v>1600</v>
      </c>
      <c r="M69" s="19">
        <f t="shared" si="49"/>
        <v>1600</v>
      </c>
      <c r="N69" s="19">
        <f t="shared" si="49"/>
        <v>1600</v>
      </c>
      <c r="O69" s="19">
        <f t="shared" si="49"/>
        <v>1600</v>
      </c>
      <c r="P69" s="19">
        <f t="shared" si="49"/>
        <v>1600</v>
      </c>
      <c r="Q69" s="19">
        <f t="shared" si="49"/>
        <v>1600</v>
      </c>
      <c r="R69" s="19">
        <f t="shared" si="49"/>
        <v>1600</v>
      </c>
      <c r="S69" s="19">
        <f t="shared" si="49"/>
        <v>1600</v>
      </c>
      <c r="T69" s="19">
        <f t="shared" si="49"/>
        <v>1600</v>
      </c>
      <c r="U69" s="19">
        <f t="shared" si="49"/>
        <v>1600</v>
      </c>
      <c r="V69" s="19">
        <f t="shared" si="49"/>
        <v>1600</v>
      </c>
      <c r="W69" s="19">
        <f t="shared" si="49"/>
        <v>1600</v>
      </c>
      <c r="X69" s="19">
        <f t="shared" si="49"/>
        <v>1600</v>
      </c>
      <c r="Y69" s="19">
        <f t="shared" si="49"/>
        <v>1600</v>
      </c>
      <c r="Z69" s="19">
        <f t="shared" si="49"/>
        <v>1600</v>
      </c>
      <c r="AA69" s="19">
        <f t="shared" si="49"/>
        <v>1600</v>
      </c>
      <c r="AB69" s="19">
        <f t="shared" si="49"/>
        <v>1600</v>
      </c>
      <c r="AC69" s="19">
        <f t="shared" si="49"/>
        <v>1600</v>
      </c>
      <c r="AD69" s="19">
        <f t="shared" si="49"/>
        <v>1600</v>
      </c>
      <c r="AE69" s="19">
        <f t="shared" si="49"/>
        <v>1600</v>
      </c>
      <c r="AF69" s="19">
        <f t="shared" si="49"/>
        <v>1600</v>
      </c>
      <c r="AG69" s="19">
        <f t="shared" si="49"/>
        <v>1600</v>
      </c>
      <c r="AH69" s="19">
        <f t="shared" si="49"/>
        <v>1600</v>
      </c>
      <c r="AI69" s="19">
        <f t="shared" si="49"/>
        <v>1600</v>
      </c>
      <c r="AJ69" s="19">
        <f t="shared" si="49"/>
        <v>1600</v>
      </c>
      <c r="AK69" s="19">
        <f t="shared" si="49"/>
        <v>1600</v>
      </c>
      <c r="AL69" s="19">
        <f t="shared" si="49"/>
        <v>1600</v>
      </c>
      <c r="AM69" s="19">
        <f t="shared" si="49"/>
        <v>1600</v>
      </c>
      <c r="AN69" s="19">
        <f t="shared" si="49"/>
        <v>1600</v>
      </c>
      <c r="AO69" s="19">
        <f t="shared" si="49"/>
        <v>1600</v>
      </c>
      <c r="AP69" s="19">
        <f t="shared" si="49"/>
        <v>1600</v>
      </c>
      <c r="AQ69" s="19">
        <f t="shared" si="49"/>
        <v>1600</v>
      </c>
      <c r="AR69" s="19">
        <f t="shared" si="49"/>
        <v>1600</v>
      </c>
      <c r="AS69" s="19">
        <f t="shared" si="49"/>
        <v>1600</v>
      </c>
      <c r="AT69" s="19">
        <f t="shared" si="49"/>
        <v>1600</v>
      </c>
      <c r="AU69" s="19">
        <f t="shared" si="49"/>
        <v>1600</v>
      </c>
      <c r="AV69" s="19">
        <f t="shared" si="49"/>
        <v>1600</v>
      </c>
      <c r="AW69" s="19">
        <f t="shared" si="49"/>
        <v>1600</v>
      </c>
      <c r="AX69" s="19">
        <f t="shared" si="49"/>
        <v>1600</v>
      </c>
      <c r="AY69" s="19">
        <f t="shared" si="49"/>
        <v>1600</v>
      </c>
      <c r="AZ69" s="19">
        <f t="shared" si="49"/>
        <v>1600</v>
      </c>
      <c r="BA69" s="19">
        <f t="shared" si="49"/>
        <v>1600</v>
      </c>
      <c r="BB69" s="19">
        <f t="shared" si="49"/>
        <v>1600</v>
      </c>
      <c r="BC69" s="19">
        <f t="shared" si="49"/>
        <v>1600</v>
      </c>
      <c r="BD69" s="19">
        <f t="shared" si="49"/>
        <v>1600</v>
      </c>
      <c r="BE69" s="19">
        <f t="shared" si="49"/>
        <v>1600</v>
      </c>
      <c r="BF69" s="19">
        <f t="shared" si="49"/>
        <v>1600</v>
      </c>
      <c r="BG69" s="19">
        <f t="shared" si="49"/>
        <v>1600</v>
      </c>
      <c r="BH69" s="19">
        <f t="shared" si="49"/>
        <v>1600</v>
      </c>
      <c r="BJ69" s="19">
        <f t="shared" ref="BJ69:BN69" si="50">SUM(BJ68)</f>
        <v>1600</v>
      </c>
      <c r="BK69" s="19">
        <f t="shared" si="50"/>
        <v>1600</v>
      </c>
      <c r="BL69" s="19">
        <f t="shared" si="50"/>
        <v>1600</v>
      </c>
      <c r="BM69" s="19">
        <f t="shared" si="50"/>
        <v>1600</v>
      </c>
      <c r="BN69" s="19">
        <f t="shared" si="50"/>
        <v>1600</v>
      </c>
    </row>
    <row r="70" spans="2:66" ht="15" customHeight="1" x14ac:dyDescent="0.45">
      <c r="BJ70" s="3" t="str">
        <f ca="1">_xlfn.FORMULATEXT(BJ68)</f>
        <v>=SOMME.SI.ENS($D68:$BH68;$D$26:$BH$26;BJ$24;$D$27:$BH$27;12)</v>
      </c>
    </row>
    <row r="71" spans="2:66" ht="15" customHeight="1" x14ac:dyDescent="0.45">
      <c r="B71" s="2" t="s">
        <v>56</v>
      </c>
      <c r="D71" s="15">
        <f t="shared" ref="D71:AI71" si="51">C71+D34*(1+$C$22)-D48</f>
        <v>600</v>
      </c>
      <c r="E71" s="15">
        <f t="shared" si="51"/>
        <v>1800</v>
      </c>
      <c r="F71" s="15">
        <f t="shared" si="51"/>
        <v>3000</v>
      </c>
      <c r="G71" s="15">
        <f t="shared" si="51"/>
        <v>4200</v>
      </c>
      <c r="H71" s="15">
        <f t="shared" si="51"/>
        <v>5400</v>
      </c>
      <c r="I71" s="15">
        <f t="shared" si="51"/>
        <v>6600</v>
      </c>
      <c r="J71" s="15">
        <f t="shared" si="51"/>
        <v>7800</v>
      </c>
      <c r="K71" s="15">
        <f t="shared" si="51"/>
        <v>9000</v>
      </c>
      <c r="L71" s="15">
        <f t="shared" si="51"/>
        <v>10200</v>
      </c>
      <c r="M71" s="15">
        <f t="shared" si="51"/>
        <v>11400</v>
      </c>
      <c r="N71" s="15">
        <f t="shared" si="51"/>
        <v>12600</v>
      </c>
      <c r="O71" s="15">
        <f t="shared" si="51"/>
        <v>13800</v>
      </c>
      <c r="P71" s="15">
        <f t="shared" si="51"/>
        <v>15000</v>
      </c>
      <c r="Q71" s="15">
        <f t="shared" si="51"/>
        <v>16200</v>
      </c>
      <c r="R71" s="15">
        <f t="shared" si="51"/>
        <v>17400</v>
      </c>
      <c r="S71" s="15">
        <f t="shared" si="51"/>
        <v>18600</v>
      </c>
      <c r="T71" s="15">
        <f t="shared" si="51"/>
        <v>19800</v>
      </c>
      <c r="U71" s="15">
        <f t="shared" si="51"/>
        <v>21000</v>
      </c>
      <c r="V71" s="15">
        <f t="shared" si="51"/>
        <v>22200</v>
      </c>
      <c r="W71" s="15">
        <f t="shared" si="51"/>
        <v>23400</v>
      </c>
      <c r="X71" s="15">
        <f t="shared" si="51"/>
        <v>24600</v>
      </c>
      <c r="Y71" s="15">
        <f t="shared" si="51"/>
        <v>25800</v>
      </c>
      <c r="Z71" s="15">
        <f t="shared" si="51"/>
        <v>27000</v>
      </c>
      <c r="AA71" s="15">
        <f t="shared" si="51"/>
        <v>28200</v>
      </c>
      <c r="AB71" s="15">
        <f t="shared" si="51"/>
        <v>29400</v>
      </c>
      <c r="AC71" s="15">
        <f t="shared" si="51"/>
        <v>30600</v>
      </c>
      <c r="AD71" s="15">
        <f t="shared" si="51"/>
        <v>31800</v>
      </c>
      <c r="AE71" s="15">
        <f t="shared" si="51"/>
        <v>33000</v>
      </c>
      <c r="AF71" s="15">
        <f t="shared" si="51"/>
        <v>34200</v>
      </c>
      <c r="AG71" s="15">
        <f t="shared" si="51"/>
        <v>35400</v>
      </c>
      <c r="AH71" s="15">
        <f t="shared" si="51"/>
        <v>36600</v>
      </c>
      <c r="AI71" s="15">
        <f t="shared" si="51"/>
        <v>37800</v>
      </c>
      <c r="AJ71" s="15">
        <f t="shared" ref="AJ71:BH71" si="52">AI71+AJ34*(1+$C$22)-AJ48</f>
        <v>39000</v>
      </c>
      <c r="AK71" s="15">
        <f t="shared" si="52"/>
        <v>40200</v>
      </c>
      <c r="AL71" s="15">
        <f t="shared" si="52"/>
        <v>41400</v>
      </c>
      <c r="AM71" s="15">
        <f t="shared" si="52"/>
        <v>42600</v>
      </c>
      <c r="AN71" s="15">
        <f t="shared" si="52"/>
        <v>43800</v>
      </c>
      <c r="AO71" s="15">
        <f t="shared" si="52"/>
        <v>45000</v>
      </c>
      <c r="AP71" s="15">
        <f t="shared" si="52"/>
        <v>46200</v>
      </c>
      <c r="AQ71" s="15">
        <f t="shared" si="52"/>
        <v>47400</v>
      </c>
      <c r="AR71" s="15">
        <f t="shared" si="52"/>
        <v>48600</v>
      </c>
      <c r="AS71" s="15">
        <f t="shared" si="52"/>
        <v>49800</v>
      </c>
      <c r="AT71" s="15">
        <f t="shared" si="52"/>
        <v>51000</v>
      </c>
      <c r="AU71" s="15">
        <f t="shared" si="52"/>
        <v>52200</v>
      </c>
      <c r="AV71" s="15">
        <f t="shared" si="52"/>
        <v>53400</v>
      </c>
      <c r="AW71" s="15">
        <f t="shared" si="52"/>
        <v>54600</v>
      </c>
      <c r="AX71" s="15">
        <f t="shared" si="52"/>
        <v>55800</v>
      </c>
      <c r="AY71" s="15">
        <f t="shared" si="52"/>
        <v>57000</v>
      </c>
      <c r="AZ71" s="15">
        <f t="shared" si="52"/>
        <v>58200</v>
      </c>
      <c r="BA71" s="15">
        <f t="shared" si="52"/>
        <v>59400</v>
      </c>
      <c r="BB71" s="15">
        <f t="shared" si="52"/>
        <v>60600</v>
      </c>
      <c r="BC71" s="15">
        <f t="shared" si="52"/>
        <v>61800</v>
      </c>
      <c r="BD71" s="15">
        <f t="shared" si="52"/>
        <v>63000</v>
      </c>
      <c r="BE71" s="15">
        <f t="shared" si="52"/>
        <v>64200</v>
      </c>
      <c r="BF71" s="15">
        <f t="shared" si="52"/>
        <v>65400</v>
      </c>
      <c r="BG71" s="15">
        <f t="shared" si="52"/>
        <v>66600</v>
      </c>
      <c r="BH71" s="15">
        <f t="shared" si="52"/>
        <v>67800</v>
      </c>
      <c r="BJ71" s="15">
        <f t="shared" ref="BJ71:BN74" si="53">SUMIFS($D71:$BH71,$D$26:$BH$26,BJ$24,$D$27:$BH$27,12)</f>
        <v>10200</v>
      </c>
      <c r="BK71" s="15">
        <f t="shared" si="53"/>
        <v>24600</v>
      </c>
      <c r="BL71" s="15">
        <f t="shared" si="53"/>
        <v>39000</v>
      </c>
      <c r="BM71" s="15">
        <f t="shared" si="53"/>
        <v>53400</v>
      </c>
      <c r="BN71" s="15">
        <f t="shared" si="53"/>
        <v>67800</v>
      </c>
    </row>
    <row r="72" spans="2:66" ht="15" customHeight="1" x14ac:dyDescent="0.45">
      <c r="B72" s="2" t="s">
        <v>57</v>
      </c>
      <c r="D72" s="15">
        <f t="shared" ref="D72:AI72" si="54">C72+SUM(D35,D36)*(1+$C$22)-SUM(D49,D50)</f>
        <v>0</v>
      </c>
      <c r="E72" s="15">
        <f t="shared" si="54"/>
        <v>0</v>
      </c>
      <c r="F72" s="15">
        <f t="shared" si="54"/>
        <v>0</v>
      </c>
      <c r="G72" s="15">
        <f t="shared" si="54"/>
        <v>0</v>
      </c>
      <c r="H72" s="15">
        <f t="shared" si="54"/>
        <v>0</v>
      </c>
      <c r="I72" s="15">
        <f t="shared" si="54"/>
        <v>0</v>
      </c>
      <c r="J72" s="15">
        <f t="shared" si="54"/>
        <v>0</v>
      </c>
      <c r="K72" s="15">
        <f t="shared" si="54"/>
        <v>0</v>
      </c>
      <c r="L72" s="15">
        <f t="shared" si="54"/>
        <v>0</v>
      </c>
      <c r="M72" s="15">
        <f t="shared" si="54"/>
        <v>0</v>
      </c>
      <c r="N72" s="15">
        <f t="shared" si="54"/>
        <v>0</v>
      </c>
      <c r="O72" s="15">
        <f t="shared" si="54"/>
        <v>0</v>
      </c>
      <c r="P72" s="15">
        <f t="shared" si="54"/>
        <v>0</v>
      </c>
      <c r="Q72" s="15">
        <f t="shared" si="54"/>
        <v>0</v>
      </c>
      <c r="R72" s="15">
        <f t="shared" si="54"/>
        <v>0</v>
      </c>
      <c r="S72" s="15">
        <f t="shared" si="54"/>
        <v>0</v>
      </c>
      <c r="T72" s="15">
        <f t="shared" si="54"/>
        <v>0</v>
      </c>
      <c r="U72" s="15">
        <f t="shared" si="54"/>
        <v>0</v>
      </c>
      <c r="V72" s="15">
        <f t="shared" si="54"/>
        <v>0</v>
      </c>
      <c r="W72" s="15">
        <f t="shared" si="54"/>
        <v>0</v>
      </c>
      <c r="X72" s="15">
        <f t="shared" si="54"/>
        <v>0</v>
      </c>
      <c r="Y72" s="15">
        <f t="shared" si="54"/>
        <v>0</v>
      </c>
      <c r="Z72" s="15">
        <f t="shared" si="54"/>
        <v>0</v>
      </c>
      <c r="AA72" s="15">
        <f t="shared" si="54"/>
        <v>0</v>
      </c>
      <c r="AB72" s="15">
        <f t="shared" si="54"/>
        <v>0</v>
      </c>
      <c r="AC72" s="15">
        <f t="shared" si="54"/>
        <v>0</v>
      </c>
      <c r="AD72" s="15">
        <f t="shared" si="54"/>
        <v>0</v>
      </c>
      <c r="AE72" s="15">
        <f t="shared" si="54"/>
        <v>0</v>
      </c>
      <c r="AF72" s="15">
        <f t="shared" si="54"/>
        <v>0</v>
      </c>
      <c r="AG72" s="15">
        <f t="shared" si="54"/>
        <v>0</v>
      </c>
      <c r="AH72" s="15">
        <f t="shared" si="54"/>
        <v>0</v>
      </c>
      <c r="AI72" s="15">
        <f t="shared" si="54"/>
        <v>0</v>
      </c>
      <c r="AJ72" s="15">
        <f t="shared" ref="AJ72:BH72" si="55">AI72+SUM(AJ35,AJ36)*(1+$C$22)-SUM(AJ49,AJ50)</f>
        <v>0</v>
      </c>
      <c r="AK72" s="15">
        <f t="shared" si="55"/>
        <v>0</v>
      </c>
      <c r="AL72" s="15">
        <f t="shared" si="55"/>
        <v>0</v>
      </c>
      <c r="AM72" s="15">
        <f t="shared" si="55"/>
        <v>0</v>
      </c>
      <c r="AN72" s="15">
        <f t="shared" si="55"/>
        <v>0</v>
      </c>
      <c r="AO72" s="15">
        <f t="shared" si="55"/>
        <v>0</v>
      </c>
      <c r="AP72" s="15">
        <f t="shared" si="55"/>
        <v>0</v>
      </c>
      <c r="AQ72" s="15">
        <f t="shared" si="55"/>
        <v>0</v>
      </c>
      <c r="AR72" s="15">
        <f t="shared" si="55"/>
        <v>0</v>
      </c>
      <c r="AS72" s="15">
        <f t="shared" si="55"/>
        <v>0</v>
      </c>
      <c r="AT72" s="15">
        <f t="shared" si="55"/>
        <v>0</v>
      </c>
      <c r="AU72" s="15">
        <f t="shared" si="55"/>
        <v>0</v>
      </c>
      <c r="AV72" s="15">
        <f t="shared" si="55"/>
        <v>0</v>
      </c>
      <c r="AW72" s="15">
        <f t="shared" si="55"/>
        <v>0</v>
      </c>
      <c r="AX72" s="15">
        <f t="shared" si="55"/>
        <v>0</v>
      </c>
      <c r="AY72" s="15">
        <f t="shared" si="55"/>
        <v>0</v>
      </c>
      <c r="AZ72" s="15">
        <f t="shared" si="55"/>
        <v>0</v>
      </c>
      <c r="BA72" s="15">
        <f t="shared" si="55"/>
        <v>0</v>
      </c>
      <c r="BB72" s="15">
        <f t="shared" si="55"/>
        <v>0</v>
      </c>
      <c r="BC72" s="15">
        <f t="shared" si="55"/>
        <v>0</v>
      </c>
      <c r="BD72" s="15">
        <f t="shared" si="55"/>
        <v>0</v>
      </c>
      <c r="BE72" s="15">
        <f t="shared" si="55"/>
        <v>0</v>
      </c>
      <c r="BF72" s="15">
        <f t="shared" si="55"/>
        <v>0</v>
      </c>
      <c r="BG72" s="15">
        <f t="shared" si="55"/>
        <v>0</v>
      </c>
      <c r="BH72" s="15">
        <f t="shared" si="55"/>
        <v>0</v>
      </c>
      <c r="BJ72" s="15">
        <f t="shared" si="53"/>
        <v>0</v>
      </c>
      <c r="BK72" s="15">
        <f t="shared" si="53"/>
        <v>0</v>
      </c>
      <c r="BL72" s="15">
        <f t="shared" si="53"/>
        <v>0</v>
      </c>
      <c r="BM72" s="15">
        <f t="shared" si="53"/>
        <v>0</v>
      </c>
      <c r="BN72" s="15">
        <f t="shared" si="53"/>
        <v>0</v>
      </c>
    </row>
    <row r="73" spans="2:66" ht="15" customHeight="1" x14ac:dyDescent="0.45">
      <c r="B73" s="2" t="s">
        <v>64</v>
      </c>
      <c r="D73" s="15">
        <f t="shared" ref="D73:AI73" si="56">C73-D36-D30*$C$11</f>
        <v>250</v>
      </c>
      <c r="E73" s="15">
        <f t="shared" si="56"/>
        <v>150</v>
      </c>
      <c r="F73" s="15">
        <f t="shared" si="56"/>
        <v>0</v>
      </c>
      <c r="G73" s="15">
        <f t="shared" si="56"/>
        <v>550</v>
      </c>
      <c r="H73" s="15">
        <f t="shared" si="56"/>
        <v>300</v>
      </c>
      <c r="I73" s="15">
        <f t="shared" si="56"/>
        <v>0</v>
      </c>
      <c r="J73" s="15">
        <f t="shared" si="56"/>
        <v>850</v>
      </c>
      <c r="K73" s="15">
        <f t="shared" si="56"/>
        <v>450</v>
      </c>
      <c r="L73" s="15">
        <f t="shared" si="56"/>
        <v>0</v>
      </c>
      <c r="M73" s="15">
        <f t="shared" si="56"/>
        <v>1150</v>
      </c>
      <c r="N73" s="15">
        <f t="shared" si="56"/>
        <v>600</v>
      </c>
      <c r="O73" s="15">
        <f t="shared" si="56"/>
        <v>0</v>
      </c>
      <c r="P73" s="15">
        <f t="shared" si="56"/>
        <v>1450</v>
      </c>
      <c r="Q73" s="15">
        <f t="shared" si="56"/>
        <v>750</v>
      </c>
      <c r="R73" s="15">
        <f t="shared" si="56"/>
        <v>0</v>
      </c>
      <c r="S73" s="15">
        <f t="shared" si="56"/>
        <v>1750</v>
      </c>
      <c r="T73" s="15">
        <f t="shared" si="56"/>
        <v>900</v>
      </c>
      <c r="U73" s="15">
        <f t="shared" si="56"/>
        <v>0</v>
      </c>
      <c r="V73" s="15">
        <f t="shared" si="56"/>
        <v>2050</v>
      </c>
      <c r="W73" s="15">
        <f t="shared" si="56"/>
        <v>1050</v>
      </c>
      <c r="X73" s="15">
        <f t="shared" si="56"/>
        <v>0</v>
      </c>
      <c r="Y73" s="15">
        <f t="shared" si="56"/>
        <v>2350</v>
      </c>
      <c r="Z73" s="15">
        <f t="shared" si="56"/>
        <v>1200</v>
      </c>
      <c r="AA73" s="15">
        <f t="shared" si="56"/>
        <v>0</v>
      </c>
      <c r="AB73" s="15">
        <f t="shared" si="56"/>
        <v>2650</v>
      </c>
      <c r="AC73" s="15">
        <f t="shared" si="56"/>
        <v>1350</v>
      </c>
      <c r="AD73" s="15">
        <f t="shared" si="56"/>
        <v>0</v>
      </c>
      <c r="AE73" s="15">
        <f t="shared" si="56"/>
        <v>2950</v>
      </c>
      <c r="AF73" s="15">
        <f t="shared" si="56"/>
        <v>1500</v>
      </c>
      <c r="AG73" s="15">
        <f t="shared" si="56"/>
        <v>0</v>
      </c>
      <c r="AH73" s="15">
        <f t="shared" si="56"/>
        <v>3250</v>
      </c>
      <c r="AI73" s="15">
        <f t="shared" si="56"/>
        <v>1650</v>
      </c>
      <c r="AJ73" s="15">
        <f t="shared" ref="AJ73:BH73" si="57">AI73-AJ36-AJ30*$C$11</f>
        <v>0</v>
      </c>
      <c r="AK73" s="15">
        <f t="shared" si="57"/>
        <v>3550</v>
      </c>
      <c r="AL73" s="15">
        <f t="shared" si="57"/>
        <v>1800</v>
      </c>
      <c r="AM73" s="15">
        <f t="shared" si="57"/>
        <v>0</v>
      </c>
      <c r="AN73" s="15">
        <f t="shared" si="57"/>
        <v>3850</v>
      </c>
      <c r="AO73" s="15">
        <f t="shared" si="57"/>
        <v>1950</v>
      </c>
      <c r="AP73" s="15">
        <f t="shared" si="57"/>
        <v>0</v>
      </c>
      <c r="AQ73" s="15">
        <f t="shared" si="57"/>
        <v>4150</v>
      </c>
      <c r="AR73" s="15">
        <f t="shared" si="57"/>
        <v>2100</v>
      </c>
      <c r="AS73" s="15">
        <f t="shared" si="57"/>
        <v>0</v>
      </c>
      <c r="AT73" s="15">
        <f t="shared" si="57"/>
        <v>4450</v>
      </c>
      <c r="AU73" s="15">
        <f t="shared" si="57"/>
        <v>2250</v>
      </c>
      <c r="AV73" s="15">
        <f t="shared" si="57"/>
        <v>0</v>
      </c>
      <c r="AW73" s="15">
        <f t="shared" si="57"/>
        <v>4750</v>
      </c>
      <c r="AX73" s="15">
        <f t="shared" si="57"/>
        <v>2400</v>
      </c>
      <c r="AY73" s="15">
        <f t="shared" si="57"/>
        <v>0</v>
      </c>
      <c r="AZ73" s="15">
        <f t="shared" si="57"/>
        <v>5050</v>
      </c>
      <c r="BA73" s="15">
        <f t="shared" si="57"/>
        <v>2550</v>
      </c>
      <c r="BB73" s="15">
        <f t="shared" si="57"/>
        <v>0</v>
      </c>
      <c r="BC73" s="15">
        <f t="shared" si="57"/>
        <v>5350</v>
      </c>
      <c r="BD73" s="15">
        <f t="shared" si="57"/>
        <v>2700</v>
      </c>
      <c r="BE73" s="15">
        <f t="shared" si="57"/>
        <v>0</v>
      </c>
      <c r="BF73" s="15">
        <f t="shared" si="57"/>
        <v>5650</v>
      </c>
      <c r="BG73" s="15">
        <f t="shared" si="57"/>
        <v>2850</v>
      </c>
      <c r="BH73" s="15">
        <f t="shared" si="57"/>
        <v>0</v>
      </c>
      <c r="BJ73" s="15">
        <f t="shared" si="53"/>
        <v>0</v>
      </c>
      <c r="BK73" s="15">
        <f t="shared" si="53"/>
        <v>0</v>
      </c>
      <c r="BL73" s="15">
        <f t="shared" si="53"/>
        <v>0</v>
      </c>
      <c r="BM73" s="15">
        <f t="shared" si="53"/>
        <v>0</v>
      </c>
      <c r="BN73" s="15">
        <f t="shared" si="53"/>
        <v>0</v>
      </c>
    </row>
    <row r="74" spans="2:66" ht="15" customHeight="1" x14ac:dyDescent="0.45">
      <c r="B74" s="2" t="s">
        <v>58</v>
      </c>
      <c r="D74" s="15">
        <f t="shared" ref="D74:AI74" si="58">C74-$C$22*SUM(D34,D35,D36,D42)-D53</f>
        <v>2</v>
      </c>
      <c r="E74" s="15">
        <f t="shared" si="58"/>
        <v>-156</v>
      </c>
      <c r="F74" s="15">
        <f t="shared" si="58"/>
        <v>-254</v>
      </c>
      <c r="G74" s="15">
        <f t="shared" si="58"/>
        <v>-202</v>
      </c>
      <c r="H74" s="15">
        <f t="shared" si="58"/>
        <v>-450</v>
      </c>
      <c r="I74" s="15">
        <f t="shared" si="58"/>
        <v>-548</v>
      </c>
      <c r="J74" s="15">
        <f t="shared" si="58"/>
        <v>-406</v>
      </c>
      <c r="K74" s="15">
        <f t="shared" si="58"/>
        <v>-744</v>
      </c>
      <c r="L74" s="15">
        <f t="shared" si="58"/>
        <v>-842</v>
      </c>
      <c r="M74" s="15">
        <f t="shared" si="58"/>
        <v>-610</v>
      </c>
      <c r="N74" s="15">
        <f t="shared" si="58"/>
        <v>-1038</v>
      </c>
      <c r="O74" s="15">
        <f t="shared" si="58"/>
        <v>-1136</v>
      </c>
      <c r="P74" s="15">
        <f t="shared" si="58"/>
        <v>-814</v>
      </c>
      <c r="Q74" s="15">
        <f t="shared" si="58"/>
        <v>-1332</v>
      </c>
      <c r="R74" s="15">
        <f t="shared" si="58"/>
        <v>-1430</v>
      </c>
      <c r="S74" s="15">
        <f t="shared" si="58"/>
        <v>-1018</v>
      </c>
      <c r="T74" s="15">
        <f t="shared" si="58"/>
        <v>-1626</v>
      </c>
      <c r="U74" s="15">
        <f t="shared" si="58"/>
        <v>-1724</v>
      </c>
      <c r="V74" s="15">
        <f t="shared" si="58"/>
        <v>-1222</v>
      </c>
      <c r="W74" s="15">
        <f t="shared" si="58"/>
        <v>-1920</v>
      </c>
      <c r="X74" s="15">
        <f t="shared" si="58"/>
        <v>-2018</v>
      </c>
      <c r="Y74" s="15">
        <f t="shared" si="58"/>
        <v>-1426</v>
      </c>
      <c r="Z74" s="15">
        <f t="shared" si="58"/>
        <v>-2214</v>
      </c>
      <c r="AA74" s="15">
        <f t="shared" si="58"/>
        <v>-2312</v>
      </c>
      <c r="AB74" s="15">
        <f t="shared" si="58"/>
        <v>-1630</v>
      </c>
      <c r="AC74" s="15">
        <f t="shared" si="58"/>
        <v>-2508</v>
      </c>
      <c r="AD74" s="15">
        <f t="shared" si="58"/>
        <v>-2606</v>
      </c>
      <c r="AE74" s="15">
        <f t="shared" si="58"/>
        <v>-1834</v>
      </c>
      <c r="AF74" s="15">
        <f t="shared" si="58"/>
        <v>-2802</v>
      </c>
      <c r="AG74" s="15">
        <f t="shared" si="58"/>
        <v>-2900</v>
      </c>
      <c r="AH74" s="15">
        <f t="shared" si="58"/>
        <v>-2038</v>
      </c>
      <c r="AI74" s="15">
        <f t="shared" si="58"/>
        <v>-3096</v>
      </c>
      <c r="AJ74" s="15">
        <f t="shared" ref="AJ74:BH74" si="59">AI74-$C$22*SUM(AJ34,AJ35,AJ36,AJ42)-AJ53</f>
        <v>-3194</v>
      </c>
      <c r="AK74" s="15">
        <f t="shared" si="59"/>
        <v>-2242</v>
      </c>
      <c r="AL74" s="15">
        <f t="shared" si="59"/>
        <v>-3390</v>
      </c>
      <c r="AM74" s="15">
        <f t="shared" si="59"/>
        <v>-3488</v>
      </c>
      <c r="AN74" s="15">
        <f t="shared" si="59"/>
        <v>-2446</v>
      </c>
      <c r="AO74" s="15">
        <f t="shared" si="59"/>
        <v>-3684</v>
      </c>
      <c r="AP74" s="15">
        <f t="shared" si="59"/>
        <v>-3782</v>
      </c>
      <c r="AQ74" s="15">
        <f t="shared" si="59"/>
        <v>-2650</v>
      </c>
      <c r="AR74" s="15">
        <f t="shared" si="59"/>
        <v>-3978</v>
      </c>
      <c r="AS74" s="15">
        <f t="shared" si="59"/>
        <v>-4076</v>
      </c>
      <c r="AT74" s="15">
        <f t="shared" si="59"/>
        <v>-2854</v>
      </c>
      <c r="AU74" s="15">
        <f t="shared" si="59"/>
        <v>-4272</v>
      </c>
      <c r="AV74" s="15">
        <f t="shared" si="59"/>
        <v>-4370</v>
      </c>
      <c r="AW74" s="15">
        <f t="shared" si="59"/>
        <v>-3058</v>
      </c>
      <c r="AX74" s="15">
        <f t="shared" si="59"/>
        <v>-4566</v>
      </c>
      <c r="AY74" s="15">
        <f t="shared" si="59"/>
        <v>-4664</v>
      </c>
      <c r="AZ74" s="15">
        <f t="shared" si="59"/>
        <v>-3262</v>
      </c>
      <c r="BA74" s="15">
        <f t="shared" si="59"/>
        <v>-4860</v>
      </c>
      <c r="BB74" s="15">
        <f t="shared" si="59"/>
        <v>-4958</v>
      </c>
      <c r="BC74" s="15">
        <f t="shared" si="59"/>
        <v>-3466</v>
      </c>
      <c r="BD74" s="15">
        <f t="shared" si="59"/>
        <v>-5154</v>
      </c>
      <c r="BE74" s="15">
        <f t="shared" si="59"/>
        <v>-5252</v>
      </c>
      <c r="BF74" s="15">
        <f t="shared" si="59"/>
        <v>-3670</v>
      </c>
      <c r="BG74" s="15">
        <f t="shared" si="59"/>
        <v>-5448</v>
      </c>
      <c r="BH74" s="15">
        <f t="shared" si="59"/>
        <v>-5546</v>
      </c>
      <c r="BJ74" s="15">
        <f t="shared" si="53"/>
        <v>-842</v>
      </c>
      <c r="BK74" s="15">
        <f t="shared" si="53"/>
        <v>-2018</v>
      </c>
      <c r="BL74" s="15">
        <f t="shared" si="53"/>
        <v>-3194</v>
      </c>
      <c r="BM74" s="15">
        <f t="shared" si="53"/>
        <v>-4370</v>
      </c>
      <c r="BN74" s="15">
        <f t="shared" si="53"/>
        <v>-5546</v>
      </c>
    </row>
    <row r="75" spans="2:66" ht="15" customHeight="1" x14ac:dyDescent="0.45">
      <c r="B75" s="4" t="s">
        <v>59</v>
      </c>
      <c r="C75" s="4"/>
      <c r="D75" s="19">
        <f t="shared" ref="D75:AI75" si="60">SUM(D71:D74)</f>
        <v>852</v>
      </c>
      <c r="E75" s="19">
        <f t="shared" si="60"/>
        <v>1794</v>
      </c>
      <c r="F75" s="19">
        <f t="shared" si="60"/>
        <v>2746</v>
      </c>
      <c r="G75" s="19">
        <f t="shared" si="60"/>
        <v>4548</v>
      </c>
      <c r="H75" s="19">
        <f t="shared" si="60"/>
        <v>5250</v>
      </c>
      <c r="I75" s="19">
        <f t="shared" si="60"/>
        <v>6052</v>
      </c>
      <c r="J75" s="19">
        <f t="shared" si="60"/>
        <v>8244</v>
      </c>
      <c r="K75" s="19">
        <f t="shared" si="60"/>
        <v>8706</v>
      </c>
      <c r="L75" s="19">
        <f t="shared" si="60"/>
        <v>9358</v>
      </c>
      <c r="M75" s="19">
        <f t="shared" si="60"/>
        <v>11940</v>
      </c>
      <c r="N75" s="19">
        <f t="shared" si="60"/>
        <v>12162</v>
      </c>
      <c r="O75" s="19">
        <f t="shared" si="60"/>
        <v>12664</v>
      </c>
      <c r="P75" s="19">
        <f t="shared" si="60"/>
        <v>15636</v>
      </c>
      <c r="Q75" s="19">
        <f t="shared" si="60"/>
        <v>15618</v>
      </c>
      <c r="R75" s="19">
        <f t="shared" si="60"/>
        <v>15970</v>
      </c>
      <c r="S75" s="19">
        <f t="shared" si="60"/>
        <v>19332</v>
      </c>
      <c r="T75" s="19">
        <f t="shared" si="60"/>
        <v>19074</v>
      </c>
      <c r="U75" s="19">
        <f t="shared" si="60"/>
        <v>19276</v>
      </c>
      <c r="V75" s="19">
        <f t="shared" si="60"/>
        <v>23028</v>
      </c>
      <c r="W75" s="19">
        <f t="shared" si="60"/>
        <v>22530</v>
      </c>
      <c r="X75" s="19">
        <f t="shared" si="60"/>
        <v>22582</v>
      </c>
      <c r="Y75" s="19">
        <f t="shared" si="60"/>
        <v>26724</v>
      </c>
      <c r="Z75" s="19">
        <f t="shared" si="60"/>
        <v>25986</v>
      </c>
      <c r="AA75" s="19">
        <f t="shared" si="60"/>
        <v>25888</v>
      </c>
      <c r="AB75" s="19">
        <f t="shared" si="60"/>
        <v>30420</v>
      </c>
      <c r="AC75" s="19">
        <f t="shared" si="60"/>
        <v>29442</v>
      </c>
      <c r="AD75" s="19">
        <f t="shared" si="60"/>
        <v>29194</v>
      </c>
      <c r="AE75" s="19">
        <f t="shared" si="60"/>
        <v>34116</v>
      </c>
      <c r="AF75" s="19">
        <f t="shared" si="60"/>
        <v>32898</v>
      </c>
      <c r="AG75" s="19">
        <f t="shared" si="60"/>
        <v>32500</v>
      </c>
      <c r="AH75" s="19">
        <f t="shared" si="60"/>
        <v>37812</v>
      </c>
      <c r="AI75" s="19">
        <f t="shared" si="60"/>
        <v>36354</v>
      </c>
      <c r="AJ75" s="19">
        <f t="shared" ref="AJ75:BH75" si="61">SUM(AJ71:AJ74)</f>
        <v>35806</v>
      </c>
      <c r="AK75" s="19">
        <f t="shared" si="61"/>
        <v>41508</v>
      </c>
      <c r="AL75" s="19">
        <f t="shared" si="61"/>
        <v>39810</v>
      </c>
      <c r="AM75" s="19">
        <f t="shared" si="61"/>
        <v>39112</v>
      </c>
      <c r="AN75" s="19">
        <f t="shared" si="61"/>
        <v>45204</v>
      </c>
      <c r="AO75" s="19">
        <f t="shared" si="61"/>
        <v>43266</v>
      </c>
      <c r="AP75" s="19">
        <f t="shared" si="61"/>
        <v>42418</v>
      </c>
      <c r="AQ75" s="19">
        <f t="shared" si="61"/>
        <v>48900</v>
      </c>
      <c r="AR75" s="19">
        <f t="shared" si="61"/>
        <v>46722</v>
      </c>
      <c r="AS75" s="19">
        <f t="shared" si="61"/>
        <v>45724</v>
      </c>
      <c r="AT75" s="19">
        <f t="shared" si="61"/>
        <v>52596</v>
      </c>
      <c r="AU75" s="19">
        <f t="shared" si="61"/>
        <v>50178</v>
      </c>
      <c r="AV75" s="19">
        <f t="shared" si="61"/>
        <v>49030</v>
      </c>
      <c r="AW75" s="19">
        <f t="shared" si="61"/>
        <v>56292</v>
      </c>
      <c r="AX75" s="19">
        <f t="shared" si="61"/>
        <v>53634</v>
      </c>
      <c r="AY75" s="19">
        <f t="shared" si="61"/>
        <v>52336</v>
      </c>
      <c r="AZ75" s="19">
        <f t="shared" si="61"/>
        <v>59988</v>
      </c>
      <c r="BA75" s="19">
        <f t="shared" si="61"/>
        <v>57090</v>
      </c>
      <c r="BB75" s="19">
        <f t="shared" si="61"/>
        <v>55642</v>
      </c>
      <c r="BC75" s="19">
        <f t="shared" si="61"/>
        <v>63684</v>
      </c>
      <c r="BD75" s="19">
        <f t="shared" si="61"/>
        <v>60546</v>
      </c>
      <c r="BE75" s="19">
        <f t="shared" si="61"/>
        <v>58948</v>
      </c>
      <c r="BF75" s="19">
        <f t="shared" si="61"/>
        <v>67380</v>
      </c>
      <c r="BG75" s="19">
        <f t="shared" si="61"/>
        <v>64002</v>
      </c>
      <c r="BH75" s="19">
        <f t="shared" si="61"/>
        <v>62254</v>
      </c>
      <c r="BJ75" s="19">
        <f>SUM(BJ71:BJ74)</f>
        <v>9358</v>
      </c>
      <c r="BK75" s="19">
        <f>SUM(BK71:BK74)</f>
        <v>22582</v>
      </c>
      <c r="BL75" s="19">
        <f>SUM(BL71:BL74)</f>
        <v>35806</v>
      </c>
      <c r="BM75" s="19">
        <f>SUM(BM71:BM74)</f>
        <v>49030</v>
      </c>
      <c r="BN75" s="19">
        <f>SUM(BN71:BN74)</f>
        <v>62254</v>
      </c>
    </row>
  </sheetData>
  <printOptions horizontalCentered="1"/>
  <pageMargins left="0.31496062992125984" right="0.31496062992125984" top="0.74803149606299213" bottom="0.74803149606299213" header="0.31496062992125984" footer="0.31496062992125984"/>
  <pageSetup paperSize="9" scale="95" orientation="portrait" r:id="rId1"/>
  <headerFooter>
    <oddHeader>&amp;LAlexis Joulié&amp;CBP Cyprea Moneta&amp;RConfidentiel</oddHeader>
    <oddFooter>&amp;LHEC 2022&amp;C&amp;D&amp;R&amp;P/&amp;N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AD4BF-2254-434C-BF76-86014D05688E}">
  <dimension ref="B2:BN89"/>
  <sheetViews>
    <sheetView showGridLines="0" zoomScaleNormal="100" zoomScaleSheetLayoutView="100" workbookViewId="0">
      <pane xSplit="3" topLeftCell="D1" activePane="topRight" state="frozen"/>
      <selection pane="topRight"/>
    </sheetView>
  </sheetViews>
  <sheetFormatPr baseColWidth="10" defaultColWidth="9.1328125" defaultRowHeight="15" customHeight="1" x14ac:dyDescent="0.45"/>
  <cols>
    <col min="1" max="1" width="2.86328125" style="2" customWidth="1"/>
    <col min="2" max="2" width="42.3984375" style="2" customWidth="1"/>
    <col min="3" max="17" width="11.3984375" style="2" customWidth="1"/>
    <col min="18" max="60" width="9.1328125" style="2"/>
    <col min="61" max="61" width="2.86328125" style="2" customWidth="1"/>
    <col min="62" max="65" width="9.1328125" style="2"/>
    <col min="66" max="66" width="9.3984375" style="2" bestFit="1" customWidth="1"/>
    <col min="67" max="16384" width="9.1328125" style="2"/>
  </cols>
  <sheetData>
    <row r="2" spans="2:4" ht="26.25" customHeight="1" x14ac:dyDescent="0.45">
      <c r="B2" s="7" t="s">
        <v>2</v>
      </c>
      <c r="C2" s="8" t="s">
        <v>3</v>
      </c>
    </row>
    <row r="4" spans="2:4" ht="15" customHeight="1" x14ac:dyDescent="0.45">
      <c r="B4" s="22" t="s">
        <v>0</v>
      </c>
    </row>
    <row r="5" spans="2:4" ht="15" customHeight="1" x14ac:dyDescent="0.45">
      <c r="B5" s="2" t="s">
        <v>4</v>
      </c>
      <c r="C5" s="5">
        <v>5</v>
      </c>
      <c r="D5" s="6" t="s">
        <v>1</v>
      </c>
    </row>
    <row r="6" spans="2:4" ht="15" customHeight="1" x14ac:dyDescent="0.45">
      <c r="B6" s="2" t="s">
        <v>5</v>
      </c>
      <c r="C6" s="5">
        <v>100</v>
      </c>
    </row>
    <row r="7" spans="2:4" ht="6" customHeight="1" x14ac:dyDescent="0.45"/>
    <row r="8" spans="2:4" ht="15" customHeight="1" x14ac:dyDescent="0.45">
      <c r="B8" s="2" t="s">
        <v>6</v>
      </c>
      <c r="C8" s="5">
        <v>100</v>
      </c>
    </row>
    <row r="9" spans="2:4" ht="15" customHeight="1" x14ac:dyDescent="0.45">
      <c r="B9" s="2" t="s">
        <v>7</v>
      </c>
      <c r="C9" s="10">
        <f>C8/1000</f>
        <v>0.1</v>
      </c>
    </row>
    <row r="10" spans="2:4" ht="15" customHeight="1" x14ac:dyDescent="0.45">
      <c r="B10" s="2" t="s">
        <v>8</v>
      </c>
      <c r="C10" s="5">
        <v>5</v>
      </c>
    </row>
    <row r="11" spans="2:4" ht="15" customHeight="1" x14ac:dyDescent="0.45">
      <c r="B11" s="4" t="s">
        <v>12</v>
      </c>
      <c r="C11" s="11">
        <f>C9*C10</f>
        <v>0.5</v>
      </c>
    </row>
    <row r="12" spans="2:4" ht="6" customHeight="1" x14ac:dyDescent="0.45"/>
    <row r="13" spans="2:4" ht="15" customHeight="1" x14ac:dyDescent="0.45">
      <c r="B13" s="2" t="s">
        <v>9</v>
      </c>
      <c r="C13" s="5">
        <v>50</v>
      </c>
    </row>
    <row r="14" spans="2:4" ht="15" customHeight="1" x14ac:dyDescent="0.45">
      <c r="B14" s="2" t="s">
        <v>10</v>
      </c>
      <c r="C14" s="10">
        <f>C13/100</f>
        <v>0.5</v>
      </c>
    </row>
    <row r="15" spans="2:4" ht="15" customHeight="1" x14ac:dyDescent="0.45">
      <c r="B15" s="2" t="s">
        <v>11</v>
      </c>
      <c r="C15" s="9">
        <v>0.2</v>
      </c>
    </row>
    <row r="16" spans="2:4" ht="15" customHeight="1" x14ac:dyDescent="0.45">
      <c r="B16" s="4" t="s">
        <v>13</v>
      </c>
      <c r="C16" s="11">
        <f>C14*C15</f>
        <v>0.1</v>
      </c>
    </row>
    <row r="17" spans="2:66" ht="6" customHeight="1" x14ac:dyDescent="0.45"/>
    <row r="18" spans="2:66" ht="15" customHeight="1" x14ac:dyDescent="0.45">
      <c r="B18" s="2" t="s">
        <v>16</v>
      </c>
      <c r="C18" s="5">
        <v>2000</v>
      </c>
    </row>
    <row r="19" spans="2:66" ht="15" customHeight="1" x14ac:dyDescent="0.45">
      <c r="B19" s="2" t="s">
        <v>17</v>
      </c>
      <c r="C19" s="5">
        <v>1700</v>
      </c>
    </row>
    <row r="20" spans="2:66" ht="15" customHeight="1" x14ac:dyDescent="0.45">
      <c r="B20" s="2" t="s">
        <v>18</v>
      </c>
      <c r="C20" s="12">
        <v>0.45</v>
      </c>
    </row>
    <row r="21" spans="2:66" ht="15" customHeight="1" x14ac:dyDescent="0.45">
      <c r="B21" s="2" t="s">
        <v>19</v>
      </c>
      <c r="C21" s="12">
        <v>0.2</v>
      </c>
    </row>
    <row r="22" spans="2:66" ht="6" customHeight="1" x14ac:dyDescent="0.45"/>
    <row r="23" spans="2:66" ht="15" customHeight="1" x14ac:dyDescent="0.45">
      <c r="B23" s="2" t="s">
        <v>20</v>
      </c>
      <c r="C23" s="5">
        <v>800</v>
      </c>
    </row>
    <row r="24" spans="2:66" ht="15" customHeight="1" x14ac:dyDescent="0.45">
      <c r="B24" s="2" t="s">
        <v>21</v>
      </c>
      <c r="C24" s="5">
        <v>1600</v>
      </c>
    </row>
    <row r="25" spans="2:66" ht="6" customHeight="1" x14ac:dyDescent="0.45"/>
    <row r="26" spans="2:66" ht="15" customHeight="1" x14ac:dyDescent="0.45">
      <c r="B26" s="2" t="s">
        <v>22</v>
      </c>
      <c r="C26" s="5">
        <v>200</v>
      </c>
    </row>
    <row r="27" spans="2:66" ht="15" customHeight="1" x14ac:dyDescent="0.45">
      <c r="B27" s="2" t="s">
        <v>23</v>
      </c>
      <c r="C27" s="12">
        <v>0.2</v>
      </c>
    </row>
    <row r="29" spans="2:66" ht="15" customHeight="1" x14ac:dyDescent="0.45">
      <c r="B29" s="13" t="s">
        <v>25</v>
      </c>
      <c r="C29" s="13"/>
      <c r="D29" s="1">
        <v>45017</v>
      </c>
      <c r="E29" s="14">
        <f>EDATE(D29,1)</f>
        <v>45047</v>
      </c>
      <c r="F29" s="14">
        <f t="shared" ref="F29:BH29" si="0">EDATE(E29,1)</f>
        <v>45078</v>
      </c>
      <c r="G29" s="14">
        <f t="shared" si="0"/>
        <v>45108</v>
      </c>
      <c r="H29" s="14">
        <f t="shared" si="0"/>
        <v>45139</v>
      </c>
      <c r="I29" s="14">
        <f t="shared" si="0"/>
        <v>45170</v>
      </c>
      <c r="J29" s="14">
        <f t="shared" si="0"/>
        <v>45200</v>
      </c>
      <c r="K29" s="14">
        <f t="shared" si="0"/>
        <v>45231</v>
      </c>
      <c r="L29" s="14">
        <f t="shared" si="0"/>
        <v>45261</v>
      </c>
      <c r="M29" s="14">
        <f t="shared" si="0"/>
        <v>45292</v>
      </c>
      <c r="N29" s="14">
        <f t="shared" si="0"/>
        <v>45323</v>
      </c>
      <c r="O29" s="14">
        <f t="shared" si="0"/>
        <v>45352</v>
      </c>
      <c r="P29" s="14">
        <f t="shared" si="0"/>
        <v>45383</v>
      </c>
      <c r="Q29" s="14">
        <f t="shared" si="0"/>
        <v>45413</v>
      </c>
      <c r="R29" s="14">
        <f t="shared" si="0"/>
        <v>45444</v>
      </c>
      <c r="S29" s="14">
        <f t="shared" si="0"/>
        <v>45474</v>
      </c>
      <c r="T29" s="14">
        <f t="shared" si="0"/>
        <v>45505</v>
      </c>
      <c r="U29" s="14">
        <f t="shared" si="0"/>
        <v>45536</v>
      </c>
      <c r="V29" s="14">
        <f t="shared" si="0"/>
        <v>45566</v>
      </c>
      <c r="W29" s="14">
        <f t="shared" si="0"/>
        <v>45597</v>
      </c>
      <c r="X29" s="14">
        <f t="shared" si="0"/>
        <v>45627</v>
      </c>
      <c r="Y29" s="14">
        <f t="shared" si="0"/>
        <v>45658</v>
      </c>
      <c r="Z29" s="14">
        <f t="shared" si="0"/>
        <v>45689</v>
      </c>
      <c r="AA29" s="14">
        <f t="shared" si="0"/>
        <v>45717</v>
      </c>
      <c r="AB29" s="14">
        <f t="shared" si="0"/>
        <v>45748</v>
      </c>
      <c r="AC29" s="14">
        <f t="shared" si="0"/>
        <v>45778</v>
      </c>
      <c r="AD29" s="14">
        <f t="shared" si="0"/>
        <v>45809</v>
      </c>
      <c r="AE29" s="14">
        <f t="shared" si="0"/>
        <v>45839</v>
      </c>
      <c r="AF29" s="14">
        <f t="shared" si="0"/>
        <v>45870</v>
      </c>
      <c r="AG29" s="14">
        <f t="shared" si="0"/>
        <v>45901</v>
      </c>
      <c r="AH29" s="14">
        <f t="shared" si="0"/>
        <v>45931</v>
      </c>
      <c r="AI29" s="14">
        <f t="shared" si="0"/>
        <v>45962</v>
      </c>
      <c r="AJ29" s="14">
        <f t="shared" si="0"/>
        <v>45992</v>
      </c>
      <c r="AK29" s="14">
        <f t="shared" si="0"/>
        <v>46023</v>
      </c>
      <c r="AL29" s="14">
        <f t="shared" si="0"/>
        <v>46054</v>
      </c>
      <c r="AM29" s="14">
        <f t="shared" si="0"/>
        <v>46082</v>
      </c>
      <c r="AN29" s="14">
        <f t="shared" si="0"/>
        <v>46113</v>
      </c>
      <c r="AO29" s="14">
        <f t="shared" si="0"/>
        <v>46143</v>
      </c>
      <c r="AP29" s="14">
        <f t="shared" si="0"/>
        <v>46174</v>
      </c>
      <c r="AQ29" s="14">
        <f t="shared" si="0"/>
        <v>46204</v>
      </c>
      <c r="AR29" s="14">
        <f t="shared" si="0"/>
        <v>46235</v>
      </c>
      <c r="AS29" s="14">
        <f t="shared" si="0"/>
        <v>46266</v>
      </c>
      <c r="AT29" s="14">
        <f t="shared" si="0"/>
        <v>46296</v>
      </c>
      <c r="AU29" s="14">
        <f t="shared" si="0"/>
        <v>46327</v>
      </c>
      <c r="AV29" s="14">
        <f t="shared" si="0"/>
        <v>46357</v>
      </c>
      <c r="AW29" s="14">
        <f t="shared" si="0"/>
        <v>46388</v>
      </c>
      <c r="AX29" s="14">
        <f t="shared" si="0"/>
        <v>46419</v>
      </c>
      <c r="AY29" s="14">
        <f t="shared" si="0"/>
        <v>46447</v>
      </c>
      <c r="AZ29" s="14">
        <f t="shared" si="0"/>
        <v>46478</v>
      </c>
      <c r="BA29" s="14">
        <f t="shared" si="0"/>
        <v>46508</v>
      </c>
      <c r="BB29" s="14">
        <f t="shared" si="0"/>
        <v>46539</v>
      </c>
      <c r="BC29" s="14">
        <f t="shared" si="0"/>
        <v>46569</v>
      </c>
      <c r="BD29" s="14">
        <f t="shared" si="0"/>
        <v>46600</v>
      </c>
      <c r="BE29" s="14">
        <f t="shared" si="0"/>
        <v>46631</v>
      </c>
      <c r="BF29" s="14">
        <f t="shared" si="0"/>
        <v>46661</v>
      </c>
      <c r="BG29" s="14">
        <f t="shared" si="0"/>
        <v>46692</v>
      </c>
      <c r="BH29" s="14">
        <f t="shared" si="0"/>
        <v>46722</v>
      </c>
      <c r="BJ29" s="24">
        <f>YEAR($D$29)</f>
        <v>2023</v>
      </c>
      <c r="BK29" s="13">
        <f>BJ29+1</f>
        <v>2024</v>
      </c>
      <c r="BL29" s="13">
        <f t="shared" ref="BL29:BN29" si="1">BK29+1</f>
        <v>2025</v>
      </c>
      <c r="BM29" s="13">
        <f t="shared" si="1"/>
        <v>2026</v>
      </c>
      <c r="BN29" s="13">
        <f t="shared" si="1"/>
        <v>2027</v>
      </c>
    </row>
    <row r="31" spans="2:66" ht="15" customHeight="1" x14ac:dyDescent="0.45">
      <c r="B31" s="3" t="s">
        <v>73</v>
      </c>
      <c r="D31" s="3">
        <f>YEAR(D29)</f>
        <v>2023</v>
      </c>
      <c r="E31" s="3">
        <f t="shared" ref="E31:BH31" si="2">YEAR(E29)</f>
        <v>2023</v>
      </c>
      <c r="F31" s="3">
        <f t="shared" si="2"/>
        <v>2023</v>
      </c>
      <c r="G31" s="3">
        <f t="shared" si="2"/>
        <v>2023</v>
      </c>
      <c r="H31" s="3">
        <f t="shared" si="2"/>
        <v>2023</v>
      </c>
      <c r="I31" s="3">
        <f t="shared" si="2"/>
        <v>2023</v>
      </c>
      <c r="J31" s="3">
        <f t="shared" si="2"/>
        <v>2023</v>
      </c>
      <c r="K31" s="3">
        <f t="shared" si="2"/>
        <v>2023</v>
      </c>
      <c r="L31" s="3">
        <f t="shared" si="2"/>
        <v>2023</v>
      </c>
      <c r="M31" s="3">
        <f t="shared" si="2"/>
        <v>2024</v>
      </c>
      <c r="N31" s="3">
        <f t="shared" si="2"/>
        <v>2024</v>
      </c>
      <c r="O31" s="3">
        <f t="shared" si="2"/>
        <v>2024</v>
      </c>
      <c r="P31" s="3">
        <f t="shared" si="2"/>
        <v>2024</v>
      </c>
      <c r="Q31" s="3">
        <f t="shared" si="2"/>
        <v>2024</v>
      </c>
      <c r="R31" s="3">
        <f t="shared" si="2"/>
        <v>2024</v>
      </c>
      <c r="S31" s="3">
        <f t="shared" si="2"/>
        <v>2024</v>
      </c>
      <c r="T31" s="3">
        <f t="shared" si="2"/>
        <v>2024</v>
      </c>
      <c r="U31" s="3">
        <f t="shared" si="2"/>
        <v>2024</v>
      </c>
      <c r="V31" s="3">
        <f t="shared" si="2"/>
        <v>2024</v>
      </c>
      <c r="W31" s="3">
        <f t="shared" si="2"/>
        <v>2024</v>
      </c>
      <c r="X31" s="3">
        <f t="shared" si="2"/>
        <v>2024</v>
      </c>
      <c r="Y31" s="3">
        <f t="shared" si="2"/>
        <v>2025</v>
      </c>
      <c r="Z31" s="3">
        <f t="shared" si="2"/>
        <v>2025</v>
      </c>
      <c r="AA31" s="3">
        <f t="shared" si="2"/>
        <v>2025</v>
      </c>
      <c r="AB31" s="3">
        <f t="shared" si="2"/>
        <v>2025</v>
      </c>
      <c r="AC31" s="3">
        <f t="shared" si="2"/>
        <v>2025</v>
      </c>
      <c r="AD31" s="3">
        <f t="shared" si="2"/>
        <v>2025</v>
      </c>
      <c r="AE31" s="3">
        <f t="shared" si="2"/>
        <v>2025</v>
      </c>
      <c r="AF31" s="3">
        <f t="shared" si="2"/>
        <v>2025</v>
      </c>
      <c r="AG31" s="3">
        <f t="shared" si="2"/>
        <v>2025</v>
      </c>
      <c r="AH31" s="3">
        <f t="shared" si="2"/>
        <v>2025</v>
      </c>
      <c r="AI31" s="3">
        <f t="shared" si="2"/>
        <v>2025</v>
      </c>
      <c r="AJ31" s="3">
        <f t="shared" si="2"/>
        <v>2025</v>
      </c>
      <c r="AK31" s="3">
        <f t="shared" si="2"/>
        <v>2026</v>
      </c>
      <c r="AL31" s="3">
        <f t="shared" si="2"/>
        <v>2026</v>
      </c>
      <c r="AM31" s="3">
        <f t="shared" si="2"/>
        <v>2026</v>
      </c>
      <c r="AN31" s="3">
        <f t="shared" si="2"/>
        <v>2026</v>
      </c>
      <c r="AO31" s="3">
        <f t="shared" si="2"/>
        <v>2026</v>
      </c>
      <c r="AP31" s="3">
        <f t="shared" si="2"/>
        <v>2026</v>
      </c>
      <c r="AQ31" s="3">
        <f t="shared" si="2"/>
        <v>2026</v>
      </c>
      <c r="AR31" s="3">
        <f t="shared" si="2"/>
        <v>2026</v>
      </c>
      <c r="AS31" s="3">
        <f t="shared" si="2"/>
        <v>2026</v>
      </c>
      <c r="AT31" s="3">
        <f t="shared" si="2"/>
        <v>2026</v>
      </c>
      <c r="AU31" s="3">
        <f t="shared" si="2"/>
        <v>2026</v>
      </c>
      <c r="AV31" s="3">
        <f t="shared" si="2"/>
        <v>2026</v>
      </c>
      <c r="AW31" s="3">
        <f t="shared" si="2"/>
        <v>2027</v>
      </c>
      <c r="AX31" s="3">
        <f t="shared" si="2"/>
        <v>2027</v>
      </c>
      <c r="AY31" s="3">
        <f t="shared" si="2"/>
        <v>2027</v>
      </c>
      <c r="AZ31" s="3">
        <f t="shared" si="2"/>
        <v>2027</v>
      </c>
      <c r="BA31" s="3">
        <f t="shared" si="2"/>
        <v>2027</v>
      </c>
      <c r="BB31" s="3">
        <f t="shared" si="2"/>
        <v>2027</v>
      </c>
      <c r="BC31" s="3">
        <f t="shared" si="2"/>
        <v>2027</v>
      </c>
      <c r="BD31" s="3">
        <f t="shared" si="2"/>
        <v>2027</v>
      </c>
      <c r="BE31" s="3">
        <f t="shared" si="2"/>
        <v>2027</v>
      </c>
      <c r="BF31" s="3">
        <f t="shared" si="2"/>
        <v>2027</v>
      </c>
      <c r="BG31" s="3">
        <f t="shared" si="2"/>
        <v>2027</v>
      </c>
      <c r="BH31" s="3">
        <f t="shared" si="2"/>
        <v>2027</v>
      </c>
      <c r="BJ31" s="3"/>
      <c r="BK31" s="3"/>
      <c r="BL31" s="3"/>
      <c r="BM31" s="3"/>
      <c r="BN31" s="3"/>
    </row>
    <row r="32" spans="2:66" ht="15" customHeight="1" x14ac:dyDescent="0.45">
      <c r="B32" s="3" t="s">
        <v>28</v>
      </c>
      <c r="D32" s="16">
        <f>MONTH(D29)</f>
        <v>4</v>
      </c>
      <c r="E32" s="16">
        <f t="shared" ref="E32:BH32" si="3">MONTH(E29)</f>
        <v>5</v>
      </c>
      <c r="F32" s="16">
        <f t="shared" si="3"/>
        <v>6</v>
      </c>
      <c r="G32" s="16">
        <f t="shared" si="3"/>
        <v>7</v>
      </c>
      <c r="H32" s="16">
        <f t="shared" si="3"/>
        <v>8</v>
      </c>
      <c r="I32" s="16">
        <f t="shared" si="3"/>
        <v>9</v>
      </c>
      <c r="J32" s="16">
        <f t="shared" si="3"/>
        <v>10</v>
      </c>
      <c r="K32" s="16">
        <f t="shared" si="3"/>
        <v>11</v>
      </c>
      <c r="L32" s="16">
        <f t="shared" si="3"/>
        <v>12</v>
      </c>
      <c r="M32" s="16">
        <f t="shared" si="3"/>
        <v>1</v>
      </c>
      <c r="N32" s="16">
        <f t="shared" si="3"/>
        <v>2</v>
      </c>
      <c r="O32" s="16">
        <f t="shared" si="3"/>
        <v>3</v>
      </c>
      <c r="P32" s="16">
        <f t="shared" si="3"/>
        <v>4</v>
      </c>
      <c r="Q32" s="16">
        <f t="shared" si="3"/>
        <v>5</v>
      </c>
      <c r="R32" s="16">
        <f t="shared" si="3"/>
        <v>6</v>
      </c>
      <c r="S32" s="16">
        <f t="shared" si="3"/>
        <v>7</v>
      </c>
      <c r="T32" s="16">
        <f t="shared" si="3"/>
        <v>8</v>
      </c>
      <c r="U32" s="16">
        <f t="shared" si="3"/>
        <v>9</v>
      </c>
      <c r="V32" s="16">
        <f t="shared" si="3"/>
        <v>10</v>
      </c>
      <c r="W32" s="16">
        <f t="shared" si="3"/>
        <v>11</v>
      </c>
      <c r="X32" s="16">
        <f t="shared" si="3"/>
        <v>12</v>
      </c>
      <c r="Y32" s="16">
        <f t="shared" si="3"/>
        <v>1</v>
      </c>
      <c r="Z32" s="16">
        <f t="shared" si="3"/>
        <v>2</v>
      </c>
      <c r="AA32" s="16">
        <f t="shared" si="3"/>
        <v>3</v>
      </c>
      <c r="AB32" s="16">
        <f t="shared" si="3"/>
        <v>4</v>
      </c>
      <c r="AC32" s="16">
        <f t="shared" si="3"/>
        <v>5</v>
      </c>
      <c r="AD32" s="16">
        <f t="shared" si="3"/>
        <v>6</v>
      </c>
      <c r="AE32" s="16">
        <f t="shared" si="3"/>
        <v>7</v>
      </c>
      <c r="AF32" s="16">
        <f t="shared" si="3"/>
        <v>8</v>
      </c>
      <c r="AG32" s="16">
        <f t="shared" si="3"/>
        <v>9</v>
      </c>
      <c r="AH32" s="16">
        <f t="shared" si="3"/>
        <v>10</v>
      </c>
      <c r="AI32" s="16">
        <f t="shared" si="3"/>
        <v>11</v>
      </c>
      <c r="AJ32" s="16">
        <f t="shared" si="3"/>
        <v>12</v>
      </c>
      <c r="AK32" s="16">
        <f t="shared" si="3"/>
        <v>1</v>
      </c>
      <c r="AL32" s="16">
        <f t="shared" si="3"/>
        <v>2</v>
      </c>
      <c r="AM32" s="16">
        <f t="shared" si="3"/>
        <v>3</v>
      </c>
      <c r="AN32" s="16">
        <f t="shared" si="3"/>
        <v>4</v>
      </c>
      <c r="AO32" s="16">
        <f t="shared" si="3"/>
        <v>5</v>
      </c>
      <c r="AP32" s="16">
        <f t="shared" si="3"/>
        <v>6</v>
      </c>
      <c r="AQ32" s="16">
        <f t="shared" si="3"/>
        <v>7</v>
      </c>
      <c r="AR32" s="16">
        <f t="shared" si="3"/>
        <v>8</v>
      </c>
      <c r="AS32" s="16">
        <f t="shared" si="3"/>
        <v>9</v>
      </c>
      <c r="AT32" s="16">
        <f t="shared" si="3"/>
        <v>10</v>
      </c>
      <c r="AU32" s="16">
        <f t="shared" si="3"/>
        <v>11</v>
      </c>
      <c r="AV32" s="16">
        <f t="shared" si="3"/>
        <v>12</v>
      </c>
      <c r="AW32" s="16">
        <f t="shared" si="3"/>
        <v>1</v>
      </c>
      <c r="AX32" s="16">
        <f t="shared" si="3"/>
        <v>2</v>
      </c>
      <c r="AY32" s="16">
        <f t="shared" si="3"/>
        <v>3</v>
      </c>
      <c r="AZ32" s="16">
        <f t="shared" si="3"/>
        <v>4</v>
      </c>
      <c r="BA32" s="16">
        <f t="shared" si="3"/>
        <v>5</v>
      </c>
      <c r="BB32" s="16">
        <f>MONTH(BB29)</f>
        <v>6</v>
      </c>
      <c r="BC32" s="16">
        <f t="shared" si="3"/>
        <v>7</v>
      </c>
      <c r="BD32" s="16">
        <f t="shared" si="3"/>
        <v>8</v>
      </c>
      <c r="BE32" s="16">
        <f t="shared" si="3"/>
        <v>9</v>
      </c>
      <c r="BF32" s="16">
        <f t="shared" si="3"/>
        <v>10</v>
      </c>
      <c r="BG32" s="16">
        <f t="shared" si="3"/>
        <v>11</v>
      </c>
      <c r="BH32" s="16">
        <f t="shared" si="3"/>
        <v>12</v>
      </c>
      <c r="BJ32" s="16"/>
      <c r="BK32" s="16"/>
      <c r="BL32" s="16"/>
      <c r="BM32" s="16"/>
      <c r="BN32" s="16"/>
    </row>
    <row r="33" spans="2:66" ht="15" customHeight="1" x14ac:dyDescent="0.45">
      <c r="B33" s="3" t="s">
        <v>29</v>
      </c>
      <c r="D33" s="16">
        <f>MOD(D32,3)</f>
        <v>1</v>
      </c>
      <c r="E33" s="16">
        <f t="shared" ref="E33:BH33" si="4">MOD(E32,3)</f>
        <v>2</v>
      </c>
      <c r="F33" s="16">
        <f t="shared" si="4"/>
        <v>0</v>
      </c>
      <c r="G33" s="16">
        <f t="shared" si="4"/>
        <v>1</v>
      </c>
      <c r="H33" s="16">
        <f t="shared" si="4"/>
        <v>2</v>
      </c>
      <c r="I33" s="16">
        <f t="shared" si="4"/>
        <v>0</v>
      </c>
      <c r="J33" s="16">
        <f t="shared" si="4"/>
        <v>1</v>
      </c>
      <c r="K33" s="16">
        <f t="shared" si="4"/>
        <v>2</v>
      </c>
      <c r="L33" s="16">
        <f t="shared" si="4"/>
        <v>0</v>
      </c>
      <c r="M33" s="16">
        <f t="shared" si="4"/>
        <v>1</v>
      </c>
      <c r="N33" s="16">
        <f t="shared" si="4"/>
        <v>2</v>
      </c>
      <c r="O33" s="16">
        <f t="shared" si="4"/>
        <v>0</v>
      </c>
      <c r="P33" s="16">
        <f t="shared" si="4"/>
        <v>1</v>
      </c>
      <c r="Q33" s="16">
        <f t="shared" si="4"/>
        <v>2</v>
      </c>
      <c r="R33" s="16">
        <f t="shared" si="4"/>
        <v>0</v>
      </c>
      <c r="S33" s="16">
        <f t="shared" si="4"/>
        <v>1</v>
      </c>
      <c r="T33" s="16">
        <f t="shared" si="4"/>
        <v>2</v>
      </c>
      <c r="U33" s="16">
        <f t="shared" si="4"/>
        <v>0</v>
      </c>
      <c r="V33" s="16">
        <f t="shared" si="4"/>
        <v>1</v>
      </c>
      <c r="W33" s="16">
        <f t="shared" si="4"/>
        <v>2</v>
      </c>
      <c r="X33" s="16">
        <f t="shared" si="4"/>
        <v>0</v>
      </c>
      <c r="Y33" s="16">
        <f t="shared" si="4"/>
        <v>1</v>
      </c>
      <c r="Z33" s="16">
        <f t="shared" si="4"/>
        <v>2</v>
      </c>
      <c r="AA33" s="16">
        <f t="shared" si="4"/>
        <v>0</v>
      </c>
      <c r="AB33" s="16">
        <f t="shared" si="4"/>
        <v>1</v>
      </c>
      <c r="AC33" s="16">
        <f t="shared" si="4"/>
        <v>2</v>
      </c>
      <c r="AD33" s="16">
        <f t="shared" si="4"/>
        <v>0</v>
      </c>
      <c r="AE33" s="16">
        <f t="shared" si="4"/>
        <v>1</v>
      </c>
      <c r="AF33" s="16">
        <f t="shared" si="4"/>
        <v>2</v>
      </c>
      <c r="AG33" s="16">
        <f t="shared" si="4"/>
        <v>0</v>
      </c>
      <c r="AH33" s="16">
        <f t="shared" si="4"/>
        <v>1</v>
      </c>
      <c r="AI33" s="16">
        <f t="shared" si="4"/>
        <v>2</v>
      </c>
      <c r="AJ33" s="16">
        <f t="shared" si="4"/>
        <v>0</v>
      </c>
      <c r="AK33" s="16">
        <f t="shared" si="4"/>
        <v>1</v>
      </c>
      <c r="AL33" s="16">
        <f t="shared" si="4"/>
        <v>2</v>
      </c>
      <c r="AM33" s="16">
        <f t="shared" si="4"/>
        <v>0</v>
      </c>
      <c r="AN33" s="16">
        <f t="shared" si="4"/>
        <v>1</v>
      </c>
      <c r="AO33" s="16">
        <f t="shared" si="4"/>
        <v>2</v>
      </c>
      <c r="AP33" s="16">
        <f t="shared" si="4"/>
        <v>0</v>
      </c>
      <c r="AQ33" s="16">
        <f t="shared" si="4"/>
        <v>1</v>
      </c>
      <c r="AR33" s="16">
        <f t="shared" si="4"/>
        <v>2</v>
      </c>
      <c r="AS33" s="16">
        <f t="shared" si="4"/>
        <v>0</v>
      </c>
      <c r="AT33" s="16">
        <f t="shared" si="4"/>
        <v>1</v>
      </c>
      <c r="AU33" s="16">
        <f t="shared" si="4"/>
        <v>2</v>
      </c>
      <c r="AV33" s="16">
        <f t="shared" si="4"/>
        <v>0</v>
      </c>
      <c r="AW33" s="16">
        <f t="shared" si="4"/>
        <v>1</v>
      </c>
      <c r="AX33" s="16">
        <f t="shared" si="4"/>
        <v>2</v>
      </c>
      <c r="AY33" s="16">
        <f t="shared" si="4"/>
        <v>0</v>
      </c>
      <c r="AZ33" s="16">
        <f t="shared" si="4"/>
        <v>1</v>
      </c>
      <c r="BA33" s="16">
        <f t="shared" si="4"/>
        <v>2</v>
      </c>
      <c r="BB33" s="16">
        <f t="shared" si="4"/>
        <v>0</v>
      </c>
      <c r="BC33" s="16">
        <f t="shared" si="4"/>
        <v>1</v>
      </c>
      <c r="BD33" s="16">
        <f t="shared" si="4"/>
        <v>2</v>
      </c>
      <c r="BE33" s="16">
        <f t="shared" si="4"/>
        <v>0</v>
      </c>
      <c r="BF33" s="16">
        <f t="shared" si="4"/>
        <v>1</v>
      </c>
      <c r="BG33" s="16">
        <f t="shared" si="4"/>
        <v>2</v>
      </c>
      <c r="BH33" s="16">
        <f t="shared" si="4"/>
        <v>0</v>
      </c>
      <c r="BJ33" s="16"/>
      <c r="BK33" s="16"/>
      <c r="BL33" s="16"/>
      <c r="BM33" s="16"/>
      <c r="BN33" s="16"/>
    </row>
    <row r="35" spans="2:66" ht="15" customHeight="1" x14ac:dyDescent="0.45">
      <c r="B35" s="2" t="s">
        <v>26</v>
      </c>
      <c r="D35" s="15">
        <f>C35+$C$6</f>
        <v>100</v>
      </c>
      <c r="E35" s="15">
        <f t="shared" ref="E35:BH35" si="5">D35+$C$6</f>
        <v>200</v>
      </c>
      <c r="F35" s="15">
        <f t="shared" si="5"/>
        <v>300</v>
      </c>
      <c r="G35" s="15">
        <f t="shared" si="5"/>
        <v>400</v>
      </c>
      <c r="H35" s="15">
        <f t="shared" si="5"/>
        <v>500</v>
      </c>
      <c r="I35" s="15">
        <f t="shared" si="5"/>
        <v>600</v>
      </c>
      <c r="J35" s="15">
        <f t="shared" si="5"/>
        <v>700</v>
      </c>
      <c r="K35" s="15">
        <f t="shared" si="5"/>
        <v>800</v>
      </c>
      <c r="L35" s="15">
        <f t="shared" si="5"/>
        <v>900</v>
      </c>
      <c r="M35" s="15">
        <f t="shared" si="5"/>
        <v>1000</v>
      </c>
      <c r="N35" s="15">
        <f t="shared" si="5"/>
        <v>1100</v>
      </c>
      <c r="O35" s="15">
        <f t="shared" si="5"/>
        <v>1200</v>
      </c>
      <c r="P35" s="15">
        <f t="shared" si="5"/>
        <v>1300</v>
      </c>
      <c r="Q35" s="15">
        <f t="shared" si="5"/>
        <v>1400</v>
      </c>
      <c r="R35" s="15">
        <f t="shared" si="5"/>
        <v>1500</v>
      </c>
      <c r="S35" s="15">
        <f t="shared" si="5"/>
        <v>1600</v>
      </c>
      <c r="T35" s="15">
        <f t="shared" si="5"/>
        <v>1700</v>
      </c>
      <c r="U35" s="15">
        <f t="shared" si="5"/>
        <v>1800</v>
      </c>
      <c r="V35" s="15">
        <f t="shared" si="5"/>
        <v>1900</v>
      </c>
      <c r="W35" s="15">
        <f t="shared" si="5"/>
        <v>2000</v>
      </c>
      <c r="X35" s="15">
        <f t="shared" si="5"/>
        <v>2100</v>
      </c>
      <c r="Y35" s="15">
        <f t="shared" si="5"/>
        <v>2200</v>
      </c>
      <c r="Z35" s="15">
        <f t="shared" si="5"/>
        <v>2300</v>
      </c>
      <c r="AA35" s="15">
        <f t="shared" si="5"/>
        <v>2400</v>
      </c>
      <c r="AB35" s="15">
        <f t="shared" si="5"/>
        <v>2500</v>
      </c>
      <c r="AC35" s="15">
        <f t="shared" si="5"/>
        <v>2600</v>
      </c>
      <c r="AD35" s="15">
        <f t="shared" si="5"/>
        <v>2700</v>
      </c>
      <c r="AE35" s="15">
        <f t="shared" si="5"/>
        <v>2800</v>
      </c>
      <c r="AF35" s="15">
        <f t="shared" si="5"/>
        <v>2900</v>
      </c>
      <c r="AG35" s="15">
        <f t="shared" si="5"/>
        <v>3000</v>
      </c>
      <c r="AH35" s="15">
        <f t="shared" si="5"/>
        <v>3100</v>
      </c>
      <c r="AI35" s="15">
        <f t="shared" si="5"/>
        <v>3200</v>
      </c>
      <c r="AJ35" s="15">
        <f t="shared" si="5"/>
        <v>3300</v>
      </c>
      <c r="AK35" s="15">
        <f t="shared" si="5"/>
        <v>3400</v>
      </c>
      <c r="AL35" s="15">
        <f t="shared" si="5"/>
        <v>3500</v>
      </c>
      <c r="AM35" s="15">
        <f t="shared" si="5"/>
        <v>3600</v>
      </c>
      <c r="AN35" s="15">
        <f t="shared" si="5"/>
        <v>3700</v>
      </c>
      <c r="AO35" s="15">
        <f t="shared" si="5"/>
        <v>3800</v>
      </c>
      <c r="AP35" s="15">
        <f t="shared" si="5"/>
        <v>3900</v>
      </c>
      <c r="AQ35" s="15">
        <f t="shared" si="5"/>
        <v>4000</v>
      </c>
      <c r="AR35" s="15">
        <f t="shared" si="5"/>
        <v>4100</v>
      </c>
      <c r="AS35" s="15">
        <f t="shared" si="5"/>
        <v>4200</v>
      </c>
      <c r="AT35" s="15">
        <f t="shared" si="5"/>
        <v>4300</v>
      </c>
      <c r="AU35" s="15">
        <f t="shared" si="5"/>
        <v>4400</v>
      </c>
      <c r="AV35" s="15">
        <f t="shared" si="5"/>
        <v>4500</v>
      </c>
      <c r="AW35" s="15">
        <f t="shared" si="5"/>
        <v>4600</v>
      </c>
      <c r="AX35" s="15">
        <f t="shared" si="5"/>
        <v>4700</v>
      </c>
      <c r="AY35" s="15">
        <f t="shared" si="5"/>
        <v>4800</v>
      </c>
      <c r="AZ35" s="15">
        <f t="shared" si="5"/>
        <v>4900</v>
      </c>
      <c r="BA35" s="15">
        <f t="shared" si="5"/>
        <v>5000</v>
      </c>
      <c r="BB35" s="15">
        <f t="shared" si="5"/>
        <v>5100</v>
      </c>
      <c r="BC35" s="15">
        <f t="shared" si="5"/>
        <v>5200</v>
      </c>
      <c r="BD35" s="15">
        <f t="shared" si="5"/>
        <v>5300</v>
      </c>
      <c r="BE35" s="15">
        <f t="shared" si="5"/>
        <v>5400</v>
      </c>
      <c r="BF35" s="15">
        <f t="shared" si="5"/>
        <v>5500</v>
      </c>
      <c r="BG35" s="15">
        <f t="shared" si="5"/>
        <v>5600</v>
      </c>
      <c r="BH35" s="15">
        <f t="shared" si="5"/>
        <v>5700</v>
      </c>
      <c r="BJ35" s="15">
        <f>SUMIFS($D35:$BH35,$D$31:$BH$31,BJ$29)</f>
        <v>4500</v>
      </c>
      <c r="BK35" s="15">
        <f t="shared" ref="BK35:BN35" si="6">SUMIFS($D35:$BH35,$D$31:$BH$31,BK$29)</f>
        <v>18600</v>
      </c>
      <c r="BL35" s="15">
        <f t="shared" si="6"/>
        <v>33000</v>
      </c>
      <c r="BM35" s="15">
        <f t="shared" si="6"/>
        <v>47400</v>
      </c>
      <c r="BN35" s="15">
        <f t="shared" si="6"/>
        <v>61800</v>
      </c>
    </row>
    <row r="37" spans="2:66" ht="15" customHeight="1" x14ac:dyDescent="0.45">
      <c r="B37" s="13" t="s">
        <v>30</v>
      </c>
      <c r="C37" s="13"/>
      <c r="D37" s="14">
        <f>D$29</f>
        <v>45017</v>
      </c>
      <c r="E37" s="14">
        <f t="shared" ref="E37:BN37" si="7">E$29</f>
        <v>45047</v>
      </c>
      <c r="F37" s="14">
        <f t="shared" si="7"/>
        <v>45078</v>
      </c>
      <c r="G37" s="14">
        <f t="shared" si="7"/>
        <v>45108</v>
      </c>
      <c r="H37" s="14">
        <f t="shared" si="7"/>
        <v>45139</v>
      </c>
      <c r="I37" s="14">
        <f t="shared" si="7"/>
        <v>45170</v>
      </c>
      <c r="J37" s="14">
        <f t="shared" si="7"/>
        <v>45200</v>
      </c>
      <c r="K37" s="14">
        <f t="shared" si="7"/>
        <v>45231</v>
      </c>
      <c r="L37" s="14">
        <f t="shared" si="7"/>
        <v>45261</v>
      </c>
      <c r="M37" s="14">
        <f t="shared" si="7"/>
        <v>45292</v>
      </c>
      <c r="N37" s="14">
        <f t="shared" si="7"/>
        <v>45323</v>
      </c>
      <c r="O37" s="14">
        <f t="shared" si="7"/>
        <v>45352</v>
      </c>
      <c r="P37" s="14">
        <f t="shared" si="7"/>
        <v>45383</v>
      </c>
      <c r="Q37" s="14">
        <f t="shared" si="7"/>
        <v>45413</v>
      </c>
      <c r="R37" s="14">
        <f t="shared" si="7"/>
        <v>45444</v>
      </c>
      <c r="S37" s="14">
        <f t="shared" si="7"/>
        <v>45474</v>
      </c>
      <c r="T37" s="14">
        <f t="shared" si="7"/>
        <v>45505</v>
      </c>
      <c r="U37" s="14">
        <f t="shared" si="7"/>
        <v>45536</v>
      </c>
      <c r="V37" s="14">
        <f t="shared" si="7"/>
        <v>45566</v>
      </c>
      <c r="W37" s="14">
        <f t="shared" si="7"/>
        <v>45597</v>
      </c>
      <c r="X37" s="14">
        <f t="shared" si="7"/>
        <v>45627</v>
      </c>
      <c r="Y37" s="14">
        <f t="shared" si="7"/>
        <v>45658</v>
      </c>
      <c r="Z37" s="14">
        <f t="shared" si="7"/>
        <v>45689</v>
      </c>
      <c r="AA37" s="14">
        <f t="shared" si="7"/>
        <v>45717</v>
      </c>
      <c r="AB37" s="14">
        <f t="shared" si="7"/>
        <v>45748</v>
      </c>
      <c r="AC37" s="14">
        <f t="shared" si="7"/>
        <v>45778</v>
      </c>
      <c r="AD37" s="14">
        <f t="shared" si="7"/>
        <v>45809</v>
      </c>
      <c r="AE37" s="14">
        <f t="shared" si="7"/>
        <v>45839</v>
      </c>
      <c r="AF37" s="14">
        <f t="shared" si="7"/>
        <v>45870</v>
      </c>
      <c r="AG37" s="14">
        <f t="shared" si="7"/>
        <v>45901</v>
      </c>
      <c r="AH37" s="14">
        <f t="shared" si="7"/>
        <v>45931</v>
      </c>
      <c r="AI37" s="14">
        <f t="shared" si="7"/>
        <v>45962</v>
      </c>
      <c r="AJ37" s="14">
        <f t="shared" si="7"/>
        <v>45992</v>
      </c>
      <c r="AK37" s="14">
        <f t="shared" si="7"/>
        <v>46023</v>
      </c>
      <c r="AL37" s="14">
        <f t="shared" si="7"/>
        <v>46054</v>
      </c>
      <c r="AM37" s="14">
        <f t="shared" si="7"/>
        <v>46082</v>
      </c>
      <c r="AN37" s="14">
        <f t="shared" si="7"/>
        <v>46113</v>
      </c>
      <c r="AO37" s="14">
        <f t="shared" si="7"/>
        <v>46143</v>
      </c>
      <c r="AP37" s="14">
        <f t="shared" si="7"/>
        <v>46174</v>
      </c>
      <c r="AQ37" s="14">
        <f t="shared" si="7"/>
        <v>46204</v>
      </c>
      <c r="AR37" s="14">
        <f t="shared" si="7"/>
        <v>46235</v>
      </c>
      <c r="AS37" s="14">
        <f t="shared" si="7"/>
        <v>46266</v>
      </c>
      <c r="AT37" s="14">
        <f t="shared" si="7"/>
        <v>46296</v>
      </c>
      <c r="AU37" s="14">
        <f t="shared" si="7"/>
        <v>46327</v>
      </c>
      <c r="AV37" s="14">
        <f t="shared" si="7"/>
        <v>46357</v>
      </c>
      <c r="AW37" s="14">
        <f t="shared" si="7"/>
        <v>46388</v>
      </c>
      <c r="AX37" s="14">
        <f t="shared" si="7"/>
        <v>46419</v>
      </c>
      <c r="AY37" s="14">
        <f t="shared" si="7"/>
        <v>46447</v>
      </c>
      <c r="AZ37" s="14">
        <f t="shared" si="7"/>
        <v>46478</v>
      </c>
      <c r="BA37" s="14">
        <f t="shared" si="7"/>
        <v>46508</v>
      </c>
      <c r="BB37" s="14">
        <f t="shared" si="7"/>
        <v>46539</v>
      </c>
      <c r="BC37" s="14">
        <f t="shared" si="7"/>
        <v>46569</v>
      </c>
      <c r="BD37" s="14">
        <f t="shared" si="7"/>
        <v>46600</v>
      </c>
      <c r="BE37" s="14">
        <f t="shared" si="7"/>
        <v>46631</v>
      </c>
      <c r="BF37" s="14">
        <f t="shared" si="7"/>
        <v>46661</v>
      </c>
      <c r="BG37" s="14">
        <f t="shared" si="7"/>
        <v>46692</v>
      </c>
      <c r="BH37" s="14">
        <f t="shared" si="7"/>
        <v>46722</v>
      </c>
      <c r="BJ37" s="13">
        <f t="shared" si="7"/>
        <v>2023</v>
      </c>
      <c r="BK37" s="13">
        <f t="shared" si="7"/>
        <v>2024</v>
      </c>
      <c r="BL37" s="13">
        <f t="shared" si="7"/>
        <v>2025</v>
      </c>
      <c r="BM37" s="13">
        <f t="shared" si="7"/>
        <v>2026</v>
      </c>
      <c r="BN37" s="13">
        <f t="shared" si="7"/>
        <v>2027</v>
      </c>
    </row>
    <row r="39" spans="2:66" ht="15" customHeight="1" x14ac:dyDescent="0.45">
      <c r="B39" s="2" t="s">
        <v>33</v>
      </c>
      <c r="D39" s="15">
        <f t="shared" ref="D39:AI39" si="8">$C$5*D35</f>
        <v>500</v>
      </c>
      <c r="E39" s="15">
        <f t="shared" si="8"/>
        <v>1000</v>
      </c>
      <c r="F39" s="15">
        <f t="shared" si="8"/>
        <v>1500</v>
      </c>
      <c r="G39" s="15">
        <f t="shared" si="8"/>
        <v>2000</v>
      </c>
      <c r="H39" s="15">
        <f t="shared" si="8"/>
        <v>2500</v>
      </c>
      <c r="I39" s="15">
        <f t="shared" si="8"/>
        <v>3000</v>
      </c>
      <c r="J39" s="15">
        <f t="shared" si="8"/>
        <v>3500</v>
      </c>
      <c r="K39" s="15">
        <f t="shared" si="8"/>
        <v>4000</v>
      </c>
      <c r="L39" s="15">
        <f t="shared" si="8"/>
        <v>4500</v>
      </c>
      <c r="M39" s="15">
        <f t="shared" si="8"/>
        <v>5000</v>
      </c>
      <c r="N39" s="15">
        <f t="shared" si="8"/>
        <v>5500</v>
      </c>
      <c r="O39" s="15">
        <f t="shared" si="8"/>
        <v>6000</v>
      </c>
      <c r="P39" s="15">
        <f t="shared" si="8"/>
        <v>6500</v>
      </c>
      <c r="Q39" s="15">
        <f t="shared" si="8"/>
        <v>7000</v>
      </c>
      <c r="R39" s="15">
        <f t="shared" si="8"/>
        <v>7500</v>
      </c>
      <c r="S39" s="15">
        <f t="shared" si="8"/>
        <v>8000</v>
      </c>
      <c r="T39" s="15">
        <f t="shared" si="8"/>
        <v>8500</v>
      </c>
      <c r="U39" s="15">
        <f t="shared" si="8"/>
        <v>9000</v>
      </c>
      <c r="V39" s="15">
        <f t="shared" si="8"/>
        <v>9500</v>
      </c>
      <c r="W39" s="15">
        <f t="shared" si="8"/>
        <v>10000</v>
      </c>
      <c r="X39" s="15">
        <f t="shared" si="8"/>
        <v>10500</v>
      </c>
      <c r="Y39" s="15">
        <f t="shared" si="8"/>
        <v>11000</v>
      </c>
      <c r="Z39" s="15">
        <f t="shared" si="8"/>
        <v>11500</v>
      </c>
      <c r="AA39" s="15">
        <f t="shared" si="8"/>
        <v>12000</v>
      </c>
      <c r="AB39" s="15">
        <f t="shared" si="8"/>
        <v>12500</v>
      </c>
      <c r="AC39" s="15">
        <f t="shared" si="8"/>
        <v>13000</v>
      </c>
      <c r="AD39" s="15">
        <f t="shared" si="8"/>
        <v>13500</v>
      </c>
      <c r="AE39" s="15">
        <f t="shared" si="8"/>
        <v>14000</v>
      </c>
      <c r="AF39" s="15">
        <f t="shared" si="8"/>
        <v>14500</v>
      </c>
      <c r="AG39" s="15">
        <f t="shared" si="8"/>
        <v>15000</v>
      </c>
      <c r="AH39" s="15">
        <f t="shared" si="8"/>
        <v>15500</v>
      </c>
      <c r="AI39" s="15">
        <f t="shared" si="8"/>
        <v>16000</v>
      </c>
      <c r="AJ39" s="15">
        <f t="shared" ref="AJ39:BH39" si="9">$C$5*AJ35</f>
        <v>16500</v>
      </c>
      <c r="AK39" s="15">
        <f t="shared" si="9"/>
        <v>17000</v>
      </c>
      <c r="AL39" s="15">
        <f t="shared" si="9"/>
        <v>17500</v>
      </c>
      <c r="AM39" s="15">
        <f t="shared" si="9"/>
        <v>18000</v>
      </c>
      <c r="AN39" s="15">
        <f t="shared" si="9"/>
        <v>18500</v>
      </c>
      <c r="AO39" s="15">
        <f t="shared" si="9"/>
        <v>19000</v>
      </c>
      <c r="AP39" s="15">
        <f t="shared" si="9"/>
        <v>19500</v>
      </c>
      <c r="AQ39" s="15">
        <f t="shared" si="9"/>
        <v>20000</v>
      </c>
      <c r="AR39" s="15">
        <f t="shared" si="9"/>
        <v>20500</v>
      </c>
      <c r="AS39" s="15">
        <f t="shared" si="9"/>
        <v>21000</v>
      </c>
      <c r="AT39" s="15">
        <f t="shared" si="9"/>
        <v>21500</v>
      </c>
      <c r="AU39" s="15">
        <f t="shared" si="9"/>
        <v>22000</v>
      </c>
      <c r="AV39" s="15">
        <f t="shared" si="9"/>
        <v>22500</v>
      </c>
      <c r="AW39" s="15">
        <f t="shared" si="9"/>
        <v>23000</v>
      </c>
      <c r="AX39" s="15">
        <f t="shared" si="9"/>
        <v>23500</v>
      </c>
      <c r="AY39" s="15">
        <f t="shared" si="9"/>
        <v>24000</v>
      </c>
      <c r="AZ39" s="15">
        <f t="shared" si="9"/>
        <v>24500</v>
      </c>
      <c r="BA39" s="15">
        <f t="shared" si="9"/>
        <v>25000</v>
      </c>
      <c r="BB39" s="15">
        <f t="shared" si="9"/>
        <v>25500</v>
      </c>
      <c r="BC39" s="15">
        <f t="shared" si="9"/>
        <v>26000</v>
      </c>
      <c r="BD39" s="15">
        <f t="shared" si="9"/>
        <v>26500</v>
      </c>
      <c r="BE39" s="15">
        <f t="shared" si="9"/>
        <v>27000</v>
      </c>
      <c r="BF39" s="15">
        <f t="shared" si="9"/>
        <v>27500</v>
      </c>
      <c r="BG39" s="15">
        <f t="shared" si="9"/>
        <v>28000</v>
      </c>
      <c r="BH39" s="15">
        <f t="shared" si="9"/>
        <v>28500</v>
      </c>
      <c r="BJ39" s="15">
        <f>SUMIFS($D39:$BH39,$D$31:$BH$31,BJ$29)</f>
        <v>22500</v>
      </c>
      <c r="BK39" s="15">
        <f t="shared" ref="BK39:BN42" si="10">SUMIFS($D39:$BH39,$D$31:$BH$31,BK$29)</f>
        <v>93000</v>
      </c>
      <c r="BL39" s="15">
        <f t="shared" si="10"/>
        <v>165000</v>
      </c>
      <c r="BM39" s="15">
        <f t="shared" si="10"/>
        <v>237000</v>
      </c>
      <c r="BN39" s="15">
        <f t="shared" si="10"/>
        <v>309000</v>
      </c>
    </row>
    <row r="40" spans="2:66" ht="15" customHeight="1" x14ac:dyDescent="0.45">
      <c r="B40" s="2" t="s">
        <v>34</v>
      </c>
      <c r="D40" s="15">
        <f t="shared" ref="D40:AI40" si="11">-$C$16*D35</f>
        <v>-10</v>
      </c>
      <c r="E40" s="15">
        <f t="shared" si="11"/>
        <v>-20</v>
      </c>
      <c r="F40" s="15">
        <f t="shared" si="11"/>
        <v>-30</v>
      </c>
      <c r="G40" s="15">
        <f t="shared" si="11"/>
        <v>-40</v>
      </c>
      <c r="H40" s="15">
        <f t="shared" si="11"/>
        <v>-50</v>
      </c>
      <c r="I40" s="15">
        <f t="shared" si="11"/>
        <v>-60</v>
      </c>
      <c r="J40" s="15">
        <f t="shared" si="11"/>
        <v>-70</v>
      </c>
      <c r="K40" s="15">
        <f t="shared" si="11"/>
        <v>-80</v>
      </c>
      <c r="L40" s="15">
        <f t="shared" si="11"/>
        <v>-90</v>
      </c>
      <c r="M40" s="15">
        <f t="shared" si="11"/>
        <v>-100</v>
      </c>
      <c r="N40" s="15">
        <f t="shared" si="11"/>
        <v>-110</v>
      </c>
      <c r="O40" s="15">
        <f t="shared" si="11"/>
        <v>-120</v>
      </c>
      <c r="P40" s="15">
        <f t="shared" si="11"/>
        <v>-130</v>
      </c>
      <c r="Q40" s="15">
        <f t="shared" si="11"/>
        <v>-140</v>
      </c>
      <c r="R40" s="15">
        <f t="shared" si="11"/>
        <v>-150</v>
      </c>
      <c r="S40" s="15">
        <f t="shared" si="11"/>
        <v>-160</v>
      </c>
      <c r="T40" s="15">
        <f t="shared" si="11"/>
        <v>-170</v>
      </c>
      <c r="U40" s="15">
        <f t="shared" si="11"/>
        <v>-180</v>
      </c>
      <c r="V40" s="15">
        <f t="shared" si="11"/>
        <v>-190</v>
      </c>
      <c r="W40" s="15">
        <f t="shared" si="11"/>
        <v>-200</v>
      </c>
      <c r="X40" s="15">
        <f t="shared" si="11"/>
        <v>-210</v>
      </c>
      <c r="Y40" s="15">
        <f t="shared" si="11"/>
        <v>-220</v>
      </c>
      <c r="Z40" s="15">
        <f t="shared" si="11"/>
        <v>-230</v>
      </c>
      <c r="AA40" s="15">
        <f t="shared" si="11"/>
        <v>-240</v>
      </c>
      <c r="AB40" s="15">
        <f t="shared" si="11"/>
        <v>-250</v>
      </c>
      <c r="AC40" s="15">
        <f t="shared" si="11"/>
        <v>-260</v>
      </c>
      <c r="AD40" s="15">
        <f t="shared" si="11"/>
        <v>-270</v>
      </c>
      <c r="AE40" s="15">
        <f t="shared" si="11"/>
        <v>-280</v>
      </c>
      <c r="AF40" s="15">
        <f t="shared" si="11"/>
        <v>-290</v>
      </c>
      <c r="AG40" s="15">
        <f t="shared" si="11"/>
        <v>-300</v>
      </c>
      <c r="AH40" s="15">
        <f t="shared" si="11"/>
        <v>-310</v>
      </c>
      <c r="AI40" s="15">
        <f t="shared" si="11"/>
        <v>-320</v>
      </c>
      <c r="AJ40" s="15">
        <f t="shared" ref="AJ40:BH40" si="12">-$C$16*AJ35</f>
        <v>-330</v>
      </c>
      <c r="AK40" s="15">
        <f t="shared" si="12"/>
        <v>-340</v>
      </c>
      <c r="AL40" s="15">
        <f t="shared" si="12"/>
        <v>-350</v>
      </c>
      <c r="AM40" s="15">
        <f t="shared" si="12"/>
        <v>-360</v>
      </c>
      <c r="AN40" s="15">
        <f t="shared" si="12"/>
        <v>-370</v>
      </c>
      <c r="AO40" s="15">
        <f t="shared" si="12"/>
        <v>-380</v>
      </c>
      <c r="AP40" s="15">
        <f t="shared" si="12"/>
        <v>-390</v>
      </c>
      <c r="AQ40" s="15">
        <f t="shared" si="12"/>
        <v>-400</v>
      </c>
      <c r="AR40" s="15">
        <f t="shared" si="12"/>
        <v>-410</v>
      </c>
      <c r="AS40" s="15">
        <f t="shared" si="12"/>
        <v>-420</v>
      </c>
      <c r="AT40" s="15">
        <f t="shared" si="12"/>
        <v>-430</v>
      </c>
      <c r="AU40" s="15">
        <f t="shared" si="12"/>
        <v>-440</v>
      </c>
      <c r="AV40" s="15">
        <f t="shared" si="12"/>
        <v>-450</v>
      </c>
      <c r="AW40" s="15">
        <f t="shared" si="12"/>
        <v>-460</v>
      </c>
      <c r="AX40" s="15">
        <f t="shared" si="12"/>
        <v>-470</v>
      </c>
      <c r="AY40" s="15">
        <f t="shared" si="12"/>
        <v>-480</v>
      </c>
      <c r="AZ40" s="15">
        <f t="shared" si="12"/>
        <v>-490</v>
      </c>
      <c r="BA40" s="15">
        <f t="shared" si="12"/>
        <v>-500</v>
      </c>
      <c r="BB40" s="15">
        <f t="shared" si="12"/>
        <v>-510</v>
      </c>
      <c r="BC40" s="15">
        <f t="shared" si="12"/>
        <v>-520</v>
      </c>
      <c r="BD40" s="15">
        <f t="shared" si="12"/>
        <v>-530</v>
      </c>
      <c r="BE40" s="15">
        <f t="shared" si="12"/>
        <v>-540</v>
      </c>
      <c r="BF40" s="15">
        <f t="shared" si="12"/>
        <v>-550</v>
      </c>
      <c r="BG40" s="15">
        <f t="shared" si="12"/>
        <v>-560</v>
      </c>
      <c r="BH40" s="15">
        <f t="shared" si="12"/>
        <v>-570</v>
      </c>
      <c r="BJ40" s="15">
        <f>SUMIFS($D40:$BH40,$D$31:$BH$31,BJ$29)</f>
        <v>-450</v>
      </c>
      <c r="BK40" s="15">
        <f t="shared" si="10"/>
        <v>-1860</v>
      </c>
      <c r="BL40" s="15">
        <f t="shared" si="10"/>
        <v>-3300</v>
      </c>
      <c r="BM40" s="15">
        <f t="shared" si="10"/>
        <v>-4740</v>
      </c>
      <c r="BN40" s="15">
        <f t="shared" si="10"/>
        <v>-6180</v>
      </c>
    </row>
    <row r="41" spans="2:66" ht="15" customHeight="1" x14ac:dyDescent="0.45">
      <c r="B41" s="2" t="s">
        <v>35</v>
      </c>
      <c r="D41" s="15">
        <f t="shared" ref="D41:AI41" si="13">IF(D33=1,-SUM(D35:F35)*$C$11,0)</f>
        <v>-300</v>
      </c>
      <c r="E41" s="15">
        <f t="shared" si="13"/>
        <v>0</v>
      </c>
      <c r="F41" s="15">
        <f t="shared" si="13"/>
        <v>0</v>
      </c>
      <c r="G41" s="15">
        <f t="shared" si="13"/>
        <v>-750</v>
      </c>
      <c r="H41" s="15">
        <f t="shared" si="13"/>
        <v>0</v>
      </c>
      <c r="I41" s="15">
        <f t="shared" si="13"/>
        <v>0</v>
      </c>
      <c r="J41" s="15">
        <f t="shared" si="13"/>
        <v>-1200</v>
      </c>
      <c r="K41" s="15">
        <f t="shared" si="13"/>
        <v>0</v>
      </c>
      <c r="L41" s="15">
        <f t="shared" si="13"/>
        <v>0</v>
      </c>
      <c r="M41" s="15">
        <f t="shared" si="13"/>
        <v>-1650</v>
      </c>
      <c r="N41" s="15">
        <f t="shared" si="13"/>
        <v>0</v>
      </c>
      <c r="O41" s="15">
        <f t="shared" si="13"/>
        <v>0</v>
      </c>
      <c r="P41" s="15">
        <f t="shared" si="13"/>
        <v>-2100</v>
      </c>
      <c r="Q41" s="15">
        <f t="shared" si="13"/>
        <v>0</v>
      </c>
      <c r="R41" s="15">
        <f t="shared" si="13"/>
        <v>0</v>
      </c>
      <c r="S41" s="15">
        <f t="shared" si="13"/>
        <v>-2550</v>
      </c>
      <c r="T41" s="15">
        <f t="shared" si="13"/>
        <v>0</v>
      </c>
      <c r="U41" s="15">
        <f t="shared" si="13"/>
        <v>0</v>
      </c>
      <c r="V41" s="15">
        <f t="shared" si="13"/>
        <v>-3000</v>
      </c>
      <c r="W41" s="15">
        <f t="shared" si="13"/>
        <v>0</v>
      </c>
      <c r="X41" s="15">
        <f t="shared" si="13"/>
        <v>0</v>
      </c>
      <c r="Y41" s="15">
        <f t="shared" si="13"/>
        <v>-3450</v>
      </c>
      <c r="Z41" s="15">
        <f t="shared" si="13"/>
        <v>0</v>
      </c>
      <c r="AA41" s="15">
        <f t="shared" si="13"/>
        <v>0</v>
      </c>
      <c r="AB41" s="15">
        <f t="shared" si="13"/>
        <v>-3900</v>
      </c>
      <c r="AC41" s="15">
        <f t="shared" si="13"/>
        <v>0</v>
      </c>
      <c r="AD41" s="15">
        <f t="shared" si="13"/>
        <v>0</v>
      </c>
      <c r="AE41" s="15">
        <f t="shared" si="13"/>
        <v>-4350</v>
      </c>
      <c r="AF41" s="15">
        <f t="shared" si="13"/>
        <v>0</v>
      </c>
      <c r="AG41" s="15">
        <f t="shared" si="13"/>
        <v>0</v>
      </c>
      <c r="AH41" s="15">
        <f t="shared" si="13"/>
        <v>-4800</v>
      </c>
      <c r="AI41" s="15">
        <f t="shared" si="13"/>
        <v>0</v>
      </c>
      <c r="AJ41" s="15">
        <f t="shared" ref="AJ41:BO41" si="14">IF(AJ33=1,-SUM(AJ35:AL35)*$C$11,0)</f>
        <v>0</v>
      </c>
      <c r="AK41" s="15">
        <f t="shared" si="14"/>
        <v>-5250</v>
      </c>
      <c r="AL41" s="15">
        <f t="shared" si="14"/>
        <v>0</v>
      </c>
      <c r="AM41" s="15">
        <f t="shared" si="14"/>
        <v>0</v>
      </c>
      <c r="AN41" s="15">
        <f t="shared" si="14"/>
        <v>-5700</v>
      </c>
      <c r="AO41" s="15">
        <f t="shared" si="14"/>
        <v>0</v>
      </c>
      <c r="AP41" s="15">
        <f t="shared" si="14"/>
        <v>0</v>
      </c>
      <c r="AQ41" s="15">
        <f t="shared" si="14"/>
        <v>-6150</v>
      </c>
      <c r="AR41" s="15">
        <f t="shared" si="14"/>
        <v>0</v>
      </c>
      <c r="AS41" s="15">
        <f t="shared" si="14"/>
        <v>0</v>
      </c>
      <c r="AT41" s="15">
        <f t="shared" si="14"/>
        <v>-6600</v>
      </c>
      <c r="AU41" s="15">
        <f t="shared" si="14"/>
        <v>0</v>
      </c>
      <c r="AV41" s="15">
        <f t="shared" si="14"/>
        <v>0</v>
      </c>
      <c r="AW41" s="15">
        <f t="shared" si="14"/>
        <v>-7050</v>
      </c>
      <c r="AX41" s="15">
        <f t="shared" si="14"/>
        <v>0</v>
      </c>
      <c r="AY41" s="15">
        <f t="shared" si="14"/>
        <v>0</v>
      </c>
      <c r="AZ41" s="15">
        <f t="shared" si="14"/>
        <v>-7500</v>
      </c>
      <c r="BA41" s="15">
        <f t="shared" si="14"/>
        <v>0</v>
      </c>
      <c r="BB41" s="15">
        <f t="shared" si="14"/>
        <v>0</v>
      </c>
      <c r="BC41" s="15">
        <f t="shared" si="14"/>
        <v>-7950</v>
      </c>
      <c r="BD41" s="15">
        <f t="shared" si="14"/>
        <v>0</v>
      </c>
      <c r="BE41" s="15">
        <f t="shared" si="14"/>
        <v>0</v>
      </c>
      <c r="BF41" s="15">
        <f t="shared" si="14"/>
        <v>-8400</v>
      </c>
      <c r="BG41" s="15">
        <f t="shared" si="14"/>
        <v>0</v>
      </c>
      <c r="BH41" s="15">
        <f t="shared" si="14"/>
        <v>0</v>
      </c>
      <c r="BJ41" s="15">
        <f>SUMIFS($D41:$BH41,$D$31:$BH$31,BJ$29)</f>
        <v>-2250</v>
      </c>
      <c r="BK41" s="15">
        <f t="shared" si="10"/>
        <v>-9300</v>
      </c>
      <c r="BL41" s="15">
        <f t="shared" si="10"/>
        <v>-16500</v>
      </c>
      <c r="BM41" s="15">
        <f t="shared" si="10"/>
        <v>-23700</v>
      </c>
      <c r="BN41" s="15">
        <f t="shared" si="10"/>
        <v>-30900</v>
      </c>
    </row>
    <row r="42" spans="2:66" ht="15" customHeight="1" x14ac:dyDescent="0.45">
      <c r="B42" s="2" t="s">
        <v>36</v>
      </c>
      <c r="D42" s="15">
        <f>D85-C85</f>
        <v>250</v>
      </c>
      <c r="E42" s="15">
        <f t="shared" ref="E42:BH42" si="15">E85-D85</f>
        <v>-100</v>
      </c>
      <c r="F42" s="15">
        <f t="shared" si="15"/>
        <v>-150</v>
      </c>
      <c r="G42" s="15">
        <f t="shared" si="15"/>
        <v>550</v>
      </c>
      <c r="H42" s="15">
        <f t="shared" si="15"/>
        <v>-250</v>
      </c>
      <c r="I42" s="15">
        <f t="shared" si="15"/>
        <v>-300</v>
      </c>
      <c r="J42" s="15">
        <f t="shared" si="15"/>
        <v>850</v>
      </c>
      <c r="K42" s="15">
        <f t="shared" si="15"/>
        <v>-400</v>
      </c>
      <c r="L42" s="15">
        <f t="shared" si="15"/>
        <v>-450</v>
      </c>
      <c r="M42" s="15">
        <f t="shared" si="15"/>
        <v>1150</v>
      </c>
      <c r="N42" s="15">
        <f t="shared" si="15"/>
        <v>-550</v>
      </c>
      <c r="O42" s="15">
        <f t="shared" si="15"/>
        <v>-600</v>
      </c>
      <c r="P42" s="15">
        <f t="shared" si="15"/>
        <v>1450</v>
      </c>
      <c r="Q42" s="15">
        <f t="shared" si="15"/>
        <v>-700</v>
      </c>
      <c r="R42" s="15">
        <f t="shared" si="15"/>
        <v>-750</v>
      </c>
      <c r="S42" s="15">
        <f t="shared" si="15"/>
        <v>1750</v>
      </c>
      <c r="T42" s="15">
        <f t="shared" si="15"/>
        <v>-850</v>
      </c>
      <c r="U42" s="15">
        <f t="shared" si="15"/>
        <v>-900</v>
      </c>
      <c r="V42" s="15">
        <f t="shared" si="15"/>
        <v>2050</v>
      </c>
      <c r="W42" s="15">
        <f t="shared" si="15"/>
        <v>-1000</v>
      </c>
      <c r="X42" s="15">
        <f t="shared" si="15"/>
        <v>-1050</v>
      </c>
      <c r="Y42" s="15">
        <f t="shared" si="15"/>
        <v>2350</v>
      </c>
      <c r="Z42" s="15">
        <f t="shared" si="15"/>
        <v>-1150</v>
      </c>
      <c r="AA42" s="15">
        <f t="shared" si="15"/>
        <v>-1200</v>
      </c>
      <c r="AB42" s="15">
        <f t="shared" si="15"/>
        <v>2650</v>
      </c>
      <c r="AC42" s="15">
        <f t="shared" si="15"/>
        <v>-1300</v>
      </c>
      <c r="AD42" s="15">
        <f t="shared" si="15"/>
        <v>-1350</v>
      </c>
      <c r="AE42" s="15">
        <f t="shared" si="15"/>
        <v>2950</v>
      </c>
      <c r="AF42" s="15">
        <f t="shared" si="15"/>
        <v>-1450</v>
      </c>
      <c r="AG42" s="15">
        <f t="shared" si="15"/>
        <v>-1500</v>
      </c>
      <c r="AH42" s="15">
        <f t="shared" si="15"/>
        <v>3250</v>
      </c>
      <c r="AI42" s="15">
        <f t="shared" si="15"/>
        <v>-1600</v>
      </c>
      <c r="AJ42" s="15">
        <f t="shared" si="15"/>
        <v>-1650</v>
      </c>
      <c r="AK42" s="15">
        <f t="shared" si="15"/>
        <v>3550</v>
      </c>
      <c r="AL42" s="15">
        <f t="shared" si="15"/>
        <v>-1750</v>
      </c>
      <c r="AM42" s="15">
        <f t="shared" si="15"/>
        <v>-1800</v>
      </c>
      <c r="AN42" s="15">
        <f t="shared" si="15"/>
        <v>3850</v>
      </c>
      <c r="AO42" s="15">
        <f t="shared" si="15"/>
        <v>-1900</v>
      </c>
      <c r="AP42" s="15">
        <f t="shared" si="15"/>
        <v>-1950</v>
      </c>
      <c r="AQ42" s="15">
        <f t="shared" si="15"/>
        <v>4150</v>
      </c>
      <c r="AR42" s="15">
        <f t="shared" si="15"/>
        <v>-2050</v>
      </c>
      <c r="AS42" s="15">
        <f t="shared" si="15"/>
        <v>-2100</v>
      </c>
      <c r="AT42" s="15">
        <f t="shared" si="15"/>
        <v>4450</v>
      </c>
      <c r="AU42" s="15">
        <f t="shared" si="15"/>
        <v>-2200</v>
      </c>
      <c r="AV42" s="15">
        <f t="shared" si="15"/>
        <v>-2250</v>
      </c>
      <c r="AW42" s="15">
        <f t="shared" si="15"/>
        <v>4750</v>
      </c>
      <c r="AX42" s="15">
        <f t="shared" si="15"/>
        <v>-2350</v>
      </c>
      <c r="AY42" s="15">
        <f t="shared" si="15"/>
        <v>-2400</v>
      </c>
      <c r="AZ42" s="15">
        <f t="shared" si="15"/>
        <v>5050</v>
      </c>
      <c r="BA42" s="15">
        <f t="shared" si="15"/>
        <v>-2500</v>
      </c>
      <c r="BB42" s="15">
        <f t="shared" si="15"/>
        <v>-2550</v>
      </c>
      <c r="BC42" s="15">
        <f t="shared" si="15"/>
        <v>5350</v>
      </c>
      <c r="BD42" s="15">
        <f t="shared" si="15"/>
        <v>-2650</v>
      </c>
      <c r="BE42" s="15">
        <f t="shared" si="15"/>
        <v>-2700</v>
      </c>
      <c r="BF42" s="15">
        <f t="shared" si="15"/>
        <v>5650</v>
      </c>
      <c r="BG42" s="15">
        <f t="shared" si="15"/>
        <v>-2800</v>
      </c>
      <c r="BH42" s="15">
        <f t="shared" si="15"/>
        <v>-2850</v>
      </c>
      <c r="BJ42" s="15">
        <f>SUMIFS($D42:$BH42,$D$31:$BH$31,BJ$29)</f>
        <v>0</v>
      </c>
      <c r="BK42" s="15">
        <f t="shared" si="10"/>
        <v>0</v>
      </c>
      <c r="BL42" s="15">
        <f t="shared" si="10"/>
        <v>0</v>
      </c>
      <c r="BM42" s="15">
        <f t="shared" si="10"/>
        <v>0</v>
      </c>
      <c r="BN42" s="15">
        <f t="shared" si="10"/>
        <v>0</v>
      </c>
    </row>
    <row r="44" spans="2:66" ht="15" customHeight="1" x14ac:dyDescent="0.45">
      <c r="B44" s="4" t="s">
        <v>37</v>
      </c>
      <c r="C44" s="4"/>
      <c r="D44" s="19">
        <f>SUM(D39:D43)</f>
        <v>440</v>
      </c>
      <c r="E44" s="19">
        <f t="shared" ref="E44:BH44" si="16">SUM(E39:E43)</f>
        <v>880</v>
      </c>
      <c r="F44" s="19">
        <f t="shared" si="16"/>
        <v>1320</v>
      </c>
      <c r="G44" s="19">
        <f t="shared" si="16"/>
        <v>1760</v>
      </c>
      <c r="H44" s="19">
        <f t="shared" si="16"/>
        <v>2200</v>
      </c>
      <c r="I44" s="19">
        <f t="shared" si="16"/>
        <v>2640</v>
      </c>
      <c r="J44" s="19">
        <f t="shared" si="16"/>
        <v>3080</v>
      </c>
      <c r="K44" s="19">
        <f t="shared" si="16"/>
        <v>3520</v>
      </c>
      <c r="L44" s="19">
        <f t="shared" si="16"/>
        <v>3960</v>
      </c>
      <c r="M44" s="19">
        <f t="shared" si="16"/>
        <v>4400</v>
      </c>
      <c r="N44" s="19">
        <f t="shared" si="16"/>
        <v>4840</v>
      </c>
      <c r="O44" s="19">
        <f t="shared" si="16"/>
        <v>5280</v>
      </c>
      <c r="P44" s="19">
        <f t="shared" si="16"/>
        <v>5720</v>
      </c>
      <c r="Q44" s="19">
        <f t="shared" si="16"/>
        <v>6160</v>
      </c>
      <c r="R44" s="19">
        <f t="shared" si="16"/>
        <v>6600</v>
      </c>
      <c r="S44" s="19">
        <f t="shared" si="16"/>
        <v>7040</v>
      </c>
      <c r="T44" s="19">
        <f t="shared" si="16"/>
        <v>7480</v>
      </c>
      <c r="U44" s="19">
        <f t="shared" si="16"/>
        <v>7920</v>
      </c>
      <c r="V44" s="19">
        <f t="shared" si="16"/>
        <v>8360</v>
      </c>
      <c r="W44" s="19">
        <f t="shared" si="16"/>
        <v>8800</v>
      </c>
      <c r="X44" s="19">
        <f t="shared" si="16"/>
        <v>9240</v>
      </c>
      <c r="Y44" s="19">
        <f t="shared" si="16"/>
        <v>9680</v>
      </c>
      <c r="Z44" s="19">
        <f t="shared" si="16"/>
        <v>10120</v>
      </c>
      <c r="AA44" s="19">
        <f t="shared" si="16"/>
        <v>10560</v>
      </c>
      <c r="AB44" s="19">
        <f t="shared" si="16"/>
        <v>11000</v>
      </c>
      <c r="AC44" s="19">
        <f t="shared" si="16"/>
        <v>11440</v>
      </c>
      <c r="AD44" s="19">
        <f t="shared" si="16"/>
        <v>11880</v>
      </c>
      <c r="AE44" s="19">
        <f t="shared" si="16"/>
        <v>12320</v>
      </c>
      <c r="AF44" s="19">
        <f t="shared" si="16"/>
        <v>12760</v>
      </c>
      <c r="AG44" s="19">
        <f t="shared" si="16"/>
        <v>13200</v>
      </c>
      <c r="AH44" s="19">
        <f t="shared" si="16"/>
        <v>13640</v>
      </c>
      <c r="AI44" s="19">
        <f t="shared" si="16"/>
        <v>14080</v>
      </c>
      <c r="AJ44" s="19">
        <f t="shared" si="16"/>
        <v>14520</v>
      </c>
      <c r="AK44" s="19">
        <f t="shared" si="16"/>
        <v>14960</v>
      </c>
      <c r="AL44" s="19">
        <f t="shared" si="16"/>
        <v>15400</v>
      </c>
      <c r="AM44" s="19">
        <f t="shared" si="16"/>
        <v>15840</v>
      </c>
      <c r="AN44" s="19">
        <f t="shared" si="16"/>
        <v>16280</v>
      </c>
      <c r="AO44" s="19">
        <f t="shared" si="16"/>
        <v>16720</v>
      </c>
      <c r="AP44" s="19">
        <f t="shared" si="16"/>
        <v>17160</v>
      </c>
      <c r="AQ44" s="19">
        <f t="shared" si="16"/>
        <v>17600</v>
      </c>
      <c r="AR44" s="19">
        <f t="shared" si="16"/>
        <v>18040</v>
      </c>
      <c r="AS44" s="19">
        <f t="shared" si="16"/>
        <v>18480</v>
      </c>
      <c r="AT44" s="19">
        <f t="shared" si="16"/>
        <v>18920</v>
      </c>
      <c r="AU44" s="19">
        <f t="shared" si="16"/>
        <v>19360</v>
      </c>
      <c r="AV44" s="19">
        <f t="shared" si="16"/>
        <v>19800</v>
      </c>
      <c r="AW44" s="19">
        <f t="shared" si="16"/>
        <v>20240</v>
      </c>
      <c r="AX44" s="19">
        <f t="shared" si="16"/>
        <v>20680</v>
      </c>
      <c r="AY44" s="19">
        <f t="shared" si="16"/>
        <v>21120</v>
      </c>
      <c r="AZ44" s="19">
        <f t="shared" si="16"/>
        <v>21560</v>
      </c>
      <c r="BA44" s="19">
        <f t="shared" si="16"/>
        <v>22000</v>
      </c>
      <c r="BB44" s="19">
        <f t="shared" si="16"/>
        <v>22440</v>
      </c>
      <c r="BC44" s="19">
        <f t="shared" si="16"/>
        <v>22880</v>
      </c>
      <c r="BD44" s="19">
        <f t="shared" si="16"/>
        <v>23320</v>
      </c>
      <c r="BE44" s="19">
        <f t="shared" si="16"/>
        <v>23760</v>
      </c>
      <c r="BF44" s="19">
        <f t="shared" si="16"/>
        <v>24200</v>
      </c>
      <c r="BG44" s="19">
        <f t="shared" si="16"/>
        <v>24640</v>
      </c>
      <c r="BH44" s="19">
        <f t="shared" si="16"/>
        <v>25080</v>
      </c>
      <c r="BJ44" s="19">
        <f t="shared" ref="BJ44:BN44" si="17">SUM(BJ39:BJ43)</f>
        <v>19800</v>
      </c>
      <c r="BK44" s="19">
        <f t="shared" si="17"/>
        <v>81840</v>
      </c>
      <c r="BL44" s="19">
        <f t="shared" si="17"/>
        <v>145200</v>
      </c>
      <c r="BM44" s="19">
        <f t="shared" si="17"/>
        <v>208560</v>
      </c>
      <c r="BN44" s="19">
        <f t="shared" si="17"/>
        <v>271920</v>
      </c>
    </row>
    <row r="46" spans="2:66" ht="15" customHeight="1" x14ac:dyDescent="0.45">
      <c r="B46" s="2" t="s">
        <v>14</v>
      </c>
      <c r="D46" s="15">
        <f>-$C$18</f>
        <v>-2000</v>
      </c>
      <c r="E46" s="15">
        <f t="shared" ref="E46:BH46" si="18">-$C$18</f>
        <v>-2000</v>
      </c>
      <c r="F46" s="15">
        <f t="shared" si="18"/>
        <v>-2000</v>
      </c>
      <c r="G46" s="15">
        <f t="shared" si="18"/>
        <v>-2000</v>
      </c>
      <c r="H46" s="15">
        <f t="shared" si="18"/>
        <v>-2000</v>
      </c>
      <c r="I46" s="15">
        <f t="shared" si="18"/>
        <v>-2000</v>
      </c>
      <c r="J46" s="15">
        <f t="shared" si="18"/>
        <v>-2000</v>
      </c>
      <c r="K46" s="15">
        <f t="shared" si="18"/>
        <v>-2000</v>
      </c>
      <c r="L46" s="15">
        <f t="shared" si="18"/>
        <v>-2000</v>
      </c>
      <c r="M46" s="15">
        <f t="shared" si="18"/>
        <v>-2000</v>
      </c>
      <c r="N46" s="15">
        <f t="shared" si="18"/>
        <v>-2000</v>
      </c>
      <c r="O46" s="15">
        <f t="shared" si="18"/>
        <v>-2000</v>
      </c>
      <c r="P46" s="15">
        <f t="shared" si="18"/>
        <v>-2000</v>
      </c>
      <c r="Q46" s="15">
        <f t="shared" si="18"/>
        <v>-2000</v>
      </c>
      <c r="R46" s="15">
        <f t="shared" si="18"/>
        <v>-2000</v>
      </c>
      <c r="S46" s="15">
        <f t="shared" si="18"/>
        <v>-2000</v>
      </c>
      <c r="T46" s="15">
        <f t="shared" si="18"/>
        <v>-2000</v>
      </c>
      <c r="U46" s="15">
        <f t="shared" si="18"/>
        <v>-2000</v>
      </c>
      <c r="V46" s="15">
        <f t="shared" si="18"/>
        <v>-2000</v>
      </c>
      <c r="W46" s="15">
        <f t="shared" si="18"/>
        <v>-2000</v>
      </c>
      <c r="X46" s="15">
        <f t="shared" si="18"/>
        <v>-2000</v>
      </c>
      <c r="Y46" s="15">
        <f t="shared" si="18"/>
        <v>-2000</v>
      </c>
      <c r="Z46" s="15">
        <f t="shared" si="18"/>
        <v>-2000</v>
      </c>
      <c r="AA46" s="15">
        <f t="shared" si="18"/>
        <v>-2000</v>
      </c>
      <c r="AB46" s="15">
        <f t="shared" si="18"/>
        <v>-2000</v>
      </c>
      <c r="AC46" s="15">
        <f t="shared" si="18"/>
        <v>-2000</v>
      </c>
      <c r="AD46" s="15">
        <f t="shared" si="18"/>
        <v>-2000</v>
      </c>
      <c r="AE46" s="15">
        <f t="shared" si="18"/>
        <v>-2000</v>
      </c>
      <c r="AF46" s="15">
        <f t="shared" si="18"/>
        <v>-2000</v>
      </c>
      <c r="AG46" s="15">
        <f t="shared" si="18"/>
        <v>-2000</v>
      </c>
      <c r="AH46" s="15">
        <f t="shared" si="18"/>
        <v>-2000</v>
      </c>
      <c r="AI46" s="15">
        <f t="shared" si="18"/>
        <v>-2000</v>
      </c>
      <c r="AJ46" s="15">
        <f t="shared" si="18"/>
        <v>-2000</v>
      </c>
      <c r="AK46" s="15">
        <f t="shared" si="18"/>
        <v>-2000</v>
      </c>
      <c r="AL46" s="15">
        <f t="shared" si="18"/>
        <v>-2000</v>
      </c>
      <c r="AM46" s="15">
        <f t="shared" si="18"/>
        <v>-2000</v>
      </c>
      <c r="AN46" s="15">
        <f t="shared" si="18"/>
        <v>-2000</v>
      </c>
      <c r="AO46" s="15">
        <f t="shared" si="18"/>
        <v>-2000</v>
      </c>
      <c r="AP46" s="15">
        <f t="shared" si="18"/>
        <v>-2000</v>
      </c>
      <c r="AQ46" s="15">
        <f t="shared" si="18"/>
        <v>-2000</v>
      </c>
      <c r="AR46" s="15">
        <f t="shared" si="18"/>
        <v>-2000</v>
      </c>
      <c r="AS46" s="15">
        <f t="shared" si="18"/>
        <v>-2000</v>
      </c>
      <c r="AT46" s="15">
        <f t="shared" si="18"/>
        <v>-2000</v>
      </c>
      <c r="AU46" s="15">
        <f t="shared" si="18"/>
        <v>-2000</v>
      </c>
      <c r="AV46" s="15">
        <f t="shared" si="18"/>
        <v>-2000</v>
      </c>
      <c r="AW46" s="15">
        <f t="shared" si="18"/>
        <v>-2000</v>
      </c>
      <c r="AX46" s="15">
        <f t="shared" si="18"/>
        <v>-2000</v>
      </c>
      <c r="AY46" s="15">
        <f t="shared" si="18"/>
        <v>-2000</v>
      </c>
      <c r="AZ46" s="15">
        <f t="shared" si="18"/>
        <v>-2000</v>
      </c>
      <c r="BA46" s="15">
        <f t="shared" si="18"/>
        <v>-2000</v>
      </c>
      <c r="BB46" s="15">
        <f t="shared" si="18"/>
        <v>-2000</v>
      </c>
      <c r="BC46" s="15">
        <f t="shared" si="18"/>
        <v>-2000</v>
      </c>
      <c r="BD46" s="15">
        <f t="shared" si="18"/>
        <v>-2000</v>
      </c>
      <c r="BE46" s="15">
        <f t="shared" si="18"/>
        <v>-2000</v>
      </c>
      <c r="BF46" s="15">
        <f t="shared" si="18"/>
        <v>-2000</v>
      </c>
      <c r="BG46" s="15">
        <f t="shared" si="18"/>
        <v>-2000</v>
      </c>
      <c r="BH46" s="15">
        <f t="shared" si="18"/>
        <v>-2000</v>
      </c>
      <c r="BJ46" s="15">
        <f>SUMIFS($D46:$BH46,$D$31:$BH$31,BJ$29)</f>
        <v>-18000</v>
      </c>
      <c r="BK46" s="15">
        <f t="shared" ref="BK46:BN50" si="19">SUMIFS($D46:$BH46,$D$31:$BH$31,BK$29)</f>
        <v>-24000</v>
      </c>
      <c r="BL46" s="15">
        <f t="shared" si="19"/>
        <v>-24000</v>
      </c>
      <c r="BM46" s="15">
        <f t="shared" si="19"/>
        <v>-24000</v>
      </c>
      <c r="BN46" s="15">
        <f t="shared" si="19"/>
        <v>-24000</v>
      </c>
    </row>
    <row r="47" spans="2:66" ht="15" customHeight="1" x14ac:dyDescent="0.45">
      <c r="B47" s="2" t="s">
        <v>15</v>
      </c>
      <c r="D47" s="15">
        <f>-$C$19</f>
        <v>-1700</v>
      </c>
      <c r="E47" s="15">
        <f t="shared" ref="E47:BH47" si="20">-$C$19</f>
        <v>-1700</v>
      </c>
      <c r="F47" s="15">
        <f t="shared" si="20"/>
        <v>-1700</v>
      </c>
      <c r="G47" s="15">
        <f t="shared" si="20"/>
        <v>-1700</v>
      </c>
      <c r="H47" s="15">
        <f t="shared" si="20"/>
        <v>-1700</v>
      </c>
      <c r="I47" s="15">
        <f t="shared" si="20"/>
        <v>-1700</v>
      </c>
      <c r="J47" s="15">
        <f t="shared" si="20"/>
        <v>-1700</v>
      </c>
      <c r="K47" s="15">
        <f t="shared" si="20"/>
        <v>-1700</v>
      </c>
      <c r="L47" s="15">
        <f t="shared" si="20"/>
        <v>-1700</v>
      </c>
      <c r="M47" s="15">
        <f t="shared" si="20"/>
        <v>-1700</v>
      </c>
      <c r="N47" s="15">
        <f t="shared" si="20"/>
        <v>-1700</v>
      </c>
      <c r="O47" s="15">
        <f t="shared" si="20"/>
        <v>-1700</v>
      </c>
      <c r="P47" s="15">
        <f t="shared" si="20"/>
        <v>-1700</v>
      </c>
      <c r="Q47" s="15">
        <f t="shared" si="20"/>
        <v>-1700</v>
      </c>
      <c r="R47" s="15">
        <f t="shared" si="20"/>
        <v>-1700</v>
      </c>
      <c r="S47" s="15">
        <f t="shared" si="20"/>
        <v>-1700</v>
      </c>
      <c r="T47" s="15">
        <f t="shared" si="20"/>
        <v>-1700</v>
      </c>
      <c r="U47" s="15">
        <f t="shared" si="20"/>
        <v>-1700</v>
      </c>
      <c r="V47" s="15">
        <f t="shared" si="20"/>
        <v>-1700</v>
      </c>
      <c r="W47" s="15">
        <f t="shared" si="20"/>
        <v>-1700</v>
      </c>
      <c r="X47" s="15">
        <f t="shared" si="20"/>
        <v>-1700</v>
      </c>
      <c r="Y47" s="15">
        <f t="shared" si="20"/>
        <v>-1700</v>
      </c>
      <c r="Z47" s="15">
        <f t="shared" si="20"/>
        <v>-1700</v>
      </c>
      <c r="AA47" s="15">
        <f t="shared" si="20"/>
        <v>-1700</v>
      </c>
      <c r="AB47" s="15">
        <f t="shared" si="20"/>
        <v>-1700</v>
      </c>
      <c r="AC47" s="15">
        <f t="shared" si="20"/>
        <v>-1700</v>
      </c>
      <c r="AD47" s="15">
        <f t="shared" si="20"/>
        <v>-1700</v>
      </c>
      <c r="AE47" s="15">
        <f t="shared" si="20"/>
        <v>-1700</v>
      </c>
      <c r="AF47" s="15">
        <f t="shared" si="20"/>
        <v>-1700</v>
      </c>
      <c r="AG47" s="15">
        <f t="shared" si="20"/>
        <v>-1700</v>
      </c>
      <c r="AH47" s="15">
        <f t="shared" si="20"/>
        <v>-1700</v>
      </c>
      <c r="AI47" s="15">
        <f t="shared" si="20"/>
        <v>-1700</v>
      </c>
      <c r="AJ47" s="15">
        <f t="shared" si="20"/>
        <v>-1700</v>
      </c>
      <c r="AK47" s="15">
        <f t="shared" si="20"/>
        <v>-1700</v>
      </c>
      <c r="AL47" s="15">
        <f t="shared" si="20"/>
        <v>-1700</v>
      </c>
      <c r="AM47" s="15">
        <f t="shared" si="20"/>
        <v>-1700</v>
      </c>
      <c r="AN47" s="15">
        <f t="shared" si="20"/>
        <v>-1700</v>
      </c>
      <c r="AO47" s="15">
        <f t="shared" si="20"/>
        <v>-1700</v>
      </c>
      <c r="AP47" s="15">
        <f t="shared" si="20"/>
        <v>-1700</v>
      </c>
      <c r="AQ47" s="15">
        <f t="shared" si="20"/>
        <v>-1700</v>
      </c>
      <c r="AR47" s="15">
        <f t="shared" si="20"/>
        <v>-1700</v>
      </c>
      <c r="AS47" s="15">
        <f t="shared" si="20"/>
        <v>-1700</v>
      </c>
      <c r="AT47" s="15">
        <f t="shared" si="20"/>
        <v>-1700</v>
      </c>
      <c r="AU47" s="15">
        <f t="shared" si="20"/>
        <v>-1700</v>
      </c>
      <c r="AV47" s="15">
        <f t="shared" si="20"/>
        <v>-1700</v>
      </c>
      <c r="AW47" s="15">
        <f t="shared" si="20"/>
        <v>-1700</v>
      </c>
      <c r="AX47" s="15">
        <f t="shared" si="20"/>
        <v>-1700</v>
      </c>
      <c r="AY47" s="15">
        <f t="shared" si="20"/>
        <v>-1700</v>
      </c>
      <c r="AZ47" s="15">
        <f t="shared" si="20"/>
        <v>-1700</v>
      </c>
      <c r="BA47" s="15">
        <f t="shared" si="20"/>
        <v>-1700</v>
      </c>
      <c r="BB47" s="15">
        <f t="shared" si="20"/>
        <v>-1700</v>
      </c>
      <c r="BC47" s="15">
        <f t="shared" si="20"/>
        <v>-1700</v>
      </c>
      <c r="BD47" s="15">
        <f t="shared" si="20"/>
        <v>-1700</v>
      </c>
      <c r="BE47" s="15">
        <f t="shared" si="20"/>
        <v>-1700</v>
      </c>
      <c r="BF47" s="15">
        <f t="shared" si="20"/>
        <v>-1700</v>
      </c>
      <c r="BG47" s="15">
        <f t="shared" si="20"/>
        <v>-1700</v>
      </c>
      <c r="BH47" s="15">
        <f t="shared" si="20"/>
        <v>-1700</v>
      </c>
      <c r="BJ47" s="15">
        <f>SUMIFS($D47:$BH47,$D$31:$BH$31,BJ$29)</f>
        <v>-15300</v>
      </c>
      <c r="BK47" s="15">
        <f t="shared" si="19"/>
        <v>-20400</v>
      </c>
      <c r="BL47" s="15">
        <f t="shared" si="19"/>
        <v>-20400</v>
      </c>
      <c r="BM47" s="15">
        <f t="shared" si="19"/>
        <v>-20400</v>
      </c>
      <c r="BN47" s="15">
        <f t="shared" si="19"/>
        <v>-20400</v>
      </c>
    </row>
    <row r="48" spans="2:66" ht="15" customHeight="1" x14ac:dyDescent="0.45">
      <c r="B48" s="2" t="s">
        <v>38</v>
      </c>
      <c r="D48" s="15">
        <f>SUM(D46:D47)*$C$20</f>
        <v>-1665</v>
      </c>
      <c r="E48" s="15">
        <f t="shared" ref="E48:BH48" si="21">SUM(E46:E47)*$C$20</f>
        <v>-1665</v>
      </c>
      <c r="F48" s="15">
        <f t="shared" si="21"/>
        <v>-1665</v>
      </c>
      <c r="G48" s="15">
        <f t="shared" si="21"/>
        <v>-1665</v>
      </c>
      <c r="H48" s="15">
        <f t="shared" si="21"/>
        <v>-1665</v>
      </c>
      <c r="I48" s="15">
        <f t="shared" si="21"/>
        <v>-1665</v>
      </c>
      <c r="J48" s="15">
        <f t="shared" si="21"/>
        <v>-1665</v>
      </c>
      <c r="K48" s="15">
        <f t="shared" si="21"/>
        <v>-1665</v>
      </c>
      <c r="L48" s="15">
        <f t="shared" si="21"/>
        <v>-1665</v>
      </c>
      <c r="M48" s="15">
        <f t="shared" si="21"/>
        <v>-1665</v>
      </c>
      <c r="N48" s="15">
        <f t="shared" si="21"/>
        <v>-1665</v>
      </c>
      <c r="O48" s="15">
        <f t="shared" si="21"/>
        <v>-1665</v>
      </c>
      <c r="P48" s="15">
        <f t="shared" si="21"/>
        <v>-1665</v>
      </c>
      <c r="Q48" s="15">
        <f t="shared" si="21"/>
        <v>-1665</v>
      </c>
      <c r="R48" s="15">
        <f t="shared" si="21"/>
        <v>-1665</v>
      </c>
      <c r="S48" s="15">
        <f t="shared" si="21"/>
        <v>-1665</v>
      </c>
      <c r="T48" s="15">
        <f t="shared" si="21"/>
        <v>-1665</v>
      </c>
      <c r="U48" s="15">
        <f t="shared" si="21"/>
        <v>-1665</v>
      </c>
      <c r="V48" s="15">
        <f t="shared" si="21"/>
        <v>-1665</v>
      </c>
      <c r="W48" s="15">
        <f t="shared" si="21"/>
        <v>-1665</v>
      </c>
      <c r="X48" s="15">
        <f t="shared" si="21"/>
        <v>-1665</v>
      </c>
      <c r="Y48" s="15">
        <f t="shared" si="21"/>
        <v>-1665</v>
      </c>
      <c r="Z48" s="15">
        <f t="shared" si="21"/>
        <v>-1665</v>
      </c>
      <c r="AA48" s="15">
        <f t="shared" si="21"/>
        <v>-1665</v>
      </c>
      <c r="AB48" s="15">
        <f t="shared" si="21"/>
        <v>-1665</v>
      </c>
      <c r="AC48" s="15">
        <f t="shared" si="21"/>
        <v>-1665</v>
      </c>
      <c r="AD48" s="15">
        <f t="shared" si="21"/>
        <v>-1665</v>
      </c>
      <c r="AE48" s="15">
        <f t="shared" si="21"/>
        <v>-1665</v>
      </c>
      <c r="AF48" s="15">
        <f t="shared" si="21"/>
        <v>-1665</v>
      </c>
      <c r="AG48" s="15">
        <f t="shared" si="21"/>
        <v>-1665</v>
      </c>
      <c r="AH48" s="15">
        <f t="shared" si="21"/>
        <v>-1665</v>
      </c>
      <c r="AI48" s="15">
        <f t="shared" si="21"/>
        <v>-1665</v>
      </c>
      <c r="AJ48" s="15">
        <f t="shared" si="21"/>
        <v>-1665</v>
      </c>
      <c r="AK48" s="15">
        <f t="shared" si="21"/>
        <v>-1665</v>
      </c>
      <c r="AL48" s="15">
        <f t="shared" si="21"/>
        <v>-1665</v>
      </c>
      <c r="AM48" s="15">
        <f t="shared" si="21"/>
        <v>-1665</v>
      </c>
      <c r="AN48" s="15">
        <f t="shared" si="21"/>
        <v>-1665</v>
      </c>
      <c r="AO48" s="15">
        <f t="shared" si="21"/>
        <v>-1665</v>
      </c>
      <c r="AP48" s="15">
        <f t="shared" si="21"/>
        <v>-1665</v>
      </c>
      <c r="AQ48" s="15">
        <f t="shared" si="21"/>
        <v>-1665</v>
      </c>
      <c r="AR48" s="15">
        <f t="shared" si="21"/>
        <v>-1665</v>
      </c>
      <c r="AS48" s="15">
        <f t="shared" si="21"/>
        <v>-1665</v>
      </c>
      <c r="AT48" s="15">
        <f t="shared" si="21"/>
        <v>-1665</v>
      </c>
      <c r="AU48" s="15">
        <f t="shared" si="21"/>
        <v>-1665</v>
      </c>
      <c r="AV48" s="15">
        <f t="shared" si="21"/>
        <v>-1665</v>
      </c>
      <c r="AW48" s="15">
        <f t="shared" si="21"/>
        <v>-1665</v>
      </c>
      <c r="AX48" s="15">
        <f t="shared" si="21"/>
        <v>-1665</v>
      </c>
      <c r="AY48" s="15">
        <f t="shared" si="21"/>
        <v>-1665</v>
      </c>
      <c r="AZ48" s="15">
        <f t="shared" si="21"/>
        <v>-1665</v>
      </c>
      <c r="BA48" s="15">
        <f t="shared" si="21"/>
        <v>-1665</v>
      </c>
      <c r="BB48" s="15">
        <f t="shared" si="21"/>
        <v>-1665</v>
      </c>
      <c r="BC48" s="15">
        <f t="shared" si="21"/>
        <v>-1665</v>
      </c>
      <c r="BD48" s="15">
        <f t="shared" si="21"/>
        <v>-1665</v>
      </c>
      <c r="BE48" s="15">
        <f t="shared" si="21"/>
        <v>-1665</v>
      </c>
      <c r="BF48" s="15">
        <f t="shared" si="21"/>
        <v>-1665</v>
      </c>
      <c r="BG48" s="15">
        <f t="shared" si="21"/>
        <v>-1665</v>
      </c>
      <c r="BH48" s="15">
        <f t="shared" si="21"/>
        <v>-1665</v>
      </c>
      <c r="BJ48" s="15">
        <f>SUMIFS($D48:$BH48,$D$31:$BH$31,BJ$29)</f>
        <v>-14985</v>
      </c>
      <c r="BK48" s="15">
        <f t="shared" si="19"/>
        <v>-19980</v>
      </c>
      <c r="BL48" s="15">
        <f t="shared" si="19"/>
        <v>-19980</v>
      </c>
      <c r="BM48" s="15">
        <f t="shared" si="19"/>
        <v>-19980</v>
      </c>
      <c r="BN48" s="15">
        <f t="shared" si="19"/>
        <v>-19980</v>
      </c>
    </row>
    <row r="49" spans="2:66" ht="15" customHeight="1" x14ac:dyDescent="0.45">
      <c r="B49" s="2" t="s">
        <v>39</v>
      </c>
      <c r="D49" s="15">
        <f>-$C$23</f>
        <v>-800</v>
      </c>
      <c r="E49" s="15">
        <f t="shared" ref="E49:BH49" si="22">-$C$23</f>
        <v>-800</v>
      </c>
      <c r="F49" s="15">
        <f t="shared" si="22"/>
        <v>-800</v>
      </c>
      <c r="G49" s="15">
        <f t="shared" si="22"/>
        <v>-800</v>
      </c>
      <c r="H49" s="15">
        <f t="shared" si="22"/>
        <v>-800</v>
      </c>
      <c r="I49" s="15">
        <f t="shared" si="22"/>
        <v>-800</v>
      </c>
      <c r="J49" s="15">
        <f t="shared" si="22"/>
        <v>-800</v>
      </c>
      <c r="K49" s="15">
        <f t="shared" si="22"/>
        <v>-800</v>
      </c>
      <c r="L49" s="15">
        <f t="shared" si="22"/>
        <v>-800</v>
      </c>
      <c r="M49" s="15">
        <f t="shared" si="22"/>
        <v>-800</v>
      </c>
      <c r="N49" s="15">
        <f t="shared" si="22"/>
        <v>-800</v>
      </c>
      <c r="O49" s="15">
        <f t="shared" si="22"/>
        <v>-800</v>
      </c>
      <c r="P49" s="15">
        <f t="shared" si="22"/>
        <v>-800</v>
      </c>
      <c r="Q49" s="15">
        <f t="shared" si="22"/>
        <v>-800</v>
      </c>
      <c r="R49" s="15">
        <f t="shared" si="22"/>
        <v>-800</v>
      </c>
      <c r="S49" s="15">
        <f t="shared" si="22"/>
        <v>-800</v>
      </c>
      <c r="T49" s="15">
        <f t="shared" si="22"/>
        <v>-800</v>
      </c>
      <c r="U49" s="15">
        <f t="shared" si="22"/>
        <v>-800</v>
      </c>
      <c r="V49" s="15">
        <f t="shared" si="22"/>
        <v>-800</v>
      </c>
      <c r="W49" s="15">
        <f t="shared" si="22"/>
        <v>-800</v>
      </c>
      <c r="X49" s="15">
        <f t="shared" si="22"/>
        <v>-800</v>
      </c>
      <c r="Y49" s="15">
        <f t="shared" si="22"/>
        <v>-800</v>
      </c>
      <c r="Z49" s="15">
        <f t="shared" si="22"/>
        <v>-800</v>
      </c>
      <c r="AA49" s="15">
        <f t="shared" si="22"/>
        <v>-800</v>
      </c>
      <c r="AB49" s="15">
        <f t="shared" si="22"/>
        <v>-800</v>
      </c>
      <c r="AC49" s="15">
        <f t="shared" si="22"/>
        <v>-800</v>
      </c>
      <c r="AD49" s="15">
        <f t="shared" si="22"/>
        <v>-800</v>
      </c>
      <c r="AE49" s="15">
        <f t="shared" si="22"/>
        <v>-800</v>
      </c>
      <c r="AF49" s="15">
        <f t="shared" si="22"/>
        <v>-800</v>
      </c>
      <c r="AG49" s="15">
        <f t="shared" si="22"/>
        <v>-800</v>
      </c>
      <c r="AH49" s="15">
        <f t="shared" si="22"/>
        <v>-800</v>
      </c>
      <c r="AI49" s="15">
        <f t="shared" si="22"/>
        <v>-800</v>
      </c>
      <c r="AJ49" s="15">
        <f t="shared" si="22"/>
        <v>-800</v>
      </c>
      <c r="AK49" s="15">
        <f t="shared" si="22"/>
        <v>-800</v>
      </c>
      <c r="AL49" s="15">
        <f t="shared" si="22"/>
        <v>-800</v>
      </c>
      <c r="AM49" s="15">
        <f t="shared" si="22"/>
        <v>-800</v>
      </c>
      <c r="AN49" s="15">
        <f t="shared" si="22"/>
        <v>-800</v>
      </c>
      <c r="AO49" s="15">
        <f t="shared" si="22"/>
        <v>-800</v>
      </c>
      <c r="AP49" s="15">
        <f t="shared" si="22"/>
        <v>-800</v>
      </c>
      <c r="AQ49" s="15">
        <f t="shared" si="22"/>
        <v>-800</v>
      </c>
      <c r="AR49" s="15">
        <f t="shared" si="22"/>
        <v>-800</v>
      </c>
      <c r="AS49" s="15">
        <f t="shared" si="22"/>
        <v>-800</v>
      </c>
      <c r="AT49" s="15">
        <f t="shared" si="22"/>
        <v>-800</v>
      </c>
      <c r="AU49" s="15">
        <f t="shared" si="22"/>
        <v>-800</v>
      </c>
      <c r="AV49" s="15">
        <f t="shared" si="22"/>
        <v>-800</v>
      </c>
      <c r="AW49" s="15">
        <f t="shared" si="22"/>
        <v>-800</v>
      </c>
      <c r="AX49" s="15">
        <f t="shared" si="22"/>
        <v>-800</v>
      </c>
      <c r="AY49" s="15">
        <f t="shared" si="22"/>
        <v>-800</v>
      </c>
      <c r="AZ49" s="15">
        <f t="shared" si="22"/>
        <v>-800</v>
      </c>
      <c r="BA49" s="15">
        <f t="shared" si="22"/>
        <v>-800</v>
      </c>
      <c r="BB49" s="15">
        <f t="shared" si="22"/>
        <v>-800</v>
      </c>
      <c r="BC49" s="15">
        <f t="shared" si="22"/>
        <v>-800</v>
      </c>
      <c r="BD49" s="15">
        <f t="shared" si="22"/>
        <v>-800</v>
      </c>
      <c r="BE49" s="15">
        <f t="shared" si="22"/>
        <v>-800</v>
      </c>
      <c r="BF49" s="15">
        <f t="shared" si="22"/>
        <v>-800</v>
      </c>
      <c r="BG49" s="15">
        <f t="shared" si="22"/>
        <v>-800</v>
      </c>
      <c r="BH49" s="15">
        <f t="shared" si="22"/>
        <v>-800</v>
      </c>
      <c r="BJ49" s="15">
        <f>SUMIFS($D49:$BH49,$D$31:$BH$31,BJ$29)</f>
        <v>-7200</v>
      </c>
      <c r="BK49" s="15">
        <f t="shared" si="19"/>
        <v>-9600</v>
      </c>
      <c r="BL49" s="15">
        <f t="shared" si="19"/>
        <v>-9600</v>
      </c>
      <c r="BM49" s="15">
        <f t="shared" si="19"/>
        <v>-9600</v>
      </c>
      <c r="BN49" s="15">
        <f t="shared" si="19"/>
        <v>-9600</v>
      </c>
    </row>
    <row r="50" spans="2:66" ht="15" customHeight="1" x14ac:dyDescent="0.45">
      <c r="B50" s="2" t="s">
        <v>40</v>
      </c>
      <c r="D50" s="15">
        <f>-$C$26</f>
        <v>-200</v>
      </c>
      <c r="E50" s="15">
        <f t="shared" ref="E50:BH50" si="23">-$C$26</f>
        <v>-200</v>
      </c>
      <c r="F50" s="15">
        <f t="shared" si="23"/>
        <v>-200</v>
      </c>
      <c r="G50" s="15">
        <f t="shared" si="23"/>
        <v>-200</v>
      </c>
      <c r="H50" s="15">
        <f t="shared" si="23"/>
        <v>-200</v>
      </c>
      <c r="I50" s="15">
        <f t="shared" si="23"/>
        <v>-200</v>
      </c>
      <c r="J50" s="15">
        <f t="shared" si="23"/>
        <v>-200</v>
      </c>
      <c r="K50" s="15">
        <f t="shared" si="23"/>
        <v>-200</v>
      </c>
      <c r="L50" s="15">
        <f t="shared" si="23"/>
        <v>-200</v>
      </c>
      <c r="M50" s="15">
        <f t="shared" si="23"/>
        <v>-200</v>
      </c>
      <c r="N50" s="15">
        <f t="shared" si="23"/>
        <v>-200</v>
      </c>
      <c r="O50" s="15">
        <f t="shared" si="23"/>
        <v>-200</v>
      </c>
      <c r="P50" s="15">
        <f t="shared" si="23"/>
        <v>-200</v>
      </c>
      <c r="Q50" s="15">
        <f t="shared" si="23"/>
        <v>-200</v>
      </c>
      <c r="R50" s="15">
        <f t="shared" si="23"/>
        <v>-200</v>
      </c>
      <c r="S50" s="15">
        <f t="shared" si="23"/>
        <v>-200</v>
      </c>
      <c r="T50" s="15">
        <f t="shared" si="23"/>
        <v>-200</v>
      </c>
      <c r="U50" s="15">
        <f t="shared" si="23"/>
        <v>-200</v>
      </c>
      <c r="V50" s="15">
        <f t="shared" si="23"/>
        <v>-200</v>
      </c>
      <c r="W50" s="15">
        <f t="shared" si="23"/>
        <v>-200</v>
      </c>
      <c r="X50" s="15">
        <f t="shared" si="23"/>
        <v>-200</v>
      </c>
      <c r="Y50" s="15">
        <f t="shared" si="23"/>
        <v>-200</v>
      </c>
      <c r="Z50" s="15">
        <f t="shared" si="23"/>
        <v>-200</v>
      </c>
      <c r="AA50" s="15">
        <f t="shared" si="23"/>
        <v>-200</v>
      </c>
      <c r="AB50" s="15">
        <f t="shared" si="23"/>
        <v>-200</v>
      </c>
      <c r="AC50" s="15">
        <f t="shared" si="23"/>
        <v>-200</v>
      </c>
      <c r="AD50" s="15">
        <f t="shared" si="23"/>
        <v>-200</v>
      </c>
      <c r="AE50" s="15">
        <f t="shared" si="23"/>
        <v>-200</v>
      </c>
      <c r="AF50" s="15">
        <f t="shared" si="23"/>
        <v>-200</v>
      </c>
      <c r="AG50" s="15">
        <f t="shared" si="23"/>
        <v>-200</v>
      </c>
      <c r="AH50" s="15">
        <f t="shared" si="23"/>
        <v>-200</v>
      </c>
      <c r="AI50" s="15">
        <f t="shared" si="23"/>
        <v>-200</v>
      </c>
      <c r="AJ50" s="15">
        <f t="shared" si="23"/>
        <v>-200</v>
      </c>
      <c r="AK50" s="15">
        <f t="shared" si="23"/>
        <v>-200</v>
      </c>
      <c r="AL50" s="15">
        <f t="shared" si="23"/>
        <v>-200</v>
      </c>
      <c r="AM50" s="15">
        <f t="shared" si="23"/>
        <v>-200</v>
      </c>
      <c r="AN50" s="15">
        <f t="shared" si="23"/>
        <v>-200</v>
      </c>
      <c r="AO50" s="15">
        <f t="shared" si="23"/>
        <v>-200</v>
      </c>
      <c r="AP50" s="15">
        <f t="shared" si="23"/>
        <v>-200</v>
      </c>
      <c r="AQ50" s="15">
        <f t="shared" si="23"/>
        <v>-200</v>
      </c>
      <c r="AR50" s="15">
        <f t="shared" si="23"/>
        <v>-200</v>
      </c>
      <c r="AS50" s="15">
        <f t="shared" si="23"/>
        <v>-200</v>
      </c>
      <c r="AT50" s="15">
        <f t="shared" si="23"/>
        <v>-200</v>
      </c>
      <c r="AU50" s="15">
        <f t="shared" si="23"/>
        <v>-200</v>
      </c>
      <c r="AV50" s="15">
        <f t="shared" si="23"/>
        <v>-200</v>
      </c>
      <c r="AW50" s="15">
        <f t="shared" si="23"/>
        <v>-200</v>
      </c>
      <c r="AX50" s="15">
        <f t="shared" si="23"/>
        <v>-200</v>
      </c>
      <c r="AY50" s="15">
        <f t="shared" si="23"/>
        <v>-200</v>
      </c>
      <c r="AZ50" s="15">
        <f t="shared" si="23"/>
        <v>-200</v>
      </c>
      <c r="BA50" s="15">
        <f t="shared" si="23"/>
        <v>-200</v>
      </c>
      <c r="BB50" s="15">
        <f t="shared" si="23"/>
        <v>-200</v>
      </c>
      <c r="BC50" s="15">
        <f t="shared" si="23"/>
        <v>-200</v>
      </c>
      <c r="BD50" s="15">
        <f t="shared" si="23"/>
        <v>-200</v>
      </c>
      <c r="BE50" s="15">
        <f t="shared" si="23"/>
        <v>-200</v>
      </c>
      <c r="BF50" s="15">
        <f t="shared" si="23"/>
        <v>-200</v>
      </c>
      <c r="BG50" s="15">
        <f t="shared" si="23"/>
        <v>-200</v>
      </c>
      <c r="BH50" s="15">
        <f t="shared" si="23"/>
        <v>-200</v>
      </c>
      <c r="BJ50" s="15">
        <f>SUMIFS($D50:$BH50,$D$31:$BH$31,BJ$29)</f>
        <v>-1800</v>
      </c>
      <c r="BK50" s="15">
        <f t="shared" si="19"/>
        <v>-2400</v>
      </c>
      <c r="BL50" s="15">
        <f t="shared" si="19"/>
        <v>-2400</v>
      </c>
      <c r="BM50" s="15">
        <f t="shared" si="19"/>
        <v>-2400</v>
      </c>
      <c r="BN50" s="15">
        <f t="shared" si="19"/>
        <v>-2400</v>
      </c>
    </row>
    <row r="52" spans="2:66" ht="15" customHeight="1" x14ac:dyDescent="0.45">
      <c r="B52" s="4" t="s">
        <v>41</v>
      </c>
      <c r="C52" s="4"/>
      <c r="D52" s="19">
        <f>SUM(D44:D51)</f>
        <v>-5925</v>
      </c>
      <c r="E52" s="19">
        <f t="shared" ref="E52:BH52" si="24">SUM(E44:E51)</f>
        <v>-5485</v>
      </c>
      <c r="F52" s="19">
        <f t="shared" si="24"/>
        <v>-5045</v>
      </c>
      <c r="G52" s="19">
        <f t="shared" si="24"/>
        <v>-4605</v>
      </c>
      <c r="H52" s="19">
        <f t="shared" si="24"/>
        <v>-4165</v>
      </c>
      <c r="I52" s="19">
        <f t="shared" si="24"/>
        <v>-3725</v>
      </c>
      <c r="J52" s="19">
        <f t="shared" si="24"/>
        <v>-3285</v>
      </c>
      <c r="K52" s="19">
        <f t="shared" si="24"/>
        <v>-2845</v>
      </c>
      <c r="L52" s="19">
        <f t="shared" si="24"/>
        <v>-2405</v>
      </c>
      <c r="M52" s="19">
        <f t="shared" si="24"/>
        <v>-1965</v>
      </c>
      <c r="N52" s="19">
        <f t="shared" si="24"/>
        <v>-1525</v>
      </c>
      <c r="O52" s="19">
        <f t="shared" si="24"/>
        <v>-1085</v>
      </c>
      <c r="P52" s="19">
        <f t="shared" si="24"/>
        <v>-645</v>
      </c>
      <c r="Q52" s="19">
        <f t="shared" si="24"/>
        <v>-205</v>
      </c>
      <c r="R52" s="19">
        <f t="shared" si="24"/>
        <v>235</v>
      </c>
      <c r="S52" s="19">
        <f t="shared" si="24"/>
        <v>675</v>
      </c>
      <c r="T52" s="19">
        <f t="shared" si="24"/>
        <v>1115</v>
      </c>
      <c r="U52" s="19">
        <f t="shared" si="24"/>
        <v>1555</v>
      </c>
      <c r="V52" s="19">
        <f t="shared" si="24"/>
        <v>1995</v>
      </c>
      <c r="W52" s="19">
        <f t="shared" si="24"/>
        <v>2435</v>
      </c>
      <c r="X52" s="19">
        <f t="shared" si="24"/>
        <v>2875</v>
      </c>
      <c r="Y52" s="19">
        <f t="shared" si="24"/>
        <v>3315</v>
      </c>
      <c r="Z52" s="19">
        <f t="shared" si="24"/>
        <v>3755</v>
      </c>
      <c r="AA52" s="19">
        <f t="shared" si="24"/>
        <v>4195</v>
      </c>
      <c r="AB52" s="19">
        <f t="shared" si="24"/>
        <v>4635</v>
      </c>
      <c r="AC52" s="19">
        <f t="shared" si="24"/>
        <v>5075</v>
      </c>
      <c r="AD52" s="19">
        <f t="shared" si="24"/>
        <v>5515</v>
      </c>
      <c r="AE52" s="19">
        <f t="shared" si="24"/>
        <v>5955</v>
      </c>
      <c r="AF52" s="19">
        <f t="shared" si="24"/>
        <v>6395</v>
      </c>
      <c r="AG52" s="19">
        <f t="shared" si="24"/>
        <v>6835</v>
      </c>
      <c r="AH52" s="19">
        <f t="shared" si="24"/>
        <v>7275</v>
      </c>
      <c r="AI52" s="19">
        <f t="shared" si="24"/>
        <v>7715</v>
      </c>
      <c r="AJ52" s="19">
        <f t="shared" si="24"/>
        <v>8155</v>
      </c>
      <c r="AK52" s="19">
        <f t="shared" si="24"/>
        <v>8595</v>
      </c>
      <c r="AL52" s="19">
        <f t="shared" si="24"/>
        <v>9035</v>
      </c>
      <c r="AM52" s="19">
        <f t="shared" si="24"/>
        <v>9475</v>
      </c>
      <c r="AN52" s="19">
        <f t="shared" si="24"/>
        <v>9915</v>
      </c>
      <c r="AO52" s="19">
        <f t="shared" si="24"/>
        <v>10355</v>
      </c>
      <c r="AP52" s="19">
        <f t="shared" si="24"/>
        <v>10795</v>
      </c>
      <c r="AQ52" s="19">
        <f t="shared" si="24"/>
        <v>11235</v>
      </c>
      <c r="AR52" s="19">
        <f t="shared" si="24"/>
        <v>11675</v>
      </c>
      <c r="AS52" s="19">
        <f t="shared" si="24"/>
        <v>12115</v>
      </c>
      <c r="AT52" s="19">
        <f t="shared" si="24"/>
        <v>12555</v>
      </c>
      <c r="AU52" s="19">
        <f t="shared" si="24"/>
        <v>12995</v>
      </c>
      <c r="AV52" s="19">
        <f t="shared" si="24"/>
        <v>13435</v>
      </c>
      <c r="AW52" s="19">
        <f t="shared" si="24"/>
        <v>13875</v>
      </c>
      <c r="AX52" s="19">
        <f t="shared" si="24"/>
        <v>14315</v>
      </c>
      <c r="AY52" s="19">
        <f t="shared" si="24"/>
        <v>14755</v>
      </c>
      <c r="AZ52" s="19">
        <f t="shared" si="24"/>
        <v>15195</v>
      </c>
      <c r="BA52" s="19">
        <f t="shared" si="24"/>
        <v>15635</v>
      </c>
      <c r="BB52" s="19">
        <f t="shared" si="24"/>
        <v>16075</v>
      </c>
      <c r="BC52" s="19">
        <f t="shared" si="24"/>
        <v>16515</v>
      </c>
      <c r="BD52" s="19">
        <f t="shared" si="24"/>
        <v>16955</v>
      </c>
      <c r="BE52" s="19">
        <f t="shared" si="24"/>
        <v>17395</v>
      </c>
      <c r="BF52" s="19">
        <f t="shared" si="24"/>
        <v>17835</v>
      </c>
      <c r="BG52" s="19">
        <f t="shared" si="24"/>
        <v>18275</v>
      </c>
      <c r="BH52" s="19">
        <f t="shared" si="24"/>
        <v>18715</v>
      </c>
      <c r="BJ52" s="19">
        <f t="shared" ref="BJ52:BN52" si="25">SUM(BJ44:BJ51)</f>
        <v>-37485</v>
      </c>
      <c r="BK52" s="19">
        <f t="shared" si="25"/>
        <v>5460</v>
      </c>
      <c r="BL52" s="19">
        <f t="shared" si="25"/>
        <v>68820</v>
      </c>
      <c r="BM52" s="19">
        <f t="shared" si="25"/>
        <v>132180</v>
      </c>
      <c r="BN52" s="19">
        <f t="shared" si="25"/>
        <v>195540</v>
      </c>
    </row>
    <row r="54" spans="2:66" ht="15" customHeight="1" x14ac:dyDescent="0.45">
      <c r="B54" s="13" t="s">
        <v>31</v>
      </c>
      <c r="C54" s="13"/>
      <c r="D54" s="14">
        <f>D$29</f>
        <v>45017</v>
      </c>
      <c r="E54" s="14">
        <f t="shared" ref="E54:BJ78" si="26">E$29</f>
        <v>45047</v>
      </c>
      <c r="F54" s="14">
        <f t="shared" si="26"/>
        <v>45078</v>
      </c>
      <c r="G54" s="14">
        <f t="shared" si="26"/>
        <v>45108</v>
      </c>
      <c r="H54" s="14">
        <f t="shared" si="26"/>
        <v>45139</v>
      </c>
      <c r="I54" s="14">
        <f t="shared" si="26"/>
        <v>45170</v>
      </c>
      <c r="J54" s="14">
        <f t="shared" si="26"/>
        <v>45200</v>
      </c>
      <c r="K54" s="14">
        <f t="shared" si="26"/>
        <v>45231</v>
      </c>
      <c r="L54" s="14">
        <f t="shared" si="26"/>
        <v>45261</v>
      </c>
      <c r="M54" s="14">
        <f t="shared" si="26"/>
        <v>45292</v>
      </c>
      <c r="N54" s="14">
        <f t="shared" si="26"/>
        <v>45323</v>
      </c>
      <c r="O54" s="14">
        <f t="shared" si="26"/>
        <v>45352</v>
      </c>
      <c r="P54" s="14">
        <f t="shared" si="26"/>
        <v>45383</v>
      </c>
      <c r="Q54" s="14">
        <f t="shared" si="26"/>
        <v>45413</v>
      </c>
      <c r="R54" s="14">
        <f t="shared" si="26"/>
        <v>45444</v>
      </c>
      <c r="S54" s="14">
        <f t="shared" si="26"/>
        <v>45474</v>
      </c>
      <c r="T54" s="14">
        <f t="shared" si="26"/>
        <v>45505</v>
      </c>
      <c r="U54" s="14">
        <f t="shared" si="26"/>
        <v>45536</v>
      </c>
      <c r="V54" s="14">
        <f t="shared" si="26"/>
        <v>45566</v>
      </c>
      <c r="W54" s="14">
        <f t="shared" si="26"/>
        <v>45597</v>
      </c>
      <c r="X54" s="14">
        <f t="shared" si="26"/>
        <v>45627</v>
      </c>
      <c r="Y54" s="14">
        <f t="shared" si="26"/>
        <v>45658</v>
      </c>
      <c r="Z54" s="14">
        <f t="shared" si="26"/>
        <v>45689</v>
      </c>
      <c r="AA54" s="14">
        <f t="shared" si="26"/>
        <v>45717</v>
      </c>
      <c r="AB54" s="14">
        <f t="shared" si="26"/>
        <v>45748</v>
      </c>
      <c r="AC54" s="14">
        <f t="shared" si="26"/>
        <v>45778</v>
      </c>
      <c r="AD54" s="14">
        <f t="shared" si="26"/>
        <v>45809</v>
      </c>
      <c r="AE54" s="14">
        <f t="shared" si="26"/>
        <v>45839</v>
      </c>
      <c r="AF54" s="14">
        <f t="shared" si="26"/>
        <v>45870</v>
      </c>
      <c r="AG54" s="14">
        <f t="shared" si="26"/>
        <v>45901</v>
      </c>
      <c r="AH54" s="14">
        <f t="shared" si="26"/>
        <v>45931</v>
      </c>
      <c r="AI54" s="14">
        <f t="shared" si="26"/>
        <v>45962</v>
      </c>
      <c r="AJ54" s="14">
        <f t="shared" si="26"/>
        <v>45992</v>
      </c>
      <c r="AK54" s="14">
        <f t="shared" si="26"/>
        <v>46023</v>
      </c>
      <c r="AL54" s="14">
        <f t="shared" si="26"/>
        <v>46054</v>
      </c>
      <c r="AM54" s="14">
        <f t="shared" si="26"/>
        <v>46082</v>
      </c>
      <c r="AN54" s="14">
        <f t="shared" si="26"/>
        <v>46113</v>
      </c>
      <c r="AO54" s="14">
        <f t="shared" si="26"/>
        <v>46143</v>
      </c>
      <c r="AP54" s="14">
        <f t="shared" si="26"/>
        <v>46174</v>
      </c>
      <c r="AQ54" s="14">
        <f t="shared" si="26"/>
        <v>46204</v>
      </c>
      <c r="AR54" s="14">
        <f t="shared" si="26"/>
        <v>46235</v>
      </c>
      <c r="AS54" s="14">
        <f t="shared" si="26"/>
        <v>46266</v>
      </c>
      <c r="AT54" s="14">
        <f t="shared" si="26"/>
        <v>46296</v>
      </c>
      <c r="AU54" s="14">
        <f t="shared" si="26"/>
        <v>46327</v>
      </c>
      <c r="AV54" s="14">
        <f t="shared" si="26"/>
        <v>46357</v>
      </c>
      <c r="AW54" s="14">
        <f t="shared" si="26"/>
        <v>46388</v>
      </c>
      <c r="AX54" s="14">
        <f t="shared" si="26"/>
        <v>46419</v>
      </c>
      <c r="AY54" s="14">
        <f t="shared" si="26"/>
        <v>46447</v>
      </c>
      <c r="AZ54" s="14">
        <f t="shared" si="26"/>
        <v>46478</v>
      </c>
      <c r="BA54" s="14">
        <f t="shared" si="26"/>
        <v>46508</v>
      </c>
      <c r="BB54" s="14">
        <f t="shared" si="26"/>
        <v>46539</v>
      </c>
      <c r="BC54" s="14">
        <f t="shared" si="26"/>
        <v>46569</v>
      </c>
      <c r="BD54" s="14">
        <f t="shared" si="26"/>
        <v>46600</v>
      </c>
      <c r="BE54" s="14">
        <f t="shared" si="26"/>
        <v>46631</v>
      </c>
      <c r="BF54" s="14">
        <f t="shared" si="26"/>
        <v>46661</v>
      </c>
      <c r="BG54" s="14">
        <f t="shared" si="26"/>
        <v>46692</v>
      </c>
      <c r="BH54" s="14">
        <f t="shared" si="26"/>
        <v>46722</v>
      </c>
      <c r="BJ54" s="13">
        <f t="shared" si="26"/>
        <v>2023</v>
      </c>
      <c r="BK54" s="13">
        <f t="shared" ref="BJ54:BN78" si="27">BK$29</f>
        <v>2024</v>
      </c>
      <c r="BL54" s="13">
        <f t="shared" si="27"/>
        <v>2025</v>
      </c>
      <c r="BM54" s="13">
        <f t="shared" si="27"/>
        <v>2026</v>
      </c>
      <c r="BN54" s="13">
        <f t="shared" si="27"/>
        <v>2027</v>
      </c>
    </row>
    <row r="56" spans="2:66" ht="15" customHeight="1" x14ac:dyDescent="0.45">
      <c r="B56" s="2" t="s">
        <v>42</v>
      </c>
      <c r="D56" s="23">
        <v>0</v>
      </c>
      <c r="E56" s="23">
        <v>0</v>
      </c>
      <c r="F56" s="15">
        <f>D39*(1+$C$27)</f>
        <v>600</v>
      </c>
      <c r="G56" s="15">
        <f t="shared" ref="G56:BH56" si="28">E39*(1+$C$27)</f>
        <v>1200</v>
      </c>
      <c r="H56" s="15">
        <f t="shared" si="28"/>
        <v>1800</v>
      </c>
      <c r="I56" s="15">
        <f t="shared" si="28"/>
        <v>2400</v>
      </c>
      <c r="J56" s="15">
        <f t="shared" si="28"/>
        <v>3000</v>
      </c>
      <c r="K56" s="15">
        <f t="shared" si="28"/>
        <v>3600</v>
      </c>
      <c r="L56" s="15">
        <f t="shared" si="28"/>
        <v>4200</v>
      </c>
      <c r="M56" s="15">
        <f t="shared" si="28"/>
        <v>4800</v>
      </c>
      <c r="N56" s="15">
        <f t="shared" si="28"/>
        <v>5400</v>
      </c>
      <c r="O56" s="15">
        <f t="shared" si="28"/>
        <v>6000</v>
      </c>
      <c r="P56" s="15">
        <f t="shared" si="28"/>
        <v>6600</v>
      </c>
      <c r="Q56" s="15">
        <f t="shared" si="28"/>
        <v>7200</v>
      </c>
      <c r="R56" s="15">
        <f t="shared" si="28"/>
        <v>7800</v>
      </c>
      <c r="S56" s="15">
        <f t="shared" si="28"/>
        <v>8400</v>
      </c>
      <c r="T56" s="15">
        <f t="shared" si="28"/>
        <v>9000</v>
      </c>
      <c r="U56" s="15">
        <f t="shared" si="28"/>
        <v>9600</v>
      </c>
      <c r="V56" s="15">
        <f t="shared" si="28"/>
        <v>10200</v>
      </c>
      <c r="W56" s="15">
        <f t="shared" si="28"/>
        <v>10800</v>
      </c>
      <c r="X56" s="15">
        <f t="shared" si="28"/>
        <v>11400</v>
      </c>
      <c r="Y56" s="15">
        <f t="shared" si="28"/>
        <v>12000</v>
      </c>
      <c r="Z56" s="15">
        <f t="shared" si="28"/>
        <v>12600</v>
      </c>
      <c r="AA56" s="15">
        <f t="shared" si="28"/>
        <v>13200</v>
      </c>
      <c r="AB56" s="15">
        <f t="shared" si="28"/>
        <v>13800</v>
      </c>
      <c r="AC56" s="15">
        <f t="shared" si="28"/>
        <v>14400</v>
      </c>
      <c r="AD56" s="15">
        <f t="shared" si="28"/>
        <v>15000</v>
      </c>
      <c r="AE56" s="15">
        <f t="shared" si="28"/>
        <v>15600</v>
      </c>
      <c r="AF56" s="15">
        <f t="shared" si="28"/>
        <v>16200</v>
      </c>
      <c r="AG56" s="15">
        <f t="shared" si="28"/>
        <v>16800</v>
      </c>
      <c r="AH56" s="15">
        <f t="shared" si="28"/>
        <v>17400</v>
      </c>
      <c r="AI56" s="15">
        <f t="shared" si="28"/>
        <v>18000</v>
      </c>
      <c r="AJ56" s="15">
        <f t="shared" si="28"/>
        <v>18600</v>
      </c>
      <c r="AK56" s="15">
        <f t="shared" si="28"/>
        <v>19200</v>
      </c>
      <c r="AL56" s="15">
        <f t="shared" si="28"/>
        <v>19800</v>
      </c>
      <c r="AM56" s="15">
        <f t="shared" si="28"/>
        <v>20400</v>
      </c>
      <c r="AN56" s="15">
        <f t="shared" si="28"/>
        <v>21000</v>
      </c>
      <c r="AO56" s="15">
        <f t="shared" si="28"/>
        <v>21600</v>
      </c>
      <c r="AP56" s="15">
        <f t="shared" si="28"/>
        <v>22200</v>
      </c>
      <c r="AQ56" s="15">
        <f t="shared" si="28"/>
        <v>22800</v>
      </c>
      <c r="AR56" s="15">
        <f t="shared" si="28"/>
        <v>23400</v>
      </c>
      <c r="AS56" s="15">
        <f t="shared" si="28"/>
        <v>24000</v>
      </c>
      <c r="AT56" s="15">
        <f t="shared" si="28"/>
        <v>24600</v>
      </c>
      <c r="AU56" s="15">
        <f t="shared" si="28"/>
        <v>25200</v>
      </c>
      <c r="AV56" s="15">
        <f t="shared" si="28"/>
        <v>25800</v>
      </c>
      <c r="AW56" s="15">
        <f t="shared" si="28"/>
        <v>26400</v>
      </c>
      <c r="AX56" s="15">
        <f t="shared" si="28"/>
        <v>27000</v>
      </c>
      <c r="AY56" s="15">
        <f t="shared" si="28"/>
        <v>27600</v>
      </c>
      <c r="AZ56" s="15">
        <f t="shared" si="28"/>
        <v>28200</v>
      </c>
      <c r="BA56" s="15">
        <f t="shared" si="28"/>
        <v>28800</v>
      </c>
      <c r="BB56" s="15">
        <f t="shared" si="28"/>
        <v>29400</v>
      </c>
      <c r="BC56" s="15">
        <f t="shared" si="28"/>
        <v>30000</v>
      </c>
      <c r="BD56" s="15">
        <f t="shared" si="28"/>
        <v>30600</v>
      </c>
      <c r="BE56" s="15">
        <f t="shared" si="28"/>
        <v>31200</v>
      </c>
      <c r="BF56" s="15">
        <f t="shared" si="28"/>
        <v>31800</v>
      </c>
      <c r="BG56" s="15">
        <f t="shared" si="28"/>
        <v>32400</v>
      </c>
      <c r="BH56" s="15">
        <f t="shared" si="28"/>
        <v>33000</v>
      </c>
      <c r="BJ56" s="15">
        <f t="shared" ref="BJ56:BN65" si="29">SUMIFS($D56:$BH56,$D$31:$BH$31,BJ$29)</f>
        <v>16800</v>
      </c>
      <c r="BK56" s="15">
        <f t="shared" si="29"/>
        <v>97200</v>
      </c>
      <c r="BL56" s="15">
        <f t="shared" si="29"/>
        <v>183600</v>
      </c>
      <c r="BM56" s="15">
        <f t="shared" si="29"/>
        <v>270000</v>
      </c>
      <c r="BN56" s="15">
        <f t="shared" si="29"/>
        <v>356400</v>
      </c>
    </row>
    <row r="57" spans="2:66" ht="15" customHeight="1" x14ac:dyDescent="0.45">
      <c r="B57" s="2" t="s">
        <v>44</v>
      </c>
      <c r="D57" s="15">
        <f>D40*(1+$C$27)</f>
        <v>-12</v>
      </c>
      <c r="E57" s="15">
        <f>E40*(1+$C$27)</f>
        <v>-24</v>
      </c>
      <c r="F57" s="15">
        <f t="shared" ref="F57:BH57" si="30">F40*(1+$C$27)</f>
        <v>-36</v>
      </c>
      <c r="G57" s="15">
        <f t="shared" si="30"/>
        <v>-48</v>
      </c>
      <c r="H57" s="15">
        <f t="shared" si="30"/>
        <v>-60</v>
      </c>
      <c r="I57" s="15">
        <f t="shared" si="30"/>
        <v>-72</v>
      </c>
      <c r="J57" s="15">
        <f t="shared" si="30"/>
        <v>-84</v>
      </c>
      <c r="K57" s="15">
        <f t="shared" si="30"/>
        <v>-96</v>
      </c>
      <c r="L57" s="15">
        <f t="shared" si="30"/>
        <v>-108</v>
      </c>
      <c r="M57" s="15">
        <f t="shared" si="30"/>
        <v>-120</v>
      </c>
      <c r="N57" s="15">
        <f t="shared" si="30"/>
        <v>-132</v>
      </c>
      <c r="O57" s="15">
        <f t="shared" si="30"/>
        <v>-144</v>
      </c>
      <c r="P57" s="15">
        <f t="shared" si="30"/>
        <v>-156</v>
      </c>
      <c r="Q57" s="15">
        <f t="shared" si="30"/>
        <v>-168</v>
      </c>
      <c r="R57" s="15">
        <f t="shared" si="30"/>
        <v>-180</v>
      </c>
      <c r="S57" s="15">
        <f t="shared" si="30"/>
        <v>-192</v>
      </c>
      <c r="T57" s="15">
        <f t="shared" si="30"/>
        <v>-204</v>
      </c>
      <c r="U57" s="15">
        <f t="shared" si="30"/>
        <v>-216</v>
      </c>
      <c r="V57" s="15">
        <f t="shared" si="30"/>
        <v>-228</v>
      </c>
      <c r="W57" s="15">
        <f t="shared" si="30"/>
        <v>-240</v>
      </c>
      <c r="X57" s="15">
        <f t="shared" si="30"/>
        <v>-252</v>
      </c>
      <c r="Y57" s="15">
        <f t="shared" si="30"/>
        <v>-264</v>
      </c>
      <c r="Z57" s="15">
        <f t="shared" si="30"/>
        <v>-276</v>
      </c>
      <c r="AA57" s="15">
        <f t="shared" si="30"/>
        <v>-288</v>
      </c>
      <c r="AB57" s="15">
        <f t="shared" si="30"/>
        <v>-300</v>
      </c>
      <c r="AC57" s="15">
        <f t="shared" si="30"/>
        <v>-312</v>
      </c>
      <c r="AD57" s="15">
        <f t="shared" si="30"/>
        <v>-324</v>
      </c>
      <c r="AE57" s="15">
        <f t="shared" si="30"/>
        <v>-336</v>
      </c>
      <c r="AF57" s="15">
        <f t="shared" si="30"/>
        <v>-348</v>
      </c>
      <c r="AG57" s="15">
        <f t="shared" si="30"/>
        <v>-360</v>
      </c>
      <c r="AH57" s="15">
        <f t="shared" si="30"/>
        <v>-372</v>
      </c>
      <c r="AI57" s="15">
        <f t="shared" si="30"/>
        <v>-384</v>
      </c>
      <c r="AJ57" s="15">
        <f t="shared" si="30"/>
        <v>-396</v>
      </c>
      <c r="AK57" s="15">
        <f t="shared" si="30"/>
        <v>-408</v>
      </c>
      <c r="AL57" s="15">
        <f t="shared" si="30"/>
        <v>-420</v>
      </c>
      <c r="AM57" s="15">
        <f t="shared" si="30"/>
        <v>-432</v>
      </c>
      <c r="AN57" s="15">
        <f t="shared" si="30"/>
        <v>-444</v>
      </c>
      <c r="AO57" s="15">
        <f t="shared" si="30"/>
        <v>-456</v>
      </c>
      <c r="AP57" s="15">
        <f t="shared" si="30"/>
        <v>-468</v>
      </c>
      <c r="AQ57" s="15">
        <f t="shared" si="30"/>
        <v>-480</v>
      </c>
      <c r="AR57" s="15">
        <f t="shared" si="30"/>
        <v>-492</v>
      </c>
      <c r="AS57" s="15">
        <f t="shared" si="30"/>
        <v>-504</v>
      </c>
      <c r="AT57" s="15">
        <f t="shared" si="30"/>
        <v>-516</v>
      </c>
      <c r="AU57" s="15">
        <f t="shared" si="30"/>
        <v>-528</v>
      </c>
      <c r="AV57" s="15">
        <f t="shared" si="30"/>
        <v>-540</v>
      </c>
      <c r="AW57" s="15">
        <f t="shared" si="30"/>
        <v>-552</v>
      </c>
      <c r="AX57" s="15">
        <f t="shared" si="30"/>
        <v>-564</v>
      </c>
      <c r="AY57" s="15">
        <f t="shared" si="30"/>
        <v>-576</v>
      </c>
      <c r="AZ57" s="15">
        <f t="shared" si="30"/>
        <v>-588</v>
      </c>
      <c r="BA57" s="15">
        <f t="shared" si="30"/>
        <v>-600</v>
      </c>
      <c r="BB57" s="15">
        <f t="shared" si="30"/>
        <v>-612</v>
      </c>
      <c r="BC57" s="15">
        <f t="shared" si="30"/>
        <v>-624</v>
      </c>
      <c r="BD57" s="15">
        <f t="shared" si="30"/>
        <v>-636</v>
      </c>
      <c r="BE57" s="15">
        <f t="shared" si="30"/>
        <v>-648</v>
      </c>
      <c r="BF57" s="15">
        <f t="shared" si="30"/>
        <v>-660</v>
      </c>
      <c r="BG57" s="15">
        <f t="shared" si="30"/>
        <v>-672</v>
      </c>
      <c r="BH57" s="15">
        <f t="shared" si="30"/>
        <v>-684</v>
      </c>
      <c r="BJ57" s="15">
        <f t="shared" si="29"/>
        <v>-540</v>
      </c>
      <c r="BK57" s="15">
        <f t="shared" si="29"/>
        <v>-2232</v>
      </c>
      <c r="BL57" s="15">
        <f t="shared" si="29"/>
        <v>-3960</v>
      </c>
      <c r="BM57" s="15">
        <f t="shared" si="29"/>
        <v>-5688</v>
      </c>
      <c r="BN57" s="15">
        <f t="shared" si="29"/>
        <v>-7416</v>
      </c>
    </row>
    <row r="58" spans="2:66" ht="15" customHeight="1" x14ac:dyDescent="0.45">
      <c r="B58" s="2" t="s">
        <v>43</v>
      </c>
      <c r="D58" s="15">
        <f>D41*(1+$C$27)</f>
        <v>-360</v>
      </c>
      <c r="E58" s="15">
        <f t="shared" ref="E58:BH58" si="31">E41*(1+$C$27)</f>
        <v>0</v>
      </c>
      <c r="F58" s="15">
        <f t="shared" si="31"/>
        <v>0</v>
      </c>
      <c r="G58" s="15">
        <f t="shared" si="31"/>
        <v>-900</v>
      </c>
      <c r="H58" s="15">
        <f t="shared" si="31"/>
        <v>0</v>
      </c>
      <c r="I58" s="15">
        <f t="shared" si="31"/>
        <v>0</v>
      </c>
      <c r="J58" s="15">
        <f t="shared" si="31"/>
        <v>-1440</v>
      </c>
      <c r="K58" s="15">
        <f t="shared" si="31"/>
        <v>0</v>
      </c>
      <c r="L58" s="15">
        <f t="shared" si="31"/>
        <v>0</v>
      </c>
      <c r="M58" s="15">
        <f t="shared" si="31"/>
        <v>-1980</v>
      </c>
      <c r="N58" s="15">
        <f t="shared" si="31"/>
        <v>0</v>
      </c>
      <c r="O58" s="15">
        <f t="shared" si="31"/>
        <v>0</v>
      </c>
      <c r="P58" s="15">
        <f t="shared" si="31"/>
        <v>-2520</v>
      </c>
      <c r="Q58" s="15">
        <f t="shared" si="31"/>
        <v>0</v>
      </c>
      <c r="R58" s="15">
        <f t="shared" si="31"/>
        <v>0</v>
      </c>
      <c r="S58" s="15">
        <f t="shared" si="31"/>
        <v>-3060</v>
      </c>
      <c r="T58" s="15">
        <f t="shared" si="31"/>
        <v>0</v>
      </c>
      <c r="U58" s="15">
        <f t="shared" si="31"/>
        <v>0</v>
      </c>
      <c r="V58" s="15">
        <f t="shared" si="31"/>
        <v>-3600</v>
      </c>
      <c r="W58" s="15">
        <f t="shared" si="31"/>
        <v>0</v>
      </c>
      <c r="X58" s="15">
        <f t="shared" si="31"/>
        <v>0</v>
      </c>
      <c r="Y58" s="15">
        <f t="shared" si="31"/>
        <v>-4140</v>
      </c>
      <c r="Z58" s="15">
        <f t="shared" si="31"/>
        <v>0</v>
      </c>
      <c r="AA58" s="15">
        <f t="shared" si="31"/>
        <v>0</v>
      </c>
      <c r="AB58" s="15">
        <f t="shared" si="31"/>
        <v>-4680</v>
      </c>
      <c r="AC58" s="15">
        <f t="shared" si="31"/>
        <v>0</v>
      </c>
      <c r="AD58" s="15">
        <f t="shared" si="31"/>
        <v>0</v>
      </c>
      <c r="AE58" s="15">
        <f t="shared" si="31"/>
        <v>-5220</v>
      </c>
      <c r="AF58" s="15">
        <f t="shared" si="31"/>
        <v>0</v>
      </c>
      <c r="AG58" s="15">
        <f t="shared" si="31"/>
        <v>0</v>
      </c>
      <c r="AH58" s="15">
        <f t="shared" si="31"/>
        <v>-5760</v>
      </c>
      <c r="AI58" s="15">
        <f t="shared" si="31"/>
        <v>0</v>
      </c>
      <c r="AJ58" s="15">
        <f t="shared" si="31"/>
        <v>0</v>
      </c>
      <c r="AK58" s="15">
        <f t="shared" si="31"/>
        <v>-6300</v>
      </c>
      <c r="AL58" s="15">
        <f t="shared" si="31"/>
        <v>0</v>
      </c>
      <c r="AM58" s="15">
        <f t="shared" si="31"/>
        <v>0</v>
      </c>
      <c r="AN58" s="15">
        <f t="shared" si="31"/>
        <v>-6840</v>
      </c>
      <c r="AO58" s="15">
        <f t="shared" si="31"/>
        <v>0</v>
      </c>
      <c r="AP58" s="15">
        <f t="shared" si="31"/>
        <v>0</v>
      </c>
      <c r="AQ58" s="15">
        <f t="shared" si="31"/>
        <v>-7380</v>
      </c>
      <c r="AR58" s="15">
        <f t="shared" si="31"/>
        <v>0</v>
      </c>
      <c r="AS58" s="15">
        <f t="shared" si="31"/>
        <v>0</v>
      </c>
      <c r="AT58" s="15">
        <f t="shared" si="31"/>
        <v>-7920</v>
      </c>
      <c r="AU58" s="15">
        <f t="shared" si="31"/>
        <v>0</v>
      </c>
      <c r="AV58" s="15">
        <f t="shared" si="31"/>
        <v>0</v>
      </c>
      <c r="AW58" s="15">
        <f t="shared" si="31"/>
        <v>-8460</v>
      </c>
      <c r="AX58" s="15">
        <f t="shared" si="31"/>
        <v>0</v>
      </c>
      <c r="AY58" s="15">
        <f t="shared" si="31"/>
        <v>0</v>
      </c>
      <c r="AZ58" s="15">
        <f t="shared" si="31"/>
        <v>-9000</v>
      </c>
      <c r="BA58" s="15">
        <f t="shared" si="31"/>
        <v>0</v>
      </c>
      <c r="BB58" s="15">
        <f t="shared" si="31"/>
        <v>0</v>
      </c>
      <c r="BC58" s="15">
        <f t="shared" si="31"/>
        <v>-9540</v>
      </c>
      <c r="BD58" s="15">
        <f t="shared" si="31"/>
        <v>0</v>
      </c>
      <c r="BE58" s="15">
        <f t="shared" si="31"/>
        <v>0</v>
      </c>
      <c r="BF58" s="15">
        <f t="shared" si="31"/>
        <v>-10080</v>
      </c>
      <c r="BG58" s="15">
        <f t="shared" si="31"/>
        <v>0</v>
      </c>
      <c r="BH58" s="15">
        <f t="shared" si="31"/>
        <v>0</v>
      </c>
      <c r="BJ58" s="15">
        <f t="shared" si="29"/>
        <v>-2700</v>
      </c>
      <c r="BK58" s="15">
        <f t="shared" si="29"/>
        <v>-11160</v>
      </c>
      <c r="BL58" s="15">
        <f t="shared" si="29"/>
        <v>-19800</v>
      </c>
      <c r="BM58" s="15">
        <f t="shared" si="29"/>
        <v>-28440</v>
      </c>
      <c r="BN58" s="15">
        <f t="shared" si="29"/>
        <v>-37080</v>
      </c>
    </row>
    <row r="59" spans="2:66" ht="15" customHeight="1" x14ac:dyDescent="0.45">
      <c r="B59" s="2" t="s">
        <v>45</v>
      </c>
      <c r="D59" s="15">
        <f>D46*(1-$C$21)</f>
        <v>-1600</v>
      </c>
      <c r="E59" s="15">
        <f t="shared" ref="E59:BH60" si="32">E46*(1-$C$21)</f>
        <v>-1600</v>
      </c>
      <c r="F59" s="15">
        <f t="shared" si="32"/>
        <v>-1600</v>
      </c>
      <c r="G59" s="15">
        <f t="shared" si="32"/>
        <v>-1600</v>
      </c>
      <c r="H59" s="15">
        <f t="shared" si="32"/>
        <v>-1600</v>
      </c>
      <c r="I59" s="15">
        <f t="shared" si="32"/>
        <v>-1600</v>
      </c>
      <c r="J59" s="15">
        <f t="shared" si="32"/>
        <v>-1600</v>
      </c>
      <c r="K59" s="15">
        <f t="shared" si="32"/>
        <v>-1600</v>
      </c>
      <c r="L59" s="15">
        <f t="shared" si="32"/>
        <v>-1600</v>
      </c>
      <c r="M59" s="15">
        <f t="shared" si="32"/>
        <v>-1600</v>
      </c>
      <c r="N59" s="15">
        <f t="shared" si="32"/>
        <v>-1600</v>
      </c>
      <c r="O59" s="15">
        <f t="shared" si="32"/>
        <v>-1600</v>
      </c>
      <c r="P59" s="15">
        <f t="shared" si="32"/>
        <v>-1600</v>
      </c>
      <c r="Q59" s="15">
        <f t="shared" si="32"/>
        <v>-1600</v>
      </c>
      <c r="R59" s="15">
        <f t="shared" si="32"/>
        <v>-1600</v>
      </c>
      <c r="S59" s="15">
        <f t="shared" si="32"/>
        <v>-1600</v>
      </c>
      <c r="T59" s="15">
        <f t="shared" si="32"/>
        <v>-1600</v>
      </c>
      <c r="U59" s="15">
        <f t="shared" si="32"/>
        <v>-1600</v>
      </c>
      <c r="V59" s="15">
        <f t="shared" si="32"/>
        <v>-1600</v>
      </c>
      <c r="W59" s="15">
        <f t="shared" si="32"/>
        <v>-1600</v>
      </c>
      <c r="X59" s="15">
        <f t="shared" si="32"/>
        <v>-1600</v>
      </c>
      <c r="Y59" s="15">
        <f t="shared" si="32"/>
        <v>-1600</v>
      </c>
      <c r="Z59" s="15">
        <f t="shared" si="32"/>
        <v>-1600</v>
      </c>
      <c r="AA59" s="15">
        <f t="shared" si="32"/>
        <v>-1600</v>
      </c>
      <c r="AB59" s="15">
        <f t="shared" si="32"/>
        <v>-1600</v>
      </c>
      <c r="AC59" s="15">
        <f t="shared" si="32"/>
        <v>-1600</v>
      </c>
      <c r="AD59" s="15">
        <f t="shared" si="32"/>
        <v>-1600</v>
      </c>
      <c r="AE59" s="15">
        <f t="shared" si="32"/>
        <v>-1600</v>
      </c>
      <c r="AF59" s="15">
        <f t="shared" si="32"/>
        <v>-1600</v>
      </c>
      <c r="AG59" s="15">
        <f t="shared" si="32"/>
        <v>-1600</v>
      </c>
      <c r="AH59" s="15">
        <f t="shared" si="32"/>
        <v>-1600</v>
      </c>
      <c r="AI59" s="15">
        <f t="shared" si="32"/>
        <v>-1600</v>
      </c>
      <c r="AJ59" s="15">
        <f t="shared" si="32"/>
        <v>-1600</v>
      </c>
      <c r="AK59" s="15">
        <f t="shared" si="32"/>
        <v>-1600</v>
      </c>
      <c r="AL59" s="15">
        <f t="shared" si="32"/>
        <v>-1600</v>
      </c>
      <c r="AM59" s="15">
        <f t="shared" si="32"/>
        <v>-1600</v>
      </c>
      <c r="AN59" s="15">
        <f t="shared" si="32"/>
        <v>-1600</v>
      </c>
      <c r="AO59" s="15">
        <f t="shared" si="32"/>
        <v>-1600</v>
      </c>
      <c r="AP59" s="15">
        <f t="shared" si="32"/>
        <v>-1600</v>
      </c>
      <c r="AQ59" s="15">
        <f t="shared" si="32"/>
        <v>-1600</v>
      </c>
      <c r="AR59" s="15">
        <f t="shared" si="32"/>
        <v>-1600</v>
      </c>
      <c r="AS59" s="15">
        <f t="shared" si="32"/>
        <v>-1600</v>
      </c>
      <c r="AT59" s="15">
        <f t="shared" si="32"/>
        <v>-1600</v>
      </c>
      <c r="AU59" s="15">
        <f t="shared" si="32"/>
        <v>-1600</v>
      </c>
      <c r="AV59" s="15">
        <f t="shared" si="32"/>
        <v>-1600</v>
      </c>
      <c r="AW59" s="15">
        <f t="shared" si="32"/>
        <v>-1600</v>
      </c>
      <c r="AX59" s="15">
        <f t="shared" si="32"/>
        <v>-1600</v>
      </c>
      <c r="AY59" s="15">
        <f t="shared" si="32"/>
        <v>-1600</v>
      </c>
      <c r="AZ59" s="15">
        <f t="shared" si="32"/>
        <v>-1600</v>
      </c>
      <c r="BA59" s="15">
        <f t="shared" si="32"/>
        <v>-1600</v>
      </c>
      <c r="BB59" s="15">
        <f t="shared" si="32"/>
        <v>-1600</v>
      </c>
      <c r="BC59" s="15">
        <f t="shared" si="32"/>
        <v>-1600</v>
      </c>
      <c r="BD59" s="15">
        <f t="shared" si="32"/>
        <v>-1600</v>
      </c>
      <c r="BE59" s="15">
        <f t="shared" si="32"/>
        <v>-1600</v>
      </c>
      <c r="BF59" s="15">
        <f t="shared" si="32"/>
        <v>-1600</v>
      </c>
      <c r="BG59" s="15">
        <f t="shared" si="32"/>
        <v>-1600</v>
      </c>
      <c r="BH59" s="15">
        <f t="shared" si="32"/>
        <v>-1600</v>
      </c>
      <c r="BJ59" s="15">
        <f t="shared" si="29"/>
        <v>-14400</v>
      </c>
      <c r="BK59" s="15">
        <f t="shared" si="29"/>
        <v>-19200</v>
      </c>
      <c r="BL59" s="15">
        <f t="shared" si="29"/>
        <v>-19200</v>
      </c>
      <c r="BM59" s="15">
        <f t="shared" si="29"/>
        <v>-19200</v>
      </c>
      <c r="BN59" s="15">
        <f t="shared" si="29"/>
        <v>-19200</v>
      </c>
    </row>
    <row r="60" spans="2:66" ht="15" customHeight="1" x14ac:dyDescent="0.45">
      <c r="B60" s="2" t="s">
        <v>46</v>
      </c>
      <c r="D60" s="15">
        <f>D47*(1-$C$21)</f>
        <v>-1360</v>
      </c>
      <c r="E60" s="15">
        <f t="shared" si="32"/>
        <v>-1360</v>
      </c>
      <c r="F60" s="15">
        <f t="shared" si="32"/>
        <v>-1360</v>
      </c>
      <c r="G60" s="15">
        <f t="shared" si="32"/>
        <v>-1360</v>
      </c>
      <c r="H60" s="15">
        <f t="shared" si="32"/>
        <v>-1360</v>
      </c>
      <c r="I60" s="15">
        <f t="shared" si="32"/>
        <v>-1360</v>
      </c>
      <c r="J60" s="15">
        <f t="shared" si="32"/>
        <v>-1360</v>
      </c>
      <c r="K60" s="15">
        <f t="shared" si="32"/>
        <v>-1360</v>
      </c>
      <c r="L60" s="15">
        <f t="shared" si="32"/>
        <v>-1360</v>
      </c>
      <c r="M60" s="15">
        <f t="shared" si="32"/>
        <v>-1360</v>
      </c>
      <c r="N60" s="15">
        <f t="shared" si="32"/>
        <v>-1360</v>
      </c>
      <c r="O60" s="15">
        <f t="shared" si="32"/>
        <v>-1360</v>
      </c>
      <c r="P60" s="15">
        <f t="shared" si="32"/>
        <v>-1360</v>
      </c>
      <c r="Q60" s="15">
        <f t="shared" si="32"/>
        <v>-1360</v>
      </c>
      <c r="R60" s="15">
        <f t="shared" si="32"/>
        <v>-1360</v>
      </c>
      <c r="S60" s="15">
        <f t="shared" si="32"/>
        <v>-1360</v>
      </c>
      <c r="T60" s="15">
        <f t="shared" si="32"/>
        <v>-1360</v>
      </c>
      <c r="U60" s="15">
        <f t="shared" si="32"/>
        <v>-1360</v>
      </c>
      <c r="V60" s="15">
        <f t="shared" si="32"/>
        <v>-1360</v>
      </c>
      <c r="W60" s="15">
        <f t="shared" si="32"/>
        <v>-1360</v>
      </c>
      <c r="X60" s="15">
        <f t="shared" si="32"/>
        <v>-1360</v>
      </c>
      <c r="Y60" s="15">
        <f t="shared" si="32"/>
        <v>-1360</v>
      </c>
      <c r="Z60" s="15">
        <f t="shared" si="32"/>
        <v>-1360</v>
      </c>
      <c r="AA60" s="15">
        <f t="shared" si="32"/>
        <v>-1360</v>
      </c>
      <c r="AB60" s="15">
        <f t="shared" si="32"/>
        <v>-1360</v>
      </c>
      <c r="AC60" s="15">
        <f t="shared" si="32"/>
        <v>-1360</v>
      </c>
      <c r="AD60" s="15">
        <f t="shared" si="32"/>
        <v>-1360</v>
      </c>
      <c r="AE60" s="15">
        <f t="shared" si="32"/>
        <v>-1360</v>
      </c>
      <c r="AF60" s="15">
        <f t="shared" si="32"/>
        <v>-1360</v>
      </c>
      <c r="AG60" s="15">
        <f t="shared" si="32"/>
        <v>-1360</v>
      </c>
      <c r="AH60" s="15">
        <f t="shared" si="32"/>
        <v>-1360</v>
      </c>
      <c r="AI60" s="15">
        <f t="shared" si="32"/>
        <v>-1360</v>
      </c>
      <c r="AJ60" s="15">
        <f t="shared" si="32"/>
        <v>-1360</v>
      </c>
      <c r="AK60" s="15">
        <f t="shared" si="32"/>
        <v>-1360</v>
      </c>
      <c r="AL60" s="15">
        <f t="shared" si="32"/>
        <v>-1360</v>
      </c>
      <c r="AM60" s="15">
        <f t="shared" si="32"/>
        <v>-1360</v>
      </c>
      <c r="AN60" s="15">
        <f t="shared" si="32"/>
        <v>-1360</v>
      </c>
      <c r="AO60" s="15">
        <f t="shared" si="32"/>
        <v>-1360</v>
      </c>
      <c r="AP60" s="15">
        <f t="shared" si="32"/>
        <v>-1360</v>
      </c>
      <c r="AQ60" s="15">
        <f t="shared" si="32"/>
        <v>-1360</v>
      </c>
      <c r="AR60" s="15">
        <f t="shared" si="32"/>
        <v>-1360</v>
      </c>
      <c r="AS60" s="15">
        <f t="shared" si="32"/>
        <v>-1360</v>
      </c>
      <c r="AT60" s="15">
        <f t="shared" si="32"/>
        <v>-1360</v>
      </c>
      <c r="AU60" s="15">
        <f t="shared" si="32"/>
        <v>-1360</v>
      </c>
      <c r="AV60" s="15">
        <f t="shared" si="32"/>
        <v>-1360</v>
      </c>
      <c r="AW60" s="15">
        <f t="shared" si="32"/>
        <v>-1360</v>
      </c>
      <c r="AX60" s="15">
        <f t="shared" si="32"/>
        <v>-1360</v>
      </c>
      <c r="AY60" s="15">
        <f t="shared" si="32"/>
        <v>-1360</v>
      </c>
      <c r="AZ60" s="15">
        <f t="shared" si="32"/>
        <v>-1360</v>
      </c>
      <c r="BA60" s="15">
        <f t="shared" si="32"/>
        <v>-1360</v>
      </c>
      <c r="BB60" s="15">
        <f t="shared" si="32"/>
        <v>-1360</v>
      </c>
      <c r="BC60" s="15">
        <f t="shared" si="32"/>
        <v>-1360</v>
      </c>
      <c r="BD60" s="15">
        <f t="shared" si="32"/>
        <v>-1360</v>
      </c>
      <c r="BE60" s="15">
        <f t="shared" si="32"/>
        <v>-1360</v>
      </c>
      <c r="BF60" s="15">
        <f t="shared" si="32"/>
        <v>-1360</v>
      </c>
      <c r="BG60" s="15">
        <f t="shared" si="32"/>
        <v>-1360</v>
      </c>
      <c r="BH60" s="15">
        <f t="shared" si="32"/>
        <v>-1360</v>
      </c>
      <c r="BJ60" s="15">
        <f t="shared" si="29"/>
        <v>-12240</v>
      </c>
      <c r="BK60" s="15">
        <f t="shared" si="29"/>
        <v>-16320</v>
      </c>
      <c r="BL60" s="15">
        <f t="shared" si="29"/>
        <v>-16320</v>
      </c>
      <c r="BM60" s="15">
        <f t="shared" si="29"/>
        <v>-16320</v>
      </c>
      <c r="BN60" s="15">
        <f t="shared" si="29"/>
        <v>-16320</v>
      </c>
    </row>
    <row r="61" spans="2:66" ht="15" customHeight="1" x14ac:dyDescent="0.45">
      <c r="B61" s="2" t="s">
        <v>38</v>
      </c>
      <c r="D61" s="23">
        <v>0</v>
      </c>
      <c r="E61" s="15">
        <f>D48</f>
        <v>-1665</v>
      </c>
      <c r="F61" s="15">
        <f t="shared" ref="F61:BH61" si="33">E48</f>
        <v>-1665</v>
      </c>
      <c r="G61" s="15">
        <f t="shared" si="33"/>
        <v>-1665</v>
      </c>
      <c r="H61" s="15">
        <f t="shared" si="33"/>
        <v>-1665</v>
      </c>
      <c r="I61" s="15">
        <f t="shared" si="33"/>
        <v>-1665</v>
      </c>
      <c r="J61" s="15">
        <f t="shared" si="33"/>
        <v>-1665</v>
      </c>
      <c r="K61" s="15">
        <f t="shared" si="33"/>
        <v>-1665</v>
      </c>
      <c r="L61" s="15">
        <f t="shared" si="33"/>
        <v>-1665</v>
      </c>
      <c r="M61" s="15">
        <f t="shared" si="33"/>
        <v>-1665</v>
      </c>
      <c r="N61" s="15">
        <f t="shared" si="33"/>
        <v>-1665</v>
      </c>
      <c r="O61" s="15">
        <f t="shared" si="33"/>
        <v>-1665</v>
      </c>
      <c r="P61" s="15">
        <f t="shared" si="33"/>
        <v>-1665</v>
      </c>
      <c r="Q61" s="15">
        <f t="shared" si="33"/>
        <v>-1665</v>
      </c>
      <c r="R61" s="15">
        <f t="shared" si="33"/>
        <v>-1665</v>
      </c>
      <c r="S61" s="15">
        <f t="shared" si="33"/>
        <v>-1665</v>
      </c>
      <c r="T61" s="15">
        <f t="shared" si="33"/>
        <v>-1665</v>
      </c>
      <c r="U61" s="15">
        <f t="shared" si="33"/>
        <v>-1665</v>
      </c>
      <c r="V61" s="15">
        <f t="shared" si="33"/>
        <v>-1665</v>
      </c>
      <c r="W61" s="15">
        <f t="shared" si="33"/>
        <v>-1665</v>
      </c>
      <c r="X61" s="15">
        <f t="shared" si="33"/>
        <v>-1665</v>
      </c>
      <c r="Y61" s="15">
        <f t="shared" si="33"/>
        <v>-1665</v>
      </c>
      <c r="Z61" s="15">
        <f t="shared" si="33"/>
        <v>-1665</v>
      </c>
      <c r="AA61" s="15">
        <f t="shared" si="33"/>
        <v>-1665</v>
      </c>
      <c r="AB61" s="15">
        <f t="shared" si="33"/>
        <v>-1665</v>
      </c>
      <c r="AC61" s="15">
        <f t="shared" si="33"/>
        <v>-1665</v>
      </c>
      <c r="AD61" s="15">
        <f t="shared" si="33"/>
        <v>-1665</v>
      </c>
      <c r="AE61" s="15">
        <f t="shared" si="33"/>
        <v>-1665</v>
      </c>
      <c r="AF61" s="15">
        <f t="shared" si="33"/>
        <v>-1665</v>
      </c>
      <c r="AG61" s="15">
        <f t="shared" si="33"/>
        <v>-1665</v>
      </c>
      <c r="AH61" s="15">
        <f t="shared" si="33"/>
        <v>-1665</v>
      </c>
      <c r="AI61" s="15">
        <f t="shared" si="33"/>
        <v>-1665</v>
      </c>
      <c r="AJ61" s="15">
        <f t="shared" si="33"/>
        <v>-1665</v>
      </c>
      <c r="AK61" s="15">
        <f t="shared" si="33"/>
        <v>-1665</v>
      </c>
      <c r="AL61" s="15">
        <f t="shared" si="33"/>
        <v>-1665</v>
      </c>
      <c r="AM61" s="15">
        <f t="shared" si="33"/>
        <v>-1665</v>
      </c>
      <c r="AN61" s="15">
        <f t="shared" si="33"/>
        <v>-1665</v>
      </c>
      <c r="AO61" s="15">
        <f t="shared" si="33"/>
        <v>-1665</v>
      </c>
      <c r="AP61" s="15">
        <f t="shared" si="33"/>
        <v>-1665</v>
      </c>
      <c r="AQ61" s="15">
        <f t="shared" si="33"/>
        <v>-1665</v>
      </c>
      <c r="AR61" s="15">
        <f t="shared" si="33"/>
        <v>-1665</v>
      </c>
      <c r="AS61" s="15">
        <f t="shared" si="33"/>
        <v>-1665</v>
      </c>
      <c r="AT61" s="15">
        <f t="shared" si="33"/>
        <v>-1665</v>
      </c>
      <c r="AU61" s="15">
        <f t="shared" si="33"/>
        <v>-1665</v>
      </c>
      <c r="AV61" s="15">
        <f t="shared" si="33"/>
        <v>-1665</v>
      </c>
      <c r="AW61" s="15">
        <f t="shared" si="33"/>
        <v>-1665</v>
      </c>
      <c r="AX61" s="15">
        <f t="shared" si="33"/>
        <v>-1665</v>
      </c>
      <c r="AY61" s="15">
        <f t="shared" si="33"/>
        <v>-1665</v>
      </c>
      <c r="AZ61" s="15">
        <f t="shared" si="33"/>
        <v>-1665</v>
      </c>
      <c r="BA61" s="15">
        <f t="shared" si="33"/>
        <v>-1665</v>
      </c>
      <c r="BB61" s="15">
        <f t="shared" si="33"/>
        <v>-1665</v>
      </c>
      <c r="BC61" s="15">
        <f t="shared" si="33"/>
        <v>-1665</v>
      </c>
      <c r="BD61" s="15">
        <f t="shared" si="33"/>
        <v>-1665</v>
      </c>
      <c r="BE61" s="15">
        <f t="shared" si="33"/>
        <v>-1665</v>
      </c>
      <c r="BF61" s="15">
        <f t="shared" si="33"/>
        <v>-1665</v>
      </c>
      <c r="BG61" s="15">
        <f t="shared" si="33"/>
        <v>-1665</v>
      </c>
      <c r="BH61" s="15">
        <f t="shared" si="33"/>
        <v>-1665</v>
      </c>
      <c r="BJ61" s="15">
        <f t="shared" si="29"/>
        <v>-13320</v>
      </c>
      <c r="BK61" s="15">
        <f t="shared" si="29"/>
        <v>-19980</v>
      </c>
      <c r="BL61" s="15">
        <f t="shared" si="29"/>
        <v>-19980</v>
      </c>
      <c r="BM61" s="15">
        <f t="shared" si="29"/>
        <v>-19980</v>
      </c>
      <c r="BN61" s="15">
        <f t="shared" si="29"/>
        <v>-19980</v>
      </c>
    </row>
    <row r="62" spans="2:66" ht="15" customHeight="1" x14ac:dyDescent="0.45">
      <c r="B62" s="2" t="s">
        <v>47</v>
      </c>
      <c r="D62" s="23">
        <v>0</v>
      </c>
      <c r="E62" s="15">
        <f>SUM(D46:D47)*$C$21</f>
        <v>-740</v>
      </c>
      <c r="F62" s="15">
        <f t="shared" ref="F62:BH62" si="34">SUM(E46:E47)*$C$21</f>
        <v>-740</v>
      </c>
      <c r="G62" s="15">
        <f t="shared" si="34"/>
        <v>-740</v>
      </c>
      <c r="H62" s="15">
        <f t="shared" si="34"/>
        <v>-740</v>
      </c>
      <c r="I62" s="15">
        <f t="shared" si="34"/>
        <v>-740</v>
      </c>
      <c r="J62" s="15">
        <f t="shared" si="34"/>
        <v>-740</v>
      </c>
      <c r="K62" s="15">
        <f t="shared" si="34"/>
        <v>-740</v>
      </c>
      <c r="L62" s="15">
        <f t="shared" si="34"/>
        <v>-740</v>
      </c>
      <c r="M62" s="15">
        <f t="shared" si="34"/>
        <v>-740</v>
      </c>
      <c r="N62" s="15">
        <f t="shared" si="34"/>
        <v>-740</v>
      </c>
      <c r="O62" s="15">
        <f t="shared" si="34"/>
        <v>-740</v>
      </c>
      <c r="P62" s="15">
        <f t="shared" si="34"/>
        <v>-740</v>
      </c>
      <c r="Q62" s="15">
        <f t="shared" si="34"/>
        <v>-740</v>
      </c>
      <c r="R62" s="15">
        <f t="shared" si="34"/>
        <v>-740</v>
      </c>
      <c r="S62" s="15">
        <f t="shared" si="34"/>
        <v>-740</v>
      </c>
      <c r="T62" s="15">
        <f t="shared" si="34"/>
        <v>-740</v>
      </c>
      <c r="U62" s="15">
        <f t="shared" si="34"/>
        <v>-740</v>
      </c>
      <c r="V62" s="15">
        <f t="shared" si="34"/>
        <v>-740</v>
      </c>
      <c r="W62" s="15">
        <f t="shared" si="34"/>
        <v>-740</v>
      </c>
      <c r="X62" s="15">
        <f t="shared" si="34"/>
        <v>-740</v>
      </c>
      <c r="Y62" s="15">
        <f t="shared" si="34"/>
        <v>-740</v>
      </c>
      <c r="Z62" s="15">
        <f t="shared" si="34"/>
        <v>-740</v>
      </c>
      <c r="AA62" s="15">
        <f t="shared" si="34"/>
        <v>-740</v>
      </c>
      <c r="AB62" s="15">
        <f t="shared" si="34"/>
        <v>-740</v>
      </c>
      <c r="AC62" s="15">
        <f t="shared" si="34"/>
        <v>-740</v>
      </c>
      <c r="AD62" s="15">
        <f t="shared" si="34"/>
        <v>-740</v>
      </c>
      <c r="AE62" s="15">
        <f t="shared" si="34"/>
        <v>-740</v>
      </c>
      <c r="AF62" s="15">
        <f t="shared" si="34"/>
        <v>-740</v>
      </c>
      <c r="AG62" s="15">
        <f t="shared" si="34"/>
        <v>-740</v>
      </c>
      <c r="AH62" s="15">
        <f t="shared" si="34"/>
        <v>-740</v>
      </c>
      <c r="AI62" s="15">
        <f t="shared" si="34"/>
        <v>-740</v>
      </c>
      <c r="AJ62" s="15">
        <f t="shared" si="34"/>
        <v>-740</v>
      </c>
      <c r="AK62" s="15">
        <f t="shared" si="34"/>
        <v>-740</v>
      </c>
      <c r="AL62" s="15">
        <f t="shared" si="34"/>
        <v>-740</v>
      </c>
      <c r="AM62" s="15">
        <f t="shared" si="34"/>
        <v>-740</v>
      </c>
      <c r="AN62" s="15">
        <f t="shared" si="34"/>
        <v>-740</v>
      </c>
      <c r="AO62" s="15">
        <f t="shared" si="34"/>
        <v>-740</v>
      </c>
      <c r="AP62" s="15">
        <f t="shared" si="34"/>
        <v>-740</v>
      </c>
      <c r="AQ62" s="15">
        <f t="shared" si="34"/>
        <v>-740</v>
      </c>
      <c r="AR62" s="15">
        <f t="shared" si="34"/>
        <v>-740</v>
      </c>
      <c r="AS62" s="15">
        <f t="shared" si="34"/>
        <v>-740</v>
      </c>
      <c r="AT62" s="15">
        <f t="shared" si="34"/>
        <v>-740</v>
      </c>
      <c r="AU62" s="15">
        <f t="shared" si="34"/>
        <v>-740</v>
      </c>
      <c r="AV62" s="15">
        <f t="shared" si="34"/>
        <v>-740</v>
      </c>
      <c r="AW62" s="15">
        <f t="shared" si="34"/>
        <v>-740</v>
      </c>
      <c r="AX62" s="15">
        <f t="shared" si="34"/>
        <v>-740</v>
      </c>
      <c r="AY62" s="15">
        <f t="shared" si="34"/>
        <v>-740</v>
      </c>
      <c r="AZ62" s="15">
        <f t="shared" si="34"/>
        <v>-740</v>
      </c>
      <c r="BA62" s="15">
        <f t="shared" si="34"/>
        <v>-740</v>
      </c>
      <c r="BB62" s="15">
        <f t="shared" si="34"/>
        <v>-740</v>
      </c>
      <c r="BC62" s="15">
        <f t="shared" si="34"/>
        <v>-740</v>
      </c>
      <c r="BD62" s="15">
        <f t="shared" si="34"/>
        <v>-740</v>
      </c>
      <c r="BE62" s="15">
        <f t="shared" si="34"/>
        <v>-740</v>
      </c>
      <c r="BF62" s="15">
        <f t="shared" si="34"/>
        <v>-740</v>
      </c>
      <c r="BG62" s="15">
        <f t="shared" si="34"/>
        <v>-740</v>
      </c>
      <c r="BH62" s="15">
        <f t="shared" si="34"/>
        <v>-740</v>
      </c>
      <c r="BJ62" s="15">
        <f t="shared" si="29"/>
        <v>-5920</v>
      </c>
      <c r="BK62" s="15">
        <f t="shared" si="29"/>
        <v>-8880</v>
      </c>
      <c r="BL62" s="15">
        <f t="shared" si="29"/>
        <v>-8880</v>
      </c>
      <c r="BM62" s="15">
        <f t="shared" si="29"/>
        <v>-8880</v>
      </c>
      <c r="BN62" s="15">
        <f t="shared" si="29"/>
        <v>-8880</v>
      </c>
    </row>
    <row r="63" spans="2:66" ht="15" customHeight="1" x14ac:dyDescent="0.45">
      <c r="B63" s="2" t="s">
        <v>39</v>
      </c>
      <c r="D63" s="15">
        <f>D49</f>
        <v>-800</v>
      </c>
      <c r="E63" s="15">
        <f t="shared" ref="E63:BH63" si="35">E49</f>
        <v>-800</v>
      </c>
      <c r="F63" s="15">
        <f t="shared" si="35"/>
        <v>-800</v>
      </c>
      <c r="G63" s="15">
        <f t="shared" si="35"/>
        <v>-800</v>
      </c>
      <c r="H63" s="15">
        <f t="shared" si="35"/>
        <v>-800</v>
      </c>
      <c r="I63" s="15">
        <f t="shared" si="35"/>
        <v>-800</v>
      </c>
      <c r="J63" s="15">
        <f t="shared" si="35"/>
        <v>-800</v>
      </c>
      <c r="K63" s="15">
        <f t="shared" si="35"/>
        <v>-800</v>
      </c>
      <c r="L63" s="15">
        <f t="shared" si="35"/>
        <v>-800</v>
      </c>
      <c r="M63" s="15">
        <f t="shared" si="35"/>
        <v>-800</v>
      </c>
      <c r="N63" s="15">
        <f t="shared" si="35"/>
        <v>-800</v>
      </c>
      <c r="O63" s="15">
        <f t="shared" si="35"/>
        <v>-800</v>
      </c>
      <c r="P63" s="15">
        <f t="shared" si="35"/>
        <v>-800</v>
      </c>
      <c r="Q63" s="15">
        <f t="shared" si="35"/>
        <v>-800</v>
      </c>
      <c r="R63" s="15">
        <f t="shared" si="35"/>
        <v>-800</v>
      </c>
      <c r="S63" s="15">
        <f t="shared" si="35"/>
        <v>-800</v>
      </c>
      <c r="T63" s="15">
        <f t="shared" si="35"/>
        <v>-800</v>
      </c>
      <c r="U63" s="15">
        <f t="shared" si="35"/>
        <v>-800</v>
      </c>
      <c r="V63" s="15">
        <f t="shared" si="35"/>
        <v>-800</v>
      </c>
      <c r="W63" s="15">
        <f t="shared" si="35"/>
        <v>-800</v>
      </c>
      <c r="X63" s="15">
        <f t="shared" si="35"/>
        <v>-800</v>
      </c>
      <c r="Y63" s="15">
        <f t="shared" si="35"/>
        <v>-800</v>
      </c>
      <c r="Z63" s="15">
        <f t="shared" si="35"/>
        <v>-800</v>
      </c>
      <c r="AA63" s="15">
        <f t="shared" si="35"/>
        <v>-800</v>
      </c>
      <c r="AB63" s="15">
        <f t="shared" si="35"/>
        <v>-800</v>
      </c>
      <c r="AC63" s="15">
        <f t="shared" si="35"/>
        <v>-800</v>
      </c>
      <c r="AD63" s="15">
        <f t="shared" si="35"/>
        <v>-800</v>
      </c>
      <c r="AE63" s="15">
        <f t="shared" si="35"/>
        <v>-800</v>
      </c>
      <c r="AF63" s="15">
        <f t="shared" si="35"/>
        <v>-800</v>
      </c>
      <c r="AG63" s="15">
        <f t="shared" si="35"/>
        <v>-800</v>
      </c>
      <c r="AH63" s="15">
        <f t="shared" si="35"/>
        <v>-800</v>
      </c>
      <c r="AI63" s="15">
        <f t="shared" si="35"/>
        <v>-800</v>
      </c>
      <c r="AJ63" s="15">
        <f t="shared" si="35"/>
        <v>-800</v>
      </c>
      <c r="AK63" s="15">
        <f t="shared" si="35"/>
        <v>-800</v>
      </c>
      <c r="AL63" s="15">
        <f t="shared" si="35"/>
        <v>-800</v>
      </c>
      <c r="AM63" s="15">
        <f t="shared" si="35"/>
        <v>-800</v>
      </c>
      <c r="AN63" s="15">
        <f t="shared" si="35"/>
        <v>-800</v>
      </c>
      <c r="AO63" s="15">
        <f t="shared" si="35"/>
        <v>-800</v>
      </c>
      <c r="AP63" s="15">
        <f t="shared" si="35"/>
        <v>-800</v>
      </c>
      <c r="AQ63" s="15">
        <f t="shared" si="35"/>
        <v>-800</v>
      </c>
      <c r="AR63" s="15">
        <f t="shared" si="35"/>
        <v>-800</v>
      </c>
      <c r="AS63" s="15">
        <f t="shared" si="35"/>
        <v>-800</v>
      </c>
      <c r="AT63" s="15">
        <f t="shared" si="35"/>
        <v>-800</v>
      </c>
      <c r="AU63" s="15">
        <f t="shared" si="35"/>
        <v>-800</v>
      </c>
      <c r="AV63" s="15">
        <f t="shared" si="35"/>
        <v>-800</v>
      </c>
      <c r="AW63" s="15">
        <f t="shared" si="35"/>
        <v>-800</v>
      </c>
      <c r="AX63" s="15">
        <f t="shared" si="35"/>
        <v>-800</v>
      </c>
      <c r="AY63" s="15">
        <f t="shared" si="35"/>
        <v>-800</v>
      </c>
      <c r="AZ63" s="15">
        <f t="shared" si="35"/>
        <v>-800</v>
      </c>
      <c r="BA63" s="15">
        <f t="shared" si="35"/>
        <v>-800</v>
      </c>
      <c r="BB63" s="15">
        <f t="shared" si="35"/>
        <v>-800</v>
      </c>
      <c r="BC63" s="15">
        <f t="shared" si="35"/>
        <v>-800</v>
      </c>
      <c r="BD63" s="15">
        <f t="shared" si="35"/>
        <v>-800</v>
      </c>
      <c r="BE63" s="15">
        <f t="shared" si="35"/>
        <v>-800</v>
      </c>
      <c r="BF63" s="15">
        <f t="shared" si="35"/>
        <v>-800</v>
      </c>
      <c r="BG63" s="15">
        <f t="shared" si="35"/>
        <v>-800</v>
      </c>
      <c r="BH63" s="15">
        <f t="shared" si="35"/>
        <v>-800</v>
      </c>
      <c r="BJ63" s="15">
        <f t="shared" si="29"/>
        <v>-7200</v>
      </c>
      <c r="BK63" s="15">
        <f t="shared" si="29"/>
        <v>-9600</v>
      </c>
      <c r="BL63" s="15">
        <f t="shared" si="29"/>
        <v>-9600</v>
      </c>
      <c r="BM63" s="15">
        <f t="shared" si="29"/>
        <v>-9600</v>
      </c>
      <c r="BN63" s="15">
        <f t="shared" si="29"/>
        <v>-9600</v>
      </c>
    </row>
    <row r="64" spans="2:66" ht="15" customHeight="1" x14ac:dyDescent="0.45">
      <c r="B64" s="2" t="s">
        <v>40</v>
      </c>
      <c r="D64" s="15">
        <f>D50*(1+$C$27)</f>
        <v>-240</v>
      </c>
      <c r="E64" s="15">
        <f t="shared" ref="E64:BH64" si="36">E50*(1+$C$27)</f>
        <v>-240</v>
      </c>
      <c r="F64" s="15">
        <f t="shared" si="36"/>
        <v>-240</v>
      </c>
      <c r="G64" s="15">
        <f t="shared" si="36"/>
        <v>-240</v>
      </c>
      <c r="H64" s="15">
        <f t="shared" si="36"/>
        <v>-240</v>
      </c>
      <c r="I64" s="15">
        <f t="shared" si="36"/>
        <v>-240</v>
      </c>
      <c r="J64" s="15">
        <f t="shared" si="36"/>
        <v>-240</v>
      </c>
      <c r="K64" s="15">
        <f t="shared" si="36"/>
        <v>-240</v>
      </c>
      <c r="L64" s="15">
        <f t="shared" si="36"/>
        <v>-240</v>
      </c>
      <c r="M64" s="15">
        <f t="shared" si="36"/>
        <v>-240</v>
      </c>
      <c r="N64" s="15">
        <f t="shared" si="36"/>
        <v>-240</v>
      </c>
      <c r="O64" s="15">
        <f t="shared" si="36"/>
        <v>-240</v>
      </c>
      <c r="P64" s="15">
        <f t="shared" si="36"/>
        <v>-240</v>
      </c>
      <c r="Q64" s="15">
        <f t="shared" si="36"/>
        <v>-240</v>
      </c>
      <c r="R64" s="15">
        <f t="shared" si="36"/>
        <v>-240</v>
      </c>
      <c r="S64" s="15">
        <f t="shared" si="36"/>
        <v>-240</v>
      </c>
      <c r="T64" s="15">
        <f t="shared" si="36"/>
        <v>-240</v>
      </c>
      <c r="U64" s="15">
        <f t="shared" si="36"/>
        <v>-240</v>
      </c>
      <c r="V64" s="15">
        <f t="shared" si="36"/>
        <v>-240</v>
      </c>
      <c r="W64" s="15">
        <f t="shared" si="36"/>
        <v>-240</v>
      </c>
      <c r="X64" s="15">
        <f t="shared" si="36"/>
        <v>-240</v>
      </c>
      <c r="Y64" s="15">
        <f t="shared" si="36"/>
        <v>-240</v>
      </c>
      <c r="Z64" s="15">
        <f t="shared" si="36"/>
        <v>-240</v>
      </c>
      <c r="AA64" s="15">
        <f t="shared" si="36"/>
        <v>-240</v>
      </c>
      <c r="AB64" s="15">
        <f t="shared" si="36"/>
        <v>-240</v>
      </c>
      <c r="AC64" s="15">
        <f t="shared" si="36"/>
        <v>-240</v>
      </c>
      <c r="AD64" s="15">
        <f t="shared" si="36"/>
        <v>-240</v>
      </c>
      <c r="AE64" s="15">
        <f t="shared" si="36"/>
        <v>-240</v>
      </c>
      <c r="AF64" s="15">
        <f t="shared" si="36"/>
        <v>-240</v>
      </c>
      <c r="AG64" s="15">
        <f t="shared" si="36"/>
        <v>-240</v>
      </c>
      <c r="AH64" s="15">
        <f t="shared" si="36"/>
        <v>-240</v>
      </c>
      <c r="AI64" s="15">
        <f t="shared" si="36"/>
        <v>-240</v>
      </c>
      <c r="AJ64" s="15">
        <f t="shared" si="36"/>
        <v>-240</v>
      </c>
      <c r="AK64" s="15">
        <f t="shared" si="36"/>
        <v>-240</v>
      </c>
      <c r="AL64" s="15">
        <f t="shared" si="36"/>
        <v>-240</v>
      </c>
      <c r="AM64" s="15">
        <f t="shared" si="36"/>
        <v>-240</v>
      </c>
      <c r="AN64" s="15">
        <f t="shared" si="36"/>
        <v>-240</v>
      </c>
      <c r="AO64" s="15">
        <f t="shared" si="36"/>
        <v>-240</v>
      </c>
      <c r="AP64" s="15">
        <f t="shared" si="36"/>
        <v>-240</v>
      </c>
      <c r="AQ64" s="15">
        <f t="shared" si="36"/>
        <v>-240</v>
      </c>
      <c r="AR64" s="15">
        <f t="shared" si="36"/>
        <v>-240</v>
      </c>
      <c r="AS64" s="15">
        <f t="shared" si="36"/>
        <v>-240</v>
      </c>
      <c r="AT64" s="15">
        <f t="shared" si="36"/>
        <v>-240</v>
      </c>
      <c r="AU64" s="15">
        <f t="shared" si="36"/>
        <v>-240</v>
      </c>
      <c r="AV64" s="15">
        <f t="shared" si="36"/>
        <v>-240</v>
      </c>
      <c r="AW64" s="15">
        <f t="shared" si="36"/>
        <v>-240</v>
      </c>
      <c r="AX64" s="15">
        <f t="shared" si="36"/>
        <v>-240</v>
      </c>
      <c r="AY64" s="15">
        <f t="shared" si="36"/>
        <v>-240</v>
      </c>
      <c r="AZ64" s="15">
        <f t="shared" si="36"/>
        <v>-240</v>
      </c>
      <c r="BA64" s="15">
        <f t="shared" si="36"/>
        <v>-240</v>
      </c>
      <c r="BB64" s="15">
        <f t="shared" si="36"/>
        <v>-240</v>
      </c>
      <c r="BC64" s="15">
        <f t="shared" si="36"/>
        <v>-240</v>
      </c>
      <c r="BD64" s="15">
        <f t="shared" si="36"/>
        <v>-240</v>
      </c>
      <c r="BE64" s="15">
        <f t="shared" si="36"/>
        <v>-240</v>
      </c>
      <c r="BF64" s="15">
        <f t="shared" si="36"/>
        <v>-240</v>
      </c>
      <c r="BG64" s="15">
        <f t="shared" si="36"/>
        <v>-240</v>
      </c>
      <c r="BH64" s="15">
        <f t="shared" si="36"/>
        <v>-240</v>
      </c>
      <c r="BJ64" s="15">
        <f t="shared" si="29"/>
        <v>-2160</v>
      </c>
      <c r="BK64" s="15">
        <f t="shared" si="29"/>
        <v>-2880</v>
      </c>
      <c r="BL64" s="15">
        <f t="shared" si="29"/>
        <v>-2880</v>
      </c>
      <c r="BM64" s="15">
        <f t="shared" si="29"/>
        <v>-2880</v>
      </c>
      <c r="BN64" s="15">
        <f t="shared" si="29"/>
        <v>-2880</v>
      </c>
    </row>
    <row r="65" spans="2:66" ht="15" customHeight="1" x14ac:dyDescent="0.45">
      <c r="B65" s="2" t="s">
        <v>70</v>
      </c>
      <c r="D65" s="23">
        <v>0</v>
      </c>
      <c r="E65" s="15">
        <f>D86</f>
        <v>2</v>
      </c>
      <c r="F65" s="15">
        <f t="shared" ref="F65:BH65" si="37">E86</f>
        <v>-156</v>
      </c>
      <c r="G65" s="15">
        <f t="shared" si="37"/>
        <v>-254</v>
      </c>
      <c r="H65" s="15">
        <f t="shared" si="37"/>
        <v>-202</v>
      </c>
      <c r="I65" s="15">
        <f t="shared" si="37"/>
        <v>-450</v>
      </c>
      <c r="J65" s="15">
        <f t="shared" si="37"/>
        <v>-548</v>
      </c>
      <c r="K65" s="15">
        <f t="shared" si="37"/>
        <v>-406</v>
      </c>
      <c r="L65" s="15">
        <f t="shared" si="37"/>
        <v>-744</v>
      </c>
      <c r="M65" s="15">
        <f t="shared" si="37"/>
        <v>-842</v>
      </c>
      <c r="N65" s="15">
        <f t="shared" si="37"/>
        <v>-610</v>
      </c>
      <c r="O65" s="15">
        <f t="shared" si="37"/>
        <v>-1038</v>
      </c>
      <c r="P65" s="15">
        <f t="shared" si="37"/>
        <v>-1136</v>
      </c>
      <c r="Q65" s="15">
        <f t="shared" si="37"/>
        <v>-814</v>
      </c>
      <c r="R65" s="15">
        <f t="shared" si="37"/>
        <v>-1332</v>
      </c>
      <c r="S65" s="15">
        <f t="shared" si="37"/>
        <v>-1430</v>
      </c>
      <c r="T65" s="15">
        <f t="shared" si="37"/>
        <v>-1018</v>
      </c>
      <c r="U65" s="15">
        <f t="shared" si="37"/>
        <v>-1626</v>
      </c>
      <c r="V65" s="15">
        <f t="shared" si="37"/>
        <v>-1724</v>
      </c>
      <c r="W65" s="15">
        <f t="shared" si="37"/>
        <v>-1222</v>
      </c>
      <c r="X65" s="15">
        <f t="shared" si="37"/>
        <v>-1920</v>
      </c>
      <c r="Y65" s="15">
        <f t="shared" si="37"/>
        <v>-2018</v>
      </c>
      <c r="Z65" s="15">
        <f t="shared" si="37"/>
        <v>-1426</v>
      </c>
      <c r="AA65" s="15">
        <f t="shared" si="37"/>
        <v>-2214</v>
      </c>
      <c r="AB65" s="15">
        <f t="shared" si="37"/>
        <v>-2312</v>
      </c>
      <c r="AC65" s="15">
        <f t="shared" si="37"/>
        <v>-1630</v>
      </c>
      <c r="AD65" s="15">
        <f t="shared" si="37"/>
        <v>-2508</v>
      </c>
      <c r="AE65" s="15">
        <f t="shared" si="37"/>
        <v>-2606</v>
      </c>
      <c r="AF65" s="15">
        <f t="shared" si="37"/>
        <v>-1834</v>
      </c>
      <c r="AG65" s="15">
        <f t="shared" si="37"/>
        <v>-2802</v>
      </c>
      <c r="AH65" s="15">
        <f t="shared" si="37"/>
        <v>-2900</v>
      </c>
      <c r="AI65" s="15">
        <f t="shared" si="37"/>
        <v>-2038</v>
      </c>
      <c r="AJ65" s="15">
        <f t="shared" si="37"/>
        <v>-3096</v>
      </c>
      <c r="AK65" s="15">
        <f t="shared" si="37"/>
        <v>-3194</v>
      </c>
      <c r="AL65" s="15">
        <f t="shared" si="37"/>
        <v>-2242</v>
      </c>
      <c r="AM65" s="15">
        <f t="shared" si="37"/>
        <v>-3390</v>
      </c>
      <c r="AN65" s="15">
        <f t="shared" si="37"/>
        <v>-3488</v>
      </c>
      <c r="AO65" s="15">
        <f t="shared" si="37"/>
        <v>-2446</v>
      </c>
      <c r="AP65" s="15">
        <f t="shared" si="37"/>
        <v>-3684</v>
      </c>
      <c r="AQ65" s="15">
        <f t="shared" si="37"/>
        <v>-3782</v>
      </c>
      <c r="AR65" s="15">
        <f t="shared" si="37"/>
        <v>-2650</v>
      </c>
      <c r="AS65" s="15">
        <f t="shared" si="37"/>
        <v>-3978</v>
      </c>
      <c r="AT65" s="15">
        <f t="shared" si="37"/>
        <v>-4076</v>
      </c>
      <c r="AU65" s="15">
        <f t="shared" si="37"/>
        <v>-2854</v>
      </c>
      <c r="AV65" s="15">
        <f t="shared" si="37"/>
        <v>-4272</v>
      </c>
      <c r="AW65" s="15">
        <f t="shared" si="37"/>
        <v>-4370</v>
      </c>
      <c r="AX65" s="15">
        <f t="shared" si="37"/>
        <v>-3058</v>
      </c>
      <c r="AY65" s="15">
        <f t="shared" si="37"/>
        <v>-4566</v>
      </c>
      <c r="AZ65" s="15">
        <f t="shared" si="37"/>
        <v>-4664</v>
      </c>
      <c r="BA65" s="15">
        <f t="shared" si="37"/>
        <v>-3262</v>
      </c>
      <c r="BB65" s="15">
        <f t="shared" si="37"/>
        <v>-4860</v>
      </c>
      <c r="BC65" s="15">
        <f t="shared" si="37"/>
        <v>-4958</v>
      </c>
      <c r="BD65" s="15">
        <f t="shared" si="37"/>
        <v>-3466</v>
      </c>
      <c r="BE65" s="15">
        <f t="shared" si="37"/>
        <v>-5154</v>
      </c>
      <c r="BF65" s="15">
        <f t="shared" si="37"/>
        <v>-5252</v>
      </c>
      <c r="BG65" s="15">
        <f t="shared" si="37"/>
        <v>-3670</v>
      </c>
      <c r="BH65" s="15">
        <f t="shared" si="37"/>
        <v>-5448</v>
      </c>
      <c r="BJ65" s="15">
        <f t="shared" si="29"/>
        <v>-2758</v>
      </c>
      <c r="BK65" s="15">
        <f t="shared" si="29"/>
        <v>-14712</v>
      </c>
      <c r="BL65" s="15">
        <f t="shared" si="29"/>
        <v>-27384</v>
      </c>
      <c r="BM65" s="15">
        <f t="shared" si="29"/>
        <v>-40056</v>
      </c>
      <c r="BN65" s="15">
        <f t="shared" si="29"/>
        <v>-52728</v>
      </c>
    </row>
    <row r="67" spans="2:66" ht="15" customHeight="1" x14ac:dyDescent="0.45">
      <c r="B67" s="4" t="s">
        <v>48</v>
      </c>
      <c r="C67" s="4"/>
      <c r="D67" s="19">
        <f>SUM(D56:D66)</f>
        <v>-4372</v>
      </c>
      <c r="E67" s="19">
        <f t="shared" ref="E67:BH67" si="38">SUM(E56:E66)</f>
        <v>-6427</v>
      </c>
      <c r="F67" s="19">
        <f t="shared" si="38"/>
        <v>-5997</v>
      </c>
      <c r="G67" s="19">
        <f t="shared" si="38"/>
        <v>-6407</v>
      </c>
      <c r="H67" s="19">
        <f t="shared" si="38"/>
        <v>-4867</v>
      </c>
      <c r="I67" s="19">
        <f t="shared" si="38"/>
        <v>-4527</v>
      </c>
      <c r="J67" s="19">
        <f t="shared" si="38"/>
        <v>-5477</v>
      </c>
      <c r="K67" s="19">
        <f t="shared" si="38"/>
        <v>-3307</v>
      </c>
      <c r="L67" s="19">
        <f t="shared" si="38"/>
        <v>-3057</v>
      </c>
      <c r="M67" s="19">
        <f t="shared" si="38"/>
        <v>-4547</v>
      </c>
      <c r="N67" s="19">
        <f t="shared" si="38"/>
        <v>-1747</v>
      </c>
      <c r="O67" s="19">
        <f t="shared" si="38"/>
        <v>-1587</v>
      </c>
      <c r="P67" s="19">
        <f t="shared" si="38"/>
        <v>-3617</v>
      </c>
      <c r="Q67" s="19">
        <f t="shared" si="38"/>
        <v>-187</v>
      </c>
      <c r="R67" s="19">
        <f t="shared" si="38"/>
        <v>-117</v>
      </c>
      <c r="S67" s="19">
        <f t="shared" si="38"/>
        <v>-2687</v>
      </c>
      <c r="T67" s="19">
        <f t="shared" si="38"/>
        <v>1373</v>
      </c>
      <c r="U67" s="19">
        <f t="shared" si="38"/>
        <v>1353</v>
      </c>
      <c r="V67" s="19">
        <f t="shared" si="38"/>
        <v>-1757</v>
      </c>
      <c r="W67" s="19">
        <f t="shared" si="38"/>
        <v>2933</v>
      </c>
      <c r="X67" s="19">
        <f t="shared" si="38"/>
        <v>2823</v>
      </c>
      <c r="Y67" s="19">
        <f t="shared" si="38"/>
        <v>-827</v>
      </c>
      <c r="Z67" s="19">
        <f t="shared" si="38"/>
        <v>4493</v>
      </c>
      <c r="AA67" s="19">
        <f t="shared" si="38"/>
        <v>4293</v>
      </c>
      <c r="AB67" s="19">
        <f t="shared" si="38"/>
        <v>103</v>
      </c>
      <c r="AC67" s="19">
        <f t="shared" si="38"/>
        <v>6053</v>
      </c>
      <c r="AD67" s="19">
        <f t="shared" si="38"/>
        <v>5763</v>
      </c>
      <c r="AE67" s="19">
        <f t="shared" si="38"/>
        <v>1033</v>
      </c>
      <c r="AF67" s="19">
        <f t="shared" si="38"/>
        <v>7613</v>
      </c>
      <c r="AG67" s="19">
        <f t="shared" si="38"/>
        <v>7233</v>
      </c>
      <c r="AH67" s="19">
        <f t="shared" si="38"/>
        <v>1963</v>
      </c>
      <c r="AI67" s="19">
        <f t="shared" si="38"/>
        <v>9173</v>
      </c>
      <c r="AJ67" s="19">
        <f t="shared" si="38"/>
        <v>8703</v>
      </c>
      <c r="AK67" s="19">
        <f t="shared" si="38"/>
        <v>2893</v>
      </c>
      <c r="AL67" s="19">
        <f t="shared" si="38"/>
        <v>10733</v>
      </c>
      <c r="AM67" s="19">
        <f t="shared" si="38"/>
        <v>10173</v>
      </c>
      <c r="AN67" s="19">
        <f t="shared" si="38"/>
        <v>3823</v>
      </c>
      <c r="AO67" s="19">
        <f t="shared" si="38"/>
        <v>12293</v>
      </c>
      <c r="AP67" s="19">
        <f t="shared" si="38"/>
        <v>11643</v>
      </c>
      <c r="AQ67" s="19">
        <f t="shared" si="38"/>
        <v>4753</v>
      </c>
      <c r="AR67" s="19">
        <f t="shared" si="38"/>
        <v>13853</v>
      </c>
      <c r="AS67" s="19">
        <f t="shared" si="38"/>
        <v>13113</v>
      </c>
      <c r="AT67" s="19">
        <f t="shared" si="38"/>
        <v>5683</v>
      </c>
      <c r="AU67" s="19">
        <f t="shared" si="38"/>
        <v>15413</v>
      </c>
      <c r="AV67" s="19">
        <f t="shared" si="38"/>
        <v>14583</v>
      </c>
      <c r="AW67" s="19">
        <f t="shared" si="38"/>
        <v>6613</v>
      </c>
      <c r="AX67" s="19">
        <f t="shared" si="38"/>
        <v>16973</v>
      </c>
      <c r="AY67" s="19">
        <f t="shared" si="38"/>
        <v>16053</v>
      </c>
      <c r="AZ67" s="19">
        <f t="shared" si="38"/>
        <v>7543</v>
      </c>
      <c r="BA67" s="19">
        <f t="shared" si="38"/>
        <v>18533</v>
      </c>
      <c r="BB67" s="19">
        <f t="shared" si="38"/>
        <v>17523</v>
      </c>
      <c r="BC67" s="19">
        <f t="shared" si="38"/>
        <v>8473</v>
      </c>
      <c r="BD67" s="19">
        <f t="shared" si="38"/>
        <v>20093</v>
      </c>
      <c r="BE67" s="19">
        <f t="shared" si="38"/>
        <v>18993</v>
      </c>
      <c r="BF67" s="19">
        <f t="shared" si="38"/>
        <v>9403</v>
      </c>
      <c r="BG67" s="19">
        <f t="shared" si="38"/>
        <v>21653</v>
      </c>
      <c r="BH67" s="19">
        <f t="shared" si="38"/>
        <v>20463</v>
      </c>
      <c r="BJ67" s="19">
        <f t="shared" ref="BJ67:BN67" si="39">SUM(BJ56:BJ66)</f>
        <v>-44438</v>
      </c>
      <c r="BK67" s="19">
        <f t="shared" si="39"/>
        <v>-7764</v>
      </c>
      <c r="BL67" s="19">
        <f t="shared" si="39"/>
        <v>55596</v>
      </c>
      <c r="BM67" s="19">
        <f t="shared" si="39"/>
        <v>118956</v>
      </c>
      <c r="BN67" s="19">
        <f t="shared" si="39"/>
        <v>182316</v>
      </c>
    </row>
    <row r="69" spans="2:66" ht="15" customHeight="1" x14ac:dyDescent="0.45">
      <c r="B69" s="2" t="s">
        <v>67</v>
      </c>
      <c r="D69" s="23">
        <f>-$C$24</f>
        <v>-1600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5">
        <v>0</v>
      </c>
      <c r="AL69" s="15">
        <v>0</v>
      </c>
      <c r="AM69" s="15">
        <v>0</v>
      </c>
      <c r="AN69" s="15">
        <v>0</v>
      </c>
      <c r="AO69" s="15">
        <v>0</v>
      </c>
      <c r="AP69" s="15">
        <v>0</v>
      </c>
      <c r="AQ69" s="15">
        <v>0</v>
      </c>
      <c r="AR69" s="15">
        <v>0</v>
      </c>
      <c r="AS69" s="15">
        <v>0</v>
      </c>
      <c r="AT69" s="15">
        <v>0</v>
      </c>
      <c r="AU69" s="15">
        <v>0</v>
      </c>
      <c r="AV69" s="15">
        <v>0</v>
      </c>
      <c r="AW69" s="15">
        <v>0</v>
      </c>
      <c r="AX69" s="15">
        <v>0</v>
      </c>
      <c r="AY69" s="15">
        <v>0</v>
      </c>
      <c r="AZ69" s="15">
        <v>0</v>
      </c>
      <c r="BA69" s="15">
        <v>0</v>
      </c>
      <c r="BB69" s="15">
        <v>0</v>
      </c>
      <c r="BC69" s="15">
        <v>0</v>
      </c>
      <c r="BD69" s="15">
        <v>0</v>
      </c>
      <c r="BE69" s="15">
        <v>0</v>
      </c>
      <c r="BF69" s="15">
        <v>0</v>
      </c>
      <c r="BG69" s="15">
        <v>0</v>
      </c>
      <c r="BH69" s="15">
        <v>0</v>
      </c>
      <c r="BJ69" s="15">
        <f>SUMIFS($D69:$BH69,$D$31:$BH$31,BJ$29)</f>
        <v>-1600</v>
      </c>
      <c r="BK69" s="15">
        <f t="shared" ref="BK69:BN69" si="40">SUMIFS($D69:$BH69,$D$31:$BH$31,BK$29)</f>
        <v>0</v>
      </c>
      <c r="BL69" s="15">
        <f t="shared" si="40"/>
        <v>0</v>
      </c>
      <c r="BM69" s="15">
        <f t="shared" si="40"/>
        <v>0</v>
      </c>
      <c r="BN69" s="15">
        <f t="shared" si="40"/>
        <v>0</v>
      </c>
    </row>
    <row r="71" spans="2:66" ht="15" customHeight="1" x14ac:dyDescent="0.45">
      <c r="B71" s="4" t="s">
        <v>68</v>
      </c>
      <c r="C71" s="4"/>
      <c r="D71" s="19">
        <f>SUM(D69:D70)</f>
        <v>-1600</v>
      </c>
      <c r="E71" s="19">
        <f t="shared" ref="E71:BH71" si="41">SUM(E69:E70)</f>
        <v>0</v>
      </c>
      <c r="F71" s="19">
        <f t="shared" si="41"/>
        <v>0</v>
      </c>
      <c r="G71" s="19">
        <f t="shared" si="41"/>
        <v>0</v>
      </c>
      <c r="H71" s="19">
        <f t="shared" si="41"/>
        <v>0</v>
      </c>
      <c r="I71" s="19">
        <f t="shared" si="41"/>
        <v>0</v>
      </c>
      <c r="J71" s="19">
        <f t="shared" si="41"/>
        <v>0</v>
      </c>
      <c r="K71" s="19">
        <f t="shared" si="41"/>
        <v>0</v>
      </c>
      <c r="L71" s="19">
        <f t="shared" si="41"/>
        <v>0</v>
      </c>
      <c r="M71" s="19">
        <f t="shared" si="41"/>
        <v>0</v>
      </c>
      <c r="N71" s="19">
        <f t="shared" si="41"/>
        <v>0</v>
      </c>
      <c r="O71" s="19">
        <f t="shared" si="41"/>
        <v>0</v>
      </c>
      <c r="P71" s="19">
        <f t="shared" si="41"/>
        <v>0</v>
      </c>
      <c r="Q71" s="19">
        <f t="shared" si="41"/>
        <v>0</v>
      </c>
      <c r="R71" s="19">
        <f t="shared" si="41"/>
        <v>0</v>
      </c>
      <c r="S71" s="19">
        <f t="shared" si="41"/>
        <v>0</v>
      </c>
      <c r="T71" s="19">
        <f t="shared" si="41"/>
        <v>0</v>
      </c>
      <c r="U71" s="19">
        <f t="shared" si="41"/>
        <v>0</v>
      </c>
      <c r="V71" s="19">
        <f t="shared" si="41"/>
        <v>0</v>
      </c>
      <c r="W71" s="19">
        <f t="shared" si="41"/>
        <v>0</v>
      </c>
      <c r="X71" s="19">
        <f t="shared" si="41"/>
        <v>0</v>
      </c>
      <c r="Y71" s="19">
        <f t="shared" si="41"/>
        <v>0</v>
      </c>
      <c r="Z71" s="19">
        <f t="shared" si="41"/>
        <v>0</v>
      </c>
      <c r="AA71" s="19">
        <f t="shared" si="41"/>
        <v>0</v>
      </c>
      <c r="AB71" s="19">
        <f t="shared" si="41"/>
        <v>0</v>
      </c>
      <c r="AC71" s="19">
        <f t="shared" si="41"/>
        <v>0</v>
      </c>
      <c r="AD71" s="19">
        <f t="shared" si="41"/>
        <v>0</v>
      </c>
      <c r="AE71" s="19">
        <f t="shared" si="41"/>
        <v>0</v>
      </c>
      <c r="AF71" s="19">
        <f t="shared" si="41"/>
        <v>0</v>
      </c>
      <c r="AG71" s="19">
        <f t="shared" si="41"/>
        <v>0</v>
      </c>
      <c r="AH71" s="19">
        <f t="shared" si="41"/>
        <v>0</v>
      </c>
      <c r="AI71" s="19">
        <f t="shared" si="41"/>
        <v>0</v>
      </c>
      <c r="AJ71" s="19">
        <f t="shared" si="41"/>
        <v>0</v>
      </c>
      <c r="AK71" s="19">
        <f t="shared" si="41"/>
        <v>0</v>
      </c>
      <c r="AL71" s="19">
        <f t="shared" si="41"/>
        <v>0</v>
      </c>
      <c r="AM71" s="19">
        <f t="shared" si="41"/>
        <v>0</v>
      </c>
      <c r="AN71" s="19">
        <f t="shared" si="41"/>
        <v>0</v>
      </c>
      <c r="AO71" s="19">
        <f t="shared" si="41"/>
        <v>0</v>
      </c>
      <c r="AP71" s="19">
        <f t="shared" si="41"/>
        <v>0</v>
      </c>
      <c r="AQ71" s="19">
        <f t="shared" si="41"/>
        <v>0</v>
      </c>
      <c r="AR71" s="19">
        <f t="shared" si="41"/>
        <v>0</v>
      </c>
      <c r="AS71" s="19">
        <f t="shared" si="41"/>
        <v>0</v>
      </c>
      <c r="AT71" s="19">
        <f t="shared" si="41"/>
        <v>0</v>
      </c>
      <c r="AU71" s="19">
        <f t="shared" si="41"/>
        <v>0</v>
      </c>
      <c r="AV71" s="19">
        <f t="shared" si="41"/>
        <v>0</v>
      </c>
      <c r="AW71" s="19">
        <f t="shared" si="41"/>
        <v>0</v>
      </c>
      <c r="AX71" s="19">
        <f t="shared" si="41"/>
        <v>0</v>
      </c>
      <c r="AY71" s="19">
        <f t="shared" si="41"/>
        <v>0</v>
      </c>
      <c r="AZ71" s="19">
        <f t="shared" si="41"/>
        <v>0</v>
      </c>
      <c r="BA71" s="19">
        <f t="shared" si="41"/>
        <v>0</v>
      </c>
      <c r="BB71" s="19">
        <f t="shared" si="41"/>
        <v>0</v>
      </c>
      <c r="BC71" s="19">
        <f t="shared" si="41"/>
        <v>0</v>
      </c>
      <c r="BD71" s="19">
        <f t="shared" si="41"/>
        <v>0</v>
      </c>
      <c r="BE71" s="19">
        <f t="shared" si="41"/>
        <v>0</v>
      </c>
      <c r="BF71" s="19">
        <f t="shared" si="41"/>
        <v>0</v>
      </c>
      <c r="BG71" s="19">
        <f t="shared" si="41"/>
        <v>0</v>
      </c>
      <c r="BH71" s="19">
        <f t="shared" si="41"/>
        <v>0</v>
      </c>
      <c r="BJ71" s="19">
        <f t="shared" ref="BJ71:BN71" si="42">SUM(BJ69:BJ70)</f>
        <v>-1600</v>
      </c>
      <c r="BK71" s="19">
        <f t="shared" si="42"/>
        <v>0</v>
      </c>
      <c r="BL71" s="19">
        <f t="shared" si="42"/>
        <v>0</v>
      </c>
      <c r="BM71" s="19">
        <f t="shared" si="42"/>
        <v>0</v>
      </c>
      <c r="BN71" s="19">
        <f t="shared" si="42"/>
        <v>0</v>
      </c>
    </row>
    <row r="73" spans="2:66" ht="15" customHeight="1" x14ac:dyDescent="0.45">
      <c r="B73" s="20" t="s">
        <v>49</v>
      </c>
      <c r="C73" s="20"/>
      <c r="D73" s="21">
        <f>D67+D71</f>
        <v>-5972</v>
      </c>
      <c r="E73" s="21">
        <f t="shared" ref="E73:BH73" si="43">E67+E71</f>
        <v>-6427</v>
      </c>
      <c r="F73" s="21">
        <f t="shared" si="43"/>
        <v>-5997</v>
      </c>
      <c r="G73" s="21">
        <f t="shared" si="43"/>
        <v>-6407</v>
      </c>
      <c r="H73" s="21">
        <f t="shared" si="43"/>
        <v>-4867</v>
      </c>
      <c r="I73" s="21">
        <f t="shared" si="43"/>
        <v>-4527</v>
      </c>
      <c r="J73" s="21">
        <f t="shared" si="43"/>
        <v>-5477</v>
      </c>
      <c r="K73" s="21">
        <f t="shared" si="43"/>
        <v>-3307</v>
      </c>
      <c r="L73" s="21">
        <f t="shared" si="43"/>
        <v>-3057</v>
      </c>
      <c r="M73" s="21">
        <f t="shared" si="43"/>
        <v>-4547</v>
      </c>
      <c r="N73" s="21">
        <f t="shared" si="43"/>
        <v>-1747</v>
      </c>
      <c r="O73" s="21">
        <f t="shared" si="43"/>
        <v>-1587</v>
      </c>
      <c r="P73" s="21">
        <f t="shared" si="43"/>
        <v>-3617</v>
      </c>
      <c r="Q73" s="21">
        <f t="shared" si="43"/>
        <v>-187</v>
      </c>
      <c r="R73" s="21">
        <f t="shared" si="43"/>
        <v>-117</v>
      </c>
      <c r="S73" s="21">
        <f t="shared" si="43"/>
        <v>-2687</v>
      </c>
      <c r="T73" s="21">
        <f t="shared" si="43"/>
        <v>1373</v>
      </c>
      <c r="U73" s="21">
        <f t="shared" si="43"/>
        <v>1353</v>
      </c>
      <c r="V73" s="21">
        <f t="shared" si="43"/>
        <v>-1757</v>
      </c>
      <c r="W73" s="21">
        <f t="shared" si="43"/>
        <v>2933</v>
      </c>
      <c r="X73" s="21">
        <f t="shared" si="43"/>
        <v>2823</v>
      </c>
      <c r="Y73" s="21">
        <f t="shared" si="43"/>
        <v>-827</v>
      </c>
      <c r="Z73" s="21">
        <f t="shared" si="43"/>
        <v>4493</v>
      </c>
      <c r="AA73" s="21">
        <f t="shared" si="43"/>
        <v>4293</v>
      </c>
      <c r="AB73" s="21">
        <f t="shared" si="43"/>
        <v>103</v>
      </c>
      <c r="AC73" s="21">
        <f t="shared" si="43"/>
        <v>6053</v>
      </c>
      <c r="AD73" s="21">
        <f t="shared" si="43"/>
        <v>5763</v>
      </c>
      <c r="AE73" s="21">
        <f t="shared" si="43"/>
        <v>1033</v>
      </c>
      <c r="AF73" s="21">
        <f t="shared" si="43"/>
        <v>7613</v>
      </c>
      <c r="AG73" s="21">
        <f t="shared" si="43"/>
        <v>7233</v>
      </c>
      <c r="AH73" s="21">
        <f t="shared" si="43"/>
        <v>1963</v>
      </c>
      <c r="AI73" s="21">
        <f t="shared" si="43"/>
        <v>9173</v>
      </c>
      <c r="AJ73" s="21">
        <f t="shared" si="43"/>
        <v>8703</v>
      </c>
      <c r="AK73" s="21">
        <f t="shared" si="43"/>
        <v>2893</v>
      </c>
      <c r="AL73" s="21">
        <f t="shared" si="43"/>
        <v>10733</v>
      </c>
      <c r="AM73" s="21">
        <f t="shared" si="43"/>
        <v>10173</v>
      </c>
      <c r="AN73" s="21">
        <f t="shared" si="43"/>
        <v>3823</v>
      </c>
      <c r="AO73" s="21">
        <f t="shared" si="43"/>
        <v>12293</v>
      </c>
      <c r="AP73" s="21">
        <f t="shared" si="43"/>
        <v>11643</v>
      </c>
      <c r="AQ73" s="21">
        <f t="shared" si="43"/>
        <v>4753</v>
      </c>
      <c r="AR73" s="21">
        <f t="shared" si="43"/>
        <v>13853</v>
      </c>
      <c r="AS73" s="21">
        <f t="shared" si="43"/>
        <v>13113</v>
      </c>
      <c r="AT73" s="21">
        <f t="shared" si="43"/>
        <v>5683</v>
      </c>
      <c r="AU73" s="21">
        <f t="shared" si="43"/>
        <v>15413</v>
      </c>
      <c r="AV73" s="21">
        <f t="shared" si="43"/>
        <v>14583</v>
      </c>
      <c r="AW73" s="21">
        <f t="shared" si="43"/>
        <v>6613</v>
      </c>
      <c r="AX73" s="21">
        <f t="shared" si="43"/>
        <v>16973</v>
      </c>
      <c r="AY73" s="21">
        <f t="shared" si="43"/>
        <v>16053</v>
      </c>
      <c r="AZ73" s="21">
        <f t="shared" si="43"/>
        <v>7543</v>
      </c>
      <c r="BA73" s="21">
        <f t="shared" si="43"/>
        <v>18533</v>
      </c>
      <c r="BB73" s="21">
        <f t="shared" si="43"/>
        <v>17523</v>
      </c>
      <c r="BC73" s="21">
        <f t="shared" si="43"/>
        <v>8473</v>
      </c>
      <c r="BD73" s="21">
        <f t="shared" si="43"/>
        <v>20093</v>
      </c>
      <c r="BE73" s="21">
        <f t="shared" si="43"/>
        <v>18993</v>
      </c>
      <c r="BF73" s="21">
        <f t="shared" si="43"/>
        <v>9403</v>
      </c>
      <c r="BG73" s="21">
        <f t="shared" si="43"/>
        <v>21653</v>
      </c>
      <c r="BH73" s="21">
        <f t="shared" si="43"/>
        <v>20463</v>
      </c>
      <c r="BJ73" s="21">
        <f t="shared" ref="BJ73:BN73" si="44">BJ67+BJ71</f>
        <v>-46038</v>
      </c>
      <c r="BK73" s="21">
        <f t="shared" si="44"/>
        <v>-7764</v>
      </c>
      <c r="BL73" s="21">
        <f t="shared" si="44"/>
        <v>55596</v>
      </c>
      <c r="BM73" s="21">
        <f t="shared" si="44"/>
        <v>118956</v>
      </c>
      <c r="BN73" s="21">
        <f t="shared" si="44"/>
        <v>182316</v>
      </c>
    </row>
    <row r="74" spans="2:66" ht="15" customHeight="1" x14ac:dyDescent="0.45">
      <c r="B74" s="20" t="s">
        <v>50</v>
      </c>
      <c r="C74" s="20"/>
      <c r="D74" s="21">
        <f>C74+D73</f>
        <v>-5972</v>
      </c>
      <c r="E74" s="21">
        <f t="shared" ref="E74:BH74" si="45">D74+E73</f>
        <v>-12399</v>
      </c>
      <c r="F74" s="21">
        <f t="shared" si="45"/>
        <v>-18396</v>
      </c>
      <c r="G74" s="21">
        <f t="shared" si="45"/>
        <v>-24803</v>
      </c>
      <c r="H74" s="21">
        <f t="shared" si="45"/>
        <v>-29670</v>
      </c>
      <c r="I74" s="21">
        <f t="shared" si="45"/>
        <v>-34197</v>
      </c>
      <c r="J74" s="21">
        <f t="shared" si="45"/>
        <v>-39674</v>
      </c>
      <c r="K74" s="21">
        <f t="shared" si="45"/>
        <v>-42981</v>
      </c>
      <c r="L74" s="21">
        <f t="shared" si="45"/>
        <v>-46038</v>
      </c>
      <c r="M74" s="21">
        <f t="shared" si="45"/>
        <v>-50585</v>
      </c>
      <c r="N74" s="21">
        <f t="shared" si="45"/>
        <v>-52332</v>
      </c>
      <c r="O74" s="21">
        <f t="shared" si="45"/>
        <v>-53919</v>
      </c>
      <c r="P74" s="21">
        <f t="shared" si="45"/>
        <v>-57536</v>
      </c>
      <c r="Q74" s="21">
        <f t="shared" si="45"/>
        <v>-57723</v>
      </c>
      <c r="R74" s="21">
        <f t="shared" si="45"/>
        <v>-57840</v>
      </c>
      <c r="S74" s="21">
        <f t="shared" si="45"/>
        <v>-60527</v>
      </c>
      <c r="T74" s="21">
        <f t="shared" si="45"/>
        <v>-59154</v>
      </c>
      <c r="U74" s="21">
        <f t="shared" si="45"/>
        <v>-57801</v>
      </c>
      <c r="V74" s="21">
        <f t="shared" si="45"/>
        <v>-59558</v>
      </c>
      <c r="W74" s="21">
        <f t="shared" si="45"/>
        <v>-56625</v>
      </c>
      <c r="X74" s="21">
        <f t="shared" si="45"/>
        <v>-53802</v>
      </c>
      <c r="Y74" s="21">
        <f t="shared" si="45"/>
        <v>-54629</v>
      </c>
      <c r="Z74" s="21">
        <f t="shared" si="45"/>
        <v>-50136</v>
      </c>
      <c r="AA74" s="21">
        <f t="shared" si="45"/>
        <v>-45843</v>
      </c>
      <c r="AB74" s="21">
        <f t="shared" si="45"/>
        <v>-45740</v>
      </c>
      <c r="AC74" s="21">
        <f t="shared" si="45"/>
        <v>-39687</v>
      </c>
      <c r="AD74" s="21">
        <f t="shared" si="45"/>
        <v>-33924</v>
      </c>
      <c r="AE74" s="21">
        <f t="shared" si="45"/>
        <v>-32891</v>
      </c>
      <c r="AF74" s="21">
        <f t="shared" si="45"/>
        <v>-25278</v>
      </c>
      <c r="AG74" s="21">
        <f t="shared" si="45"/>
        <v>-18045</v>
      </c>
      <c r="AH74" s="21">
        <f t="shared" si="45"/>
        <v>-16082</v>
      </c>
      <c r="AI74" s="21">
        <f t="shared" si="45"/>
        <v>-6909</v>
      </c>
      <c r="AJ74" s="21">
        <f t="shared" si="45"/>
        <v>1794</v>
      </c>
      <c r="AK74" s="21">
        <f t="shared" si="45"/>
        <v>4687</v>
      </c>
      <c r="AL74" s="21">
        <f t="shared" si="45"/>
        <v>15420</v>
      </c>
      <c r="AM74" s="21">
        <f t="shared" si="45"/>
        <v>25593</v>
      </c>
      <c r="AN74" s="21">
        <f t="shared" si="45"/>
        <v>29416</v>
      </c>
      <c r="AO74" s="21">
        <f t="shared" si="45"/>
        <v>41709</v>
      </c>
      <c r="AP74" s="21">
        <f t="shared" si="45"/>
        <v>53352</v>
      </c>
      <c r="AQ74" s="21">
        <f t="shared" si="45"/>
        <v>58105</v>
      </c>
      <c r="AR74" s="21">
        <f t="shared" si="45"/>
        <v>71958</v>
      </c>
      <c r="AS74" s="21">
        <f t="shared" si="45"/>
        <v>85071</v>
      </c>
      <c r="AT74" s="21">
        <f t="shared" si="45"/>
        <v>90754</v>
      </c>
      <c r="AU74" s="21">
        <f t="shared" si="45"/>
        <v>106167</v>
      </c>
      <c r="AV74" s="21">
        <f t="shared" si="45"/>
        <v>120750</v>
      </c>
      <c r="AW74" s="21">
        <f t="shared" si="45"/>
        <v>127363</v>
      </c>
      <c r="AX74" s="21">
        <f t="shared" si="45"/>
        <v>144336</v>
      </c>
      <c r="AY74" s="21">
        <f t="shared" si="45"/>
        <v>160389</v>
      </c>
      <c r="AZ74" s="21">
        <f t="shared" si="45"/>
        <v>167932</v>
      </c>
      <c r="BA74" s="21">
        <f t="shared" si="45"/>
        <v>186465</v>
      </c>
      <c r="BB74" s="21">
        <f t="shared" si="45"/>
        <v>203988</v>
      </c>
      <c r="BC74" s="21">
        <f t="shared" si="45"/>
        <v>212461</v>
      </c>
      <c r="BD74" s="21">
        <f t="shared" si="45"/>
        <v>232554</v>
      </c>
      <c r="BE74" s="21">
        <f t="shared" si="45"/>
        <v>251547</v>
      </c>
      <c r="BF74" s="21">
        <f t="shared" si="45"/>
        <v>260950</v>
      </c>
      <c r="BG74" s="21">
        <f t="shared" si="45"/>
        <v>282603</v>
      </c>
      <c r="BH74" s="21">
        <f t="shared" si="45"/>
        <v>303066</v>
      </c>
      <c r="BJ74" s="21">
        <f t="shared" ref="BJ74:BN74" si="46">BI74+BJ73</f>
        <v>-46038</v>
      </c>
      <c r="BK74" s="21">
        <f t="shared" si="46"/>
        <v>-53802</v>
      </c>
      <c r="BL74" s="21">
        <f t="shared" si="46"/>
        <v>1794</v>
      </c>
      <c r="BM74" s="21">
        <f t="shared" si="46"/>
        <v>120750</v>
      </c>
      <c r="BN74" s="21">
        <f t="shared" si="46"/>
        <v>303066</v>
      </c>
    </row>
    <row r="76" spans="2:66" ht="15" customHeight="1" x14ac:dyDescent="0.45">
      <c r="B76" s="20" t="s">
        <v>51</v>
      </c>
      <c r="C76" s="21">
        <f>MIN(D74:BH74)</f>
        <v>-60527</v>
      </c>
    </row>
    <row r="78" spans="2:66" ht="15" customHeight="1" x14ac:dyDescent="0.45">
      <c r="B78" s="13" t="s">
        <v>32</v>
      </c>
      <c r="C78" s="13"/>
      <c r="D78" s="14">
        <f>D$29</f>
        <v>45017</v>
      </c>
      <c r="E78" s="14">
        <f t="shared" si="26"/>
        <v>45047</v>
      </c>
      <c r="F78" s="14">
        <f t="shared" si="26"/>
        <v>45078</v>
      </c>
      <c r="G78" s="14">
        <f t="shared" si="26"/>
        <v>45108</v>
      </c>
      <c r="H78" s="14">
        <f t="shared" si="26"/>
        <v>45139</v>
      </c>
      <c r="I78" s="14">
        <f t="shared" si="26"/>
        <v>45170</v>
      </c>
      <c r="J78" s="14">
        <f t="shared" si="26"/>
        <v>45200</v>
      </c>
      <c r="K78" s="14">
        <f t="shared" si="26"/>
        <v>45231</v>
      </c>
      <c r="L78" s="14">
        <f t="shared" si="26"/>
        <v>45261</v>
      </c>
      <c r="M78" s="14">
        <f t="shared" si="26"/>
        <v>45292</v>
      </c>
      <c r="N78" s="14">
        <f t="shared" si="26"/>
        <v>45323</v>
      </c>
      <c r="O78" s="14">
        <f t="shared" si="26"/>
        <v>45352</v>
      </c>
      <c r="P78" s="14">
        <f t="shared" si="26"/>
        <v>45383</v>
      </c>
      <c r="Q78" s="14">
        <f t="shared" si="26"/>
        <v>45413</v>
      </c>
      <c r="R78" s="14">
        <f t="shared" si="26"/>
        <v>45444</v>
      </c>
      <c r="S78" s="14">
        <f t="shared" si="26"/>
        <v>45474</v>
      </c>
      <c r="T78" s="14">
        <f t="shared" si="26"/>
        <v>45505</v>
      </c>
      <c r="U78" s="14">
        <f t="shared" si="26"/>
        <v>45536</v>
      </c>
      <c r="V78" s="14">
        <f t="shared" si="26"/>
        <v>45566</v>
      </c>
      <c r="W78" s="14">
        <f t="shared" si="26"/>
        <v>45597</v>
      </c>
      <c r="X78" s="14">
        <f t="shared" si="26"/>
        <v>45627</v>
      </c>
      <c r="Y78" s="14">
        <f t="shared" si="26"/>
        <v>45658</v>
      </c>
      <c r="Z78" s="14">
        <f t="shared" si="26"/>
        <v>45689</v>
      </c>
      <c r="AA78" s="14">
        <f t="shared" si="26"/>
        <v>45717</v>
      </c>
      <c r="AB78" s="14">
        <f t="shared" si="26"/>
        <v>45748</v>
      </c>
      <c r="AC78" s="14">
        <f t="shared" si="26"/>
        <v>45778</v>
      </c>
      <c r="AD78" s="14">
        <f t="shared" si="26"/>
        <v>45809</v>
      </c>
      <c r="AE78" s="14">
        <f t="shared" si="26"/>
        <v>45839</v>
      </c>
      <c r="AF78" s="14">
        <f t="shared" si="26"/>
        <v>45870</v>
      </c>
      <c r="AG78" s="14">
        <f t="shared" si="26"/>
        <v>45901</v>
      </c>
      <c r="AH78" s="14">
        <f t="shared" si="26"/>
        <v>45931</v>
      </c>
      <c r="AI78" s="14">
        <f t="shared" si="26"/>
        <v>45962</v>
      </c>
      <c r="AJ78" s="14">
        <f t="shared" si="26"/>
        <v>45992</v>
      </c>
      <c r="AK78" s="14">
        <f t="shared" si="26"/>
        <v>46023</v>
      </c>
      <c r="AL78" s="14">
        <f t="shared" si="26"/>
        <v>46054</v>
      </c>
      <c r="AM78" s="14">
        <f t="shared" si="26"/>
        <v>46082</v>
      </c>
      <c r="AN78" s="14">
        <f t="shared" si="26"/>
        <v>46113</v>
      </c>
      <c r="AO78" s="14">
        <f t="shared" si="26"/>
        <v>46143</v>
      </c>
      <c r="AP78" s="14">
        <f t="shared" si="26"/>
        <v>46174</v>
      </c>
      <c r="AQ78" s="14">
        <f t="shared" si="26"/>
        <v>46204</v>
      </c>
      <c r="AR78" s="14">
        <f t="shared" si="26"/>
        <v>46235</v>
      </c>
      <c r="AS78" s="14">
        <f t="shared" si="26"/>
        <v>46266</v>
      </c>
      <c r="AT78" s="14">
        <f t="shared" si="26"/>
        <v>46296</v>
      </c>
      <c r="AU78" s="14">
        <f t="shared" si="26"/>
        <v>46327</v>
      </c>
      <c r="AV78" s="14">
        <f t="shared" si="26"/>
        <v>46357</v>
      </c>
      <c r="AW78" s="14">
        <f t="shared" si="26"/>
        <v>46388</v>
      </c>
      <c r="AX78" s="14">
        <f t="shared" si="26"/>
        <v>46419</v>
      </c>
      <c r="AY78" s="14">
        <f t="shared" si="26"/>
        <v>46447</v>
      </c>
      <c r="AZ78" s="14">
        <f t="shared" si="26"/>
        <v>46478</v>
      </c>
      <c r="BA78" s="14">
        <f t="shared" si="26"/>
        <v>46508</v>
      </c>
      <c r="BB78" s="14">
        <f t="shared" si="26"/>
        <v>46539</v>
      </c>
      <c r="BC78" s="14">
        <f t="shared" si="26"/>
        <v>46569</v>
      </c>
      <c r="BD78" s="14">
        <f t="shared" si="26"/>
        <v>46600</v>
      </c>
      <c r="BE78" s="14">
        <f t="shared" si="26"/>
        <v>46631</v>
      </c>
      <c r="BF78" s="14">
        <f t="shared" si="26"/>
        <v>46661</v>
      </c>
      <c r="BG78" s="14">
        <f t="shared" si="26"/>
        <v>46692</v>
      </c>
      <c r="BH78" s="14">
        <f t="shared" si="26"/>
        <v>46722</v>
      </c>
      <c r="BJ78" s="13">
        <f t="shared" si="27"/>
        <v>2023</v>
      </c>
      <c r="BK78" s="13">
        <f t="shared" si="27"/>
        <v>2024</v>
      </c>
      <c r="BL78" s="13">
        <f t="shared" si="27"/>
        <v>2025</v>
      </c>
      <c r="BM78" s="13">
        <f t="shared" si="27"/>
        <v>2026</v>
      </c>
      <c r="BN78" s="13">
        <f t="shared" si="27"/>
        <v>2027</v>
      </c>
    </row>
    <row r="80" spans="2:66" ht="15" customHeight="1" x14ac:dyDescent="0.45">
      <c r="B80" s="2" t="s">
        <v>67</v>
      </c>
      <c r="D80" s="15">
        <f t="shared" ref="D80:AI80" si="47">C80-D69</f>
        <v>1600</v>
      </c>
      <c r="E80" s="15">
        <f t="shared" si="47"/>
        <v>1600</v>
      </c>
      <c r="F80" s="15">
        <f t="shared" si="47"/>
        <v>1600</v>
      </c>
      <c r="G80" s="15">
        <f t="shared" si="47"/>
        <v>1600</v>
      </c>
      <c r="H80" s="15">
        <f t="shared" si="47"/>
        <v>1600</v>
      </c>
      <c r="I80" s="15">
        <f t="shared" si="47"/>
        <v>1600</v>
      </c>
      <c r="J80" s="15">
        <f t="shared" si="47"/>
        <v>1600</v>
      </c>
      <c r="K80" s="15">
        <f t="shared" si="47"/>
        <v>1600</v>
      </c>
      <c r="L80" s="15">
        <f t="shared" si="47"/>
        <v>1600</v>
      </c>
      <c r="M80" s="15">
        <f t="shared" si="47"/>
        <v>1600</v>
      </c>
      <c r="N80" s="15">
        <f t="shared" si="47"/>
        <v>1600</v>
      </c>
      <c r="O80" s="15">
        <f t="shared" si="47"/>
        <v>1600</v>
      </c>
      <c r="P80" s="15">
        <f t="shared" si="47"/>
        <v>1600</v>
      </c>
      <c r="Q80" s="15">
        <f t="shared" si="47"/>
        <v>1600</v>
      </c>
      <c r="R80" s="15">
        <f t="shared" si="47"/>
        <v>1600</v>
      </c>
      <c r="S80" s="15">
        <f t="shared" si="47"/>
        <v>1600</v>
      </c>
      <c r="T80" s="15">
        <f t="shared" si="47"/>
        <v>1600</v>
      </c>
      <c r="U80" s="15">
        <f t="shared" si="47"/>
        <v>1600</v>
      </c>
      <c r="V80" s="15">
        <f t="shared" si="47"/>
        <v>1600</v>
      </c>
      <c r="W80" s="15">
        <f t="shared" si="47"/>
        <v>1600</v>
      </c>
      <c r="X80" s="15">
        <f t="shared" si="47"/>
        <v>1600</v>
      </c>
      <c r="Y80" s="15">
        <f t="shared" si="47"/>
        <v>1600</v>
      </c>
      <c r="Z80" s="15">
        <f t="shared" si="47"/>
        <v>1600</v>
      </c>
      <c r="AA80" s="15">
        <f t="shared" si="47"/>
        <v>1600</v>
      </c>
      <c r="AB80" s="15">
        <f t="shared" si="47"/>
        <v>1600</v>
      </c>
      <c r="AC80" s="15">
        <f t="shared" si="47"/>
        <v>1600</v>
      </c>
      <c r="AD80" s="15">
        <f t="shared" si="47"/>
        <v>1600</v>
      </c>
      <c r="AE80" s="15">
        <f t="shared" si="47"/>
        <v>1600</v>
      </c>
      <c r="AF80" s="15">
        <f t="shared" si="47"/>
        <v>1600</v>
      </c>
      <c r="AG80" s="15">
        <f t="shared" si="47"/>
        <v>1600</v>
      </c>
      <c r="AH80" s="15">
        <f t="shared" si="47"/>
        <v>1600</v>
      </c>
      <c r="AI80" s="15">
        <f t="shared" si="47"/>
        <v>1600</v>
      </c>
      <c r="AJ80" s="15">
        <f t="shared" ref="AJ80:BH80" si="48">AI80-AJ69</f>
        <v>1600</v>
      </c>
      <c r="AK80" s="15">
        <f t="shared" si="48"/>
        <v>1600</v>
      </c>
      <c r="AL80" s="15">
        <f t="shared" si="48"/>
        <v>1600</v>
      </c>
      <c r="AM80" s="15">
        <f t="shared" si="48"/>
        <v>1600</v>
      </c>
      <c r="AN80" s="15">
        <f t="shared" si="48"/>
        <v>1600</v>
      </c>
      <c r="AO80" s="15">
        <f t="shared" si="48"/>
        <v>1600</v>
      </c>
      <c r="AP80" s="15">
        <f t="shared" si="48"/>
        <v>1600</v>
      </c>
      <c r="AQ80" s="15">
        <f t="shared" si="48"/>
        <v>1600</v>
      </c>
      <c r="AR80" s="15">
        <f t="shared" si="48"/>
        <v>1600</v>
      </c>
      <c r="AS80" s="15">
        <f t="shared" si="48"/>
        <v>1600</v>
      </c>
      <c r="AT80" s="15">
        <f t="shared" si="48"/>
        <v>1600</v>
      </c>
      <c r="AU80" s="15">
        <f t="shared" si="48"/>
        <v>1600</v>
      </c>
      <c r="AV80" s="15">
        <f t="shared" si="48"/>
        <v>1600</v>
      </c>
      <c r="AW80" s="15">
        <f t="shared" si="48"/>
        <v>1600</v>
      </c>
      <c r="AX80" s="15">
        <f t="shared" si="48"/>
        <v>1600</v>
      </c>
      <c r="AY80" s="15">
        <f t="shared" si="48"/>
        <v>1600</v>
      </c>
      <c r="AZ80" s="15">
        <f t="shared" si="48"/>
        <v>1600</v>
      </c>
      <c r="BA80" s="15">
        <f t="shared" si="48"/>
        <v>1600</v>
      </c>
      <c r="BB80" s="15">
        <f t="shared" si="48"/>
        <v>1600</v>
      </c>
      <c r="BC80" s="15">
        <f t="shared" si="48"/>
        <v>1600</v>
      </c>
      <c r="BD80" s="15">
        <f t="shared" si="48"/>
        <v>1600</v>
      </c>
      <c r="BE80" s="15">
        <f t="shared" si="48"/>
        <v>1600</v>
      </c>
      <c r="BF80" s="15">
        <f t="shared" si="48"/>
        <v>1600</v>
      </c>
      <c r="BG80" s="15">
        <f t="shared" si="48"/>
        <v>1600</v>
      </c>
      <c r="BH80" s="15">
        <f t="shared" si="48"/>
        <v>1600</v>
      </c>
      <c r="BJ80" s="15">
        <f>SUMIFS($D80:$BH80,$D$31:$BH$31,BJ$29,$D$32:$BH$32,12)</f>
        <v>1600</v>
      </c>
      <c r="BK80" s="15">
        <f t="shared" ref="BK80:BN80" si="49">SUMIFS($D80:$BH80,$D$31:$BH$31,BK$29,$D$32:$BH$32,12)</f>
        <v>1600</v>
      </c>
      <c r="BL80" s="15">
        <f t="shared" si="49"/>
        <v>1600</v>
      </c>
      <c r="BM80" s="15">
        <f t="shared" si="49"/>
        <v>1600</v>
      </c>
      <c r="BN80" s="15">
        <f t="shared" si="49"/>
        <v>1600</v>
      </c>
    </row>
    <row r="81" spans="2:66" ht="15" customHeight="1" x14ac:dyDescent="0.45">
      <c r="B81" s="4" t="s">
        <v>69</v>
      </c>
      <c r="D81" s="19">
        <f>SUM(D80)</f>
        <v>1600</v>
      </c>
      <c r="E81" s="19">
        <f t="shared" ref="E81:BH81" si="50">SUM(E80)</f>
        <v>1600</v>
      </c>
      <c r="F81" s="19">
        <f t="shared" si="50"/>
        <v>1600</v>
      </c>
      <c r="G81" s="19">
        <f t="shared" si="50"/>
        <v>1600</v>
      </c>
      <c r="H81" s="19">
        <f t="shared" si="50"/>
        <v>1600</v>
      </c>
      <c r="I81" s="19">
        <f t="shared" si="50"/>
        <v>1600</v>
      </c>
      <c r="J81" s="19">
        <f t="shared" si="50"/>
        <v>1600</v>
      </c>
      <c r="K81" s="19">
        <f t="shared" si="50"/>
        <v>1600</v>
      </c>
      <c r="L81" s="19">
        <f t="shared" si="50"/>
        <v>1600</v>
      </c>
      <c r="M81" s="19">
        <f t="shared" si="50"/>
        <v>1600</v>
      </c>
      <c r="N81" s="19">
        <f t="shared" si="50"/>
        <v>1600</v>
      </c>
      <c r="O81" s="19">
        <f t="shared" si="50"/>
        <v>1600</v>
      </c>
      <c r="P81" s="19">
        <f t="shared" si="50"/>
        <v>1600</v>
      </c>
      <c r="Q81" s="19">
        <f t="shared" si="50"/>
        <v>1600</v>
      </c>
      <c r="R81" s="19">
        <f t="shared" si="50"/>
        <v>1600</v>
      </c>
      <c r="S81" s="19">
        <f t="shared" si="50"/>
        <v>1600</v>
      </c>
      <c r="T81" s="19">
        <f t="shared" si="50"/>
        <v>1600</v>
      </c>
      <c r="U81" s="19">
        <f t="shared" si="50"/>
        <v>1600</v>
      </c>
      <c r="V81" s="19">
        <f t="shared" si="50"/>
        <v>1600</v>
      </c>
      <c r="W81" s="19">
        <f t="shared" si="50"/>
        <v>1600</v>
      </c>
      <c r="X81" s="19">
        <f t="shared" si="50"/>
        <v>1600</v>
      </c>
      <c r="Y81" s="19">
        <f t="shared" si="50"/>
        <v>1600</v>
      </c>
      <c r="Z81" s="19">
        <f t="shared" si="50"/>
        <v>1600</v>
      </c>
      <c r="AA81" s="19">
        <f t="shared" si="50"/>
        <v>1600</v>
      </c>
      <c r="AB81" s="19">
        <f t="shared" si="50"/>
        <v>1600</v>
      </c>
      <c r="AC81" s="19">
        <f t="shared" si="50"/>
        <v>1600</v>
      </c>
      <c r="AD81" s="19">
        <f t="shared" si="50"/>
        <v>1600</v>
      </c>
      <c r="AE81" s="19">
        <f t="shared" si="50"/>
        <v>1600</v>
      </c>
      <c r="AF81" s="19">
        <f t="shared" si="50"/>
        <v>1600</v>
      </c>
      <c r="AG81" s="19">
        <f t="shared" si="50"/>
        <v>1600</v>
      </c>
      <c r="AH81" s="19">
        <f t="shared" si="50"/>
        <v>1600</v>
      </c>
      <c r="AI81" s="19">
        <f t="shared" si="50"/>
        <v>1600</v>
      </c>
      <c r="AJ81" s="19">
        <f t="shared" si="50"/>
        <v>1600</v>
      </c>
      <c r="AK81" s="19">
        <f t="shared" si="50"/>
        <v>1600</v>
      </c>
      <c r="AL81" s="19">
        <f t="shared" si="50"/>
        <v>1600</v>
      </c>
      <c r="AM81" s="19">
        <f t="shared" si="50"/>
        <v>1600</v>
      </c>
      <c r="AN81" s="19">
        <f t="shared" si="50"/>
        <v>1600</v>
      </c>
      <c r="AO81" s="19">
        <f t="shared" si="50"/>
        <v>1600</v>
      </c>
      <c r="AP81" s="19">
        <f t="shared" si="50"/>
        <v>1600</v>
      </c>
      <c r="AQ81" s="19">
        <f t="shared" si="50"/>
        <v>1600</v>
      </c>
      <c r="AR81" s="19">
        <f t="shared" si="50"/>
        <v>1600</v>
      </c>
      <c r="AS81" s="19">
        <f t="shared" si="50"/>
        <v>1600</v>
      </c>
      <c r="AT81" s="19">
        <f t="shared" si="50"/>
        <v>1600</v>
      </c>
      <c r="AU81" s="19">
        <f t="shared" si="50"/>
        <v>1600</v>
      </c>
      <c r="AV81" s="19">
        <f t="shared" si="50"/>
        <v>1600</v>
      </c>
      <c r="AW81" s="19">
        <f t="shared" si="50"/>
        <v>1600</v>
      </c>
      <c r="AX81" s="19">
        <f t="shared" si="50"/>
        <v>1600</v>
      </c>
      <c r="AY81" s="19">
        <f t="shared" si="50"/>
        <v>1600</v>
      </c>
      <c r="AZ81" s="19">
        <f t="shared" si="50"/>
        <v>1600</v>
      </c>
      <c r="BA81" s="19">
        <f t="shared" si="50"/>
        <v>1600</v>
      </c>
      <c r="BB81" s="19">
        <f t="shared" si="50"/>
        <v>1600</v>
      </c>
      <c r="BC81" s="19">
        <f t="shared" si="50"/>
        <v>1600</v>
      </c>
      <c r="BD81" s="19">
        <f t="shared" si="50"/>
        <v>1600</v>
      </c>
      <c r="BE81" s="19">
        <f t="shared" si="50"/>
        <v>1600</v>
      </c>
      <c r="BF81" s="19">
        <f t="shared" si="50"/>
        <v>1600</v>
      </c>
      <c r="BG81" s="19">
        <f t="shared" si="50"/>
        <v>1600</v>
      </c>
      <c r="BH81" s="19">
        <f t="shared" si="50"/>
        <v>1600</v>
      </c>
      <c r="BJ81" s="19">
        <f t="shared" ref="BJ81:BN81" si="51">SUM(BJ80)</f>
        <v>1600</v>
      </c>
      <c r="BK81" s="19">
        <f t="shared" si="51"/>
        <v>1600</v>
      </c>
      <c r="BL81" s="19">
        <f t="shared" si="51"/>
        <v>1600</v>
      </c>
      <c r="BM81" s="19">
        <f t="shared" si="51"/>
        <v>1600</v>
      </c>
      <c r="BN81" s="19">
        <f t="shared" si="51"/>
        <v>1600</v>
      </c>
    </row>
    <row r="82" spans="2:66" ht="15" customHeight="1" x14ac:dyDescent="0.45">
      <c r="BJ82" s="3" t="str">
        <f ca="1">_xlfn.FORMULATEXT(BJ80)</f>
        <v>=SOMME.SI.ENS($D80:$BH80;$D$31:$BH$31;BJ$29;$D$32:$BH$32;12)</v>
      </c>
    </row>
    <row r="83" spans="2:66" ht="15" customHeight="1" x14ac:dyDescent="0.45">
      <c r="B83" s="2" t="s">
        <v>56</v>
      </c>
      <c r="D83" s="15">
        <f t="shared" ref="D83:AI83" si="52">C83+D39*(1+$C$27)-D56</f>
        <v>600</v>
      </c>
      <c r="E83" s="15">
        <f t="shared" si="52"/>
        <v>1800</v>
      </c>
      <c r="F83" s="15">
        <f t="shared" si="52"/>
        <v>3000</v>
      </c>
      <c r="G83" s="15">
        <f t="shared" si="52"/>
        <v>4200</v>
      </c>
      <c r="H83" s="15">
        <f t="shared" si="52"/>
        <v>5400</v>
      </c>
      <c r="I83" s="15">
        <f t="shared" si="52"/>
        <v>6600</v>
      </c>
      <c r="J83" s="15">
        <f t="shared" si="52"/>
        <v>7800</v>
      </c>
      <c r="K83" s="15">
        <f t="shared" si="52"/>
        <v>9000</v>
      </c>
      <c r="L83" s="15">
        <f t="shared" si="52"/>
        <v>10200</v>
      </c>
      <c r="M83" s="15">
        <f t="shared" si="52"/>
        <v>11400</v>
      </c>
      <c r="N83" s="15">
        <f t="shared" si="52"/>
        <v>12600</v>
      </c>
      <c r="O83" s="15">
        <f t="shared" si="52"/>
        <v>13800</v>
      </c>
      <c r="P83" s="15">
        <f t="shared" si="52"/>
        <v>15000</v>
      </c>
      <c r="Q83" s="15">
        <f t="shared" si="52"/>
        <v>16200</v>
      </c>
      <c r="R83" s="15">
        <f t="shared" si="52"/>
        <v>17400</v>
      </c>
      <c r="S83" s="15">
        <f t="shared" si="52"/>
        <v>18600</v>
      </c>
      <c r="T83" s="15">
        <f t="shared" si="52"/>
        <v>19800</v>
      </c>
      <c r="U83" s="15">
        <f t="shared" si="52"/>
        <v>21000</v>
      </c>
      <c r="V83" s="15">
        <f t="shared" si="52"/>
        <v>22200</v>
      </c>
      <c r="W83" s="15">
        <f t="shared" si="52"/>
        <v>23400</v>
      </c>
      <c r="X83" s="15">
        <f t="shared" si="52"/>
        <v>24600</v>
      </c>
      <c r="Y83" s="15">
        <f t="shared" si="52"/>
        <v>25800</v>
      </c>
      <c r="Z83" s="15">
        <f t="shared" si="52"/>
        <v>27000</v>
      </c>
      <c r="AA83" s="15">
        <f t="shared" si="52"/>
        <v>28200</v>
      </c>
      <c r="AB83" s="15">
        <f t="shared" si="52"/>
        <v>29400</v>
      </c>
      <c r="AC83" s="15">
        <f t="shared" si="52"/>
        <v>30600</v>
      </c>
      <c r="AD83" s="15">
        <f t="shared" si="52"/>
        <v>31800</v>
      </c>
      <c r="AE83" s="15">
        <f t="shared" si="52"/>
        <v>33000</v>
      </c>
      <c r="AF83" s="15">
        <f t="shared" si="52"/>
        <v>34200</v>
      </c>
      <c r="AG83" s="15">
        <f t="shared" si="52"/>
        <v>35400</v>
      </c>
      <c r="AH83" s="15">
        <f t="shared" si="52"/>
        <v>36600</v>
      </c>
      <c r="AI83" s="15">
        <f t="shared" si="52"/>
        <v>37800</v>
      </c>
      <c r="AJ83" s="15">
        <f t="shared" ref="AJ83:BH83" si="53">AI83+AJ39*(1+$C$27)-AJ56</f>
        <v>39000</v>
      </c>
      <c r="AK83" s="15">
        <f t="shared" si="53"/>
        <v>40200</v>
      </c>
      <c r="AL83" s="15">
        <f t="shared" si="53"/>
        <v>41400</v>
      </c>
      <c r="AM83" s="15">
        <f t="shared" si="53"/>
        <v>42600</v>
      </c>
      <c r="AN83" s="15">
        <f t="shared" si="53"/>
        <v>43800</v>
      </c>
      <c r="AO83" s="15">
        <f t="shared" si="53"/>
        <v>45000</v>
      </c>
      <c r="AP83" s="15">
        <f t="shared" si="53"/>
        <v>46200</v>
      </c>
      <c r="AQ83" s="15">
        <f t="shared" si="53"/>
        <v>47400</v>
      </c>
      <c r="AR83" s="15">
        <f t="shared" si="53"/>
        <v>48600</v>
      </c>
      <c r="AS83" s="15">
        <f t="shared" si="53"/>
        <v>49800</v>
      </c>
      <c r="AT83" s="15">
        <f t="shared" si="53"/>
        <v>51000</v>
      </c>
      <c r="AU83" s="15">
        <f t="shared" si="53"/>
        <v>52200</v>
      </c>
      <c r="AV83" s="15">
        <f t="shared" si="53"/>
        <v>53400</v>
      </c>
      <c r="AW83" s="15">
        <f t="shared" si="53"/>
        <v>54600</v>
      </c>
      <c r="AX83" s="15">
        <f t="shared" si="53"/>
        <v>55800</v>
      </c>
      <c r="AY83" s="15">
        <f t="shared" si="53"/>
        <v>57000</v>
      </c>
      <c r="AZ83" s="15">
        <f t="shared" si="53"/>
        <v>58200</v>
      </c>
      <c r="BA83" s="15">
        <f t="shared" si="53"/>
        <v>59400</v>
      </c>
      <c r="BB83" s="15">
        <f t="shared" si="53"/>
        <v>60600</v>
      </c>
      <c r="BC83" s="15">
        <f t="shared" si="53"/>
        <v>61800</v>
      </c>
      <c r="BD83" s="15">
        <f t="shared" si="53"/>
        <v>63000</v>
      </c>
      <c r="BE83" s="15">
        <f t="shared" si="53"/>
        <v>64200</v>
      </c>
      <c r="BF83" s="15">
        <f t="shared" si="53"/>
        <v>65400</v>
      </c>
      <c r="BG83" s="15">
        <f t="shared" si="53"/>
        <v>66600</v>
      </c>
      <c r="BH83" s="15">
        <f t="shared" si="53"/>
        <v>67800</v>
      </c>
      <c r="BJ83" s="15">
        <f t="shared" ref="BJ83:BN88" si="54">SUMIFS($D83:$BH83,$D$31:$BH$31,BJ$29,$D$32:$BH$32,12)</f>
        <v>10200</v>
      </c>
      <c r="BK83" s="15">
        <f t="shared" si="54"/>
        <v>24600</v>
      </c>
      <c r="BL83" s="15">
        <f t="shared" si="54"/>
        <v>39000</v>
      </c>
      <c r="BM83" s="15">
        <f t="shared" si="54"/>
        <v>53400</v>
      </c>
      <c r="BN83" s="15">
        <f t="shared" si="54"/>
        <v>67800</v>
      </c>
    </row>
    <row r="84" spans="2:66" ht="15" customHeight="1" x14ac:dyDescent="0.45">
      <c r="B84" s="2" t="s">
        <v>57</v>
      </c>
      <c r="D84" s="15">
        <f t="shared" ref="D84:AI84" si="55">C84+SUM(D40,D41)*(1+$C$27)-SUM(D57,D58)</f>
        <v>0</v>
      </c>
      <c r="E84" s="15">
        <f t="shared" si="55"/>
        <v>0</v>
      </c>
      <c r="F84" s="15">
        <f t="shared" si="55"/>
        <v>0</v>
      </c>
      <c r="G84" s="15">
        <f t="shared" si="55"/>
        <v>0</v>
      </c>
      <c r="H84" s="15">
        <f t="shared" si="55"/>
        <v>0</v>
      </c>
      <c r="I84" s="15">
        <f t="shared" si="55"/>
        <v>0</v>
      </c>
      <c r="J84" s="15">
        <f t="shared" si="55"/>
        <v>0</v>
      </c>
      <c r="K84" s="15">
        <f t="shared" si="55"/>
        <v>0</v>
      </c>
      <c r="L84" s="15">
        <f t="shared" si="55"/>
        <v>0</v>
      </c>
      <c r="M84" s="15">
        <f t="shared" si="55"/>
        <v>0</v>
      </c>
      <c r="N84" s="15">
        <f t="shared" si="55"/>
        <v>0</v>
      </c>
      <c r="O84" s="15">
        <f t="shared" si="55"/>
        <v>0</v>
      </c>
      <c r="P84" s="15">
        <f t="shared" si="55"/>
        <v>0</v>
      </c>
      <c r="Q84" s="15">
        <f t="shared" si="55"/>
        <v>0</v>
      </c>
      <c r="R84" s="15">
        <f t="shared" si="55"/>
        <v>0</v>
      </c>
      <c r="S84" s="15">
        <f t="shared" si="55"/>
        <v>0</v>
      </c>
      <c r="T84" s="15">
        <f t="shared" si="55"/>
        <v>0</v>
      </c>
      <c r="U84" s="15">
        <f t="shared" si="55"/>
        <v>0</v>
      </c>
      <c r="V84" s="15">
        <f t="shared" si="55"/>
        <v>0</v>
      </c>
      <c r="W84" s="15">
        <f t="shared" si="55"/>
        <v>0</v>
      </c>
      <c r="X84" s="15">
        <f t="shared" si="55"/>
        <v>0</v>
      </c>
      <c r="Y84" s="15">
        <f t="shared" si="55"/>
        <v>0</v>
      </c>
      <c r="Z84" s="15">
        <f t="shared" si="55"/>
        <v>0</v>
      </c>
      <c r="AA84" s="15">
        <f t="shared" si="55"/>
        <v>0</v>
      </c>
      <c r="AB84" s="15">
        <f t="shared" si="55"/>
        <v>0</v>
      </c>
      <c r="AC84" s="15">
        <f t="shared" si="55"/>
        <v>0</v>
      </c>
      <c r="AD84" s="15">
        <f t="shared" si="55"/>
        <v>0</v>
      </c>
      <c r="AE84" s="15">
        <f t="shared" si="55"/>
        <v>0</v>
      </c>
      <c r="AF84" s="15">
        <f t="shared" si="55"/>
        <v>0</v>
      </c>
      <c r="AG84" s="15">
        <f t="shared" si="55"/>
        <v>0</v>
      </c>
      <c r="AH84" s="15">
        <f t="shared" si="55"/>
        <v>0</v>
      </c>
      <c r="AI84" s="15">
        <f t="shared" si="55"/>
        <v>0</v>
      </c>
      <c r="AJ84" s="15">
        <f t="shared" ref="AJ84:BH84" si="56">AI84+SUM(AJ40,AJ41)*(1+$C$27)-SUM(AJ57,AJ58)</f>
        <v>0</v>
      </c>
      <c r="AK84" s="15">
        <f t="shared" si="56"/>
        <v>0</v>
      </c>
      <c r="AL84" s="15">
        <f t="shared" si="56"/>
        <v>0</v>
      </c>
      <c r="AM84" s="15">
        <f t="shared" si="56"/>
        <v>0</v>
      </c>
      <c r="AN84" s="15">
        <f t="shared" si="56"/>
        <v>0</v>
      </c>
      <c r="AO84" s="15">
        <f t="shared" si="56"/>
        <v>0</v>
      </c>
      <c r="AP84" s="15">
        <f t="shared" si="56"/>
        <v>0</v>
      </c>
      <c r="AQ84" s="15">
        <f t="shared" si="56"/>
        <v>0</v>
      </c>
      <c r="AR84" s="15">
        <f t="shared" si="56"/>
        <v>0</v>
      </c>
      <c r="AS84" s="15">
        <f t="shared" si="56"/>
        <v>0</v>
      </c>
      <c r="AT84" s="15">
        <f t="shared" si="56"/>
        <v>0</v>
      </c>
      <c r="AU84" s="15">
        <f t="shared" si="56"/>
        <v>0</v>
      </c>
      <c r="AV84" s="15">
        <f t="shared" si="56"/>
        <v>0</v>
      </c>
      <c r="AW84" s="15">
        <f t="shared" si="56"/>
        <v>0</v>
      </c>
      <c r="AX84" s="15">
        <f t="shared" si="56"/>
        <v>0</v>
      </c>
      <c r="AY84" s="15">
        <f t="shared" si="56"/>
        <v>0</v>
      </c>
      <c r="AZ84" s="15">
        <f t="shared" si="56"/>
        <v>0</v>
      </c>
      <c r="BA84" s="15">
        <f t="shared" si="56"/>
        <v>0</v>
      </c>
      <c r="BB84" s="15">
        <f t="shared" si="56"/>
        <v>0</v>
      </c>
      <c r="BC84" s="15">
        <f t="shared" si="56"/>
        <v>0</v>
      </c>
      <c r="BD84" s="15">
        <f t="shared" si="56"/>
        <v>0</v>
      </c>
      <c r="BE84" s="15">
        <f t="shared" si="56"/>
        <v>0</v>
      </c>
      <c r="BF84" s="15">
        <f t="shared" si="56"/>
        <v>0</v>
      </c>
      <c r="BG84" s="15">
        <f t="shared" si="56"/>
        <v>0</v>
      </c>
      <c r="BH84" s="15">
        <f t="shared" si="56"/>
        <v>0</v>
      </c>
      <c r="BJ84" s="15">
        <f t="shared" si="54"/>
        <v>0</v>
      </c>
      <c r="BK84" s="15">
        <f t="shared" si="54"/>
        <v>0</v>
      </c>
      <c r="BL84" s="15">
        <f t="shared" si="54"/>
        <v>0</v>
      </c>
      <c r="BM84" s="15">
        <f t="shared" si="54"/>
        <v>0</v>
      </c>
      <c r="BN84" s="15">
        <f t="shared" si="54"/>
        <v>0</v>
      </c>
    </row>
    <row r="85" spans="2:66" ht="15" customHeight="1" x14ac:dyDescent="0.45">
      <c r="B85" s="2" t="s">
        <v>64</v>
      </c>
      <c r="D85" s="15">
        <f t="shared" ref="D85:AI85" si="57">C85-D41-D35*$C$11</f>
        <v>250</v>
      </c>
      <c r="E85" s="15">
        <f t="shared" si="57"/>
        <v>150</v>
      </c>
      <c r="F85" s="15">
        <f t="shared" si="57"/>
        <v>0</v>
      </c>
      <c r="G85" s="15">
        <f t="shared" si="57"/>
        <v>550</v>
      </c>
      <c r="H85" s="15">
        <f t="shared" si="57"/>
        <v>300</v>
      </c>
      <c r="I85" s="15">
        <f t="shared" si="57"/>
        <v>0</v>
      </c>
      <c r="J85" s="15">
        <f t="shared" si="57"/>
        <v>850</v>
      </c>
      <c r="K85" s="15">
        <f t="shared" si="57"/>
        <v>450</v>
      </c>
      <c r="L85" s="15">
        <f t="shared" si="57"/>
        <v>0</v>
      </c>
      <c r="M85" s="15">
        <f t="shared" si="57"/>
        <v>1150</v>
      </c>
      <c r="N85" s="15">
        <f t="shared" si="57"/>
        <v>600</v>
      </c>
      <c r="O85" s="15">
        <f t="shared" si="57"/>
        <v>0</v>
      </c>
      <c r="P85" s="15">
        <f t="shared" si="57"/>
        <v>1450</v>
      </c>
      <c r="Q85" s="15">
        <f t="shared" si="57"/>
        <v>750</v>
      </c>
      <c r="R85" s="15">
        <f t="shared" si="57"/>
        <v>0</v>
      </c>
      <c r="S85" s="15">
        <f t="shared" si="57"/>
        <v>1750</v>
      </c>
      <c r="T85" s="15">
        <f t="shared" si="57"/>
        <v>900</v>
      </c>
      <c r="U85" s="15">
        <f t="shared" si="57"/>
        <v>0</v>
      </c>
      <c r="V85" s="15">
        <f t="shared" si="57"/>
        <v>2050</v>
      </c>
      <c r="W85" s="15">
        <f t="shared" si="57"/>
        <v>1050</v>
      </c>
      <c r="X85" s="15">
        <f t="shared" si="57"/>
        <v>0</v>
      </c>
      <c r="Y85" s="15">
        <f t="shared" si="57"/>
        <v>2350</v>
      </c>
      <c r="Z85" s="15">
        <f t="shared" si="57"/>
        <v>1200</v>
      </c>
      <c r="AA85" s="15">
        <f t="shared" si="57"/>
        <v>0</v>
      </c>
      <c r="AB85" s="15">
        <f t="shared" si="57"/>
        <v>2650</v>
      </c>
      <c r="AC85" s="15">
        <f t="shared" si="57"/>
        <v>1350</v>
      </c>
      <c r="AD85" s="15">
        <f t="shared" si="57"/>
        <v>0</v>
      </c>
      <c r="AE85" s="15">
        <f t="shared" si="57"/>
        <v>2950</v>
      </c>
      <c r="AF85" s="15">
        <f t="shared" si="57"/>
        <v>1500</v>
      </c>
      <c r="AG85" s="15">
        <f t="shared" si="57"/>
        <v>0</v>
      </c>
      <c r="AH85" s="15">
        <f t="shared" si="57"/>
        <v>3250</v>
      </c>
      <c r="AI85" s="15">
        <f t="shared" si="57"/>
        <v>1650</v>
      </c>
      <c r="AJ85" s="15">
        <f t="shared" ref="AJ85:BH85" si="58">AI85-AJ41-AJ35*$C$11</f>
        <v>0</v>
      </c>
      <c r="AK85" s="15">
        <f t="shared" si="58"/>
        <v>3550</v>
      </c>
      <c r="AL85" s="15">
        <f t="shared" si="58"/>
        <v>1800</v>
      </c>
      <c r="AM85" s="15">
        <f t="shared" si="58"/>
        <v>0</v>
      </c>
      <c r="AN85" s="15">
        <f t="shared" si="58"/>
        <v>3850</v>
      </c>
      <c r="AO85" s="15">
        <f t="shared" si="58"/>
        <v>1950</v>
      </c>
      <c r="AP85" s="15">
        <f t="shared" si="58"/>
        <v>0</v>
      </c>
      <c r="AQ85" s="15">
        <f t="shared" si="58"/>
        <v>4150</v>
      </c>
      <c r="AR85" s="15">
        <f t="shared" si="58"/>
        <v>2100</v>
      </c>
      <c r="AS85" s="15">
        <f t="shared" si="58"/>
        <v>0</v>
      </c>
      <c r="AT85" s="15">
        <f t="shared" si="58"/>
        <v>4450</v>
      </c>
      <c r="AU85" s="15">
        <f t="shared" si="58"/>
        <v>2250</v>
      </c>
      <c r="AV85" s="15">
        <f t="shared" si="58"/>
        <v>0</v>
      </c>
      <c r="AW85" s="15">
        <f t="shared" si="58"/>
        <v>4750</v>
      </c>
      <c r="AX85" s="15">
        <f t="shared" si="58"/>
        <v>2400</v>
      </c>
      <c r="AY85" s="15">
        <f t="shared" si="58"/>
        <v>0</v>
      </c>
      <c r="AZ85" s="15">
        <f t="shared" si="58"/>
        <v>5050</v>
      </c>
      <c r="BA85" s="15">
        <f t="shared" si="58"/>
        <v>2550</v>
      </c>
      <c r="BB85" s="15">
        <f t="shared" si="58"/>
        <v>0</v>
      </c>
      <c r="BC85" s="15">
        <f t="shared" si="58"/>
        <v>5350</v>
      </c>
      <c r="BD85" s="15">
        <f t="shared" si="58"/>
        <v>2700</v>
      </c>
      <c r="BE85" s="15">
        <f t="shared" si="58"/>
        <v>0</v>
      </c>
      <c r="BF85" s="15">
        <f t="shared" si="58"/>
        <v>5650</v>
      </c>
      <c r="BG85" s="15">
        <f t="shared" si="58"/>
        <v>2850</v>
      </c>
      <c r="BH85" s="15">
        <f t="shared" si="58"/>
        <v>0</v>
      </c>
      <c r="BJ85" s="15">
        <f t="shared" si="54"/>
        <v>0</v>
      </c>
      <c r="BK85" s="15">
        <f t="shared" si="54"/>
        <v>0</v>
      </c>
      <c r="BL85" s="15">
        <f t="shared" si="54"/>
        <v>0</v>
      </c>
      <c r="BM85" s="15">
        <f t="shared" si="54"/>
        <v>0</v>
      </c>
      <c r="BN85" s="15">
        <f t="shared" si="54"/>
        <v>0</v>
      </c>
    </row>
    <row r="86" spans="2:66" ht="15" customHeight="1" x14ac:dyDescent="0.45">
      <c r="B86" s="2" t="s">
        <v>58</v>
      </c>
      <c r="D86" s="15">
        <f t="shared" ref="D86:AI86" si="59">C86-$C$27*SUM(D39,D40,D41,D50)-D65</f>
        <v>2</v>
      </c>
      <c r="E86" s="15">
        <f t="shared" si="59"/>
        <v>-156</v>
      </c>
      <c r="F86" s="15">
        <f t="shared" si="59"/>
        <v>-254</v>
      </c>
      <c r="G86" s="15">
        <f t="shared" si="59"/>
        <v>-202</v>
      </c>
      <c r="H86" s="15">
        <f t="shared" si="59"/>
        <v>-450</v>
      </c>
      <c r="I86" s="15">
        <f t="shared" si="59"/>
        <v>-548</v>
      </c>
      <c r="J86" s="15">
        <f t="shared" si="59"/>
        <v>-406</v>
      </c>
      <c r="K86" s="15">
        <f t="shared" si="59"/>
        <v>-744</v>
      </c>
      <c r="L86" s="15">
        <f t="shared" si="59"/>
        <v>-842</v>
      </c>
      <c r="M86" s="15">
        <f t="shared" si="59"/>
        <v>-610</v>
      </c>
      <c r="N86" s="15">
        <f t="shared" si="59"/>
        <v>-1038</v>
      </c>
      <c r="O86" s="15">
        <f t="shared" si="59"/>
        <v>-1136</v>
      </c>
      <c r="P86" s="15">
        <f t="shared" si="59"/>
        <v>-814</v>
      </c>
      <c r="Q86" s="15">
        <f t="shared" si="59"/>
        <v>-1332</v>
      </c>
      <c r="R86" s="15">
        <f t="shared" si="59"/>
        <v>-1430</v>
      </c>
      <c r="S86" s="15">
        <f t="shared" si="59"/>
        <v>-1018</v>
      </c>
      <c r="T86" s="15">
        <f t="shared" si="59"/>
        <v>-1626</v>
      </c>
      <c r="U86" s="15">
        <f t="shared" si="59"/>
        <v>-1724</v>
      </c>
      <c r="V86" s="15">
        <f t="shared" si="59"/>
        <v>-1222</v>
      </c>
      <c r="W86" s="15">
        <f t="shared" si="59"/>
        <v>-1920</v>
      </c>
      <c r="X86" s="15">
        <f t="shared" si="59"/>
        <v>-2018</v>
      </c>
      <c r="Y86" s="15">
        <f t="shared" si="59"/>
        <v>-1426</v>
      </c>
      <c r="Z86" s="15">
        <f t="shared" si="59"/>
        <v>-2214</v>
      </c>
      <c r="AA86" s="15">
        <f t="shared" si="59"/>
        <v>-2312</v>
      </c>
      <c r="AB86" s="15">
        <f t="shared" si="59"/>
        <v>-1630</v>
      </c>
      <c r="AC86" s="15">
        <f t="shared" si="59"/>
        <v>-2508</v>
      </c>
      <c r="AD86" s="15">
        <f t="shared" si="59"/>
        <v>-2606</v>
      </c>
      <c r="AE86" s="15">
        <f t="shared" si="59"/>
        <v>-1834</v>
      </c>
      <c r="AF86" s="15">
        <f t="shared" si="59"/>
        <v>-2802</v>
      </c>
      <c r="AG86" s="15">
        <f t="shared" si="59"/>
        <v>-2900</v>
      </c>
      <c r="AH86" s="15">
        <f t="shared" si="59"/>
        <v>-2038</v>
      </c>
      <c r="AI86" s="15">
        <f t="shared" si="59"/>
        <v>-3096</v>
      </c>
      <c r="AJ86" s="15">
        <f t="shared" ref="AJ86:BH86" si="60">AI86-$C$27*SUM(AJ39,AJ40,AJ41,AJ50)-AJ65</f>
        <v>-3194</v>
      </c>
      <c r="AK86" s="15">
        <f t="shared" si="60"/>
        <v>-2242</v>
      </c>
      <c r="AL86" s="15">
        <f t="shared" si="60"/>
        <v>-3390</v>
      </c>
      <c r="AM86" s="15">
        <f t="shared" si="60"/>
        <v>-3488</v>
      </c>
      <c r="AN86" s="15">
        <f t="shared" si="60"/>
        <v>-2446</v>
      </c>
      <c r="AO86" s="15">
        <f t="shared" si="60"/>
        <v>-3684</v>
      </c>
      <c r="AP86" s="15">
        <f t="shared" si="60"/>
        <v>-3782</v>
      </c>
      <c r="AQ86" s="15">
        <f t="shared" si="60"/>
        <v>-2650</v>
      </c>
      <c r="AR86" s="15">
        <f t="shared" si="60"/>
        <v>-3978</v>
      </c>
      <c r="AS86" s="15">
        <f t="shared" si="60"/>
        <v>-4076</v>
      </c>
      <c r="AT86" s="15">
        <f t="shared" si="60"/>
        <v>-2854</v>
      </c>
      <c r="AU86" s="15">
        <f t="shared" si="60"/>
        <v>-4272</v>
      </c>
      <c r="AV86" s="15">
        <f t="shared" si="60"/>
        <v>-4370</v>
      </c>
      <c r="AW86" s="15">
        <f t="shared" si="60"/>
        <v>-3058</v>
      </c>
      <c r="AX86" s="15">
        <f t="shared" si="60"/>
        <v>-4566</v>
      </c>
      <c r="AY86" s="15">
        <f t="shared" si="60"/>
        <v>-4664</v>
      </c>
      <c r="AZ86" s="15">
        <f t="shared" si="60"/>
        <v>-3262</v>
      </c>
      <c r="BA86" s="15">
        <f t="shared" si="60"/>
        <v>-4860</v>
      </c>
      <c r="BB86" s="15">
        <f t="shared" si="60"/>
        <v>-4958</v>
      </c>
      <c r="BC86" s="15">
        <f t="shared" si="60"/>
        <v>-3466</v>
      </c>
      <c r="BD86" s="15">
        <f t="shared" si="60"/>
        <v>-5154</v>
      </c>
      <c r="BE86" s="15">
        <f t="shared" si="60"/>
        <v>-5252</v>
      </c>
      <c r="BF86" s="15">
        <f t="shared" si="60"/>
        <v>-3670</v>
      </c>
      <c r="BG86" s="15">
        <f t="shared" si="60"/>
        <v>-5448</v>
      </c>
      <c r="BH86" s="15">
        <f t="shared" si="60"/>
        <v>-5546</v>
      </c>
      <c r="BJ86" s="15">
        <f t="shared" si="54"/>
        <v>-842</v>
      </c>
      <c r="BK86" s="15">
        <f t="shared" si="54"/>
        <v>-2018</v>
      </c>
      <c r="BL86" s="15">
        <f t="shared" si="54"/>
        <v>-3194</v>
      </c>
      <c r="BM86" s="15">
        <f t="shared" si="54"/>
        <v>-4370</v>
      </c>
      <c r="BN86" s="15">
        <f t="shared" si="54"/>
        <v>-5546</v>
      </c>
    </row>
    <row r="87" spans="2:66" ht="15" customHeight="1" x14ac:dyDescent="0.45">
      <c r="B87" s="2" t="s">
        <v>65</v>
      </c>
      <c r="D87" s="15">
        <f t="shared" ref="D87:AI87" si="61">C87+D48-D61</f>
        <v>-1665</v>
      </c>
      <c r="E87" s="15">
        <f t="shared" si="61"/>
        <v>-1665</v>
      </c>
      <c r="F87" s="15">
        <f t="shared" si="61"/>
        <v>-1665</v>
      </c>
      <c r="G87" s="15">
        <f t="shared" si="61"/>
        <v>-1665</v>
      </c>
      <c r="H87" s="15">
        <f t="shared" si="61"/>
        <v>-1665</v>
      </c>
      <c r="I87" s="15">
        <f t="shared" si="61"/>
        <v>-1665</v>
      </c>
      <c r="J87" s="15">
        <f t="shared" si="61"/>
        <v>-1665</v>
      </c>
      <c r="K87" s="15">
        <f t="shared" si="61"/>
        <v>-1665</v>
      </c>
      <c r="L87" s="15">
        <f t="shared" si="61"/>
        <v>-1665</v>
      </c>
      <c r="M87" s="15">
        <f t="shared" si="61"/>
        <v>-1665</v>
      </c>
      <c r="N87" s="15">
        <f t="shared" si="61"/>
        <v>-1665</v>
      </c>
      <c r="O87" s="15">
        <f t="shared" si="61"/>
        <v>-1665</v>
      </c>
      <c r="P87" s="15">
        <f t="shared" si="61"/>
        <v>-1665</v>
      </c>
      <c r="Q87" s="15">
        <f t="shared" si="61"/>
        <v>-1665</v>
      </c>
      <c r="R87" s="15">
        <f t="shared" si="61"/>
        <v>-1665</v>
      </c>
      <c r="S87" s="15">
        <f t="shared" si="61"/>
        <v>-1665</v>
      </c>
      <c r="T87" s="15">
        <f t="shared" si="61"/>
        <v>-1665</v>
      </c>
      <c r="U87" s="15">
        <f t="shared" si="61"/>
        <v>-1665</v>
      </c>
      <c r="V87" s="15">
        <f t="shared" si="61"/>
        <v>-1665</v>
      </c>
      <c r="W87" s="15">
        <f t="shared" si="61"/>
        <v>-1665</v>
      </c>
      <c r="X87" s="15">
        <f t="shared" si="61"/>
        <v>-1665</v>
      </c>
      <c r="Y87" s="15">
        <f t="shared" si="61"/>
        <v>-1665</v>
      </c>
      <c r="Z87" s="15">
        <f t="shared" si="61"/>
        <v>-1665</v>
      </c>
      <c r="AA87" s="15">
        <f t="shared" si="61"/>
        <v>-1665</v>
      </c>
      <c r="AB87" s="15">
        <f t="shared" si="61"/>
        <v>-1665</v>
      </c>
      <c r="AC87" s="15">
        <f t="shared" si="61"/>
        <v>-1665</v>
      </c>
      <c r="AD87" s="15">
        <f t="shared" si="61"/>
        <v>-1665</v>
      </c>
      <c r="AE87" s="15">
        <f t="shared" si="61"/>
        <v>-1665</v>
      </c>
      <c r="AF87" s="15">
        <f t="shared" si="61"/>
        <v>-1665</v>
      </c>
      <c r="AG87" s="15">
        <f t="shared" si="61"/>
        <v>-1665</v>
      </c>
      <c r="AH87" s="15">
        <f t="shared" si="61"/>
        <v>-1665</v>
      </c>
      <c r="AI87" s="15">
        <f t="shared" si="61"/>
        <v>-1665</v>
      </c>
      <c r="AJ87" s="15">
        <f t="shared" ref="AJ87:BH87" si="62">AI87+AJ48-AJ61</f>
        <v>-1665</v>
      </c>
      <c r="AK87" s="15">
        <f t="shared" si="62"/>
        <v>-1665</v>
      </c>
      <c r="AL87" s="15">
        <f t="shared" si="62"/>
        <v>-1665</v>
      </c>
      <c r="AM87" s="15">
        <f t="shared" si="62"/>
        <v>-1665</v>
      </c>
      <c r="AN87" s="15">
        <f t="shared" si="62"/>
        <v>-1665</v>
      </c>
      <c r="AO87" s="15">
        <f t="shared" si="62"/>
        <v>-1665</v>
      </c>
      <c r="AP87" s="15">
        <f t="shared" si="62"/>
        <v>-1665</v>
      </c>
      <c r="AQ87" s="15">
        <f t="shared" si="62"/>
        <v>-1665</v>
      </c>
      <c r="AR87" s="15">
        <f t="shared" si="62"/>
        <v>-1665</v>
      </c>
      <c r="AS87" s="15">
        <f t="shared" si="62"/>
        <v>-1665</v>
      </c>
      <c r="AT87" s="15">
        <f t="shared" si="62"/>
        <v>-1665</v>
      </c>
      <c r="AU87" s="15">
        <f t="shared" si="62"/>
        <v>-1665</v>
      </c>
      <c r="AV87" s="15">
        <f t="shared" si="62"/>
        <v>-1665</v>
      </c>
      <c r="AW87" s="15">
        <f t="shared" si="62"/>
        <v>-1665</v>
      </c>
      <c r="AX87" s="15">
        <f t="shared" si="62"/>
        <v>-1665</v>
      </c>
      <c r="AY87" s="15">
        <f t="shared" si="62"/>
        <v>-1665</v>
      </c>
      <c r="AZ87" s="15">
        <f t="shared" si="62"/>
        <v>-1665</v>
      </c>
      <c r="BA87" s="15">
        <f t="shared" si="62"/>
        <v>-1665</v>
      </c>
      <c r="BB87" s="15">
        <f t="shared" si="62"/>
        <v>-1665</v>
      </c>
      <c r="BC87" s="15">
        <f t="shared" si="62"/>
        <v>-1665</v>
      </c>
      <c r="BD87" s="15">
        <f t="shared" si="62"/>
        <v>-1665</v>
      </c>
      <c r="BE87" s="15">
        <f t="shared" si="62"/>
        <v>-1665</v>
      </c>
      <c r="BF87" s="15">
        <f t="shared" si="62"/>
        <v>-1665</v>
      </c>
      <c r="BG87" s="15">
        <f t="shared" si="62"/>
        <v>-1665</v>
      </c>
      <c r="BH87" s="15">
        <f t="shared" si="62"/>
        <v>-1665</v>
      </c>
      <c r="BJ87" s="15">
        <f t="shared" si="54"/>
        <v>-1665</v>
      </c>
      <c r="BK87" s="15">
        <f t="shared" si="54"/>
        <v>-1665</v>
      </c>
      <c r="BL87" s="15">
        <f t="shared" si="54"/>
        <v>-1665</v>
      </c>
      <c r="BM87" s="15">
        <f t="shared" si="54"/>
        <v>-1665</v>
      </c>
      <c r="BN87" s="15">
        <f t="shared" si="54"/>
        <v>-1665</v>
      </c>
    </row>
    <row r="88" spans="2:66" ht="15" customHeight="1" x14ac:dyDescent="0.45">
      <c r="B88" s="2" t="s">
        <v>66</v>
      </c>
      <c r="D88" s="15">
        <f t="shared" ref="D88:AI88" si="63">C88+SUM(D46:D47)*$C$21-D62</f>
        <v>-740</v>
      </c>
      <c r="E88" s="15">
        <f t="shared" si="63"/>
        <v>-740</v>
      </c>
      <c r="F88" s="15">
        <f t="shared" si="63"/>
        <v>-740</v>
      </c>
      <c r="G88" s="15">
        <f t="shared" si="63"/>
        <v>-740</v>
      </c>
      <c r="H88" s="15">
        <f t="shared" si="63"/>
        <v>-740</v>
      </c>
      <c r="I88" s="15">
        <f t="shared" si="63"/>
        <v>-740</v>
      </c>
      <c r="J88" s="15">
        <f t="shared" si="63"/>
        <v>-740</v>
      </c>
      <c r="K88" s="15">
        <f t="shared" si="63"/>
        <v>-740</v>
      </c>
      <c r="L88" s="15">
        <f t="shared" si="63"/>
        <v>-740</v>
      </c>
      <c r="M88" s="15">
        <f t="shared" si="63"/>
        <v>-740</v>
      </c>
      <c r="N88" s="15">
        <f t="shared" si="63"/>
        <v>-740</v>
      </c>
      <c r="O88" s="15">
        <f t="shared" si="63"/>
        <v>-740</v>
      </c>
      <c r="P88" s="15">
        <f t="shared" si="63"/>
        <v>-740</v>
      </c>
      <c r="Q88" s="15">
        <f t="shared" si="63"/>
        <v>-740</v>
      </c>
      <c r="R88" s="15">
        <f t="shared" si="63"/>
        <v>-740</v>
      </c>
      <c r="S88" s="15">
        <f t="shared" si="63"/>
        <v>-740</v>
      </c>
      <c r="T88" s="15">
        <f t="shared" si="63"/>
        <v>-740</v>
      </c>
      <c r="U88" s="15">
        <f t="shared" si="63"/>
        <v>-740</v>
      </c>
      <c r="V88" s="15">
        <f t="shared" si="63"/>
        <v>-740</v>
      </c>
      <c r="W88" s="15">
        <f t="shared" si="63"/>
        <v>-740</v>
      </c>
      <c r="X88" s="15">
        <f t="shared" si="63"/>
        <v>-740</v>
      </c>
      <c r="Y88" s="15">
        <f t="shared" si="63"/>
        <v>-740</v>
      </c>
      <c r="Z88" s="15">
        <f t="shared" si="63"/>
        <v>-740</v>
      </c>
      <c r="AA88" s="15">
        <f t="shared" si="63"/>
        <v>-740</v>
      </c>
      <c r="AB88" s="15">
        <f t="shared" si="63"/>
        <v>-740</v>
      </c>
      <c r="AC88" s="15">
        <f t="shared" si="63"/>
        <v>-740</v>
      </c>
      <c r="AD88" s="15">
        <f t="shared" si="63"/>
        <v>-740</v>
      </c>
      <c r="AE88" s="15">
        <f t="shared" si="63"/>
        <v>-740</v>
      </c>
      <c r="AF88" s="15">
        <f t="shared" si="63"/>
        <v>-740</v>
      </c>
      <c r="AG88" s="15">
        <f t="shared" si="63"/>
        <v>-740</v>
      </c>
      <c r="AH88" s="15">
        <f t="shared" si="63"/>
        <v>-740</v>
      </c>
      <c r="AI88" s="15">
        <f t="shared" si="63"/>
        <v>-740</v>
      </c>
      <c r="AJ88" s="15">
        <f t="shared" ref="AJ88:BH88" si="64">AI88+SUM(AJ46:AJ47)*$C$21-AJ62</f>
        <v>-740</v>
      </c>
      <c r="AK88" s="15">
        <f t="shared" si="64"/>
        <v>-740</v>
      </c>
      <c r="AL88" s="15">
        <f t="shared" si="64"/>
        <v>-740</v>
      </c>
      <c r="AM88" s="15">
        <f t="shared" si="64"/>
        <v>-740</v>
      </c>
      <c r="AN88" s="15">
        <f t="shared" si="64"/>
        <v>-740</v>
      </c>
      <c r="AO88" s="15">
        <f t="shared" si="64"/>
        <v>-740</v>
      </c>
      <c r="AP88" s="15">
        <f t="shared" si="64"/>
        <v>-740</v>
      </c>
      <c r="AQ88" s="15">
        <f t="shared" si="64"/>
        <v>-740</v>
      </c>
      <c r="AR88" s="15">
        <f t="shared" si="64"/>
        <v>-740</v>
      </c>
      <c r="AS88" s="15">
        <f t="shared" si="64"/>
        <v>-740</v>
      </c>
      <c r="AT88" s="15">
        <f t="shared" si="64"/>
        <v>-740</v>
      </c>
      <c r="AU88" s="15">
        <f t="shared" si="64"/>
        <v>-740</v>
      </c>
      <c r="AV88" s="15">
        <f t="shared" si="64"/>
        <v>-740</v>
      </c>
      <c r="AW88" s="15">
        <f t="shared" si="64"/>
        <v>-740</v>
      </c>
      <c r="AX88" s="15">
        <f t="shared" si="64"/>
        <v>-740</v>
      </c>
      <c r="AY88" s="15">
        <f t="shared" si="64"/>
        <v>-740</v>
      </c>
      <c r="AZ88" s="15">
        <f t="shared" si="64"/>
        <v>-740</v>
      </c>
      <c r="BA88" s="15">
        <f t="shared" si="64"/>
        <v>-740</v>
      </c>
      <c r="BB88" s="15">
        <f t="shared" si="64"/>
        <v>-740</v>
      </c>
      <c r="BC88" s="15">
        <f t="shared" si="64"/>
        <v>-740</v>
      </c>
      <c r="BD88" s="15">
        <f t="shared" si="64"/>
        <v>-740</v>
      </c>
      <c r="BE88" s="15">
        <f t="shared" si="64"/>
        <v>-740</v>
      </c>
      <c r="BF88" s="15">
        <f t="shared" si="64"/>
        <v>-740</v>
      </c>
      <c r="BG88" s="15">
        <f t="shared" si="64"/>
        <v>-740</v>
      </c>
      <c r="BH88" s="15">
        <f t="shared" si="64"/>
        <v>-740</v>
      </c>
      <c r="BJ88" s="15">
        <f t="shared" si="54"/>
        <v>-740</v>
      </c>
      <c r="BK88" s="15">
        <f t="shared" si="54"/>
        <v>-740</v>
      </c>
      <c r="BL88" s="15">
        <f t="shared" si="54"/>
        <v>-740</v>
      </c>
      <c r="BM88" s="15">
        <f t="shared" si="54"/>
        <v>-740</v>
      </c>
      <c r="BN88" s="15">
        <f t="shared" si="54"/>
        <v>-740</v>
      </c>
    </row>
    <row r="89" spans="2:66" ht="15" customHeight="1" x14ac:dyDescent="0.45">
      <c r="B89" s="4" t="s">
        <v>59</v>
      </c>
      <c r="C89" s="4"/>
      <c r="D89" s="19">
        <f>SUM(D83:D88)</f>
        <v>-1553</v>
      </c>
      <c r="E89" s="19">
        <f t="shared" ref="E89:BH89" si="65">SUM(E83:E88)</f>
        <v>-611</v>
      </c>
      <c r="F89" s="19">
        <f t="shared" si="65"/>
        <v>341</v>
      </c>
      <c r="G89" s="19">
        <f t="shared" si="65"/>
        <v>2143</v>
      </c>
      <c r="H89" s="19">
        <f t="shared" si="65"/>
        <v>2845</v>
      </c>
      <c r="I89" s="19">
        <f t="shared" si="65"/>
        <v>3647</v>
      </c>
      <c r="J89" s="19">
        <f t="shared" si="65"/>
        <v>5839</v>
      </c>
      <c r="K89" s="19">
        <f t="shared" si="65"/>
        <v>6301</v>
      </c>
      <c r="L89" s="19">
        <f t="shared" si="65"/>
        <v>6953</v>
      </c>
      <c r="M89" s="19">
        <f t="shared" si="65"/>
        <v>9535</v>
      </c>
      <c r="N89" s="19">
        <f t="shared" si="65"/>
        <v>9757</v>
      </c>
      <c r="O89" s="19">
        <f t="shared" si="65"/>
        <v>10259</v>
      </c>
      <c r="P89" s="19">
        <f t="shared" si="65"/>
        <v>13231</v>
      </c>
      <c r="Q89" s="19">
        <f t="shared" si="65"/>
        <v>13213</v>
      </c>
      <c r="R89" s="19">
        <f t="shared" si="65"/>
        <v>13565</v>
      </c>
      <c r="S89" s="19">
        <f t="shared" si="65"/>
        <v>16927</v>
      </c>
      <c r="T89" s="19">
        <f t="shared" si="65"/>
        <v>16669</v>
      </c>
      <c r="U89" s="19">
        <f t="shared" si="65"/>
        <v>16871</v>
      </c>
      <c r="V89" s="19">
        <f t="shared" si="65"/>
        <v>20623</v>
      </c>
      <c r="W89" s="19">
        <f t="shared" si="65"/>
        <v>20125</v>
      </c>
      <c r="X89" s="19">
        <f t="shared" si="65"/>
        <v>20177</v>
      </c>
      <c r="Y89" s="19">
        <f t="shared" si="65"/>
        <v>24319</v>
      </c>
      <c r="Z89" s="19">
        <f t="shared" si="65"/>
        <v>23581</v>
      </c>
      <c r="AA89" s="19">
        <f t="shared" si="65"/>
        <v>23483</v>
      </c>
      <c r="AB89" s="19">
        <f t="shared" si="65"/>
        <v>28015</v>
      </c>
      <c r="AC89" s="19">
        <f t="shared" si="65"/>
        <v>27037</v>
      </c>
      <c r="AD89" s="19">
        <f t="shared" si="65"/>
        <v>26789</v>
      </c>
      <c r="AE89" s="19">
        <f t="shared" si="65"/>
        <v>31711</v>
      </c>
      <c r="AF89" s="19">
        <f t="shared" si="65"/>
        <v>30493</v>
      </c>
      <c r="AG89" s="19">
        <f t="shared" si="65"/>
        <v>30095</v>
      </c>
      <c r="AH89" s="19">
        <f t="shared" si="65"/>
        <v>35407</v>
      </c>
      <c r="AI89" s="19">
        <f t="shared" si="65"/>
        <v>33949</v>
      </c>
      <c r="AJ89" s="19">
        <f t="shared" si="65"/>
        <v>33401</v>
      </c>
      <c r="AK89" s="19">
        <f t="shared" si="65"/>
        <v>39103</v>
      </c>
      <c r="AL89" s="19">
        <f t="shared" si="65"/>
        <v>37405</v>
      </c>
      <c r="AM89" s="19">
        <f t="shared" si="65"/>
        <v>36707</v>
      </c>
      <c r="AN89" s="19">
        <f t="shared" si="65"/>
        <v>42799</v>
      </c>
      <c r="AO89" s="19">
        <f t="shared" si="65"/>
        <v>40861</v>
      </c>
      <c r="AP89" s="19">
        <f t="shared" si="65"/>
        <v>40013</v>
      </c>
      <c r="AQ89" s="19">
        <f t="shared" si="65"/>
        <v>46495</v>
      </c>
      <c r="AR89" s="19">
        <f t="shared" si="65"/>
        <v>44317</v>
      </c>
      <c r="AS89" s="19">
        <f t="shared" si="65"/>
        <v>43319</v>
      </c>
      <c r="AT89" s="19">
        <f t="shared" si="65"/>
        <v>50191</v>
      </c>
      <c r="AU89" s="19">
        <f t="shared" si="65"/>
        <v>47773</v>
      </c>
      <c r="AV89" s="19">
        <f t="shared" si="65"/>
        <v>46625</v>
      </c>
      <c r="AW89" s="19">
        <f t="shared" si="65"/>
        <v>53887</v>
      </c>
      <c r="AX89" s="19">
        <f t="shared" si="65"/>
        <v>51229</v>
      </c>
      <c r="AY89" s="19">
        <f t="shared" si="65"/>
        <v>49931</v>
      </c>
      <c r="AZ89" s="19">
        <f t="shared" si="65"/>
        <v>57583</v>
      </c>
      <c r="BA89" s="19">
        <f t="shared" si="65"/>
        <v>54685</v>
      </c>
      <c r="BB89" s="19">
        <f t="shared" si="65"/>
        <v>53237</v>
      </c>
      <c r="BC89" s="19">
        <f t="shared" si="65"/>
        <v>61279</v>
      </c>
      <c r="BD89" s="19">
        <f t="shared" si="65"/>
        <v>58141</v>
      </c>
      <c r="BE89" s="19">
        <f t="shared" si="65"/>
        <v>56543</v>
      </c>
      <c r="BF89" s="19">
        <f t="shared" si="65"/>
        <v>64975</v>
      </c>
      <c r="BG89" s="19">
        <f t="shared" si="65"/>
        <v>61597</v>
      </c>
      <c r="BH89" s="19">
        <f t="shared" si="65"/>
        <v>59849</v>
      </c>
      <c r="BJ89" s="19">
        <f t="shared" ref="BJ89:BN89" si="66">SUM(BJ83:BJ88)</f>
        <v>6953</v>
      </c>
      <c r="BK89" s="19">
        <f t="shared" si="66"/>
        <v>20177</v>
      </c>
      <c r="BL89" s="19">
        <f t="shared" si="66"/>
        <v>33401</v>
      </c>
      <c r="BM89" s="19">
        <f t="shared" si="66"/>
        <v>46625</v>
      </c>
      <c r="BN89" s="19">
        <f t="shared" si="66"/>
        <v>59849</v>
      </c>
    </row>
  </sheetData>
  <printOptions horizontalCentered="1"/>
  <pageMargins left="0.31496062992125984" right="0.31496062992125984" top="0.74803149606299213" bottom="0.74803149606299213" header="0.31496062992125984" footer="0.31496062992125984"/>
  <pageSetup paperSize="9" scale="95" orientation="portrait" r:id="rId1"/>
  <headerFooter>
    <oddHeader>&amp;LAlexis Joulié&amp;CBP Cyprea Moneta&amp;RConfidentiel</oddHeader>
    <oddFooter>&amp;LHEC 2022&amp;C&amp;D&amp;R&amp;P/&amp;N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5FCAB-82AD-4339-8641-8C44818CEF68}">
  <dimension ref="B2:BN91"/>
  <sheetViews>
    <sheetView showGridLines="0" zoomScaleNormal="100" zoomScaleSheetLayoutView="100" workbookViewId="0">
      <pane xSplit="3" topLeftCell="D1" activePane="topRight" state="frozen"/>
      <selection pane="topRight"/>
    </sheetView>
  </sheetViews>
  <sheetFormatPr baseColWidth="10" defaultColWidth="9.1328125" defaultRowHeight="15" customHeight="1" x14ac:dyDescent="0.45"/>
  <cols>
    <col min="1" max="1" width="2.86328125" style="2" customWidth="1"/>
    <col min="2" max="2" width="42.3984375" style="2" customWidth="1"/>
    <col min="3" max="17" width="11.3984375" style="2" customWidth="1"/>
    <col min="18" max="60" width="9.1328125" style="2"/>
    <col min="61" max="61" width="2.86328125" style="2" customWidth="1"/>
    <col min="62" max="65" width="9.1328125" style="2"/>
    <col min="66" max="66" width="9.3984375" style="2" bestFit="1" customWidth="1"/>
    <col min="67" max="16384" width="9.1328125" style="2"/>
  </cols>
  <sheetData>
    <row r="2" spans="2:4" ht="26.25" customHeight="1" x14ac:dyDescent="0.45">
      <c r="B2" s="7" t="s">
        <v>2</v>
      </c>
      <c r="C2" s="8" t="s">
        <v>3</v>
      </c>
    </row>
    <row r="4" spans="2:4" ht="15" customHeight="1" x14ac:dyDescent="0.45">
      <c r="B4" s="22" t="s">
        <v>0</v>
      </c>
    </row>
    <row r="5" spans="2:4" ht="15" customHeight="1" x14ac:dyDescent="0.45">
      <c r="B5" s="2" t="s">
        <v>4</v>
      </c>
      <c r="C5" s="5">
        <v>5</v>
      </c>
      <c r="D5" s="6" t="s">
        <v>1</v>
      </c>
    </row>
    <row r="6" spans="2:4" ht="15" customHeight="1" x14ac:dyDescent="0.45">
      <c r="B6" s="2" t="s">
        <v>5</v>
      </c>
      <c r="C6" s="5">
        <v>100</v>
      </c>
    </row>
    <row r="7" spans="2:4" ht="6" customHeight="1" x14ac:dyDescent="0.45"/>
    <row r="8" spans="2:4" ht="15" customHeight="1" x14ac:dyDescent="0.45">
      <c r="B8" s="2" t="s">
        <v>6</v>
      </c>
      <c r="C8" s="5">
        <v>100</v>
      </c>
    </row>
    <row r="9" spans="2:4" ht="15" customHeight="1" x14ac:dyDescent="0.45">
      <c r="B9" s="2" t="s">
        <v>7</v>
      </c>
      <c r="C9" s="10">
        <f>C8/1000</f>
        <v>0.1</v>
      </c>
    </row>
    <row r="10" spans="2:4" ht="15" customHeight="1" x14ac:dyDescent="0.45">
      <c r="B10" s="2" t="s">
        <v>8</v>
      </c>
      <c r="C10" s="5">
        <v>5</v>
      </c>
    </row>
    <row r="11" spans="2:4" ht="15" customHeight="1" x14ac:dyDescent="0.45">
      <c r="B11" s="4" t="s">
        <v>12</v>
      </c>
      <c r="C11" s="11">
        <f>C9*C10</f>
        <v>0.5</v>
      </c>
    </row>
    <row r="12" spans="2:4" ht="6" customHeight="1" x14ac:dyDescent="0.45"/>
    <row r="13" spans="2:4" ht="15" customHeight="1" x14ac:dyDescent="0.45">
      <c r="B13" s="2" t="s">
        <v>9</v>
      </c>
      <c r="C13" s="5">
        <v>50</v>
      </c>
    </row>
    <row r="14" spans="2:4" ht="15" customHeight="1" x14ac:dyDescent="0.45">
      <c r="B14" s="2" t="s">
        <v>10</v>
      </c>
      <c r="C14" s="10">
        <f>C13/100</f>
        <v>0.5</v>
      </c>
    </row>
    <row r="15" spans="2:4" ht="15" customHeight="1" x14ac:dyDescent="0.45">
      <c r="B15" s="2" t="s">
        <v>11</v>
      </c>
      <c r="C15" s="9">
        <v>0.2</v>
      </c>
    </row>
    <row r="16" spans="2:4" ht="15" customHeight="1" x14ac:dyDescent="0.45">
      <c r="B16" s="4" t="s">
        <v>13</v>
      </c>
      <c r="C16" s="11">
        <f>C14*C15</f>
        <v>0.1</v>
      </c>
    </row>
    <row r="17" spans="2:66" ht="6" customHeight="1" x14ac:dyDescent="0.45"/>
    <row r="18" spans="2:66" ht="15" customHeight="1" x14ac:dyDescent="0.45">
      <c r="B18" s="2" t="s">
        <v>16</v>
      </c>
      <c r="C18" s="5">
        <v>2000</v>
      </c>
    </row>
    <row r="19" spans="2:66" ht="15" customHeight="1" x14ac:dyDescent="0.45">
      <c r="B19" s="2" t="s">
        <v>17</v>
      </c>
      <c r="C19" s="5">
        <v>1700</v>
      </c>
    </row>
    <row r="20" spans="2:66" ht="15" customHeight="1" x14ac:dyDescent="0.45">
      <c r="B20" s="2" t="s">
        <v>18</v>
      </c>
      <c r="C20" s="12">
        <v>0.45</v>
      </c>
    </row>
    <row r="21" spans="2:66" ht="15" customHeight="1" x14ac:dyDescent="0.45">
      <c r="B21" s="2" t="s">
        <v>19</v>
      </c>
      <c r="C21" s="12">
        <v>0.2</v>
      </c>
    </row>
    <row r="22" spans="2:66" ht="6" customHeight="1" x14ac:dyDescent="0.45"/>
    <row r="23" spans="2:66" ht="15" customHeight="1" x14ac:dyDescent="0.45">
      <c r="B23" s="2" t="s">
        <v>20</v>
      </c>
      <c r="C23" s="5">
        <v>800</v>
      </c>
    </row>
    <row r="24" spans="2:66" ht="15" customHeight="1" x14ac:dyDescent="0.45">
      <c r="B24" s="2" t="s">
        <v>21</v>
      </c>
      <c r="C24" s="5">
        <v>1600</v>
      </c>
    </row>
    <row r="25" spans="2:66" ht="6" customHeight="1" x14ac:dyDescent="0.45"/>
    <row r="26" spans="2:66" ht="15" customHeight="1" x14ac:dyDescent="0.45">
      <c r="B26" s="2" t="s">
        <v>22</v>
      </c>
      <c r="C26" s="5">
        <v>200</v>
      </c>
    </row>
    <row r="27" spans="2:66" ht="15" customHeight="1" x14ac:dyDescent="0.45">
      <c r="B27" s="2" t="s">
        <v>23</v>
      </c>
      <c r="C27" s="12">
        <v>0.2</v>
      </c>
    </row>
    <row r="28" spans="2:66" ht="15" customHeight="1" x14ac:dyDescent="0.45">
      <c r="B28" s="2" t="s">
        <v>24</v>
      </c>
      <c r="C28" s="12">
        <v>0.05</v>
      </c>
    </row>
    <row r="30" spans="2:66" ht="15" customHeight="1" x14ac:dyDescent="0.45">
      <c r="B30" s="13" t="s">
        <v>25</v>
      </c>
      <c r="C30" s="13"/>
      <c r="D30" s="1">
        <v>45017</v>
      </c>
      <c r="E30" s="14">
        <f>EDATE(D30,1)</f>
        <v>45047</v>
      </c>
      <c r="F30" s="14">
        <f t="shared" ref="F30:BH30" si="0">EDATE(E30,1)</f>
        <v>45078</v>
      </c>
      <c r="G30" s="14">
        <f t="shared" si="0"/>
        <v>45108</v>
      </c>
      <c r="H30" s="14">
        <f t="shared" si="0"/>
        <v>45139</v>
      </c>
      <c r="I30" s="14">
        <f t="shared" si="0"/>
        <v>45170</v>
      </c>
      <c r="J30" s="14">
        <f t="shared" si="0"/>
        <v>45200</v>
      </c>
      <c r="K30" s="14">
        <f t="shared" si="0"/>
        <v>45231</v>
      </c>
      <c r="L30" s="14">
        <f t="shared" si="0"/>
        <v>45261</v>
      </c>
      <c r="M30" s="14">
        <f t="shared" si="0"/>
        <v>45292</v>
      </c>
      <c r="N30" s="14">
        <f t="shared" si="0"/>
        <v>45323</v>
      </c>
      <c r="O30" s="14">
        <f t="shared" si="0"/>
        <v>45352</v>
      </c>
      <c r="P30" s="14">
        <f t="shared" si="0"/>
        <v>45383</v>
      </c>
      <c r="Q30" s="14">
        <f t="shared" si="0"/>
        <v>45413</v>
      </c>
      <c r="R30" s="14">
        <f t="shared" si="0"/>
        <v>45444</v>
      </c>
      <c r="S30" s="14">
        <f t="shared" si="0"/>
        <v>45474</v>
      </c>
      <c r="T30" s="14">
        <f t="shared" si="0"/>
        <v>45505</v>
      </c>
      <c r="U30" s="14">
        <f t="shared" si="0"/>
        <v>45536</v>
      </c>
      <c r="V30" s="14">
        <f t="shared" si="0"/>
        <v>45566</v>
      </c>
      <c r="W30" s="14">
        <f t="shared" si="0"/>
        <v>45597</v>
      </c>
      <c r="X30" s="14">
        <f t="shared" si="0"/>
        <v>45627</v>
      </c>
      <c r="Y30" s="14">
        <f t="shared" si="0"/>
        <v>45658</v>
      </c>
      <c r="Z30" s="14">
        <f t="shared" si="0"/>
        <v>45689</v>
      </c>
      <c r="AA30" s="14">
        <f t="shared" si="0"/>
        <v>45717</v>
      </c>
      <c r="AB30" s="14">
        <f t="shared" si="0"/>
        <v>45748</v>
      </c>
      <c r="AC30" s="14">
        <f t="shared" si="0"/>
        <v>45778</v>
      </c>
      <c r="AD30" s="14">
        <f t="shared" si="0"/>
        <v>45809</v>
      </c>
      <c r="AE30" s="14">
        <f t="shared" si="0"/>
        <v>45839</v>
      </c>
      <c r="AF30" s="14">
        <f t="shared" si="0"/>
        <v>45870</v>
      </c>
      <c r="AG30" s="14">
        <f t="shared" si="0"/>
        <v>45901</v>
      </c>
      <c r="AH30" s="14">
        <f t="shared" si="0"/>
        <v>45931</v>
      </c>
      <c r="AI30" s="14">
        <f t="shared" si="0"/>
        <v>45962</v>
      </c>
      <c r="AJ30" s="14">
        <f t="shared" si="0"/>
        <v>45992</v>
      </c>
      <c r="AK30" s="14">
        <f t="shared" si="0"/>
        <v>46023</v>
      </c>
      <c r="AL30" s="14">
        <f t="shared" si="0"/>
        <v>46054</v>
      </c>
      <c r="AM30" s="14">
        <f t="shared" si="0"/>
        <v>46082</v>
      </c>
      <c r="AN30" s="14">
        <f t="shared" si="0"/>
        <v>46113</v>
      </c>
      <c r="AO30" s="14">
        <f t="shared" si="0"/>
        <v>46143</v>
      </c>
      <c r="AP30" s="14">
        <f t="shared" si="0"/>
        <v>46174</v>
      </c>
      <c r="AQ30" s="14">
        <f t="shared" si="0"/>
        <v>46204</v>
      </c>
      <c r="AR30" s="14">
        <f t="shared" si="0"/>
        <v>46235</v>
      </c>
      <c r="AS30" s="14">
        <f t="shared" si="0"/>
        <v>46266</v>
      </c>
      <c r="AT30" s="14">
        <f t="shared" si="0"/>
        <v>46296</v>
      </c>
      <c r="AU30" s="14">
        <f t="shared" si="0"/>
        <v>46327</v>
      </c>
      <c r="AV30" s="14">
        <f t="shared" si="0"/>
        <v>46357</v>
      </c>
      <c r="AW30" s="14">
        <f t="shared" si="0"/>
        <v>46388</v>
      </c>
      <c r="AX30" s="14">
        <f t="shared" si="0"/>
        <v>46419</v>
      </c>
      <c r="AY30" s="14">
        <f t="shared" si="0"/>
        <v>46447</v>
      </c>
      <c r="AZ30" s="14">
        <f t="shared" si="0"/>
        <v>46478</v>
      </c>
      <c r="BA30" s="14">
        <f t="shared" si="0"/>
        <v>46508</v>
      </c>
      <c r="BB30" s="14">
        <f t="shared" si="0"/>
        <v>46539</v>
      </c>
      <c r="BC30" s="14">
        <f t="shared" si="0"/>
        <v>46569</v>
      </c>
      <c r="BD30" s="14">
        <f t="shared" si="0"/>
        <v>46600</v>
      </c>
      <c r="BE30" s="14">
        <f t="shared" si="0"/>
        <v>46631</v>
      </c>
      <c r="BF30" s="14">
        <f t="shared" si="0"/>
        <v>46661</v>
      </c>
      <c r="BG30" s="14">
        <f t="shared" si="0"/>
        <v>46692</v>
      </c>
      <c r="BH30" s="14">
        <f t="shared" si="0"/>
        <v>46722</v>
      </c>
      <c r="BJ30" s="24">
        <f>YEAR($D$30)</f>
        <v>2023</v>
      </c>
      <c r="BK30" s="13">
        <f>BJ30+1</f>
        <v>2024</v>
      </c>
      <c r="BL30" s="13">
        <f t="shared" ref="BL30:BN30" si="1">BK30+1</f>
        <v>2025</v>
      </c>
      <c r="BM30" s="13">
        <f t="shared" si="1"/>
        <v>2026</v>
      </c>
      <c r="BN30" s="13">
        <f t="shared" si="1"/>
        <v>2027</v>
      </c>
    </row>
    <row r="32" spans="2:66" ht="15" customHeight="1" x14ac:dyDescent="0.45">
      <c r="B32" s="3" t="s">
        <v>73</v>
      </c>
      <c r="D32" s="3">
        <f>YEAR(D30)</f>
        <v>2023</v>
      </c>
      <c r="E32" s="3">
        <f t="shared" ref="E32:BH32" si="2">YEAR(E30)</f>
        <v>2023</v>
      </c>
      <c r="F32" s="3">
        <f t="shared" si="2"/>
        <v>2023</v>
      </c>
      <c r="G32" s="3">
        <f t="shared" si="2"/>
        <v>2023</v>
      </c>
      <c r="H32" s="3">
        <f t="shared" si="2"/>
        <v>2023</v>
      </c>
      <c r="I32" s="3">
        <f t="shared" si="2"/>
        <v>2023</v>
      </c>
      <c r="J32" s="3">
        <f t="shared" si="2"/>
        <v>2023</v>
      </c>
      <c r="K32" s="3">
        <f t="shared" si="2"/>
        <v>2023</v>
      </c>
      <c r="L32" s="3">
        <f t="shared" si="2"/>
        <v>2023</v>
      </c>
      <c r="M32" s="3">
        <f t="shared" si="2"/>
        <v>2024</v>
      </c>
      <c r="N32" s="3">
        <f t="shared" si="2"/>
        <v>2024</v>
      </c>
      <c r="O32" s="3">
        <f t="shared" si="2"/>
        <v>2024</v>
      </c>
      <c r="P32" s="3">
        <f t="shared" si="2"/>
        <v>2024</v>
      </c>
      <c r="Q32" s="3">
        <f t="shared" si="2"/>
        <v>2024</v>
      </c>
      <c r="R32" s="3">
        <f t="shared" si="2"/>
        <v>2024</v>
      </c>
      <c r="S32" s="3">
        <f t="shared" si="2"/>
        <v>2024</v>
      </c>
      <c r="T32" s="3">
        <f t="shared" si="2"/>
        <v>2024</v>
      </c>
      <c r="U32" s="3">
        <f t="shared" si="2"/>
        <v>2024</v>
      </c>
      <c r="V32" s="3">
        <f t="shared" si="2"/>
        <v>2024</v>
      </c>
      <c r="W32" s="3">
        <f t="shared" si="2"/>
        <v>2024</v>
      </c>
      <c r="X32" s="3">
        <f t="shared" si="2"/>
        <v>2024</v>
      </c>
      <c r="Y32" s="3">
        <f t="shared" si="2"/>
        <v>2025</v>
      </c>
      <c r="Z32" s="3">
        <f t="shared" si="2"/>
        <v>2025</v>
      </c>
      <c r="AA32" s="3">
        <f t="shared" si="2"/>
        <v>2025</v>
      </c>
      <c r="AB32" s="3">
        <f t="shared" si="2"/>
        <v>2025</v>
      </c>
      <c r="AC32" s="3">
        <f t="shared" si="2"/>
        <v>2025</v>
      </c>
      <c r="AD32" s="3">
        <f t="shared" si="2"/>
        <v>2025</v>
      </c>
      <c r="AE32" s="3">
        <f t="shared" si="2"/>
        <v>2025</v>
      </c>
      <c r="AF32" s="3">
        <f t="shared" si="2"/>
        <v>2025</v>
      </c>
      <c r="AG32" s="3">
        <f t="shared" si="2"/>
        <v>2025</v>
      </c>
      <c r="AH32" s="3">
        <f t="shared" si="2"/>
        <v>2025</v>
      </c>
      <c r="AI32" s="3">
        <f t="shared" si="2"/>
        <v>2025</v>
      </c>
      <c r="AJ32" s="3">
        <f t="shared" si="2"/>
        <v>2025</v>
      </c>
      <c r="AK32" s="3">
        <f t="shared" si="2"/>
        <v>2026</v>
      </c>
      <c r="AL32" s="3">
        <f t="shared" si="2"/>
        <v>2026</v>
      </c>
      <c r="AM32" s="3">
        <f t="shared" si="2"/>
        <v>2026</v>
      </c>
      <c r="AN32" s="3">
        <f t="shared" si="2"/>
        <v>2026</v>
      </c>
      <c r="AO32" s="3">
        <f t="shared" si="2"/>
        <v>2026</v>
      </c>
      <c r="AP32" s="3">
        <f t="shared" si="2"/>
        <v>2026</v>
      </c>
      <c r="AQ32" s="3">
        <f t="shared" si="2"/>
        <v>2026</v>
      </c>
      <c r="AR32" s="3">
        <f t="shared" si="2"/>
        <v>2026</v>
      </c>
      <c r="AS32" s="3">
        <f t="shared" si="2"/>
        <v>2026</v>
      </c>
      <c r="AT32" s="3">
        <f t="shared" si="2"/>
        <v>2026</v>
      </c>
      <c r="AU32" s="3">
        <f t="shared" si="2"/>
        <v>2026</v>
      </c>
      <c r="AV32" s="3">
        <f t="shared" si="2"/>
        <v>2026</v>
      </c>
      <c r="AW32" s="3">
        <f t="shared" si="2"/>
        <v>2027</v>
      </c>
      <c r="AX32" s="3">
        <f t="shared" si="2"/>
        <v>2027</v>
      </c>
      <c r="AY32" s="3">
        <f t="shared" si="2"/>
        <v>2027</v>
      </c>
      <c r="AZ32" s="3">
        <f t="shared" si="2"/>
        <v>2027</v>
      </c>
      <c r="BA32" s="3">
        <f t="shared" si="2"/>
        <v>2027</v>
      </c>
      <c r="BB32" s="3">
        <f t="shared" si="2"/>
        <v>2027</v>
      </c>
      <c r="BC32" s="3">
        <f t="shared" si="2"/>
        <v>2027</v>
      </c>
      <c r="BD32" s="3">
        <f t="shared" si="2"/>
        <v>2027</v>
      </c>
      <c r="BE32" s="3">
        <f t="shared" si="2"/>
        <v>2027</v>
      </c>
      <c r="BF32" s="3">
        <f t="shared" si="2"/>
        <v>2027</v>
      </c>
      <c r="BG32" s="3">
        <f t="shared" si="2"/>
        <v>2027</v>
      </c>
      <c r="BH32" s="3">
        <f t="shared" si="2"/>
        <v>2027</v>
      </c>
      <c r="BJ32" s="3"/>
      <c r="BK32" s="3"/>
      <c r="BL32" s="3"/>
      <c r="BM32" s="3"/>
      <c r="BN32" s="3"/>
    </row>
    <row r="33" spans="2:66" ht="15" customHeight="1" x14ac:dyDescent="0.45">
      <c r="B33" s="3" t="s">
        <v>28</v>
      </c>
      <c r="D33" s="16">
        <f>MONTH(D30)</f>
        <v>4</v>
      </c>
      <c r="E33" s="16">
        <f t="shared" ref="E33:BH33" si="3">MONTH(E30)</f>
        <v>5</v>
      </c>
      <c r="F33" s="16">
        <f t="shared" si="3"/>
        <v>6</v>
      </c>
      <c r="G33" s="16">
        <f t="shared" si="3"/>
        <v>7</v>
      </c>
      <c r="H33" s="16">
        <f t="shared" si="3"/>
        <v>8</v>
      </c>
      <c r="I33" s="16">
        <f t="shared" si="3"/>
        <v>9</v>
      </c>
      <c r="J33" s="16">
        <f t="shared" si="3"/>
        <v>10</v>
      </c>
      <c r="K33" s="16">
        <f t="shared" si="3"/>
        <v>11</v>
      </c>
      <c r="L33" s="16">
        <f t="shared" si="3"/>
        <v>12</v>
      </c>
      <c r="M33" s="16">
        <f t="shared" si="3"/>
        <v>1</v>
      </c>
      <c r="N33" s="16">
        <f t="shared" si="3"/>
        <v>2</v>
      </c>
      <c r="O33" s="16">
        <f t="shared" si="3"/>
        <v>3</v>
      </c>
      <c r="P33" s="16">
        <f t="shared" si="3"/>
        <v>4</v>
      </c>
      <c r="Q33" s="16">
        <f t="shared" si="3"/>
        <v>5</v>
      </c>
      <c r="R33" s="16">
        <f t="shared" si="3"/>
        <v>6</v>
      </c>
      <c r="S33" s="16">
        <f t="shared" si="3"/>
        <v>7</v>
      </c>
      <c r="T33" s="16">
        <f t="shared" si="3"/>
        <v>8</v>
      </c>
      <c r="U33" s="16">
        <f t="shared" si="3"/>
        <v>9</v>
      </c>
      <c r="V33" s="16">
        <f t="shared" si="3"/>
        <v>10</v>
      </c>
      <c r="W33" s="16">
        <f t="shared" si="3"/>
        <v>11</v>
      </c>
      <c r="X33" s="16">
        <f t="shared" si="3"/>
        <v>12</v>
      </c>
      <c r="Y33" s="16">
        <f t="shared" si="3"/>
        <v>1</v>
      </c>
      <c r="Z33" s="16">
        <f t="shared" si="3"/>
        <v>2</v>
      </c>
      <c r="AA33" s="16">
        <f t="shared" si="3"/>
        <v>3</v>
      </c>
      <c r="AB33" s="16">
        <f t="shared" si="3"/>
        <v>4</v>
      </c>
      <c r="AC33" s="16">
        <f t="shared" si="3"/>
        <v>5</v>
      </c>
      <c r="AD33" s="16">
        <f t="shared" si="3"/>
        <v>6</v>
      </c>
      <c r="AE33" s="16">
        <f t="shared" si="3"/>
        <v>7</v>
      </c>
      <c r="AF33" s="16">
        <f t="shared" si="3"/>
        <v>8</v>
      </c>
      <c r="AG33" s="16">
        <f t="shared" si="3"/>
        <v>9</v>
      </c>
      <c r="AH33" s="16">
        <f t="shared" si="3"/>
        <v>10</v>
      </c>
      <c r="AI33" s="16">
        <f t="shared" si="3"/>
        <v>11</v>
      </c>
      <c r="AJ33" s="16">
        <f t="shared" si="3"/>
        <v>12</v>
      </c>
      <c r="AK33" s="16">
        <f t="shared" si="3"/>
        <v>1</v>
      </c>
      <c r="AL33" s="16">
        <f t="shared" si="3"/>
        <v>2</v>
      </c>
      <c r="AM33" s="16">
        <f t="shared" si="3"/>
        <v>3</v>
      </c>
      <c r="AN33" s="16">
        <f t="shared" si="3"/>
        <v>4</v>
      </c>
      <c r="AO33" s="16">
        <f t="shared" si="3"/>
        <v>5</v>
      </c>
      <c r="AP33" s="16">
        <f t="shared" si="3"/>
        <v>6</v>
      </c>
      <c r="AQ33" s="16">
        <f t="shared" si="3"/>
        <v>7</v>
      </c>
      <c r="AR33" s="16">
        <f t="shared" si="3"/>
        <v>8</v>
      </c>
      <c r="AS33" s="16">
        <f t="shared" si="3"/>
        <v>9</v>
      </c>
      <c r="AT33" s="16">
        <f t="shared" si="3"/>
        <v>10</v>
      </c>
      <c r="AU33" s="16">
        <f t="shared" si="3"/>
        <v>11</v>
      </c>
      <c r="AV33" s="16">
        <f t="shared" si="3"/>
        <v>12</v>
      </c>
      <c r="AW33" s="16">
        <f t="shared" si="3"/>
        <v>1</v>
      </c>
      <c r="AX33" s="16">
        <f t="shared" si="3"/>
        <v>2</v>
      </c>
      <c r="AY33" s="16">
        <f t="shared" si="3"/>
        <v>3</v>
      </c>
      <c r="AZ33" s="16">
        <f t="shared" si="3"/>
        <v>4</v>
      </c>
      <c r="BA33" s="16">
        <f t="shared" si="3"/>
        <v>5</v>
      </c>
      <c r="BB33" s="16">
        <f>MONTH(BB30)</f>
        <v>6</v>
      </c>
      <c r="BC33" s="16">
        <f t="shared" si="3"/>
        <v>7</v>
      </c>
      <c r="BD33" s="16">
        <f t="shared" si="3"/>
        <v>8</v>
      </c>
      <c r="BE33" s="16">
        <f t="shared" si="3"/>
        <v>9</v>
      </c>
      <c r="BF33" s="16">
        <f t="shared" si="3"/>
        <v>10</v>
      </c>
      <c r="BG33" s="16">
        <f t="shared" si="3"/>
        <v>11</v>
      </c>
      <c r="BH33" s="16">
        <f t="shared" si="3"/>
        <v>12</v>
      </c>
      <c r="BJ33" s="16"/>
      <c r="BK33" s="16"/>
      <c r="BL33" s="16"/>
      <c r="BM33" s="16"/>
      <c r="BN33" s="16"/>
    </row>
    <row r="34" spans="2:66" ht="15" customHeight="1" x14ac:dyDescent="0.45">
      <c r="B34" s="3" t="s">
        <v>29</v>
      </c>
      <c r="D34" s="16">
        <f>MOD(D33,3)</f>
        <v>1</v>
      </c>
      <c r="E34" s="16">
        <f t="shared" ref="E34:BH34" si="4">MOD(E33,3)</f>
        <v>2</v>
      </c>
      <c r="F34" s="16">
        <f t="shared" si="4"/>
        <v>0</v>
      </c>
      <c r="G34" s="16">
        <f t="shared" si="4"/>
        <v>1</v>
      </c>
      <c r="H34" s="16">
        <f t="shared" si="4"/>
        <v>2</v>
      </c>
      <c r="I34" s="16">
        <f t="shared" si="4"/>
        <v>0</v>
      </c>
      <c r="J34" s="16">
        <f t="shared" si="4"/>
        <v>1</v>
      </c>
      <c r="K34" s="16">
        <f t="shared" si="4"/>
        <v>2</v>
      </c>
      <c r="L34" s="16">
        <f t="shared" si="4"/>
        <v>0</v>
      </c>
      <c r="M34" s="16">
        <f t="shared" si="4"/>
        <v>1</v>
      </c>
      <c r="N34" s="16">
        <f t="shared" si="4"/>
        <v>2</v>
      </c>
      <c r="O34" s="16">
        <f t="shared" si="4"/>
        <v>0</v>
      </c>
      <c r="P34" s="16">
        <f t="shared" si="4"/>
        <v>1</v>
      </c>
      <c r="Q34" s="16">
        <f t="shared" si="4"/>
        <v>2</v>
      </c>
      <c r="R34" s="16">
        <f t="shared" si="4"/>
        <v>0</v>
      </c>
      <c r="S34" s="16">
        <f t="shared" si="4"/>
        <v>1</v>
      </c>
      <c r="T34" s="16">
        <f t="shared" si="4"/>
        <v>2</v>
      </c>
      <c r="U34" s="16">
        <f t="shared" si="4"/>
        <v>0</v>
      </c>
      <c r="V34" s="16">
        <f t="shared" si="4"/>
        <v>1</v>
      </c>
      <c r="W34" s="16">
        <f t="shared" si="4"/>
        <v>2</v>
      </c>
      <c r="X34" s="16">
        <f t="shared" si="4"/>
        <v>0</v>
      </c>
      <c r="Y34" s="16">
        <f t="shared" si="4"/>
        <v>1</v>
      </c>
      <c r="Z34" s="16">
        <f t="shared" si="4"/>
        <v>2</v>
      </c>
      <c r="AA34" s="16">
        <f t="shared" si="4"/>
        <v>0</v>
      </c>
      <c r="AB34" s="16">
        <f t="shared" si="4"/>
        <v>1</v>
      </c>
      <c r="AC34" s="16">
        <f t="shared" si="4"/>
        <v>2</v>
      </c>
      <c r="AD34" s="16">
        <f t="shared" si="4"/>
        <v>0</v>
      </c>
      <c r="AE34" s="16">
        <f t="shared" si="4"/>
        <v>1</v>
      </c>
      <c r="AF34" s="16">
        <f t="shared" si="4"/>
        <v>2</v>
      </c>
      <c r="AG34" s="16">
        <f t="shared" si="4"/>
        <v>0</v>
      </c>
      <c r="AH34" s="16">
        <f t="shared" si="4"/>
        <v>1</v>
      </c>
      <c r="AI34" s="16">
        <f t="shared" si="4"/>
        <v>2</v>
      </c>
      <c r="AJ34" s="16">
        <f t="shared" si="4"/>
        <v>0</v>
      </c>
      <c r="AK34" s="16">
        <f t="shared" si="4"/>
        <v>1</v>
      </c>
      <c r="AL34" s="16">
        <f t="shared" si="4"/>
        <v>2</v>
      </c>
      <c r="AM34" s="16">
        <f t="shared" si="4"/>
        <v>0</v>
      </c>
      <c r="AN34" s="16">
        <f t="shared" si="4"/>
        <v>1</v>
      </c>
      <c r="AO34" s="16">
        <f t="shared" si="4"/>
        <v>2</v>
      </c>
      <c r="AP34" s="16">
        <f t="shared" si="4"/>
        <v>0</v>
      </c>
      <c r="AQ34" s="16">
        <f t="shared" si="4"/>
        <v>1</v>
      </c>
      <c r="AR34" s="16">
        <f t="shared" si="4"/>
        <v>2</v>
      </c>
      <c r="AS34" s="16">
        <f t="shared" si="4"/>
        <v>0</v>
      </c>
      <c r="AT34" s="16">
        <f t="shared" si="4"/>
        <v>1</v>
      </c>
      <c r="AU34" s="16">
        <f t="shared" si="4"/>
        <v>2</v>
      </c>
      <c r="AV34" s="16">
        <f t="shared" si="4"/>
        <v>0</v>
      </c>
      <c r="AW34" s="16">
        <f t="shared" si="4"/>
        <v>1</v>
      </c>
      <c r="AX34" s="16">
        <f t="shared" si="4"/>
        <v>2</v>
      </c>
      <c r="AY34" s="16">
        <f t="shared" si="4"/>
        <v>0</v>
      </c>
      <c r="AZ34" s="16">
        <f t="shared" si="4"/>
        <v>1</v>
      </c>
      <c r="BA34" s="16">
        <f t="shared" si="4"/>
        <v>2</v>
      </c>
      <c r="BB34" s="16">
        <f t="shared" si="4"/>
        <v>0</v>
      </c>
      <c r="BC34" s="16">
        <f t="shared" si="4"/>
        <v>1</v>
      </c>
      <c r="BD34" s="16">
        <f t="shared" si="4"/>
        <v>2</v>
      </c>
      <c r="BE34" s="16">
        <f t="shared" si="4"/>
        <v>0</v>
      </c>
      <c r="BF34" s="16">
        <f t="shared" si="4"/>
        <v>1</v>
      </c>
      <c r="BG34" s="16">
        <f t="shared" si="4"/>
        <v>2</v>
      </c>
      <c r="BH34" s="16">
        <f t="shared" si="4"/>
        <v>0</v>
      </c>
      <c r="BJ34" s="16"/>
      <c r="BK34" s="16"/>
      <c r="BL34" s="16"/>
      <c r="BM34" s="16"/>
      <c r="BN34" s="16"/>
    </row>
    <row r="36" spans="2:66" ht="15" customHeight="1" x14ac:dyDescent="0.45">
      <c r="B36" s="2" t="s">
        <v>26</v>
      </c>
      <c r="D36" s="15">
        <f>C36+$C$6</f>
        <v>100</v>
      </c>
      <c r="E36" s="15">
        <f t="shared" ref="E36:BH36" si="5">D36+$C$6</f>
        <v>200</v>
      </c>
      <c r="F36" s="15">
        <f t="shared" si="5"/>
        <v>300</v>
      </c>
      <c r="G36" s="15">
        <f t="shared" si="5"/>
        <v>400</v>
      </c>
      <c r="H36" s="15">
        <f t="shared" si="5"/>
        <v>500</v>
      </c>
      <c r="I36" s="15">
        <f t="shared" si="5"/>
        <v>600</v>
      </c>
      <c r="J36" s="15">
        <f t="shared" si="5"/>
        <v>700</v>
      </c>
      <c r="K36" s="15">
        <f t="shared" si="5"/>
        <v>800</v>
      </c>
      <c r="L36" s="15">
        <f t="shared" si="5"/>
        <v>900</v>
      </c>
      <c r="M36" s="15">
        <f t="shared" si="5"/>
        <v>1000</v>
      </c>
      <c r="N36" s="15">
        <f t="shared" si="5"/>
        <v>1100</v>
      </c>
      <c r="O36" s="15">
        <f t="shared" si="5"/>
        <v>1200</v>
      </c>
      <c r="P36" s="15">
        <f t="shared" si="5"/>
        <v>1300</v>
      </c>
      <c r="Q36" s="15">
        <f t="shared" si="5"/>
        <v>1400</v>
      </c>
      <c r="R36" s="15">
        <f t="shared" si="5"/>
        <v>1500</v>
      </c>
      <c r="S36" s="15">
        <f t="shared" si="5"/>
        <v>1600</v>
      </c>
      <c r="T36" s="15">
        <f t="shared" si="5"/>
        <v>1700</v>
      </c>
      <c r="U36" s="15">
        <f t="shared" si="5"/>
        <v>1800</v>
      </c>
      <c r="V36" s="15">
        <f t="shared" si="5"/>
        <v>1900</v>
      </c>
      <c r="W36" s="15">
        <f t="shared" si="5"/>
        <v>2000</v>
      </c>
      <c r="X36" s="15">
        <f t="shared" si="5"/>
        <v>2100</v>
      </c>
      <c r="Y36" s="15">
        <f t="shared" si="5"/>
        <v>2200</v>
      </c>
      <c r="Z36" s="15">
        <f t="shared" si="5"/>
        <v>2300</v>
      </c>
      <c r="AA36" s="15">
        <f t="shared" si="5"/>
        <v>2400</v>
      </c>
      <c r="AB36" s="15">
        <f t="shared" si="5"/>
        <v>2500</v>
      </c>
      <c r="AC36" s="15">
        <f t="shared" si="5"/>
        <v>2600</v>
      </c>
      <c r="AD36" s="15">
        <f t="shared" si="5"/>
        <v>2700</v>
      </c>
      <c r="AE36" s="15">
        <f t="shared" si="5"/>
        <v>2800</v>
      </c>
      <c r="AF36" s="15">
        <f t="shared" si="5"/>
        <v>2900</v>
      </c>
      <c r="AG36" s="15">
        <f t="shared" si="5"/>
        <v>3000</v>
      </c>
      <c r="AH36" s="15">
        <f t="shared" si="5"/>
        <v>3100</v>
      </c>
      <c r="AI36" s="15">
        <f t="shared" si="5"/>
        <v>3200</v>
      </c>
      <c r="AJ36" s="15">
        <f t="shared" si="5"/>
        <v>3300</v>
      </c>
      <c r="AK36" s="15">
        <f t="shared" si="5"/>
        <v>3400</v>
      </c>
      <c r="AL36" s="15">
        <f t="shared" si="5"/>
        <v>3500</v>
      </c>
      <c r="AM36" s="15">
        <f t="shared" si="5"/>
        <v>3600</v>
      </c>
      <c r="AN36" s="15">
        <f t="shared" si="5"/>
        <v>3700</v>
      </c>
      <c r="AO36" s="15">
        <f t="shared" si="5"/>
        <v>3800</v>
      </c>
      <c r="AP36" s="15">
        <f t="shared" si="5"/>
        <v>3900</v>
      </c>
      <c r="AQ36" s="15">
        <f t="shared" si="5"/>
        <v>4000</v>
      </c>
      <c r="AR36" s="15">
        <f t="shared" si="5"/>
        <v>4100</v>
      </c>
      <c r="AS36" s="15">
        <f t="shared" si="5"/>
        <v>4200</v>
      </c>
      <c r="AT36" s="15">
        <f t="shared" si="5"/>
        <v>4300</v>
      </c>
      <c r="AU36" s="15">
        <f t="shared" si="5"/>
        <v>4400</v>
      </c>
      <c r="AV36" s="15">
        <f t="shared" si="5"/>
        <v>4500</v>
      </c>
      <c r="AW36" s="15">
        <f t="shared" si="5"/>
        <v>4600</v>
      </c>
      <c r="AX36" s="15">
        <f t="shared" si="5"/>
        <v>4700</v>
      </c>
      <c r="AY36" s="15">
        <f t="shared" si="5"/>
        <v>4800</v>
      </c>
      <c r="AZ36" s="15">
        <f t="shared" si="5"/>
        <v>4900</v>
      </c>
      <c r="BA36" s="15">
        <f t="shared" si="5"/>
        <v>5000</v>
      </c>
      <c r="BB36" s="15">
        <f t="shared" si="5"/>
        <v>5100</v>
      </c>
      <c r="BC36" s="15">
        <f t="shared" si="5"/>
        <v>5200</v>
      </c>
      <c r="BD36" s="15">
        <f t="shared" si="5"/>
        <v>5300</v>
      </c>
      <c r="BE36" s="15">
        <f t="shared" si="5"/>
        <v>5400</v>
      </c>
      <c r="BF36" s="15">
        <f t="shared" si="5"/>
        <v>5500</v>
      </c>
      <c r="BG36" s="15">
        <f t="shared" si="5"/>
        <v>5600</v>
      </c>
      <c r="BH36" s="15">
        <f t="shared" si="5"/>
        <v>5700</v>
      </c>
      <c r="BJ36" s="15">
        <f>SUMIFS($D36:$BH36,$D$32:$BH$32,BJ$30)</f>
        <v>4500</v>
      </c>
      <c r="BK36" s="15">
        <f t="shared" ref="BK36:BN36" si="6">SUMIFS($D36:$BH36,$D$32:$BH$32,BK$30)</f>
        <v>18600</v>
      </c>
      <c r="BL36" s="15">
        <f t="shared" si="6"/>
        <v>33000</v>
      </c>
      <c r="BM36" s="15">
        <f t="shared" si="6"/>
        <v>47400</v>
      </c>
      <c r="BN36" s="15">
        <f t="shared" si="6"/>
        <v>61800</v>
      </c>
    </row>
    <row r="37" spans="2:66" ht="15" customHeight="1" x14ac:dyDescent="0.45">
      <c r="B37" s="2" t="s">
        <v>27</v>
      </c>
      <c r="D37" s="17">
        <v>1</v>
      </c>
      <c r="E37" s="18">
        <f>IF(E33=1,D37*(1+$C$28),D37)</f>
        <v>1</v>
      </c>
      <c r="F37" s="18">
        <f t="shared" ref="F37:BH37" si="7">IF(F33=1,E37*(1+$C$28),E37)</f>
        <v>1</v>
      </c>
      <c r="G37" s="18">
        <f t="shared" si="7"/>
        <v>1</v>
      </c>
      <c r="H37" s="18">
        <f t="shared" si="7"/>
        <v>1</v>
      </c>
      <c r="I37" s="18">
        <f t="shared" si="7"/>
        <v>1</v>
      </c>
      <c r="J37" s="18">
        <f t="shared" si="7"/>
        <v>1</v>
      </c>
      <c r="K37" s="18">
        <f t="shared" si="7"/>
        <v>1</v>
      </c>
      <c r="L37" s="18">
        <f t="shared" si="7"/>
        <v>1</v>
      </c>
      <c r="M37" s="18">
        <f t="shared" si="7"/>
        <v>1.05</v>
      </c>
      <c r="N37" s="18">
        <f t="shared" si="7"/>
        <v>1.05</v>
      </c>
      <c r="O37" s="18">
        <f t="shared" si="7"/>
        <v>1.05</v>
      </c>
      <c r="P37" s="18">
        <f t="shared" si="7"/>
        <v>1.05</v>
      </c>
      <c r="Q37" s="18">
        <f t="shared" si="7"/>
        <v>1.05</v>
      </c>
      <c r="R37" s="18">
        <f t="shared" si="7"/>
        <v>1.05</v>
      </c>
      <c r="S37" s="18">
        <f t="shared" si="7"/>
        <v>1.05</v>
      </c>
      <c r="T37" s="18">
        <f t="shared" si="7"/>
        <v>1.05</v>
      </c>
      <c r="U37" s="18">
        <f t="shared" si="7"/>
        <v>1.05</v>
      </c>
      <c r="V37" s="18">
        <f t="shared" si="7"/>
        <v>1.05</v>
      </c>
      <c r="W37" s="18">
        <f t="shared" si="7"/>
        <v>1.05</v>
      </c>
      <c r="X37" s="18">
        <f t="shared" si="7"/>
        <v>1.05</v>
      </c>
      <c r="Y37" s="18">
        <f t="shared" si="7"/>
        <v>1.1025</v>
      </c>
      <c r="Z37" s="18">
        <f t="shared" si="7"/>
        <v>1.1025</v>
      </c>
      <c r="AA37" s="18">
        <f t="shared" si="7"/>
        <v>1.1025</v>
      </c>
      <c r="AB37" s="18">
        <f t="shared" si="7"/>
        <v>1.1025</v>
      </c>
      <c r="AC37" s="18">
        <f t="shared" si="7"/>
        <v>1.1025</v>
      </c>
      <c r="AD37" s="18">
        <f t="shared" si="7"/>
        <v>1.1025</v>
      </c>
      <c r="AE37" s="18">
        <f t="shared" si="7"/>
        <v>1.1025</v>
      </c>
      <c r="AF37" s="18">
        <f t="shared" si="7"/>
        <v>1.1025</v>
      </c>
      <c r="AG37" s="18">
        <f t="shared" si="7"/>
        <v>1.1025</v>
      </c>
      <c r="AH37" s="18">
        <f t="shared" si="7"/>
        <v>1.1025</v>
      </c>
      <c r="AI37" s="18">
        <f t="shared" si="7"/>
        <v>1.1025</v>
      </c>
      <c r="AJ37" s="18">
        <f t="shared" si="7"/>
        <v>1.1025</v>
      </c>
      <c r="AK37" s="18">
        <f t="shared" si="7"/>
        <v>1.1576250000000001</v>
      </c>
      <c r="AL37" s="18">
        <f t="shared" si="7"/>
        <v>1.1576250000000001</v>
      </c>
      <c r="AM37" s="18">
        <f t="shared" si="7"/>
        <v>1.1576250000000001</v>
      </c>
      <c r="AN37" s="18">
        <f t="shared" si="7"/>
        <v>1.1576250000000001</v>
      </c>
      <c r="AO37" s="18">
        <f t="shared" si="7"/>
        <v>1.1576250000000001</v>
      </c>
      <c r="AP37" s="18">
        <f t="shared" si="7"/>
        <v>1.1576250000000001</v>
      </c>
      <c r="AQ37" s="18">
        <f t="shared" si="7"/>
        <v>1.1576250000000001</v>
      </c>
      <c r="AR37" s="18">
        <f t="shared" si="7"/>
        <v>1.1576250000000001</v>
      </c>
      <c r="AS37" s="18">
        <f t="shared" si="7"/>
        <v>1.1576250000000001</v>
      </c>
      <c r="AT37" s="18">
        <f t="shared" si="7"/>
        <v>1.1576250000000001</v>
      </c>
      <c r="AU37" s="18">
        <f t="shared" si="7"/>
        <v>1.1576250000000001</v>
      </c>
      <c r="AV37" s="18">
        <f t="shared" si="7"/>
        <v>1.1576250000000001</v>
      </c>
      <c r="AW37" s="18">
        <f t="shared" si="7"/>
        <v>1.2155062500000002</v>
      </c>
      <c r="AX37" s="18">
        <f t="shared" si="7"/>
        <v>1.2155062500000002</v>
      </c>
      <c r="AY37" s="18">
        <f t="shared" si="7"/>
        <v>1.2155062500000002</v>
      </c>
      <c r="AZ37" s="18">
        <f t="shared" si="7"/>
        <v>1.2155062500000002</v>
      </c>
      <c r="BA37" s="18">
        <f t="shared" si="7"/>
        <v>1.2155062500000002</v>
      </c>
      <c r="BB37" s="18">
        <f t="shared" si="7"/>
        <v>1.2155062500000002</v>
      </c>
      <c r="BC37" s="18">
        <f t="shared" si="7"/>
        <v>1.2155062500000002</v>
      </c>
      <c r="BD37" s="18">
        <f t="shared" si="7"/>
        <v>1.2155062500000002</v>
      </c>
      <c r="BE37" s="18">
        <f t="shared" si="7"/>
        <v>1.2155062500000002</v>
      </c>
      <c r="BF37" s="18">
        <f t="shared" si="7"/>
        <v>1.2155062500000002</v>
      </c>
      <c r="BG37" s="18">
        <f t="shared" si="7"/>
        <v>1.2155062500000002</v>
      </c>
      <c r="BH37" s="18">
        <f t="shared" si="7"/>
        <v>1.2155062500000002</v>
      </c>
      <c r="BJ37" s="25" t="str">
        <f ca="1">_xlfn.FORMULATEXT(BJ36)</f>
        <v>=SOMME.SI.ENS($D36:$BH36;$D$32:$BH$32;BJ$30)</v>
      </c>
      <c r="BK37" s="18"/>
      <c r="BL37" s="18"/>
      <c r="BM37" s="18"/>
      <c r="BN37" s="18"/>
    </row>
    <row r="39" spans="2:66" ht="15" customHeight="1" x14ac:dyDescent="0.45">
      <c r="B39" s="13" t="s">
        <v>30</v>
      </c>
      <c r="C39" s="13"/>
      <c r="D39" s="14">
        <f>D$30</f>
        <v>45017</v>
      </c>
      <c r="E39" s="14">
        <f t="shared" ref="E39:BN39" si="8">E$30</f>
        <v>45047</v>
      </c>
      <c r="F39" s="14">
        <f t="shared" si="8"/>
        <v>45078</v>
      </c>
      <c r="G39" s="14">
        <f t="shared" si="8"/>
        <v>45108</v>
      </c>
      <c r="H39" s="14">
        <f t="shared" si="8"/>
        <v>45139</v>
      </c>
      <c r="I39" s="14">
        <f t="shared" si="8"/>
        <v>45170</v>
      </c>
      <c r="J39" s="14">
        <f t="shared" si="8"/>
        <v>45200</v>
      </c>
      <c r="K39" s="14">
        <f t="shared" si="8"/>
        <v>45231</v>
      </c>
      <c r="L39" s="14">
        <f t="shared" si="8"/>
        <v>45261</v>
      </c>
      <c r="M39" s="14">
        <f t="shared" si="8"/>
        <v>45292</v>
      </c>
      <c r="N39" s="14">
        <f t="shared" si="8"/>
        <v>45323</v>
      </c>
      <c r="O39" s="14">
        <f t="shared" si="8"/>
        <v>45352</v>
      </c>
      <c r="P39" s="14">
        <f t="shared" si="8"/>
        <v>45383</v>
      </c>
      <c r="Q39" s="14">
        <f t="shared" si="8"/>
        <v>45413</v>
      </c>
      <c r="R39" s="14">
        <f t="shared" si="8"/>
        <v>45444</v>
      </c>
      <c r="S39" s="14">
        <f t="shared" si="8"/>
        <v>45474</v>
      </c>
      <c r="T39" s="14">
        <f t="shared" si="8"/>
        <v>45505</v>
      </c>
      <c r="U39" s="14">
        <f t="shared" si="8"/>
        <v>45536</v>
      </c>
      <c r="V39" s="14">
        <f t="shared" si="8"/>
        <v>45566</v>
      </c>
      <c r="W39" s="14">
        <f t="shared" si="8"/>
        <v>45597</v>
      </c>
      <c r="X39" s="14">
        <f t="shared" si="8"/>
        <v>45627</v>
      </c>
      <c r="Y39" s="14">
        <f t="shared" si="8"/>
        <v>45658</v>
      </c>
      <c r="Z39" s="14">
        <f t="shared" si="8"/>
        <v>45689</v>
      </c>
      <c r="AA39" s="14">
        <f t="shared" si="8"/>
        <v>45717</v>
      </c>
      <c r="AB39" s="14">
        <f t="shared" si="8"/>
        <v>45748</v>
      </c>
      <c r="AC39" s="14">
        <f t="shared" si="8"/>
        <v>45778</v>
      </c>
      <c r="AD39" s="14">
        <f t="shared" si="8"/>
        <v>45809</v>
      </c>
      <c r="AE39" s="14">
        <f t="shared" si="8"/>
        <v>45839</v>
      </c>
      <c r="AF39" s="14">
        <f t="shared" si="8"/>
        <v>45870</v>
      </c>
      <c r="AG39" s="14">
        <f t="shared" si="8"/>
        <v>45901</v>
      </c>
      <c r="AH39" s="14">
        <f t="shared" si="8"/>
        <v>45931</v>
      </c>
      <c r="AI39" s="14">
        <f t="shared" si="8"/>
        <v>45962</v>
      </c>
      <c r="AJ39" s="14">
        <f t="shared" si="8"/>
        <v>45992</v>
      </c>
      <c r="AK39" s="14">
        <f t="shared" si="8"/>
        <v>46023</v>
      </c>
      <c r="AL39" s="14">
        <f t="shared" si="8"/>
        <v>46054</v>
      </c>
      <c r="AM39" s="14">
        <f t="shared" si="8"/>
        <v>46082</v>
      </c>
      <c r="AN39" s="14">
        <f t="shared" si="8"/>
        <v>46113</v>
      </c>
      <c r="AO39" s="14">
        <f t="shared" si="8"/>
        <v>46143</v>
      </c>
      <c r="AP39" s="14">
        <f t="shared" si="8"/>
        <v>46174</v>
      </c>
      <c r="AQ39" s="14">
        <f t="shared" si="8"/>
        <v>46204</v>
      </c>
      <c r="AR39" s="14">
        <f t="shared" si="8"/>
        <v>46235</v>
      </c>
      <c r="AS39" s="14">
        <f t="shared" si="8"/>
        <v>46266</v>
      </c>
      <c r="AT39" s="14">
        <f t="shared" si="8"/>
        <v>46296</v>
      </c>
      <c r="AU39" s="14">
        <f t="shared" si="8"/>
        <v>46327</v>
      </c>
      <c r="AV39" s="14">
        <f t="shared" si="8"/>
        <v>46357</v>
      </c>
      <c r="AW39" s="14">
        <f t="shared" si="8"/>
        <v>46388</v>
      </c>
      <c r="AX39" s="14">
        <f t="shared" si="8"/>
        <v>46419</v>
      </c>
      <c r="AY39" s="14">
        <f t="shared" si="8"/>
        <v>46447</v>
      </c>
      <c r="AZ39" s="14">
        <f t="shared" si="8"/>
        <v>46478</v>
      </c>
      <c r="BA39" s="14">
        <f t="shared" si="8"/>
        <v>46508</v>
      </c>
      <c r="BB39" s="14">
        <f t="shared" si="8"/>
        <v>46539</v>
      </c>
      <c r="BC39" s="14">
        <f t="shared" si="8"/>
        <v>46569</v>
      </c>
      <c r="BD39" s="14">
        <f t="shared" si="8"/>
        <v>46600</v>
      </c>
      <c r="BE39" s="14">
        <f t="shared" si="8"/>
        <v>46631</v>
      </c>
      <c r="BF39" s="14">
        <f t="shared" si="8"/>
        <v>46661</v>
      </c>
      <c r="BG39" s="14">
        <f t="shared" si="8"/>
        <v>46692</v>
      </c>
      <c r="BH39" s="14">
        <f t="shared" si="8"/>
        <v>46722</v>
      </c>
      <c r="BJ39" s="13">
        <f t="shared" si="8"/>
        <v>2023</v>
      </c>
      <c r="BK39" s="13">
        <f t="shared" si="8"/>
        <v>2024</v>
      </c>
      <c r="BL39" s="13">
        <f t="shared" si="8"/>
        <v>2025</v>
      </c>
      <c r="BM39" s="13">
        <f t="shared" si="8"/>
        <v>2026</v>
      </c>
      <c r="BN39" s="13">
        <f t="shared" si="8"/>
        <v>2027</v>
      </c>
    </row>
    <row r="41" spans="2:66" ht="15" customHeight="1" x14ac:dyDescent="0.45">
      <c r="B41" s="2" t="s">
        <v>33</v>
      </c>
      <c r="D41" s="15">
        <f>$C$5*D36</f>
        <v>500</v>
      </c>
      <c r="E41" s="15">
        <f t="shared" ref="E41:BH41" si="9">$C$5*E36</f>
        <v>1000</v>
      </c>
      <c r="F41" s="15">
        <f t="shared" si="9"/>
        <v>1500</v>
      </c>
      <c r="G41" s="15">
        <f t="shared" si="9"/>
        <v>2000</v>
      </c>
      <c r="H41" s="15">
        <f t="shared" si="9"/>
        <v>2500</v>
      </c>
      <c r="I41" s="15">
        <f t="shared" si="9"/>
        <v>3000</v>
      </c>
      <c r="J41" s="15">
        <f t="shared" si="9"/>
        <v>3500</v>
      </c>
      <c r="K41" s="15">
        <f t="shared" si="9"/>
        <v>4000</v>
      </c>
      <c r="L41" s="15">
        <f t="shared" si="9"/>
        <v>4500</v>
      </c>
      <c r="M41" s="15">
        <f t="shared" si="9"/>
        <v>5000</v>
      </c>
      <c r="N41" s="15">
        <f t="shared" si="9"/>
        <v>5500</v>
      </c>
      <c r="O41" s="15">
        <f t="shared" si="9"/>
        <v>6000</v>
      </c>
      <c r="P41" s="15">
        <f t="shared" si="9"/>
        <v>6500</v>
      </c>
      <c r="Q41" s="15">
        <f t="shared" si="9"/>
        <v>7000</v>
      </c>
      <c r="R41" s="15">
        <f t="shared" si="9"/>
        <v>7500</v>
      </c>
      <c r="S41" s="15">
        <f t="shared" si="9"/>
        <v>8000</v>
      </c>
      <c r="T41" s="15">
        <f t="shared" si="9"/>
        <v>8500</v>
      </c>
      <c r="U41" s="15">
        <f t="shared" si="9"/>
        <v>9000</v>
      </c>
      <c r="V41" s="15">
        <f t="shared" si="9"/>
        <v>9500</v>
      </c>
      <c r="W41" s="15">
        <f t="shared" si="9"/>
        <v>10000</v>
      </c>
      <c r="X41" s="15">
        <f t="shared" si="9"/>
        <v>10500</v>
      </c>
      <c r="Y41" s="15">
        <f t="shared" si="9"/>
        <v>11000</v>
      </c>
      <c r="Z41" s="15">
        <f t="shared" si="9"/>
        <v>11500</v>
      </c>
      <c r="AA41" s="15">
        <f t="shared" si="9"/>
        <v>12000</v>
      </c>
      <c r="AB41" s="15">
        <f t="shared" si="9"/>
        <v>12500</v>
      </c>
      <c r="AC41" s="15">
        <f t="shared" si="9"/>
        <v>13000</v>
      </c>
      <c r="AD41" s="15">
        <f t="shared" si="9"/>
        <v>13500</v>
      </c>
      <c r="AE41" s="15">
        <f t="shared" si="9"/>
        <v>14000</v>
      </c>
      <c r="AF41" s="15">
        <f t="shared" si="9"/>
        <v>14500</v>
      </c>
      <c r="AG41" s="15">
        <f t="shared" si="9"/>
        <v>15000</v>
      </c>
      <c r="AH41" s="15">
        <f t="shared" si="9"/>
        <v>15500</v>
      </c>
      <c r="AI41" s="15">
        <f t="shared" si="9"/>
        <v>16000</v>
      </c>
      <c r="AJ41" s="15">
        <f t="shared" si="9"/>
        <v>16500</v>
      </c>
      <c r="AK41" s="15">
        <f t="shared" si="9"/>
        <v>17000</v>
      </c>
      <c r="AL41" s="15">
        <f t="shared" si="9"/>
        <v>17500</v>
      </c>
      <c r="AM41" s="15">
        <f t="shared" si="9"/>
        <v>18000</v>
      </c>
      <c r="AN41" s="15">
        <f t="shared" si="9"/>
        <v>18500</v>
      </c>
      <c r="AO41" s="15">
        <f t="shared" si="9"/>
        <v>19000</v>
      </c>
      <c r="AP41" s="15">
        <f t="shared" si="9"/>
        <v>19500</v>
      </c>
      <c r="AQ41" s="15">
        <f t="shared" si="9"/>
        <v>20000</v>
      </c>
      <c r="AR41" s="15">
        <f t="shared" si="9"/>
        <v>20500</v>
      </c>
      <c r="AS41" s="15">
        <f t="shared" si="9"/>
        <v>21000</v>
      </c>
      <c r="AT41" s="15">
        <f t="shared" si="9"/>
        <v>21500</v>
      </c>
      <c r="AU41" s="15">
        <f t="shared" si="9"/>
        <v>22000</v>
      </c>
      <c r="AV41" s="15">
        <f t="shared" si="9"/>
        <v>22500</v>
      </c>
      <c r="AW41" s="15">
        <f t="shared" si="9"/>
        <v>23000</v>
      </c>
      <c r="AX41" s="15">
        <f t="shared" si="9"/>
        <v>23500</v>
      </c>
      <c r="AY41" s="15">
        <f t="shared" si="9"/>
        <v>24000</v>
      </c>
      <c r="AZ41" s="15">
        <f t="shared" si="9"/>
        <v>24500</v>
      </c>
      <c r="BA41" s="15">
        <f t="shared" si="9"/>
        <v>25000</v>
      </c>
      <c r="BB41" s="15">
        <f t="shared" si="9"/>
        <v>25500</v>
      </c>
      <c r="BC41" s="15">
        <f t="shared" si="9"/>
        <v>26000</v>
      </c>
      <c r="BD41" s="15">
        <f t="shared" si="9"/>
        <v>26500</v>
      </c>
      <c r="BE41" s="15">
        <f t="shared" si="9"/>
        <v>27000</v>
      </c>
      <c r="BF41" s="15">
        <f t="shared" si="9"/>
        <v>27500</v>
      </c>
      <c r="BG41" s="15">
        <f t="shared" si="9"/>
        <v>28000</v>
      </c>
      <c r="BH41" s="15">
        <f t="shared" si="9"/>
        <v>28500</v>
      </c>
      <c r="BJ41" s="15">
        <f>SUMIFS($D41:$BH41,$D$32:$BH$32,BJ$30)</f>
        <v>22500</v>
      </c>
      <c r="BK41" s="15">
        <f t="shared" ref="BK41:BN44" si="10">SUMIFS($D41:$BH41,$D$32:$BH$32,BK$30)</f>
        <v>93000</v>
      </c>
      <c r="BL41" s="15">
        <f t="shared" si="10"/>
        <v>165000</v>
      </c>
      <c r="BM41" s="15">
        <f t="shared" si="10"/>
        <v>237000</v>
      </c>
      <c r="BN41" s="15">
        <f t="shared" si="10"/>
        <v>309000</v>
      </c>
    </row>
    <row r="42" spans="2:66" ht="15" customHeight="1" x14ac:dyDescent="0.45">
      <c r="B42" s="2" t="s">
        <v>34</v>
      </c>
      <c r="D42" s="15">
        <f>-$C$16*D36</f>
        <v>-10</v>
      </c>
      <c r="E42" s="15">
        <f t="shared" ref="E42:BH42" si="11">-$C$16*E36</f>
        <v>-20</v>
      </c>
      <c r="F42" s="15">
        <f t="shared" si="11"/>
        <v>-30</v>
      </c>
      <c r="G42" s="15">
        <f t="shared" si="11"/>
        <v>-40</v>
      </c>
      <c r="H42" s="15">
        <f t="shared" si="11"/>
        <v>-50</v>
      </c>
      <c r="I42" s="15">
        <f t="shared" si="11"/>
        <v>-60</v>
      </c>
      <c r="J42" s="15">
        <f t="shared" si="11"/>
        <v>-70</v>
      </c>
      <c r="K42" s="15">
        <f t="shared" si="11"/>
        <v>-80</v>
      </c>
      <c r="L42" s="15">
        <f t="shared" si="11"/>
        <v>-90</v>
      </c>
      <c r="M42" s="15">
        <f t="shared" si="11"/>
        <v>-100</v>
      </c>
      <c r="N42" s="15">
        <f t="shared" si="11"/>
        <v>-110</v>
      </c>
      <c r="O42" s="15">
        <f t="shared" si="11"/>
        <v>-120</v>
      </c>
      <c r="P42" s="15">
        <f t="shared" si="11"/>
        <v>-130</v>
      </c>
      <c r="Q42" s="15">
        <f t="shared" si="11"/>
        <v>-140</v>
      </c>
      <c r="R42" s="15">
        <f t="shared" si="11"/>
        <v>-150</v>
      </c>
      <c r="S42" s="15">
        <f t="shared" si="11"/>
        <v>-160</v>
      </c>
      <c r="T42" s="15">
        <f t="shared" si="11"/>
        <v>-170</v>
      </c>
      <c r="U42" s="15">
        <f t="shared" si="11"/>
        <v>-180</v>
      </c>
      <c r="V42" s="15">
        <f t="shared" si="11"/>
        <v>-190</v>
      </c>
      <c r="W42" s="15">
        <f t="shared" si="11"/>
        <v>-200</v>
      </c>
      <c r="X42" s="15">
        <f t="shared" si="11"/>
        <v>-210</v>
      </c>
      <c r="Y42" s="15">
        <f t="shared" si="11"/>
        <v>-220</v>
      </c>
      <c r="Z42" s="15">
        <f t="shared" si="11"/>
        <v>-230</v>
      </c>
      <c r="AA42" s="15">
        <f t="shared" si="11"/>
        <v>-240</v>
      </c>
      <c r="AB42" s="15">
        <f t="shared" si="11"/>
        <v>-250</v>
      </c>
      <c r="AC42" s="15">
        <f t="shared" si="11"/>
        <v>-260</v>
      </c>
      <c r="AD42" s="15">
        <f t="shared" si="11"/>
        <v>-270</v>
      </c>
      <c r="AE42" s="15">
        <f t="shared" si="11"/>
        <v>-280</v>
      </c>
      <c r="AF42" s="15">
        <f t="shared" si="11"/>
        <v>-290</v>
      </c>
      <c r="AG42" s="15">
        <f t="shared" si="11"/>
        <v>-300</v>
      </c>
      <c r="AH42" s="15">
        <f t="shared" si="11"/>
        <v>-310</v>
      </c>
      <c r="AI42" s="15">
        <f t="shared" si="11"/>
        <v>-320</v>
      </c>
      <c r="AJ42" s="15">
        <f t="shared" si="11"/>
        <v>-330</v>
      </c>
      <c r="AK42" s="15">
        <f t="shared" si="11"/>
        <v>-340</v>
      </c>
      <c r="AL42" s="15">
        <f t="shared" si="11"/>
        <v>-350</v>
      </c>
      <c r="AM42" s="15">
        <f t="shared" si="11"/>
        <v>-360</v>
      </c>
      <c r="AN42" s="15">
        <f t="shared" si="11"/>
        <v>-370</v>
      </c>
      <c r="AO42" s="15">
        <f t="shared" si="11"/>
        <v>-380</v>
      </c>
      <c r="AP42" s="15">
        <f t="shared" si="11"/>
        <v>-390</v>
      </c>
      <c r="AQ42" s="15">
        <f t="shared" si="11"/>
        <v>-400</v>
      </c>
      <c r="AR42" s="15">
        <f t="shared" si="11"/>
        <v>-410</v>
      </c>
      <c r="AS42" s="15">
        <f t="shared" si="11"/>
        <v>-420</v>
      </c>
      <c r="AT42" s="15">
        <f t="shared" si="11"/>
        <v>-430</v>
      </c>
      <c r="AU42" s="15">
        <f t="shared" si="11"/>
        <v>-440</v>
      </c>
      <c r="AV42" s="15">
        <f t="shared" si="11"/>
        <v>-450</v>
      </c>
      <c r="AW42" s="15">
        <f t="shared" si="11"/>
        <v>-460</v>
      </c>
      <c r="AX42" s="15">
        <f t="shared" si="11"/>
        <v>-470</v>
      </c>
      <c r="AY42" s="15">
        <f t="shared" si="11"/>
        <v>-480</v>
      </c>
      <c r="AZ42" s="15">
        <f t="shared" si="11"/>
        <v>-490</v>
      </c>
      <c r="BA42" s="15">
        <f t="shared" si="11"/>
        <v>-500</v>
      </c>
      <c r="BB42" s="15">
        <f t="shared" si="11"/>
        <v>-510</v>
      </c>
      <c r="BC42" s="15">
        <f t="shared" si="11"/>
        <v>-520</v>
      </c>
      <c r="BD42" s="15">
        <f t="shared" si="11"/>
        <v>-530</v>
      </c>
      <c r="BE42" s="15">
        <f t="shared" si="11"/>
        <v>-540</v>
      </c>
      <c r="BF42" s="15">
        <f t="shared" si="11"/>
        <v>-550</v>
      </c>
      <c r="BG42" s="15">
        <f t="shared" si="11"/>
        <v>-560</v>
      </c>
      <c r="BH42" s="15">
        <f t="shared" si="11"/>
        <v>-570</v>
      </c>
      <c r="BJ42" s="15">
        <f>SUMIFS($D42:$BH42,$D$32:$BH$32,BJ$30)</f>
        <v>-450</v>
      </c>
      <c r="BK42" s="15">
        <f t="shared" si="10"/>
        <v>-1860</v>
      </c>
      <c r="BL42" s="15">
        <f t="shared" si="10"/>
        <v>-3300</v>
      </c>
      <c r="BM42" s="15">
        <f t="shared" si="10"/>
        <v>-4740</v>
      </c>
      <c r="BN42" s="15">
        <f t="shared" si="10"/>
        <v>-6180</v>
      </c>
    </row>
    <row r="43" spans="2:66" ht="15" customHeight="1" x14ac:dyDescent="0.45">
      <c r="B43" s="2" t="s">
        <v>35</v>
      </c>
      <c r="D43" s="15">
        <f>IF(D34=1,-SUM(D36:F36)*$C$11,0)</f>
        <v>-300</v>
      </c>
      <c r="E43" s="15">
        <f t="shared" ref="E43:BG43" si="12">IF(E34=1,-SUM(E36:G36)*$C$11,0)</f>
        <v>0</v>
      </c>
      <c r="F43" s="15">
        <f t="shared" si="12"/>
        <v>0</v>
      </c>
      <c r="G43" s="15">
        <f t="shared" si="12"/>
        <v>-750</v>
      </c>
      <c r="H43" s="15">
        <f t="shared" si="12"/>
        <v>0</v>
      </c>
      <c r="I43" s="15">
        <f t="shared" si="12"/>
        <v>0</v>
      </c>
      <c r="J43" s="15">
        <f t="shared" si="12"/>
        <v>-1200</v>
      </c>
      <c r="K43" s="15">
        <f t="shared" si="12"/>
        <v>0</v>
      </c>
      <c r="L43" s="15">
        <f t="shared" si="12"/>
        <v>0</v>
      </c>
      <c r="M43" s="15">
        <f t="shared" si="12"/>
        <v>-1650</v>
      </c>
      <c r="N43" s="15">
        <f t="shared" si="12"/>
        <v>0</v>
      </c>
      <c r="O43" s="15">
        <f t="shared" si="12"/>
        <v>0</v>
      </c>
      <c r="P43" s="15">
        <f t="shared" si="12"/>
        <v>-2100</v>
      </c>
      <c r="Q43" s="15">
        <f t="shared" si="12"/>
        <v>0</v>
      </c>
      <c r="R43" s="15">
        <f t="shared" si="12"/>
        <v>0</v>
      </c>
      <c r="S43" s="15">
        <f t="shared" si="12"/>
        <v>-2550</v>
      </c>
      <c r="T43" s="15">
        <f t="shared" si="12"/>
        <v>0</v>
      </c>
      <c r="U43" s="15">
        <f t="shared" si="12"/>
        <v>0</v>
      </c>
      <c r="V43" s="15">
        <f t="shared" si="12"/>
        <v>-3000</v>
      </c>
      <c r="W43" s="15">
        <f t="shared" si="12"/>
        <v>0</v>
      </c>
      <c r="X43" s="15">
        <f t="shared" si="12"/>
        <v>0</v>
      </c>
      <c r="Y43" s="15">
        <f t="shared" si="12"/>
        <v>-3450</v>
      </c>
      <c r="Z43" s="15">
        <f t="shared" si="12"/>
        <v>0</v>
      </c>
      <c r="AA43" s="15">
        <f t="shared" si="12"/>
        <v>0</v>
      </c>
      <c r="AB43" s="15">
        <f t="shared" si="12"/>
        <v>-3900</v>
      </c>
      <c r="AC43" s="15">
        <f t="shared" si="12"/>
        <v>0</v>
      </c>
      <c r="AD43" s="15">
        <f t="shared" si="12"/>
        <v>0</v>
      </c>
      <c r="AE43" s="15">
        <f t="shared" si="12"/>
        <v>-4350</v>
      </c>
      <c r="AF43" s="15">
        <f t="shared" si="12"/>
        <v>0</v>
      </c>
      <c r="AG43" s="15">
        <f t="shared" si="12"/>
        <v>0</v>
      </c>
      <c r="AH43" s="15">
        <f t="shared" si="12"/>
        <v>-4800</v>
      </c>
      <c r="AI43" s="15">
        <f t="shared" si="12"/>
        <v>0</v>
      </c>
      <c r="AJ43" s="15">
        <f t="shared" si="12"/>
        <v>0</v>
      </c>
      <c r="AK43" s="15">
        <f t="shared" si="12"/>
        <v>-5250</v>
      </c>
      <c r="AL43" s="15">
        <f t="shared" si="12"/>
        <v>0</v>
      </c>
      <c r="AM43" s="15">
        <f t="shared" si="12"/>
        <v>0</v>
      </c>
      <c r="AN43" s="15">
        <f t="shared" si="12"/>
        <v>-5700</v>
      </c>
      <c r="AO43" s="15">
        <f t="shared" si="12"/>
        <v>0</v>
      </c>
      <c r="AP43" s="15">
        <f t="shared" si="12"/>
        <v>0</v>
      </c>
      <c r="AQ43" s="15">
        <f t="shared" si="12"/>
        <v>-6150</v>
      </c>
      <c r="AR43" s="15">
        <f t="shared" si="12"/>
        <v>0</v>
      </c>
      <c r="AS43" s="15">
        <f t="shared" si="12"/>
        <v>0</v>
      </c>
      <c r="AT43" s="15">
        <f t="shared" si="12"/>
        <v>-6600</v>
      </c>
      <c r="AU43" s="15">
        <f t="shared" si="12"/>
        <v>0</v>
      </c>
      <c r="AV43" s="15">
        <f t="shared" si="12"/>
        <v>0</v>
      </c>
      <c r="AW43" s="15">
        <f t="shared" si="12"/>
        <v>-7050</v>
      </c>
      <c r="AX43" s="15">
        <f t="shared" si="12"/>
        <v>0</v>
      </c>
      <c r="AY43" s="15">
        <f t="shared" si="12"/>
        <v>0</v>
      </c>
      <c r="AZ43" s="15">
        <f t="shared" si="12"/>
        <v>-7500</v>
      </c>
      <c r="BA43" s="15">
        <f t="shared" si="12"/>
        <v>0</v>
      </c>
      <c r="BB43" s="15">
        <f t="shared" si="12"/>
        <v>0</v>
      </c>
      <c r="BC43" s="15">
        <f t="shared" si="12"/>
        <v>-7950</v>
      </c>
      <c r="BD43" s="15">
        <f t="shared" si="12"/>
        <v>0</v>
      </c>
      <c r="BE43" s="15">
        <f t="shared" si="12"/>
        <v>0</v>
      </c>
      <c r="BF43" s="15">
        <f t="shared" si="12"/>
        <v>-8400</v>
      </c>
      <c r="BG43" s="15">
        <f t="shared" si="12"/>
        <v>0</v>
      </c>
      <c r="BH43" s="15">
        <f>IF(BH34=1,-SUM(BH36:BJ36)*$C$11,0)</f>
        <v>0</v>
      </c>
      <c r="BJ43" s="15">
        <f>SUMIFS($D43:$BH43,$D$32:$BH$32,BJ$30)</f>
        <v>-2250</v>
      </c>
      <c r="BK43" s="15">
        <f t="shared" si="10"/>
        <v>-9300</v>
      </c>
      <c r="BL43" s="15">
        <f t="shared" si="10"/>
        <v>-16500</v>
      </c>
      <c r="BM43" s="15">
        <f t="shared" si="10"/>
        <v>-23700</v>
      </c>
      <c r="BN43" s="15">
        <f t="shared" si="10"/>
        <v>-30900</v>
      </c>
    </row>
    <row r="44" spans="2:66" ht="15" customHeight="1" x14ac:dyDescent="0.45">
      <c r="B44" s="2" t="s">
        <v>36</v>
      </c>
      <c r="D44" s="15">
        <f>D87-C87</f>
        <v>250</v>
      </c>
      <c r="E44" s="15">
        <f t="shared" ref="E44:BH44" si="13">E87-D87</f>
        <v>-100</v>
      </c>
      <c r="F44" s="15">
        <f t="shared" si="13"/>
        <v>-150</v>
      </c>
      <c r="G44" s="15">
        <f t="shared" si="13"/>
        <v>550</v>
      </c>
      <c r="H44" s="15">
        <f t="shared" si="13"/>
        <v>-250</v>
      </c>
      <c r="I44" s="15">
        <f t="shared" si="13"/>
        <v>-300</v>
      </c>
      <c r="J44" s="15">
        <f t="shared" si="13"/>
        <v>850</v>
      </c>
      <c r="K44" s="15">
        <f t="shared" si="13"/>
        <v>-400</v>
      </c>
      <c r="L44" s="15">
        <f t="shared" si="13"/>
        <v>-450</v>
      </c>
      <c r="M44" s="15">
        <f t="shared" si="13"/>
        <v>1150</v>
      </c>
      <c r="N44" s="15">
        <f t="shared" si="13"/>
        <v>-550</v>
      </c>
      <c r="O44" s="15">
        <f t="shared" si="13"/>
        <v>-600</v>
      </c>
      <c r="P44" s="15">
        <f t="shared" si="13"/>
        <v>1450</v>
      </c>
      <c r="Q44" s="15">
        <f t="shared" si="13"/>
        <v>-700</v>
      </c>
      <c r="R44" s="15">
        <f t="shared" si="13"/>
        <v>-750</v>
      </c>
      <c r="S44" s="15">
        <f t="shared" si="13"/>
        <v>1750</v>
      </c>
      <c r="T44" s="15">
        <f t="shared" si="13"/>
        <v>-850</v>
      </c>
      <c r="U44" s="15">
        <f t="shared" si="13"/>
        <v>-900</v>
      </c>
      <c r="V44" s="15">
        <f t="shared" si="13"/>
        <v>2050</v>
      </c>
      <c r="W44" s="15">
        <f t="shared" si="13"/>
        <v>-1000</v>
      </c>
      <c r="X44" s="15">
        <f t="shared" si="13"/>
        <v>-1050</v>
      </c>
      <c r="Y44" s="15">
        <f t="shared" si="13"/>
        <v>2350</v>
      </c>
      <c r="Z44" s="15">
        <f t="shared" si="13"/>
        <v>-1150</v>
      </c>
      <c r="AA44" s="15">
        <f t="shared" si="13"/>
        <v>-1200</v>
      </c>
      <c r="AB44" s="15">
        <f t="shared" si="13"/>
        <v>2650</v>
      </c>
      <c r="AC44" s="15">
        <f t="shared" si="13"/>
        <v>-1300</v>
      </c>
      <c r="AD44" s="15">
        <f t="shared" si="13"/>
        <v>-1350</v>
      </c>
      <c r="AE44" s="15">
        <f t="shared" si="13"/>
        <v>2950</v>
      </c>
      <c r="AF44" s="15">
        <f t="shared" si="13"/>
        <v>-1450</v>
      </c>
      <c r="AG44" s="15">
        <f t="shared" si="13"/>
        <v>-1500</v>
      </c>
      <c r="AH44" s="15">
        <f t="shared" si="13"/>
        <v>3250</v>
      </c>
      <c r="AI44" s="15">
        <f t="shared" si="13"/>
        <v>-1600</v>
      </c>
      <c r="AJ44" s="15">
        <f t="shared" si="13"/>
        <v>-1650</v>
      </c>
      <c r="AK44" s="15">
        <f t="shared" si="13"/>
        <v>3550</v>
      </c>
      <c r="AL44" s="15">
        <f t="shared" si="13"/>
        <v>-1750</v>
      </c>
      <c r="AM44" s="15">
        <f t="shared" si="13"/>
        <v>-1800</v>
      </c>
      <c r="AN44" s="15">
        <f t="shared" si="13"/>
        <v>3850</v>
      </c>
      <c r="AO44" s="15">
        <f t="shared" si="13"/>
        <v>-1900</v>
      </c>
      <c r="AP44" s="15">
        <f t="shared" si="13"/>
        <v>-1950</v>
      </c>
      <c r="AQ44" s="15">
        <f t="shared" si="13"/>
        <v>4150</v>
      </c>
      <c r="AR44" s="15">
        <f t="shared" si="13"/>
        <v>-2050</v>
      </c>
      <c r="AS44" s="15">
        <f t="shared" si="13"/>
        <v>-2100</v>
      </c>
      <c r="AT44" s="15">
        <f t="shared" si="13"/>
        <v>4450</v>
      </c>
      <c r="AU44" s="15">
        <f t="shared" si="13"/>
        <v>-2200</v>
      </c>
      <c r="AV44" s="15">
        <f t="shared" si="13"/>
        <v>-2250</v>
      </c>
      <c r="AW44" s="15">
        <f t="shared" si="13"/>
        <v>4750</v>
      </c>
      <c r="AX44" s="15">
        <f t="shared" si="13"/>
        <v>-2350</v>
      </c>
      <c r="AY44" s="15">
        <f t="shared" si="13"/>
        <v>-2400</v>
      </c>
      <c r="AZ44" s="15">
        <f t="shared" si="13"/>
        <v>5050</v>
      </c>
      <c r="BA44" s="15">
        <f t="shared" si="13"/>
        <v>-2500</v>
      </c>
      <c r="BB44" s="15">
        <f t="shared" si="13"/>
        <v>-2550</v>
      </c>
      <c r="BC44" s="15">
        <f t="shared" si="13"/>
        <v>5350</v>
      </c>
      <c r="BD44" s="15">
        <f t="shared" si="13"/>
        <v>-2650</v>
      </c>
      <c r="BE44" s="15">
        <f t="shared" si="13"/>
        <v>-2700</v>
      </c>
      <c r="BF44" s="15">
        <f t="shared" si="13"/>
        <v>5650</v>
      </c>
      <c r="BG44" s="15">
        <f t="shared" si="13"/>
        <v>-2800</v>
      </c>
      <c r="BH44" s="15">
        <f t="shared" si="13"/>
        <v>-2850</v>
      </c>
      <c r="BJ44" s="15">
        <f>SUMIFS($D44:$BH44,$D$32:$BH$32,BJ$30)</f>
        <v>0</v>
      </c>
      <c r="BK44" s="15">
        <f t="shared" si="10"/>
        <v>0</v>
      </c>
      <c r="BL44" s="15">
        <f t="shared" si="10"/>
        <v>0</v>
      </c>
      <c r="BM44" s="15">
        <f t="shared" si="10"/>
        <v>0</v>
      </c>
      <c r="BN44" s="15">
        <f t="shared" si="10"/>
        <v>0</v>
      </c>
    </row>
    <row r="46" spans="2:66" ht="15" customHeight="1" x14ac:dyDescent="0.45">
      <c r="B46" s="4" t="s">
        <v>37</v>
      </c>
      <c r="C46" s="4"/>
      <c r="D46" s="19">
        <f>SUM(D41:D45)</f>
        <v>440</v>
      </c>
      <c r="E46" s="19">
        <f t="shared" ref="E46:BH46" si="14">SUM(E41:E45)</f>
        <v>880</v>
      </c>
      <c r="F46" s="19">
        <f t="shared" si="14"/>
        <v>1320</v>
      </c>
      <c r="G46" s="19">
        <f t="shared" si="14"/>
        <v>1760</v>
      </c>
      <c r="H46" s="19">
        <f t="shared" si="14"/>
        <v>2200</v>
      </c>
      <c r="I46" s="19">
        <f t="shared" si="14"/>
        <v>2640</v>
      </c>
      <c r="J46" s="19">
        <f t="shared" si="14"/>
        <v>3080</v>
      </c>
      <c r="K46" s="19">
        <f t="shared" si="14"/>
        <v>3520</v>
      </c>
      <c r="L46" s="19">
        <f t="shared" si="14"/>
        <v>3960</v>
      </c>
      <c r="M46" s="19">
        <f t="shared" si="14"/>
        <v>4400</v>
      </c>
      <c r="N46" s="19">
        <f t="shared" si="14"/>
        <v>4840</v>
      </c>
      <c r="O46" s="19">
        <f t="shared" si="14"/>
        <v>5280</v>
      </c>
      <c r="P46" s="19">
        <f t="shared" si="14"/>
        <v>5720</v>
      </c>
      <c r="Q46" s="19">
        <f t="shared" si="14"/>
        <v>6160</v>
      </c>
      <c r="R46" s="19">
        <f t="shared" si="14"/>
        <v>6600</v>
      </c>
      <c r="S46" s="19">
        <f t="shared" si="14"/>
        <v>7040</v>
      </c>
      <c r="T46" s="19">
        <f t="shared" si="14"/>
        <v>7480</v>
      </c>
      <c r="U46" s="19">
        <f t="shared" si="14"/>
        <v>7920</v>
      </c>
      <c r="V46" s="19">
        <f t="shared" si="14"/>
        <v>8360</v>
      </c>
      <c r="W46" s="19">
        <f t="shared" si="14"/>
        <v>8800</v>
      </c>
      <c r="X46" s="19">
        <f t="shared" si="14"/>
        <v>9240</v>
      </c>
      <c r="Y46" s="19">
        <f t="shared" si="14"/>
        <v>9680</v>
      </c>
      <c r="Z46" s="19">
        <f t="shared" si="14"/>
        <v>10120</v>
      </c>
      <c r="AA46" s="19">
        <f t="shared" si="14"/>
        <v>10560</v>
      </c>
      <c r="AB46" s="19">
        <f t="shared" si="14"/>
        <v>11000</v>
      </c>
      <c r="AC46" s="19">
        <f t="shared" si="14"/>
        <v>11440</v>
      </c>
      <c r="AD46" s="19">
        <f t="shared" si="14"/>
        <v>11880</v>
      </c>
      <c r="AE46" s="19">
        <f t="shared" si="14"/>
        <v>12320</v>
      </c>
      <c r="AF46" s="19">
        <f t="shared" si="14"/>
        <v>12760</v>
      </c>
      <c r="AG46" s="19">
        <f t="shared" si="14"/>
        <v>13200</v>
      </c>
      <c r="AH46" s="19">
        <f t="shared" si="14"/>
        <v>13640</v>
      </c>
      <c r="AI46" s="19">
        <f t="shared" si="14"/>
        <v>14080</v>
      </c>
      <c r="AJ46" s="19">
        <f t="shared" si="14"/>
        <v>14520</v>
      </c>
      <c r="AK46" s="19">
        <f t="shared" si="14"/>
        <v>14960</v>
      </c>
      <c r="AL46" s="19">
        <f t="shared" si="14"/>
        <v>15400</v>
      </c>
      <c r="AM46" s="19">
        <f t="shared" si="14"/>
        <v>15840</v>
      </c>
      <c r="AN46" s="19">
        <f t="shared" si="14"/>
        <v>16280</v>
      </c>
      <c r="AO46" s="19">
        <f t="shared" si="14"/>
        <v>16720</v>
      </c>
      <c r="AP46" s="19">
        <f t="shared" si="14"/>
        <v>17160</v>
      </c>
      <c r="AQ46" s="19">
        <f t="shared" si="14"/>
        <v>17600</v>
      </c>
      <c r="AR46" s="19">
        <f t="shared" si="14"/>
        <v>18040</v>
      </c>
      <c r="AS46" s="19">
        <f t="shared" si="14"/>
        <v>18480</v>
      </c>
      <c r="AT46" s="19">
        <f t="shared" si="14"/>
        <v>18920</v>
      </c>
      <c r="AU46" s="19">
        <f t="shared" si="14"/>
        <v>19360</v>
      </c>
      <c r="AV46" s="19">
        <f t="shared" si="14"/>
        <v>19800</v>
      </c>
      <c r="AW46" s="19">
        <f t="shared" si="14"/>
        <v>20240</v>
      </c>
      <c r="AX46" s="19">
        <f t="shared" si="14"/>
        <v>20680</v>
      </c>
      <c r="AY46" s="19">
        <f t="shared" si="14"/>
        <v>21120</v>
      </c>
      <c r="AZ46" s="19">
        <f t="shared" si="14"/>
        <v>21560</v>
      </c>
      <c r="BA46" s="19">
        <f t="shared" si="14"/>
        <v>22000</v>
      </c>
      <c r="BB46" s="19">
        <f t="shared" si="14"/>
        <v>22440</v>
      </c>
      <c r="BC46" s="19">
        <f t="shared" si="14"/>
        <v>22880</v>
      </c>
      <c r="BD46" s="19">
        <f t="shared" si="14"/>
        <v>23320</v>
      </c>
      <c r="BE46" s="19">
        <f t="shared" si="14"/>
        <v>23760</v>
      </c>
      <c r="BF46" s="19">
        <f t="shared" si="14"/>
        <v>24200</v>
      </c>
      <c r="BG46" s="19">
        <f t="shared" si="14"/>
        <v>24640</v>
      </c>
      <c r="BH46" s="19">
        <f t="shared" si="14"/>
        <v>25080</v>
      </c>
      <c r="BJ46" s="19">
        <f t="shared" ref="BJ46:BN46" si="15">SUM(BJ41:BJ45)</f>
        <v>19800</v>
      </c>
      <c r="BK46" s="19">
        <f t="shared" si="15"/>
        <v>81840</v>
      </c>
      <c r="BL46" s="19">
        <f t="shared" si="15"/>
        <v>145200</v>
      </c>
      <c r="BM46" s="19">
        <f t="shared" si="15"/>
        <v>208560</v>
      </c>
      <c r="BN46" s="19">
        <f t="shared" si="15"/>
        <v>271920</v>
      </c>
    </row>
    <row r="48" spans="2:66" ht="15" customHeight="1" x14ac:dyDescent="0.45">
      <c r="B48" s="2" t="s">
        <v>14</v>
      </c>
      <c r="D48" s="15">
        <f>-$C$18*D37</f>
        <v>-2000</v>
      </c>
      <c r="E48" s="15">
        <f t="shared" ref="E48:BH48" si="16">-$C$18*E37</f>
        <v>-2000</v>
      </c>
      <c r="F48" s="15">
        <f t="shared" si="16"/>
        <v>-2000</v>
      </c>
      <c r="G48" s="15">
        <f t="shared" si="16"/>
        <v>-2000</v>
      </c>
      <c r="H48" s="15">
        <f t="shared" si="16"/>
        <v>-2000</v>
      </c>
      <c r="I48" s="15">
        <f t="shared" si="16"/>
        <v>-2000</v>
      </c>
      <c r="J48" s="15">
        <f t="shared" si="16"/>
        <v>-2000</v>
      </c>
      <c r="K48" s="15">
        <f t="shared" si="16"/>
        <v>-2000</v>
      </c>
      <c r="L48" s="15">
        <f t="shared" si="16"/>
        <v>-2000</v>
      </c>
      <c r="M48" s="15">
        <f t="shared" si="16"/>
        <v>-2100</v>
      </c>
      <c r="N48" s="15">
        <f t="shared" si="16"/>
        <v>-2100</v>
      </c>
      <c r="O48" s="15">
        <f t="shared" si="16"/>
        <v>-2100</v>
      </c>
      <c r="P48" s="15">
        <f t="shared" si="16"/>
        <v>-2100</v>
      </c>
      <c r="Q48" s="15">
        <f t="shared" si="16"/>
        <v>-2100</v>
      </c>
      <c r="R48" s="15">
        <f t="shared" si="16"/>
        <v>-2100</v>
      </c>
      <c r="S48" s="15">
        <f t="shared" si="16"/>
        <v>-2100</v>
      </c>
      <c r="T48" s="15">
        <f t="shared" si="16"/>
        <v>-2100</v>
      </c>
      <c r="U48" s="15">
        <f t="shared" si="16"/>
        <v>-2100</v>
      </c>
      <c r="V48" s="15">
        <f t="shared" si="16"/>
        <v>-2100</v>
      </c>
      <c r="W48" s="15">
        <f t="shared" si="16"/>
        <v>-2100</v>
      </c>
      <c r="X48" s="15">
        <f t="shared" si="16"/>
        <v>-2100</v>
      </c>
      <c r="Y48" s="15">
        <f t="shared" si="16"/>
        <v>-2205</v>
      </c>
      <c r="Z48" s="15">
        <f t="shared" si="16"/>
        <v>-2205</v>
      </c>
      <c r="AA48" s="15">
        <f t="shared" si="16"/>
        <v>-2205</v>
      </c>
      <c r="AB48" s="15">
        <f t="shared" si="16"/>
        <v>-2205</v>
      </c>
      <c r="AC48" s="15">
        <f t="shared" si="16"/>
        <v>-2205</v>
      </c>
      <c r="AD48" s="15">
        <f t="shared" si="16"/>
        <v>-2205</v>
      </c>
      <c r="AE48" s="15">
        <f t="shared" si="16"/>
        <v>-2205</v>
      </c>
      <c r="AF48" s="15">
        <f t="shared" si="16"/>
        <v>-2205</v>
      </c>
      <c r="AG48" s="15">
        <f t="shared" si="16"/>
        <v>-2205</v>
      </c>
      <c r="AH48" s="15">
        <f t="shared" si="16"/>
        <v>-2205</v>
      </c>
      <c r="AI48" s="15">
        <f t="shared" si="16"/>
        <v>-2205</v>
      </c>
      <c r="AJ48" s="15">
        <f t="shared" si="16"/>
        <v>-2205</v>
      </c>
      <c r="AK48" s="15">
        <f t="shared" si="16"/>
        <v>-2315.2500000000005</v>
      </c>
      <c r="AL48" s="15">
        <f t="shared" si="16"/>
        <v>-2315.2500000000005</v>
      </c>
      <c r="AM48" s="15">
        <f t="shared" si="16"/>
        <v>-2315.2500000000005</v>
      </c>
      <c r="AN48" s="15">
        <f t="shared" si="16"/>
        <v>-2315.2500000000005</v>
      </c>
      <c r="AO48" s="15">
        <f t="shared" si="16"/>
        <v>-2315.2500000000005</v>
      </c>
      <c r="AP48" s="15">
        <f t="shared" si="16"/>
        <v>-2315.2500000000005</v>
      </c>
      <c r="AQ48" s="15">
        <f t="shared" si="16"/>
        <v>-2315.2500000000005</v>
      </c>
      <c r="AR48" s="15">
        <f t="shared" si="16"/>
        <v>-2315.2500000000005</v>
      </c>
      <c r="AS48" s="15">
        <f t="shared" si="16"/>
        <v>-2315.2500000000005</v>
      </c>
      <c r="AT48" s="15">
        <f t="shared" si="16"/>
        <v>-2315.2500000000005</v>
      </c>
      <c r="AU48" s="15">
        <f t="shared" si="16"/>
        <v>-2315.2500000000005</v>
      </c>
      <c r="AV48" s="15">
        <f t="shared" si="16"/>
        <v>-2315.2500000000005</v>
      </c>
      <c r="AW48" s="15">
        <f t="shared" si="16"/>
        <v>-2431.0125000000003</v>
      </c>
      <c r="AX48" s="15">
        <f t="shared" si="16"/>
        <v>-2431.0125000000003</v>
      </c>
      <c r="AY48" s="15">
        <f t="shared" si="16"/>
        <v>-2431.0125000000003</v>
      </c>
      <c r="AZ48" s="15">
        <f t="shared" si="16"/>
        <v>-2431.0125000000003</v>
      </c>
      <c r="BA48" s="15">
        <f t="shared" si="16"/>
        <v>-2431.0125000000003</v>
      </c>
      <c r="BB48" s="15">
        <f t="shared" si="16"/>
        <v>-2431.0125000000003</v>
      </c>
      <c r="BC48" s="15">
        <f t="shared" si="16"/>
        <v>-2431.0125000000003</v>
      </c>
      <c r="BD48" s="15">
        <f t="shared" si="16"/>
        <v>-2431.0125000000003</v>
      </c>
      <c r="BE48" s="15">
        <f t="shared" si="16"/>
        <v>-2431.0125000000003</v>
      </c>
      <c r="BF48" s="15">
        <f t="shared" si="16"/>
        <v>-2431.0125000000003</v>
      </c>
      <c r="BG48" s="15">
        <f t="shared" si="16"/>
        <v>-2431.0125000000003</v>
      </c>
      <c r="BH48" s="15">
        <f t="shared" si="16"/>
        <v>-2431.0125000000003</v>
      </c>
      <c r="BJ48" s="15">
        <f>SUMIFS($D48:$BH48,$D$32:$BH$32,BJ$30)</f>
        <v>-18000</v>
      </c>
      <c r="BK48" s="15">
        <f t="shared" ref="BK48:BN52" si="17">SUMIFS($D48:$BH48,$D$32:$BH$32,BK$30)</f>
        <v>-25200</v>
      </c>
      <c r="BL48" s="15">
        <f t="shared" si="17"/>
        <v>-26460</v>
      </c>
      <c r="BM48" s="15">
        <f t="shared" si="17"/>
        <v>-27783.000000000004</v>
      </c>
      <c r="BN48" s="15">
        <f t="shared" si="17"/>
        <v>-29172.150000000005</v>
      </c>
    </row>
    <row r="49" spans="2:66" ht="15" customHeight="1" x14ac:dyDescent="0.45">
      <c r="B49" s="2" t="s">
        <v>15</v>
      </c>
      <c r="D49" s="15">
        <f>-$C$19*D37</f>
        <v>-1700</v>
      </c>
      <c r="E49" s="15">
        <f t="shared" ref="E49:BH49" si="18">-$C$19*E37</f>
        <v>-1700</v>
      </c>
      <c r="F49" s="15">
        <f t="shared" si="18"/>
        <v>-1700</v>
      </c>
      <c r="G49" s="15">
        <f t="shared" si="18"/>
        <v>-1700</v>
      </c>
      <c r="H49" s="15">
        <f t="shared" si="18"/>
        <v>-1700</v>
      </c>
      <c r="I49" s="15">
        <f t="shared" si="18"/>
        <v>-1700</v>
      </c>
      <c r="J49" s="15">
        <f t="shared" si="18"/>
        <v>-1700</v>
      </c>
      <c r="K49" s="15">
        <f t="shared" si="18"/>
        <v>-1700</v>
      </c>
      <c r="L49" s="15">
        <f t="shared" si="18"/>
        <v>-1700</v>
      </c>
      <c r="M49" s="15">
        <f t="shared" si="18"/>
        <v>-1785</v>
      </c>
      <c r="N49" s="15">
        <f t="shared" si="18"/>
        <v>-1785</v>
      </c>
      <c r="O49" s="15">
        <f t="shared" si="18"/>
        <v>-1785</v>
      </c>
      <c r="P49" s="15">
        <f t="shared" si="18"/>
        <v>-1785</v>
      </c>
      <c r="Q49" s="15">
        <f t="shared" si="18"/>
        <v>-1785</v>
      </c>
      <c r="R49" s="15">
        <f t="shared" si="18"/>
        <v>-1785</v>
      </c>
      <c r="S49" s="15">
        <f t="shared" si="18"/>
        <v>-1785</v>
      </c>
      <c r="T49" s="15">
        <f t="shared" si="18"/>
        <v>-1785</v>
      </c>
      <c r="U49" s="15">
        <f t="shared" si="18"/>
        <v>-1785</v>
      </c>
      <c r="V49" s="15">
        <f t="shared" si="18"/>
        <v>-1785</v>
      </c>
      <c r="W49" s="15">
        <f t="shared" si="18"/>
        <v>-1785</v>
      </c>
      <c r="X49" s="15">
        <f t="shared" si="18"/>
        <v>-1785</v>
      </c>
      <c r="Y49" s="15">
        <f t="shared" si="18"/>
        <v>-1874.25</v>
      </c>
      <c r="Z49" s="15">
        <f t="shared" si="18"/>
        <v>-1874.25</v>
      </c>
      <c r="AA49" s="15">
        <f t="shared" si="18"/>
        <v>-1874.25</v>
      </c>
      <c r="AB49" s="15">
        <f t="shared" si="18"/>
        <v>-1874.25</v>
      </c>
      <c r="AC49" s="15">
        <f t="shared" si="18"/>
        <v>-1874.25</v>
      </c>
      <c r="AD49" s="15">
        <f t="shared" si="18"/>
        <v>-1874.25</v>
      </c>
      <c r="AE49" s="15">
        <f t="shared" si="18"/>
        <v>-1874.25</v>
      </c>
      <c r="AF49" s="15">
        <f t="shared" si="18"/>
        <v>-1874.25</v>
      </c>
      <c r="AG49" s="15">
        <f t="shared" si="18"/>
        <v>-1874.25</v>
      </c>
      <c r="AH49" s="15">
        <f t="shared" si="18"/>
        <v>-1874.25</v>
      </c>
      <c r="AI49" s="15">
        <f t="shared" si="18"/>
        <v>-1874.25</v>
      </c>
      <c r="AJ49" s="15">
        <f t="shared" si="18"/>
        <v>-1874.25</v>
      </c>
      <c r="AK49" s="15">
        <f t="shared" si="18"/>
        <v>-1967.9625000000003</v>
      </c>
      <c r="AL49" s="15">
        <f t="shared" si="18"/>
        <v>-1967.9625000000003</v>
      </c>
      <c r="AM49" s="15">
        <f t="shared" si="18"/>
        <v>-1967.9625000000003</v>
      </c>
      <c r="AN49" s="15">
        <f t="shared" si="18"/>
        <v>-1967.9625000000003</v>
      </c>
      <c r="AO49" s="15">
        <f t="shared" si="18"/>
        <v>-1967.9625000000003</v>
      </c>
      <c r="AP49" s="15">
        <f t="shared" si="18"/>
        <v>-1967.9625000000003</v>
      </c>
      <c r="AQ49" s="15">
        <f t="shared" si="18"/>
        <v>-1967.9625000000003</v>
      </c>
      <c r="AR49" s="15">
        <f t="shared" si="18"/>
        <v>-1967.9625000000003</v>
      </c>
      <c r="AS49" s="15">
        <f t="shared" si="18"/>
        <v>-1967.9625000000003</v>
      </c>
      <c r="AT49" s="15">
        <f t="shared" si="18"/>
        <v>-1967.9625000000003</v>
      </c>
      <c r="AU49" s="15">
        <f t="shared" si="18"/>
        <v>-1967.9625000000003</v>
      </c>
      <c r="AV49" s="15">
        <f t="shared" si="18"/>
        <v>-1967.9625000000003</v>
      </c>
      <c r="AW49" s="15">
        <f t="shared" si="18"/>
        <v>-2066.3606250000003</v>
      </c>
      <c r="AX49" s="15">
        <f t="shared" si="18"/>
        <v>-2066.3606250000003</v>
      </c>
      <c r="AY49" s="15">
        <f t="shared" si="18"/>
        <v>-2066.3606250000003</v>
      </c>
      <c r="AZ49" s="15">
        <f t="shared" si="18"/>
        <v>-2066.3606250000003</v>
      </c>
      <c r="BA49" s="15">
        <f t="shared" si="18"/>
        <v>-2066.3606250000003</v>
      </c>
      <c r="BB49" s="15">
        <f t="shared" si="18"/>
        <v>-2066.3606250000003</v>
      </c>
      <c r="BC49" s="15">
        <f t="shared" si="18"/>
        <v>-2066.3606250000003</v>
      </c>
      <c r="BD49" s="15">
        <f t="shared" si="18"/>
        <v>-2066.3606250000003</v>
      </c>
      <c r="BE49" s="15">
        <f t="shared" si="18"/>
        <v>-2066.3606250000003</v>
      </c>
      <c r="BF49" s="15">
        <f t="shared" si="18"/>
        <v>-2066.3606250000003</v>
      </c>
      <c r="BG49" s="15">
        <f t="shared" si="18"/>
        <v>-2066.3606250000003</v>
      </c>
      <c r="BH49" s="15">
        <f t="shared" si="18"/>
        <v>-2066.3606250000003</v>
      </c>
      <c r="BJ49" s="15">
        <f>SUMIFS($D49:$BH49,$D$32:$BH$32,BJ$30)</f>
        <v>-15300</v>
      </c>
      <c r="BK49" s="15">
        <f t="shared" si="17"/>
        <v>-21420</v>
      </c>
      <c r="BL49" s="15">
        <f t="shared" si="17"/>
        <v>-22491</v>
      </c>
      <c r="BM49" s="15">
        <f t="shared" si="17"/>
        <v>-23615.550000000007</v>
      </c>
      <c r="BN49" s="15">
        <f t="shared" si="17"/>
        <v>-24796.32750000001</v>
      </c>
    </row>
    <row r="50" spans="2:66" ht="15" customHeight="1" x14ac:dyDescent="0.45">
      <c r="B50" s="2" t="s">
        <v>38</v>
      </c>
      <c r="D50" s="15">
        <f>SUM(D48:D49)*$C$20</f>
        <v>-1665</v>
      </c>
      <c r="E50" s="15">
        <f t="shared" ref="E50:BH50" si="19">SUM(E48:E49)*$C$20</f>
        <v>-1665</v>
      </c>
      <c r="F50" s="15">
        <f t="shared" si="19"/>
        <v>-1665</v>
      </c>
      <c r="G50" s="15">
        <f t="shared" si="19"/>
        <v>-1665</v>
      </c>
      <c r="H50" s="15">
        <f t="shared" si="19"/>
        <v>-1665</v>
      </c>
      <c r="I50" s="15">
        <f t="shared" si="19"/>
        <v>-1665</v>
      </c>
      <c r="J50" s="15">
        <f t="shared" si="19"/>
        <v>-1665</v>
      </c>
      <c r="K50" s="15">
        <f t="shared" si="19"/>
        <v>-1665</v>
      </c>
      <c r="L50" s="15">
        <f t="shared" si="19"/>
        <v>-1665</v>
      </c>
      <c r="M50" s="15">
        <f t="shared" si="19"/>
        <v>-1748.25</v>
      </c>
      <c r="N50" s="15">
        <f t="shared" si="19"/>
        <v>-1748.25</v>
      </c>
      <c r="O50" s="15">
        <f t="shared" si="19"/>
        <v>-1748.25</v>
      </c>
      <c r="P50" s="15">
        <f t="shared" si="19"/>
        <v>-1748.25</v>
      </c>
      <c r="Q50" s="15">
        <f t="shared" si="19"/>
        <v>-1748.25</v>
      </c>
      <c r="R50" s="15">
        <f t="shared" si="19"/>
        <v>-1748.25</v>
      </c>
      <c r="S50" s="15">
        <f t="shared" si="19"/>
        <v>-1748.25</v>
      </c>
      <c r="T50" s="15">
        <f t="shared" si="19"/>
        <v>-1748.25</v>
      </c>
      <c r="U50" s="15">
        <f t="shared" si="19"/>
        <v>-1748.25</v>
      </c>
      <c r="V50" s="15">
        <f t="shared" si="19"/>
        <v>-1748.25</v>
      </c>
      <c r="W50" s="15">
        <f t="shared" si="19"/>
        <v>-1748.25</v>
      </c>
      <c r="X50" s="15">
        <f t="shared" si="19"/>
        <v>-1748.25</v>
      </c>
      <c r="Y50" s="15">
        <f t="shared" si="19"/>
        <v>-1835.6625000000001</v>
      </c>
      <c r="Z50" s="15">
        <f t="shared" si="19"/>
        <v>-1835.6625000000001</v>
      </c>
      <c r="AA50" s="15">
        <f t="shared" si="19"/>
        <v>-1835.6625000000001</v>
      </c>
      <c r="AB50" s="15">
        <f t="shared" si="19"/>
        <v>-1835.6625000000001</v>
      </c>
      <c r="AC50" s="15">
        <f t="shared" si="19"/>
        <v>-1835.6625000000001</v>
      </c>
      <c r="AD50" s="15">
        <f t="shared" si="19"/>
        <v>-1835.6625000000001</v>
      </c>
      <c r="AE50" s="15">
        <f t="shared" si="19"/>
        <v>-1835.6625000000001</v>
      </c>
      <c r="AF50" s="15">
        <f t="shared" si="19"/>
        <v>-1835.6625000000001</v>
      </c>
      <c r="AG50" s="15">
        <f t="shared" si="19"/>
        <v>-1835.6625000000001</v>
      </c>
      <c r="AH50" s="15">
        <f t="shared" si="19"/>
        <v>-1835.6625000000001</v>
      </c>
      <c r="AI50" s="15">
        <f t="shared" si="19"/>
        <v>-1835.6625000000001</v>
      </c>
      <c r="AJ50" s="15">
        <f t="shared" si="19"/>
        <v>-1835.6625000000001</v>
      </c>
      <c r="AK50" s="15">
        <f t="shared" si="19"/>
        <v>-1927.4456250000003</v>
      </c>
      <c r="AL50" s="15">
        <f t="shared" si="19"/>
        <v>-1927.4456250000003</v>
      </c>
      <c r="AM50" s="15">
        <f t="shared" si="19"/>
        <v>-1927.4456250000003</v>
      </c>
      <c r="AN50" s="15">
        <f t="shared" si="19"/>
        <v>-1927.4456250000003</v>
      </c>
      <c r="AO50" s="15">
        <f t="shared" si="19"/>
        <v>-1927.4456250000003</v>
      </c>
      <c r="AP50" s="15">
        <f t="shared" si="19"/>
        <v>-1927.4456250000003</v>
      </c>
      <c r="AQ50" s="15">
        <f t="shared" si="19"/>
        <v>-1927.4456250000003</v>
      </c>
      <c r="AR50" s="15">
        <f t="shared" si="19"/>
        <v>-1927.4456250000003</v>
      </c>
      <c r="AS50" s="15">
        <f t="shared" si="19"/>
        <v>-1927.4456250000003</v>
      </c>
      <c r="AT50" s="15">
        <f t="shared" si="19"/>
        <v>-1927.4456250000003</v>
      </c>
      <c r="AU50" s="15">
        <f t="shared" si="19"/>
        <v>-1927.4456250000003</v>
      </c>
      <c r="AV50" s="15">
        <f t="shared" si="19"/>
        <v>-1927.4456250000003</v>
      </c>
      <c r="AW50" s="15">
        <f t="shared" si="19"/>
        <v>-2023.8179062500001</v>
      </c>
      <c r="AX50" s="15">
        <f t="shared" si="19"/>
        <v>-2023.8179062500001</v>
      </c>
      <c r="AY50" s="15">
        <f t="shared" si="19"/>
        <v>-2023.8179062500001</v>
      </c>
      <c r="AZ50" s="15">
        <f t="shared" si="19"/>
        <v>-2023.8179062500001</v>
      </c>
      <c r="BA50" s="15">
        <f t="shared" si="19"/>
        <v>-2023.8179062500001</v>
      </c>
      <c r="BB50" s="15">
        <f t="shared" si="19"/>
        <v>-2023.8179062500001</v>
      </c>
      <c r="BC50" s="15">
        <f t="shared" si="19"/>
        <v>-2023.8179062500001</v>
      </c>
      <c r="BD50" s="15">
        <f t="shared" si="19"/>
        <v>-2023.8179062500001</v>
      </c>
      <c r="BE50" s="15">
        <f t="shared" si="19"/>
        <v>-2023.8179062500001</v>
      </c>
      <c r="BF50" s="15">
        <f t="shared" si="19"/>
        <v>-2023.8179062500001</v>
      </c>
      <c r="BG50" s="15">
        <f t="shared" si="19"/>
        <v>-2023.8179062500001</v>
      </c>
      <c r="BH50" s="15">
        <f t="shared" si="19"/>
        <v>-2023.8179062500001</v>
      </c>
      <c r="BJ50" s="15">
        <f>SUMIFS($D50:$BH50,$D$32:$BH$32,BJ$30)</f>
        <v>-14985</v>
      </c>
      <c r="BK50" s="15">
        <f t="shared" si="17"/>
        <v>-20979</v>
      </c>
      <c r="BL50" s="15">
        <f t="shared" si="17"/>
        <v>-22027.949999999997</v>
      </c>
      <c r="BM50" s="15">
        <f t="shared" si="17"/>
        <v>-23129.347500000003</v>
      </c>
      <c r="BN50" s="15">
        <f t="shared" si="17"/>
        <v>-24285.814874999996</v>
      </c>
    </row>
    <row r="51" spans="2:66" ht="15" customHeight="1" x14ac:dyDescent="0.45">
      <c r="B51" s="2" t="s">
        <v>39</v>
      </c>
      <c r="D51" s="15">
        <f>-$C$23*D37</f>
        <v>-800</v>
      </c>
      <c r="E51" s="15">
        <f t="shared" ref="E51:BH51" si="20">-$C$23*E37</f>
        <v>-800</v>
      </c>
      <c r="F51" s="15">
        <f t="shared" si="20"/>
        <v>-800</v>
      </c>
      <c r="G51" s="15">
        <f t="shared" si="20"/>
        <v>-800</v>
      </c>
      <c r="H51" s="15">
        <f t="shared" si="20"/>
        <v>-800</v>
      </c>
      <c r="I51" s="15">
        <f t="shared" si="20"/>
        <v>-800</v>
      </c>
      <c r="J51" s="15">
        <f t="shared" si="20"/>
        <v>-800</v>
      </c>
      <c r="K51" s="15">
        <f t="shared" si="20"/>
        <v>-800</v>
      </c>
      <c r="L51" s="15">
        <f t="shared" si="20"/>
        <v>-800</v>
      </c>
      <c r="M51" s="15">
        <f t="shared" si="20"/>
        <v>-840</v>
      </c>
      <c r="N51" s="15">
        <f t="shared" si="20"/>
        <v>-840</v>
      </c>
      <c r="O51" s="15">
        <f t="shared" si="20"/>
        <v>-840</v>
      </c>
      <c r="P51" s="15">
        <f t="shared" si="20"/>
        <v>-840</v>
      </c>
      <c r="Q51" s="15">
        <f t="shared" si="20"/>
        <v>-840</v>
      </c>
      <c r="R51" s="15">
        <f t="shared" si="20"/>
        <v>-840</v>
      </c>
      <c r="S51" s="15">
        <f t="shared" si="20"/>
        <v>-840</v>
      </c>
      <c r="T51" s="15">
        <f t="shared" si="20"/>
        <v>-840</v>
      </c>
      <c r="U51" s="15">
        <f t="shared" si="20"/>
        <v>-840</v>
      </c>
      <c r="V51" s="15">
        <f t="shared" si="20"/>
        <v>-840</v>
      </c>
      <c r="W51" s="15">
        <f t="shared" si="20"/>
        <v>-840</v>
      </c>
      <c r="X51" s="15">
        <f t="shared" si="20"/>
        <v>-840</v>
      </c>
      <c r="Y51" s="15">
        <f t="shared" si="20"/>
        <v>-882</v>
      </c>
      <c r="Z51" s="15">
        <f t="shared" si="20"/>
        <v>-882</v>
      </c>
      <c r="AA51" s="15">
        <f t="shared" si="20"/>
        <v>-882</v>
      </c>
      <c r="AB51" s="15">
        <f t="shared" si="20"/>
        <v>-882</v>
      </c>
      <c r="AC51" s="15">
        <f t="shared" si="20"/>
        <v>-882</v>
      </c>
      <c r="AD51" s="15">
        <f t="shared" si="20"/>
        <v>-882</v>
      </c>
      <c r="AE51" s="15">
        <f t="shared" si="20"/>
        <v>-882</v>
      </c>
      <c r="AF51" s="15">
        <f t="shared" si="20"/>
        <v>-882</v>
      </c>
      <c r="AG51" s="15">
        <f t="shared" si="20"/>
        <v>-882</v>
      </c>
      <c r="AH51" s="15">
        <f t="shared" si="20"/>
        <v>-882</v>
      </c>
      <c r="AI51" s="15">
        <f t="shared" si="20"/>
        <v>-882</v>
      </c>
      <c r="AJ51" s="15">
        <f t="shared" si="20"/>
        <v>-882</v>
      </c>
      <c r="AK51" s="15">
        <f t="shared" si="20"/>
        <v>-926.10000000000014</v>
      </c>
      <c r="AL51" s="15">
        <f t="shared" si="20"/>
        <v>-926.10000000000014</v>
      </c>
      <c r="AM51" s="15">
        <f t="shared" si="20"/>
        <v>-926.10000000000014</v>
      </c>
      <c r="AN51" s="15">
        <f t="shared" si="20"/>
        <v>-926.10000000000014</v>
      </c>
      <c r="AO51" s="15">
        <f t="shared" si="20"/>
        <v>-926.10000000000014</v>
      </c>
      <c r="AP51" s="15">
        <f t="shared" si="20"/>
        <v>-926.10000000000014</v>
      </c>
      <c r="AQ51" s="15">
        <f t="shared" si="20"/>
        <v>-926.10000000000014</v>
      </c>
      <c r="AR51" s="15">
        <f t="shared" si="20"/>
        <v>-926.10000000000014</v>
      </c>
      <c r="AS51" s="15">
        <f t="shared" si="20"/>
        <v>-926.10000000000014</v>
      </c>
      <c r="AT51" s="15">
        <f t="shared" si="20"/>
        <v>-926.10000000000014</v>
      </c>
      <c r="AU51" s="15">
        <f t="shared" si="20"/>
        <v>-926.10000000000014</v>
      </c>
      <c r="AV51" s="15">
        <f t="shared" si="20"/>
        <v>-926.10000000000014</v>
      </c>
      <c r="AW51" s="15">
        <f t="shared" si="20"/>
        <v>-972.4050000000002</v>
      </c>
      <c r="AX51" s="15">
        <f t="shared" si="20"/>
        <v>-972.4050000000002</v>
      </c>
      <c r="AY51" s="15">
        <f t="shared" si="20"/>
        <v>-972.4050000000002</v>
      </c>
      <c r="AZ51" s="15">
        <f t="shared" si="20"/>
        <v>-972.4050000000002</v>
      </c>
      <c r="BA51" s="15">
        <f t="shared" si="20"/>
        <v>-972.4050000000002</v>
      </c>
      <c r="BB51" s="15">
        <f t="shared" si="20"/>
        <v>-972.4050000000002</v>
      </c>
      <c r="BC51" s="15">
        <f t="shared" si="20"/>
        <v>-972.4050000000002</v>
      </c>
      <c r="BD51" s="15">
        <f t="shared" si="20"/>
        <v>-972.4050000000002</v>
      </c>
      <c r="BE51" s="15">
        <f t="shared" si="20"/>
        <v>-972.4050000000002</v>
      </c>
      <c r="BF51" s="15">
        <f t="shared" si="20"/>
        <v>-972.4050000000002</v>
      </c>
      <c r="BG51" s="15">
        <f t="shared" si="20"/>
        <v>-972.4050000000002</v>
      </c>
      <c r="BH51" s="15">
        <f t="shared" si="20"/>
        <v>-972.4050000000002</v>
      </c>
      <c r="BJ51" s="15">
        <f>SUMIFS($D51:$BH51,$D$32:$BH$32,BJ$30)</f>
        <v>-7200</v>
      </c>
      <c r="BK51" s="15">
        <f t="shared" si="17"/>
        <v>-10080</v>
      </c>
      <c r="BL51" s="15">
        <f t="shared" si="17"/>
        <v>-10584</v>
      </c>
      <c r="BM51" s="15">
        <f t="shared" si="17"/>
        <v>-11113.200000000003</v>
      </c>
      <c r="BN51" s="15">
        <f t="shared" si="17"/>
        <v>-11668.860000000006</v>
      </c>
    </row>
    <row r="52" spans="2:66" ht="15" customHeight="1" x14ac:dyDescent="0.45">
      <c r="B52" s="2" t="s">
        <v>40</v>
      </c>
      <c r="D52" s="15">
        <f>-$C$26*D37</f>
        <v>-200</v>
      </c>
      <c r="E52" s="15">
        <f t="shared" ref="E52:BH52" si="21">-$C$26*E37</f>
        <v>-200</v>
      </c>
      <c r="F52" s="15">
        <f t="shared" si="21"/>
        <v>-200</v>
      </c>
      <c r="G52" s="15">
        <f t="shared" si="21"/>
        <v>-200</v>
      </c>
      <c r="H52" s="15">
        <f t="shared" si="21"/>
        <v>-200</v>
      </c>
      <c r="I52" s="15">
        <f t="shared" si="21"/>
        <v>-200</v>
      </c>
      <c r="J52" s="15">
        <f t="shared" si="21"/>
        <v>-200</v>
      </c>
      <c r="K52" s="15">
        <f t="shared" si="21"/>
        <v>-200</v>
      </c>
      <c r="L52" s="15">
        <f t="shared" si="21"/>
        <v>-200</v>
      </c>
      <c r="M52" s="15">
        <f t="shared" si="21"/>
        <v>-210</v>
      </c>
      <c r="N52" s="15">
        <f t="shared" si="21"/>
        <v>-210</v>
      </c>
      <c r="O52" s="15">
        <f t="shared" si="21"/>
        <v>-210</v>
      </c>
      <c r="P52" s="15">
        <f t="shared" si="21"/>
        <v>-210</v>
      </c>
      <c r="Q52" s="15">
        <f t="shared" si="21"/>
        <v>-210</v>
      </c>
      <c r="R52" s="15">
        <f t="shared" si="21"/>
        <v>-210</v>
      </c>
      <c r="S52" s="15">
        <f t="shared" si="21"/>
        <v>-210</v>
      </c>
      <c r="T52" s="15">
        <f t="shared" si="21"/>
        <v>-210</v>
      </c>
      <c r="U52" s="15">
        <f t="shared" si="21"/>
        <v>-210</v>
      </c>
      <c r="V52" s="15">
        <f t="shared" si="21"/>
        <v>-210</v>
      </c>
      <c r="W52" s="15">
        <f t="shared" si="21"/>
        <v>-210</v>
      </c>
      <c r="X52" s="15">
        <f t="shared" si="21"/>
        <v>-210</v>
      </c>
      <c r="Y52" s="15">
        <f t="shared" si="21"/>
        <v>-220.5</v>
      </c>
      <c r="Z52" s="15">
        <f t="shared" si="21"/>
        <v>-220.5</v>
      </c>
      <c r="AA52" s="15">
        <f t="shared" si="21"/>
        <v>-220.5</v>
      </c>
      <c r="AB52" s="15">
        <f t="shared" si="21"/>
        <v>-220.5</v>
      </c>
      <c r="AC52" s="15">
        <f t="shared" si="21"/>
        <v>-220.5</v>
      </c>
      <c r="AD52" s="15">
        <f t="shared" si="21"/>
        <v>-220.5</v>
      </c>
      <c r="AE52" s="15">
        <f t="shared" si="21"/>
        <v>-220.5</v>
      </c>
      <c r="AF52" s="15">
        <f t="shared" si="21"/>
        <v>-220.5</v>
      </c>
      <c r="AG52" s="15">
        <f t="shared" si="21"/>
        <v>-220.5</v>
      </c>
      <c r="AH52" s="15">
        <f t="shared" si="21"/>
        <v>-220.5</v>
      </c>
      <c r="AI52" s="15">
        <f t="shared" si="21"/>
        <v>-220.5</v>
      </c>
      <c r="AJ52" s="15">
        <f t="shared" si="21"/>
        <v>-220.5</v>
      </c>
      <c r="AK52" s="15">
        <f t="shared" si="21"/>
        <v>-231.52500000000003</v>
      </c>
      <c r="AL52" s="15">
        <f t="shared" si="21"/>
        <v>-231.52500000000003</v>
      </c>
      <c r="AM52" s="15">
        <f t="shared" si="21"/>
        <v>-231.52500000000003</v>
      </c>
      <c r="AN52" s="15">
        <f t="shared" si="21"/>
        <v>-231.52500000000003</v>
      </c>
      <c r="AO52" s="15">
        <f t="shared" si="21"/>
        <v>-231.52500000000003</v>
      </c>
      <c r="AP52" s="15">
        <f t="shared" si="21"/>
        <v>-231.52500000000003</v>
      </c>
      <c r="AQ52" s="15">
        <f t="shared" si="21"/>
        <v>-231.52500000000003</v>
      </c>
      <c r="AR52" s="15">
        <f t="shared" si="21"/>
        <v>-231.52500000000003</v>
      </c>
      <c r="AS52" s="15">
        <f t="shared" si="21"/>
        <v>-231.52500000000003</v>
      </c>
      <c r="AT52" s="15">
        <f t="shared" si="21"/>
        <v>-231.52500000000003</v>
      </c>
      <c r="AU52" s="15">
        <f t="shared" si="21"/>
        <v>-231.52500000000003</v>
      </c>
      <c r="AV52" s="15">
        <f t="shared" si="21"/>
        <v>-231.52500000000003</v>
      </c>
      <c r="AW52" s="15">
        <f t="shared" si="21"/>
        <v>-243.10125000000005</v>
      </c>
      <c r="AX52" s="15">
        <f t="shared" si="21"/>
        <v>-243.10125000000005</v>
      </c>
      <c r="AY52" s="15">
        <f t="shared" si="21"/>
        <v>-243.10125000000005</v>
      </c>
      <c r="AZ52" s="15">
        <f t="shared" si="21"/>
        <v>-243.10125000000005</v>
      </c>
      <c r="BA52" s="15">
        <f t="shared" si="21"/>
        <v>-243.10125000000005</v>
      </c>
      <c r="BB52" s="15">
        <f t="shared" si="21"/>
        <v>-243.10125000000005</v>
      </c>
      <c r="BC52" s="15">
        <f t="shared" si="21"/>
        <v>-243.10125000000005</v>
      </c>
      <c r="BD52" s="15">
        <f t="shared" si="21"/>
        <v>-243.10125000000005</v>
      </c>
      <c r="BE52" s="15">
        <f t="shared" si="21"/>
        <v>-243.10125000000005</v>
      </c>
      <c r="BF52" s="15">
        <f t="shared" si="21"/>
        <v>-243.10125000000005</v>
      </c>
      <c r="BG52" s="15">
        <f t="shared" si="21"/>
        <v>-243.10125000000005</v>
      </c>
      <c r="BH52" s="15">
        <f t="shared" si="21"/>
        <v>-243.10125000000005</v>
      </c>
      <c r="BJ52" s="15">
        <f>SUMIFS($D52:$BH52,$D$32:$BH$32,BJ$30)</f>
        <v>-1800</v>
      </c>
      <c r="BK52" s="15">
        <f t="shared" si="17"/>
        <v>-2520</v>
      </c>
      <c r="BL52" s="15">
        <f t="shared" si="17"/>
        <v>-2646</v>
      </c>
      <c r="BM52" s="15">
        <f t="shared" si="17"/>
        <v>-2778.3000000000006</v>
      </c>
      <c r="BN52" s="15">
        <f t="shared" si="17"/>
        <v>-2917.2150000000015</v>
      </c>
    </row>
    <row r="54" spans="2:66" ht="15" customHeight="1" x14ac:dyDescent="0.45">
      <c r="B54" s="4" t="s">
        <v>41</v>
      </c>
      <c r="C54" s="4"/>
      <c r="D54" s="19">
        <f>SUM(D46:D53)</f>
        <v>-5925</v>
      </c>
      <c r="E54" s="19">
        <f t="shared" ref="E54:BH54" si="22">SUM(E46:E53)</f>
        <v>-5485</v>
      </c>
      <c r="F54" s="19">
        <f t="shared" si="22"/>
        <v>-5045</v>
      </c>
      <c r="G54" s="19">
        <f t="shared" si="22"/>
        <v>-4605</v>
      </c>
      <c r="H54" s="19">
        <f t="shared" si="22"/>
        <v>-4165</v>
      </c>
      <c r="I54" s="19">
        <f t="shared" si="22"/>
        <v>-3725</v>
      </c>
      <c r="J54" s="19">
        <f t="shared" si="22"/>
        <v>-3285</v>
      </c>
      <c r="K54" s="19">
        <f t="shared" si="22"/>
        <v>-2845</v>
      </c>
      <c r="L54" s="19">
        <f t="shared" si="22"/>
        <v>-2405</v>
      </c>
      <c r="M54" s="19">
        <f t="shared" si="22"/>
        <v>-2283.25</v>
      </c>
      <c r="N54" s="19">
        <f t="shared" si="22"/>
        <v>-1843.25</v>
      </c>
      <c r="O54" s="19">
        <f t="shared" si="22"/>
        <v>-1403.25</v>
      </c>
      <c r="P54" s="19">
        <f t="shared" si="22"/>
        <v>-963.25</v>
      </c>
      <c r="Q54" s="19">
        <f t="shared" si="22"/>
        <v>-523.25</v>
      </c>
      <c r="R54" s="19">
        <f t="shared" si="22"/>
        <v>-83.25</v>
      </c>
      <c r="S54" s="19">
        <f t="shared" si="22"/>
        <v>356.75</v>
      </c>
      <c r="T54" s="19">
        <f t="shared" si="22"/>
        <v>796.75</v>
      </c>
      <c r="U54" s="19">
        <f t="shared" si="22"/>
        <v>1236.75</v>
      </c>
      <c r="V54" s="19">
        <f t="shared" si="22"/>
        <v>1676.75</v>
      </c>
      <c r="W54" s="19">
        <f t="shared" si="22"/>
        <v>2116.75</v>
      </c>
      <c r="X54" s="19">
        <f t="shared" si="22"/>
        <v>2556.75</v>
      </c>
      <c r="Y54" s="19">
        <f t="shared" si="22"/>
        <v>2662.5874999999996</v>
      </c>
      <c r="Z54" s="19">
        <f t="shared" si="22"/>
        <v>3102.5874999999996</v>
      </c>
      <c r="AA54" s="19">
        <f t="shared" si="22"/>
        <v>3542.5874999999996</v>
      </c>
      <c r="AB54" s="19">
        <f t="shared" si="22"/>
        <v>3982.5874999999996</v>
      </c>
      <c r="AC54" s="19">
        <f t="shared" si="22"/>
        <v>4422.5874999999996</v>
      </c>
      <c r="AD54" s="19">
        <f t="shared" si="22"/>
        <v>4862.5874999999996</v>
      </c>
      <c r="AE54" s="19">
        <f t="shared" si="22"/>
        <v>5302.5874999999996</v>
      </c>
      <c r="AF54" s="19">
        <f t="shared" si="22"/>
        <v>5742.5874999999996</v>
      </c>
      <c r="AG54" s="19">
        <f t="shared" si="22"/>
        <v>6182.5874999999996</v>
      </c>
      <c r="AH54" s="19">
        <f t="shared" si="22"/>
        <v>6622.5874999999996</v>
      </c>
      <c r="AI54" s="19">
        <f t="shared" si="22"/>
        <v>7062.5874999999996</v>
      </c>
      <c r="AJ54" s="19">
        <f t="shared" si="22"/>
        <v>7502.5874999999996</v>
      </c>
      <c r="AK54" s="19">
        <f t="shared" si="22"/>
        <v>7591.7168750000001</v>
      </c>
      <c r="AL54" s="19">
        <f t="shared" si="22"/>
        <v>8031.7168750000001</v>
      </c>
      <c r="AM54" s="19">
        <f t="shared" si="22"/>
        <v>8471.7168750000001</v>
      </c>
      <c r="AN54" s="19">
        <f t="shared" si="22"/>
        <v>8911.7168750000001</v>
      </c>
      <c r="AO54" s="19">
        <f t="shared" si="22"/>
        <v>9351.7168750000001</v>
      </c>
      <c r="AP54" s="19">
        <f t="shared" si="22"/>
        <v>9791.7168750000001</v>
      </c>
      <c r="AQ54" s="19">
        <f t="shared" si="22"/>
        <v>10231.716875</v>
      </c>
      <c r="AR54" s="19">
        <f t="shared" si="22"/>
        <v>10671.716875</v>
      </c>
      <c r="AS54" s="19">
        <f t="shared" si="22"/>
        <v>11111.716875</v>
      </c>
      <c r="AT54" s="19">
        <f t="shared" si="22"/>
        <v>11551.716875</v>
      </c>
      <c r="AU54" s="19">
        <f t="shared" si="22"/>
        <v>11991.716875</v>
      </c>
      <c r="AV54" s="19">
        <f t="shared" si="22"/>
        <v>12431.716875</v>
      </c>
      <c r="AW54" s="19">
        <f t="shared" si="22"/>
        <v>12503.302718749997</v>
      </c>
      <c r="AX54" s="19">
        <f t="shared" si="22"/>
        <v>12943.302718749997</v>
      </c>
      <c r="AY54" s="19">
        <f t="shared" si="22"/>
        <v>13383.302718749997</v>
      </c>
      <c r="AZ54" s="19">
        <f t="shared" si="22"/>
        <v>13823.302718749997</v>
      </c>
      <c r="BA54" s="19">
        <f t="shared" si="22"/>
        <v>14263.302718749997</v>
      </c>
      <c r="BB54" s="19">
        <f t="shared" si="22"/>
        <v>14703.302718749997</v>
      </c>
      <c r="BC54" s="19">
        <f t="shared" si="22"/>
        <v>15143.302718749997</v>
      </c>
      <c r="BD54" s="19">
        <f t="shared" si="22"/>
        <v>15583.302718749999</v>
      </c>
      <c r="BE54" s="19">
        <f t="shared" si="22"/>
        <v>16023.302718749999</v>
      </c>
      <c r="BF54" s="19">
        <f t="shared" si="22"/>
        <v>16463.302718750001</v>
      </c>
      <c r="BG54" s="19">
        <f t="shared" si="22"/>
        <v>16903.302718750001</v>
      </c>
      <c r="BH54" s="19">
        <f t="shared" si="22"/>
        <v>17343.302718750001</v>
      </c>
      <c r="BJ54" s="19">
        <f t="shared" ref="BJ54:BN54" si="23">SUM(BJ46:BJ53)</f>
        <v>-37485</v>
      </c>
      <c r="BK54" s="19">
        <f t="shared" si="23"/>
        <v>1641</v>
      </c>
      <c r="BL54" s="19">
        <f t="shared" si="23"/>
        <v>60991.05</v>
      </c>
      <c r="BM54" s="19">
        <f t="shared" si="23"/>
        <v>120140.60249999998</v>
      </c>
      <c r="BN54" s="19">
        <f t="shared" si="23"/>
        <v>179079.63262499997</v>
      </c>
    </row>
    <row r="56" spans="2:66" ht="15" customHeight="1" x14ac:dyDescent="0.45">
      <c r="B56" s="13" t="s">
        <v>31</v>
      </c>
      <c r="C56" s="13"/>
      <c r="D56" s="14">
        <f>D$30</f>
        <v>45017</v>
      </c>
      <c r="E56" s="14">
        <f t="shared" ref="E56:BJ80" si="24">E$30</f>
        <v>45047</v>
      </c>
      <c r="F56" s="14">
        <f t="shared" si="24"/>
        <v>45078</v>
      </c>
      <c r="G56" s="14">
        <f t="shared" si="24"/>
        <v>45108</v>
      </c>
      <c r="H56" s="14">
        <f t="shared" si="24"/>
        <v>45139</v>
      </c>
      <c r="I56" s="14">
        <f t="shared" si="24"/>
        <v>45170</v>
      </c>
      <c r="J56" s="14">
        <f t="shared" si="24"/>
        <v>45200</v>
      </c>
      <c r="K56" s="14">
        <f t="shared" si="24"/>
        <v>45231</v>
      </c>
      <c r="L56" s="14">
        <f t="shared" si="24"/>
        <v>45261</v>
      </c>
      <c r="M56" s="14">
        <f t="shared" si="24"/>
        <v>45292</v>
      </c>
      <c r="N56" s="14">
        <f t="shared" si="24"/>
        <v>45323</v>
      </c>
      <c r="O56" s="14">
        <f t="shared" si="24"/>
        <v>45352</v>
      </c>
      <c r="P56" s="14">
        <f t="shared" si="24"/>
        <v>45383</v>
      </c>
      <c r="Q56" s="14">
        <f t="shared" si="24"/>
        <v>45413</v>
      </c>
      <c r="R56" s="14">
        <f t="shared" si="24"/>
        <v>45444</v>
      </c>
      <c r="S56" s="14">
        <f t="shared" si="24"/>
        <v>45474</v>
      </c>
      <c r="T56" s="14">
        <f t="shared" si="24"/>
        <v>45505</v>
      </c>
      <c r="U56" s="14">
        <f t="shared" si="24"/>
        <v>45536</v>
      </c>
      <c r="V56" s="14">
        <f t="shared" si="24"/>
        <v>45566</v>
      </c>
      <c r="W56" s="14">
        <f t="shared" si="24"/>
        <v>45597</v>
      </c>
      <c r="X56" s="14">
        <f t="shared" si="24"/>
        <v>45627</v>
      </c>
      <c r="Y56" s="14">
        <f t="shared" si="24"/>
        <v>45658</v>
      </c>
      <c r="Z56" s="14">
        <f t="shared" si="24"/>
        <v>45689</v>
      </c>
      <c r="AA56" s="14">
        <f t="shared" si="24"/>
        <v>45717</v>
      </c>
      <c r="AB56" s="14">
        <f t="shared" si="24"/>
        <v>45748</v>
      </c>
      <c r="AC56" s="14">
        <f t="shared" si="24"/>
        <v>45778</v>
      </c>
      <c r="AD56" s="14">
        <f t="shared" si="24"/>
        <v>45809</v>
      </c>
      <c r="AE56" s="14">
        <f t="shared" si="24"/>
        <v>45839</v>
      </c>
      <c r="AF56" s="14">
        <f t="shared" si="24"/>
        <v>45870</v>
      </c>
      <c r="AG56" s="14">
        <f t="shared" si="24"/>
        <v>45901</v>
      </c>
      <c r="AH56" s="14">
        <f t="shared" si="24"/>
        <v>45931</v>
      </c>
      <c r="AI56" s="14">
        <f t="shared" si="24"/>
        <v>45962</v>
      </c>
      <c r="AJ56" s="14">
        <f t="shared" si="24"/>
        <v>45992</v>
      </c>
      <c r="AK56" s="14">
        <f t="shared" si="24"/>
        <v>46023</v>
      </c>
      <c r="AL56" s="14">
        <f t="shared" si="24"/>
        <v>46054</v>
      </c>
      <c r="AM56" s="14">
        <f t="shared" si="24"/>
        <v>46082</v>
      </c>
      <c r="AN56" s="14">
        <f t="shared" si="24"/>
        <v>46113</v>
      </c>
      <c r="AO56" s="14">
        <f t="shared" si="24"/>
        <v>46143</v>
      </c>
      <c r="AP56" s="14">
        <f t="shared" si="24"/>
        <v>46174</v>
      </c>
      <c r="AQ56" s="14">
        <f t="shared" si="24"/>
        <v>46204</v>
      </c>
      <c r="AR56" s="14">
        <f t="shared" si="24"/>
        <v>46235</v>
      </c>
      <c r="AS56" s="14">
        <f t="shared" si="24"/>
        <v>46266</v>
      </c>
      <c r="AT56" s="14">
        <f t="shared" si="24"/>
        <v>46296</v>
      </c>
      <c r="AU56" s="14">
        <f t="shared" si="24"/>
        <v>46327</v>
      </c>
      <c r="AV56" s="14">
        <f t="shared" si="24"/>
        <v>46357</v>
      </c>
      <c r="AW56" s="14">
        <f t="shared" si="24"/>
        <v>46388</v>
      </c>
      <c r="AX56" s="14">
        <f t="shared" si="24"/>
        <v>46419</v>
      </c>
      <c r="AY56" s="14">
        <f t="shared" si="24"/>
        <v>46447</v>
      </c>
      <c r="AZ56" s="14">
        <f t="shared" si="24"/>
        <v>46478</v>
      </c>
      <c r="BA56" s="14">
        <f t="shared" si="24"/>
        <v>46508</v>
      </c>
      <c r="BB56" s="14">
        <f t="shared" si="24"/>
        <v>46539</v>
      </c>
      <c r="BC56" s="14">
        <f t="shared" si="24"/>
        <v>46569</v>
      </c>
      <c r="BD56" s="14">
        <f t="shared" si="24"/>
        <v>46600</v>
      </c>
      <c r="BE56" s="14">
        <f t="shared" si="24"/>
        <v>46631</v>
      </c>
      <c r="BF56" s="14">
        <f t="shared" si="24"/>
        <v>46661</v>
      </c>
      <c r="BG56" s="14">
        <f t="shared" si="24"/>
        <v>46692</v>
      </c>
      <c r="BH56" s="14">
        <f t="shared" si="24"/>
        <v>46722</v>
      </c>
      <c r="BJ56" s="13">
        <f t="shared" si="24"/>
        <v>2023</v>
      </c>
      <c r="BK56" s="13">
        <f t="shared" ref="BJ56:BN80" si="25">BK$30</f>
        <v>2024</v>
      </c>
      <c r="BL56" s="13">
        <f t="shared" si="25"/>
        <v>2025</v>
      </c>
      <c r="BM56" s="13">
        <f t="shared" si="25"/>
        <v>2026</v>
      </c>
      <c r="BN56" s="13">
        <f t="shared" si="25"/>
        <v>2027</v>
      </c>
    </row>
    <row r="58" spans="2:66" ht="15" customHeight="1" x14ac:dyDescent="0.45">
      <c r="B58" s="2" t="s">
        <v>42</v>
      </c>
      <c r="D58" s="23">
        <v>0</v>
      </c>
      <c r="E58" s="23">
        <v>0</v>
      </c>
      <c r="F58" s="15">
        <f>D41*(1+$C$27)</f>
        <v>600</v>
      </c>
      <c r="G58" s="15">
        <f t="shared" ref="G58:BH58" si="26">E41*(1+$C$27)</f>
        <v>1200</v>
      </c>
      <c r="H58" s="15">
        <f t="shared" si="26"/>
        <v>1800</v>
      </c>
      <c r="I58" s="15">
        <f t="shared" si="26"/>
        <v>2400</v>
      </c>
      <c r="J58" s="15">
        <f t="shared" si="26"/>
        <v>3000</v>
      </c>
      <c r="K58" s="15">
        <f t="shared" si="26"/>
        <v>3600</v>
      </c>
      <c r="L58" s="15">
        <f t="shared" si="26"/>
        <v>4200</v>
      </c>
      <c r="M58" s="15">
        <f t="shared" si="26"/>
        <v>4800</v>
      </c>
      <c r="N58" s="15">
        <f t="shared" si="26"/>
        <v>5400</v>
      </c>
      <c r="O58" s="15">
        <f t="shared" si="26"/>
        <v>6000</v>
      </c>
      <c r="P58" s="15">
        <f t="shared" si="26"/>
        <v>6600</v>
      </c>
      <c r="Q58" s="15">
        <f t="shared" si="26"/>
        <v>7200</v>
      </c>
      <c r="R58" s="15">
        <f t="shared" si="26"/>
        <v>7800</v>
      </c>
      <c r="S58" s="15">
        <f t="shared" si="26"/>
        <v>8400</v>
      </c>
      <c r="T58" s="15">
        <f t="shared" si="26"/>
        <v>9000</v>
      </c>
      <c r="U58" s="15">
        <f t="shared" si="26"/>
        <v>9600</v>
      </c>
      <c r="V58" s="15">
        <f t="shared" si="26"/>
        <v>10200</v>
      </c>
      <c r="W58" s="15">
        <f t="shared" si="26"/>
        <v>10800</v>
      </c>
      <c r="X58" s="15">
        <f t="shared" si="26"/>
        <v>11400</v>
      </c>
      <c r="Y58" s="15">
        <f t="shared" si="26"/>
        <v>12000</v>
      </c>
      <c r="Z58" s="15">
        <f t="shared" si="26"/>
        <v>12600</v>
      </c>
      <c r="AA58" s="15">
        <f t="shared" si="26"/>
        <v>13200</v>
      </c>
      <c r="AB58" s="15">
        <f t="shared" si="26"/>
        <v>13800</v>
      </c>
      <c r="AC58" s="15">
        <f t="shared" si="26"/>
        <v>14400</v>
      </c>
      <c r="AD58" s="15">
        <f t="shared" si="26"/>
        <v>15000</v>
      </c>
      <c r="AE58" s="15">
        <f t="shared" si="26"/>
        <v>15600</v>
      </c>
      <c r="AF58" s="15">
        <f t="shared" si="26"/>
        <v>16200</v>
      </c>
      <c r="AG58" s="15">
        <f t="shared" si="26"/>
        <v>16800</v>
      </c>
      <c r="AH58" s="15">
        <f t="shared" si="26"/>
        <v>17400</v>
      </c>
      <c r="AI58" s="15">
        <f t="shared" si="26"/>
        <v>18000</v>
      </c>
      <c r="AJ58" s="15">
        <f t="shared" si="26"/>
        <v>18600</v>
      </c>
      <c r="AK58" s="15">
        <f t="shared" si="26"/>
        <v>19200</v>
      </c>
      <c r="AL58" s="15">
        <f t="shared" si="26"/>
        <v>19800</v>
      </c>
      <c r="AM58" s="15">
        <f t="shared" si="26"/>
        <v>20400</v>
      </c>
      <c r="AN58" s="15">
        <f t="shared" si="26"/>
        <v>21000</v>
      </c>
      <c r="AO58" s="15">
        <f t="shared" si="26"/>
        <v>21600</v>
      </c>
      <c r="AP58" s="15">
        <f t="shared" si="26"/>
        <v>22200</v>
      </c>
      <c r="AQ58" s="15">
        <f t="shared" si="26"/>
        <v>22800</v>
      </c>
      <c r="AR58" s="15">
        <f t="shared" si="26"/>
        <v>23400</v>
      </c>
      <c r="AS58" s="15">
        <f t="shared" si="26"/>
        <v>24000</v>
      </c>
      <c r="AT58" s="15">
        <f t="shared" si="26"/>
        <v>24600</v>
      </c>
      <c r="AU58" s="15">
        <f t="shared" si="26"/>
        <v>25200</v>
      </c>
      <c r="AV58" s="15">
        <f t="shared" si="26"/>
        <v>25800</v>
      </c>
      <c r="AW58" s="15">
        <f t="shared" si="26"/>
        <v>26400</v>
      </c>
      <c r="AX58" s="15">
        <f t="shared" si="26"/>
        <v>27000</v>
      </c>
      <c r="AY58" s="15">
        <f t="shared" si="26"/>
        <v>27600</v>
      </c>
      <c r="AZ58" s="15">
        <f t="shared" si="26"/>
        <v>28200</v>
      </c>
      <c r="BA58" s="15">
        <f t="shared" si="26"/>
        <v>28800</v>
      </c>
      <c r="BB58" s="15">
        <f t="shared" si="26"/>
        <v>29400</v>
      </c>
      <c r="BC58" s="15">
        <f t="shared" si="26"/>
        <v>30000</v>
      </c>
      <c r="BD58" s="15">
        <f t="shared" si="26"/>
        <v>30600</v>
      </c>
      <c r="BE58" s="15">
        <f t="shared" si="26"/>
        <v>31200</v>
      </c>
      <c r="BF58" s="15">
        <f t="shared" si="26"/>
        <v>31800</v>
      </c>
      <c r="BG58" s="15">
        <f t="shared" si="26"/>
        <v>32400</v>
      </c>
      <c r="BH58" s="15">
        <f t="shared" si="26"/>
        <v>33000</v>
      </c>
      <c r="BJ58" s="15">
        <f t="shared" ref="BJ58:BN67" si="27">SUMIFS($D58:$BH58,$D$32:$BH$32,BJ$30)</f>
        <v>16800</v>
      </c>
      <c r="BK58" s="15">
        <f t="shared" si="27"/>
        <v>97200</v>
      </c>
      <c r="BL58" s="15">
        <f t="shared" si="27"/>
        <v>183600</v>
      </c>
      <c r="BM58" s="15">
        <f t="shared" si="27"/>
        <v>270000</v>
      </c>
      <c r="BN58" s="15">
        <f t="shared" si="27"/>
        <v>356400</v>
      </c>
    </row>
    <row r="59" spans="2:66" ht="15" customHeight="1" x14ac:dyDescent="0.45">
      <c r="B59" s="2" t="s">
        <v>44</v>
      </c>
      <c r="D59" s="15">
        <f>D42*(1+$C$27)</f>
        <v>-12</v>
      </c>
      <c r="E59" s="15">
        <f>E42*(1+$C$27)</f>
        <v>-24</v>
      </c>
      <c r="F59" s="15">
        <f t="shared" ref="F59:BH59" si="28">F42*(1+$C$27)</f>
        <v>-36</v>
      </c>
      <c r="G59" s="15">
        <f t="shared" si="28"/>
        <v>-48</v>
      </c>
      <c r="H59" s="15">
        <f t="shared" si="28"/>
        <v>-60</v>
      </c>
      <c r="I59" s="15">
        <f t="shared" si="28"/>
        <v>-72</v>
      </c>
      <c r="J59" s="15">
        <f t="shared" si="28"/>
        <v>-84</v>
      </c>
      <c r="K59" s="15">
        <f t="shared" si="28"/>
        <v>-96</v>
      </c>
      <c r="L59" s="15">
        <f t="shared" si="28"/>
        <v>-108</v>
      </c>
      <c r="M59" s="15">
        <f t="shared" si="28"/>
        <v>-120</v>
      </c>
      <c r="N59" s="15">
        <f t="shared" si="28"/>
        <v>-132</v>
      </c>
      <c r="O59" s="15">
        <f t="shared" si="28"/>
        <v>-144</v>
      </c>
      <c r="P59" s="15">
        <f t="shared" si="28"/>
        <v>-156</v>
      </c>
      <c r="Q59" s="15">
        <f t="shared" si="28"/>
        <v>-168</v>
      </c>
      <c r="R59" s="15">
        <f t="shared" si="28"/>
        <v>-180</v>
      </c>
      <c r="S59" s="15">
        <f t="shared" si="28"/>
        <v>-192</v>
      </c>
      <c r="T59" s="15">
        <f t="shared" si="28"/>
        <v>-204</v>
      </c>
      <c r="U59" s="15">
        <f t="shared" si="28"/>
        <v>-216</v>
      </c>
      <c r="V59" s="15">
        <f t="shared" si="28"/>
        <v>-228</v>
      </c>
      <c r="W59" s="15">
        <f t="shared" si="28"/>
        <v>-240</v>
      </c>
      <c r="X59" s="15">
        <f t="shared" si="28"/>
        <v>-252</v>
      </c>
      <c r="Y59" s="15">
        <f t="shared" si="28"/>
        <v>-264</v>
      </c>
      <c r="Z59" s="15">
        <f t="shared" si="28"/>
        <v>-276</v>
      </c>
      <c r="AA59" s="15">
        <f t="shared" si="28"/>
        <v>-288</v>
      </c>
      <c r="AB59" s="15">
        <f t="shared" si="28"/>
        <v>-300</v>
      </c>
      <c r="AC59" s="15">
        <f t="shared" si="28"/>
        <v>-312</v>
      </c>
      <c r="AD59" s="15">
        <f t="shared" si="28"/>
        <v>-324</v>
      </c>
      <c r="AE59" s="15">
        <f t="shared" si="28"/>
        <v>-336</v>
      </c>
      <c r="AF59" s="15">
        <f t="shared" si="28"/>
        <v>-348</v>
      </c>
      <c r="AG59" s="15">
        <f t="shared" si="28"/>
        <v>-360</v>
      </c>
      <c r="AH59" s="15">
        <f t="shared" si="28"/>
        <v>-372</v>
      </c>
      <c r="AI59" s="15">
        <f t="shared" si="28"/>
        <v>-384</v>
      </c>
      <c r="AJ59" s="15">
        <f t="shared" si="28"/>
        <v>-396</v>
      </c>
      <c r="AK59" s="15">
        <f t="shared" si="28"/>
        <v>-408</v>
      </c>
      <c r="AL59" s="15">
        <f t="shared" si="28"/>
        <v>-420</v>
      </c>
      <c r="AM59" s="15">
        <f t="shared" si="28"/>
        <v>-432</v>
      </c>
      <c r="AN59" s="15">
        <f t="shared" si="28"/>
        <v>-444</v>
      </c>
      <c r="AO59" s="15">
        <f t="shared" si="28"/>
        <v>-456</v>
      </c>
      <c r="AP59" s="15">
        <f t="shared" si="28"/>
        <v>-468</v>
      </c>
      <c r="AQ59" s="15">
        <f t="shared" si="28"/>
        <v>-480</v>
      </c>
      <c r="AR59" s="15">
        <f t="shared" si="28"/>
        <v>-492</v>
      </c>
      <c r="AS59" s="15">
        <f t="shared" si="28"/>
        <v>-504</v>
      </c>
      <c r="AT59" s="15">
        <f t="shared" si="28"/>
        <v>-516</v>
      </c>
      <c r="AU59" s="15">
        <f t="shared" si="28"/>
        <v>-528</v>
      </c>
      <c r="AV59" s="15">
        <f t="shared" si="28"/>
        <v>-540</v>
      </c>
      <c r="AW59" s="15">
        <f t="shared" si="28"/>
        <v>-552</v>
      </c>
      <c r="AX59" s="15">
        <f t="shared" si="28"/>
        <v>-564</v>
      </c>
      <c r="AY59" s="15">
        <f t="shared" si="28"/>
        <v>-576</v>
      </c>
      <c r="AZ59" s="15">
        <f t="shared" si="28"/>
        <v>-588</v>
      </c>
      <c r="BA59" s="15">
        <f t="shared" si="28"/>
        <v>-600</v>
      </c>
      <c r="BB59" s="15">
        <f t="shared" si="28"/>
        <v>-612</v>
      </c>
      <c r="BC59" s="15">
        <f t="shared" si="28"/>
        <v>-624</v>
      </c>
      <c r="BD59" s="15">
        <f t="shared" si="28"/>
        <v>-636</v>
      </c>
      <c r="BE59" s="15">
        <f t="shared" si="28"/>
        <v>-648</v>
      </c>
      <c r="BF59" s="15">
        <f t="shared" si="28"/>
        <v>-660</v>
      </c>
      <c r="BG59" s="15">
        <f t="shared" si="28"/>
        <v>-672</v>
      </c>
      <c r="BH59" s="15">
        <f t="shared" si="28"/>
        <v>-684</v>
      </c>
      <c r="BJ59" s="15">
        <f t="shared" si="27"/>
        <v>-540</v>
      </c>
      <c r="BK59" s="15">
        <f t="shared" si="27"/>
        <v>-2232</v>
      </c>
      <c r="BL59" s="15">
        <f t="shared" si="27"/>
        <v>-3960</v>
      </c>
      <c r="BM59" s="15">
        <f t="shared" si="27"/>
        <v>-5688</v>
      </c>
      <c r="BN59" s="15">
        <f t="shared" si="27"/>
        <v>-7416</v>
      </c>
    </row>
    <row r="60" spans="2:66" ht="15" customHeight="1" x14ac:dyDescent="0.45">
      <c r="B60" s="2" t="s">
        <v>43</v>
      </c>
      <c r="D60" s="15">
        <f>D43*(1+$C$27)</f>
        <v>-360</v>
      </c>
      <c r="E60" s="15">
        <f t="shared" ref="E60:BH60" si="29">E43*(1+$C$27)</f>
        <v>0</v>
      </c>
      <c r="F60" s="15">
        <f t="shared" si="29"/>
        <v>0</v>
      </c>
      <c r="G60" s="15">
        <f t="shared" si="29"/>
        <v>-900</v>
      </c>
      <c r="H60" s="15">
        <f t="shared" si="29"/>
        <v>0</v>
      </c>
      <c r="I60" s="15">
        <f t="shared" si="29"/>
        <v>0</v>
      </c>
      <c r="J60" s="15">
        <f t="shared" si="29"/>
        <v>-1440</v>
      </c>
      <c r="K60" s="15">
        <f t="shared" si="29"/>
        <v>0</v>
      </c>
      <c r="L60" s="15">
        <f t="shared" si="29"/>
        <v>0</v>
      </c>
      <c r="M60" s="15">
        <f t="shared" si="29"/>
        <v>-1980</v>
      </c>
      <c r="N60" s="15">
        <f t="shared" si="29"/>
        <v>0</v>
      </c>
      <c r="O60" s="15">
        <f t="shared" si="29"/>
        <v>0</v>
      </c>
      <c r="P60" s="15">
        <f t="shared" si="29"/>
        <v>-2520</v>
      </c>
      <c r="Q60" s="15">
        <f t="shared" si="29"/>
        <v>0</v>
      </c>
      <c r="R60" s="15">
        <f t="shared" si="29"/>
        <v>0</v>
      </c>
      <c r="S60" s="15">
        <f t="shared" si="29"/>
        <v>-3060</v>
      </c>
      <c r="T60" s="15">
        <f t="shared" si="29"/>
        <v>0</v>
      </c>
      <c r="U60" s="15">
        <f t="shared" si="29"/>
        <v>0</v>
      </c>
      <c r="V60" s="15">
        <f t="shared" si="29"/>
        <v>-3600</v>
      </c>
      <c r="W60" s="15">
        <f t="shared" si="29"/>
        <v>0</v>
      </c>
      <c r="X60" s="15">
        <f t="shared" si="29"/>
        <v>0</v>
      </c>
      <c r="Y60" s="15">
        <f t="shared" si="29"/>
        <v>-4140</v>
      </c>
      <c r="Z60" s="15">
        <f t="shared" si="29"/>
        <v>0</v>
      </c>
      <c r="AA60" s="15">
        <f t="shared" si="29"/>
        <v>0</v>
      </c>
      <c r="AB60" s="15">
        <f t="shared" si="29"/>
        <v>-4680</v>
      </c>
      <c r="AC60" s="15">
        <f t="shared" si="29"/>
        <v>0</v>
      </c>
      <c r="AD60" s="15">
        <f t="shared" si="29"/>
        <v>0</v>
      </c>
      <c r="AE60" s="15">
        <f t="shared" si="29"/>
        <v>-5220</v>
      </c>
      <c r="AF60" s="15">
        <f t="shared" si="29"/>
        <v>0</v>
      </c>
      <c r="AG60" s="15">
        <f t="shared" si="29"/>
        <v>0</v>
      </c>
      <c r="AH60" s="15">
        <f t="shared" si="29"/>
        <v>-5760</v>
      </c>
      <c r="AI60" s="15">
        <f t="shared" si="29"/>
        <v>0</v>
      </c>
      <c r="AJ60" s="15">
        <f t="shared" si="29"/>
        <v>0</v>
      </c>
      <c r="AK60" s="15">
        <f t="shared" si="29"/>
        <v>-6300</v>
      </c>
      <c r="AL60" s="15">
        <f t="shared" si="29"/>
        <v>0</v>
      </c>
      <c r="AM60" s="15">
        <f t="shared" si="29"/>
        <v>0</v>
      </c>
      <c r="AN60" s="15">
        <f t="shared" si="29"/>
        <v>-6840</v>
      </c>
      <c r="AO60" s="15">
        <f t="shared" si="29"/>
        <v>0</v>
      </c>
      <c r="AP60" s="15">
        <f t="shared" si="29"/>
        <v>0</v>
      </c>
      <c r="AQ60" s="15">
        <f t="shared" si="29"/>
        <v>-7380</v>
      </c>
      <c r="AR60" s="15">
        <f t="shared" si="29"/>
        <v>0</v>
      </c>
      <c r="AS60" s="15">
        <f t="shared" si="29"/>
        <v>0</v>
      </c>
      <c r="AT60" s="15">
        <f t="shared" si="29"/>
        <v>-7920</v>
      </c>
      <c r="AU60" s="15">
        <f t="shared" si="29"/>
        <v>0</v>
      </c>
      <c r="AV60" s="15">
        <f t="shared" si="29"/>
        <v>0</v>
      </c>
      <c r="AW60" s="15">
        <f t="shared" si="29"/>
        <v>-8460</v>
      </c>
      <c r="AX60" s="15">
        <f t="shared" si="29"/>
        <v>0</v>
      </c>
      <c r="AY60" s="15">
        <f t="shared" si="29"/>
        <v>0</v>
      </c>
      <c r="AZ60" s="15">
        <f t="shared" si="29"/>
        <v>-9000</v>
      </c>
      <c r="BA60" s="15">
        <f t="shared" si="29"/>
        <v>0</v>
      </c>
      <c r="BB60" s="15">
        <f t="shared" si="29"/>
        <v>0</v>
      </c>
      <c r="BC60" s="15">
        <f t="shared" si="29"/>
        <v>-9540</v>
      </c>
      <c r="BD60" s="15">
        <f t="shared" si="29"/>
        <v>0</v>
      </c>
      <c r="BE60" s="15">
        <f t="shared" si="29"/>
        <v>0</v>
      </c>
      <c r="BF60" s="15">
        <f t="shared" si="29"/>
        <v>-10080</v>
      </c>
      <c r="BG60" s="15">
        <f t="shared" si="29"/>
        <v>0</v>
      </c>
      <c r="BH60" s="15">
        <f t="shared" si="29"/>
        <v>0</v>
      </c>
      <c r="BJ60" s="15">
        <f t="shared" si="27"/>
        <v>-2700</v>
      </c>
      <c r="BK60" s="15">
        <f t="shared" si="27"/>
        <v>-11160</v>
      </c>
      <c r="BL60" s="15">
        <f t="shared" si="27"/>
        <v>-19800</v>
      </c>
      <c r="BM60" s="15">
        <f t="shared" si="27"/>
        <v>-28440</v>
      </c>
      <c r="BN60" s="15">
        <f t="shared" si="27"/>
        <v>-37080</v>
      </c>
    </row>
    <row r="61" spans="2:66" ht="15" customHeight="1" x14ac:dyDescent="0.45">
      <c r="B61" s="2" t="s">
        <v>45</v>
      </c>
      <c r="D61" s="15">
        <f>D48*(1-$C$21)</f>
        <v>-1600</v>
      </c>
      <c r="E61" s="15">
        <f t="shared" ref="E61:BH62" si="30">E48*(1-$C$21)</f>
        <v>-1600</v>
      </c>
      <c r="F61" s="15">
        <f t="shared" si="30"/>
        <v>-1600</v>
      </c>
      <c r="G61" s="15">
        <f t="shared" si="30"/>
        <v>-1600</v>
      </c>
      <c r="H61" s="15">
        <f t="shared" si="30"/>
        <v>-1600</v>
      </c>
      <c r="I61" s="15">
        <f t="shared" si="30"/>
        <v>-1600</v>
      </c>
      <c r="J61" s="15">
        <f t="shared" si="30"/>
        <v>-1600</v>
      </c>
      <c r="K61" s="15">
        <f t="shared" si="30"/>
        <v>-1600</v>
      </c>
      <c r="L61" s="15">
        <f t="shared" si="30"/>
        <v>-1600</v>
      </c>
      <c r="M61" s="15">
        <f t="shared" si="30"/>
        <v>-1680</v>
      </c>
      <c r="N61" s="15">
        <f t="shared" si="30"/>
        <v>-1680</v>
      </c>
      <c r="O61" s="15">
        <f t="shared" si="30"/>
        <v>-1680</v>
      </c>
      <c r="P61" s="15">
        <f t="shared" si="30"/>
        <v>-1680</v>
      </c>
      <c r="Q61" s="15">
        <f t="shared" si="30"/>
        <v>-1680</v>
      </c>
      <c r="R61" s="15">
        <f t="shared" si="30"/>
        <v>-1680</v>
      </c>
      <c r="S61" s="15">
        <f t="shared" si="30"/>
        <v>-1680</v>
      </c>
      <c r="T61" s="15">
        <f t="shared" si="30"/>
        <v>-1680</v>
      </c>
      <c r="U61" s="15">
        <f t="shared" si="30"/>
        <v>-1680</v>
      </c>
      <c r="V61" s="15">
        <f t="shared" si="30"/>
        <v>-1680</v>
      </c>
      <c r="W61" s="15">
        <f t="shared" si="30"/>
        <v>-1680</v>
      </c>
      <c r="X61" s="15">
        <f t="shared" si="30"/>
        <v>-1680</v>
      </c>
      <c r="Y61" s="15">
        <f t="shared" si="30"/>
        <v>-1764</v>
      </c>
      <c r="Z61" s="15">
        <f t="shared" si="30"/>
        <v>-1764</v>
      </c>
      <c r="AA61" s="15">
        <f t="shared" si="30"/>
        <v>-1764</v>
      </c>
      <c r="AB61" s="15">
        <f t="shared" si="30"/>
        <v>-1764</v>
      </c>
      <c r="AC61" s="15">
        <f t="shared" si="30"/>
        <v>-1764</v>
      </c>
      <c r="AD61" s="15">
        <f t="shared" si="30"/>
        <v>-1764</v>
      </c>
      <c r="AE61" s="15">
        <f t="shared" si="30"/>
        <v>-1764</v>
      </c>
      <c r="AF61" s="15">
        <f t="shared" si="30"/>
        <v>-1764</v>
      </c>
      <c r="AG61" s="15">
        <f t="shared" si="30"/>
        <v>-1764</v>
      </c>
      <c r="AH61" s="15">
        <f t="shared" si="30"/>
        <v>-1764</v>
      </c>
      <c r="AI61" s="15">
        <f t="shared" si="30"/>
        <v>-1764</v>
      </c>
      <c r="AJ61" s="15">
        <f t="shared" si="30"/>
        <v>-1764</v>
      </c>
      <c r="AK61" s="15">
        <f t="shared" si="30"/>
        <v>-1852.2000000000005</v>
      </c>
      <c r="AL61" s="15">
        <f t="shared" si="30"/>
        <v>-1852.2000000000005</v>
      </c>
      <c r="AM61" s="15">
        <f t="shared" si="30"/>
        <v>-1852.2000000000005</v>
      </c>
      <c r="AN61" s="15">
        <f t="shared" si="30"/>
        <v>-1852.2000000000005</v>
      </c>
      <c r="AO61" s="15">
        <f t="shared" si="30"/>
        <v>-1852.2000000000005</v>
      </c>
      <c r="AP61" s="15">
        <f t="shared" si="30"/>
        <v>-1852.2000000000005</v>
      </c>
      <c r="AQ61" s="15">
        <f t="shared" si="30"/>
        <v>-1852.2000000000005</v>
      </c>
      <c r="AR61" s="15">
        <f t="shared" si="30"/>
        <v>-1852.2000000000005</v>
      </c>
      <c r="AS61" s="15">
        <f t="shared" si="30"/>
        <v>-1852.2000000000005</v>
      </c>
      <c r="AT61" s="15">
        <f t="shared" si="30"/>
        <v>-1852.2000000000005</v>
      </c>
      <c r="AU61" s="15">
        <f t="shared" si="30"/>
        <v>-1852.2000000000005</v>
      </c>
      <c r="AV61" s="15">
        <f t="shared" si="30"/>
        <v>-1852.2000000000005</v>
      </c>
      <c r="AW61" s="15">
        <f t="shared" si="30"/>
        <v>-1944.8100000000004</v>
      </c>
      <c r="AX61" s="15">
        <f t="shared" si="30"/>
        <v>-1944.8100000000004</v>
      </c>
      <c r="AY61" s="15">
        <f t="shared" si="30"/>
        <v>-1944.8100000000004</v>
      </c>
      <c r="AZ61" s="15">
        <f t="shared" si="30"/>
        <v>-1944.8100000000004</v>
      </c>
      <c r="BA61" s="15">
        <f t="shared" si="30"/>
        <v>-1944.8100000000004</v>
      </c>
      <c r="BB61" s="15">
        <f t="shared" si="30"/>
        <v>-1944.8100000000004</v>
      </c>
      <c r="BC61" s="15">
        <f t="shared" si="30"/>
        <v>-1944.8100000000004</v>
      </c>
      <c r="BD61" s="15">
        <f t="shared" si="30"/>
        <v>-1944.8100000000004</v>
      </c>
      <c r="BE61" s="15">
        <f t="shared" si="30"/>
        <v>-1944.8100000000004</v>
      </c>
      <c r="BF61" s="15">
        <f t="shared" si="30"/>
        <v>-1944.8100000000004</v>
      </c>
      <c r="BG61" s="15">
        <f t="shared" si="30"/>
        <v>-1944.8100000000004</v>
      </c>
      <c r="BH61" s="15">
        <f t="shared" si="30"/>
        <v>-1944.8100000000004</v>
      </c>
      <c r="BJ61" s="15">
        <f t="shared" si="27"/>
        <v>-14400</v>
      </c>
      <c r="BK61" s="15">
        <f t="shared" si="27"/>
        <v>-20160</v>
      </c>
      <c r="BL61" s="15">
        <f t="shared" si="27"/>
        <v>-21168</v>
      </c>
      <c r="BM61" s="15">
        <f t="shared" si="27"/>
        <v>-22226.400000000005</v>
      </c>
      <c r="BN61" s="15">
        <f t="shared" si="27"/>
        <v>-23337.720000000012</v>
      </c>
    </row>
    <row r="62" spans="2:66" ht="15" customHeight="1" x14ac:dyDescent="0.45">
      <c r="B62" s="2" t="s">
        <v>46</v>
      </c>
      <c r="D62" s="15">
        <f>D49*(1-$C$21)</f>
        <v>-1360</v>
      </c>
      <c r="E62" s="15">
        <f t="shared" si="30"/>
        <v>-1360</v>
      </c>
      <c r="F62" s="15">
        <f t="shared" si="30"/>
        <v>-1360</v>
      </c>
      <c r="G62" s="15">
        <f t="shared" si="30"/>
        <v>-1360</v>
      </c>
      <c r="H62" s="15">
        <f t="shared" si="30"/>
        <v>-1360</v>
      </c>
      <c r="I62" s="15">
        <f t="shared" si="30"/>
        <v>-1360</v>
      </c>
      <c r="J62" s="15">
        <f t="shared" si="30"/>
        <v>-1360</v>
      </c>
      <c r="K62" s="15">
        <f t="shared" si="30"/>
        <v>-1360</v>
      </c>
      <c r="L62" s="15">
        <f t="shared" si="30"/>
        <v>-1360</v>
      </c>
      <c r="M62" s="15">
        <f t="shared" si="30"/>
        <v>-1428</v>
      </c>
      <c r="N62" s="15">
        <f t="shared" si="30"/>
        <v>-1428</v>
      </c>
      <c r="O62" s="15">
        <f t="shared" si="30"/>
        <v>-1428</v>
      </c>
      <c r="P62" s="15">
        <f t="shared" si="30"/>
        <v>-1428</v>
      </c>
      <c r="Q62" s="15">
        <f t="shared" si="30"/>
        <v>-1428</v>
      </c>
      <c r="R62" s="15">
        <f t="shared" si="30"/>
        <v>-1428</v>
      </c>
      <c r="S62" s="15">
        <f t="shared" si="30"/>
        <v>-1428</v>
      </c>
      <c r="T62" s="15">
        <f t="shared" si="30"/>
        <v>-1428</v>
      </c>
      <c r="U62" s="15">
        <f t="shared" si="30"/>
        <v>-1428</v>
      </c>
      <c r="V62" s="15">
        <f t="shared" si="30"/>
        <v>-1428</v>
      </c>
      <c r="W62" s="15">
        <f t="shared" si="30"/>
        <v>-1428</v>
      </c>
      <c r="X62" s="15">
        <f t="shared" si="30"/>
        <v>-1428</v>
      </c>
      <c r="Y62" s="15">
        <f t="shared" si="30"/>
        <v>-1499.4</v>
      </c>
      <c r="Z62" s="15">
        <f t="shared" si="30"/>
        <v>-1499.4</v>
      </c>
      <c r="AA62" s="15">
        <f t="shared" si="30"/>
        <v>-1499.4</v>
      </c>
      <c r="AB62" s="15">
        <f t="shared" si="30"/>
        <v>-1499.4</v>
      </c>
      <c r="AC62" s="15">
        <f t="shared" si="30"/>
        <v>-1499.4</v>
      </c>
      <c r="AD62" s="15">
        <f t="shared" si="30"/>
        <v>-1499.4</v>
      </c>
      <c r="AE62" s="15">
        <f t="shared" si="30"/>
        <v>-1499.4</v>
      </c>
      <c r="AF62" s="15">
        <f t="shared" si="30"/>
        <v>-1499.4</v>
      </c>
      <c r="AG62" s="15">
        <f t="shared" si="30"/>
        <v>-1499.4</v>
      </c>
      <c r="AH62" s="15">
        <f t="shared" si="30"/>
        <v>-1499.4</v>
      </c>
      <c r="AI62" s="15">
        <f t="shared" si="30"/>
        <v>-1499.4</v>
      </c>
      <c r="AJ62" s="15">
        <f t="shared" si="30"/>
        <v>-1499.4</v>
      </c>
      <c r="AK62" s="15">
        <f t="shared" si="30"/>
        <v>-1574.3700000000003</v>
      </c>
      <c r="AL62" s="15">
        <f t="shared" si="30"/>
        <v>-1574.3700000000003</v>
      </c>
      <c r="AM62" s="15">
        <f t="shared" si="30"/>
        <v>-1574.3700000000003</v>
      </c>
      <c r="AN62" s="15">
        <f t="shared" si="30"/>
        <v>-1574.3700000000003</v>
      </c>
      <c r="AO62" s="15">
        <f t="shared" si="30"/>
        <v>-1574.3700000000003</v>
      </c>
      <c r="AP62" s="15">
        <f t="shared" si="30"/>
        <v>-1574.3700000000003</v>
      </c>
      <c r="AQ62" s="15">
        <f t="shared" si="30"/>
        <v>-1574.3700000000003</v>
      </c>
      <c r="AR62" s="15">
        <f t="shared" si="30"/>
        <v>-1574.3700000000003</v>
      </c>
      <c r="AS62" s="15">
        <f t="shared" si="30"/>
        <v>-1574.3700000000003</v>
      </c>
      <c r="AT62" s="15">
        <f t="shared" si="30"/>
        <v>-1574.3700000000003</v>
      </c>
      <c r="AU62" s="15">
        <f t="shared" si="30"/>
        <v>-1574.3700000000003</v>
      </c>
      <c r="AV62" s="15">
        <f t="shared" si="30"/>
        <v>-1574.3700000000003</v>
      </c>
      <c r="AW62" s="15">
        <f t="shared" si="30"/>
        <v>-1653.0885000000003</v>
      </c>
      <c r="AX62" s="15">
        <f t="shared" si="30"/>
        <v>-1653.0885000000003</v>
      </c>
      <c r="AY62" s="15">
        <f t="shared" si="30"/>
        <v>-1653.0885000000003</v>
      </c>
      <c r="AZ62" s="15">
        <f t="shared" si="30"/>
        <v>-1653.0885000000003</v>
      </c>
      <c r="BA62" s="15">
        <f t="shared" si="30"/>
        <v>-1653.0885000000003</v>
      </c>
      <c r="BB62" s="15">
        <f t="shared" si="30"/>
        <v>-1653.0885000000003</v>
      </c>
      <c r="BC62" s="15">
        <f t="shared" si="30"/>
        <v>-1653.0885000000003</v>
      </c>
      <c r="BD62" s="15">
        <f t="shared" si="30"/>
        <v>-1653.0885000000003</v>
      </c>
      <c r="BE62" s="15">
        <f t="shared" si="30"/>
        <v>-1653.0885000000003</v>
      </c>
      <c r="BF62" s="15">
        <f t="shared" si="30"/>
        <v>-1653.0885000000003</v>
      </c>
      <c r="BG62" s="15">
        <f t="shared" si="30"/>
        <v>-1653.0885000000003</v>
      </c>
      <c r="BH62" s="15">
        <f t="shared" si="30"/>
        <v>-1653.0885000000003</v>
      </c>
      <c r="BJ62" s="15">
        <f t="shared" si="27"/>
        <v>-12240</v>
      </c>
      <c r="BK62" s="15">
        <f t="shared" si="27"/>
        <v>-17136</v>
      </c>
      <c r="BL62" s="15">
        <f t="shared" si="27"/>
        <v>-17992.8</v>
      </c>
      <c r="BM62" s="15">
        <f t="shared" si="27"/>
        <v>-18892.440000000006</v>
      </c>
      <c r="BN62" s="15">
        <f t="shared" si="27"/>
        <v>-19837.062000000005</v>
      </c>
    </row>
    <row r="63" spans="2:66" ht="15" customHeight="1" x14ac:dyDescent="0.45">
      <c r="B63" s="2" t="s">
        <v>38</v>
      </c>
      <c r="D63" s="23">
        <v>0</v>
      </c>
      <c r="E63" s="15">
        <f>D50</f>
        <v>-1665</v>
      </c>
      <c r="F63" s="15">
        <f t="shared" ref="F63:BH63" si="31">E50</f>
        <v>-1665</v>
      </c>
      <c r="G63" s="15">
        <f t="shared" si="31"/>
        <v>-1665</v>
      </c>
      <c r="H63" s="15">
        <f t="shared" si="31"/>
        <v>-1665</v>
      </c>
      <c r="I63" s="15">
        <f t="shared" si="31"/>
        <v>-1665</v>
      </c>
      <c r="J63" s="15">
        <f t="shared" si="31"/>
        <v>-1665</v>
      </c>
      <c r="K63" s="15">
        <f t="shared" si="31"/>
        <v>-1665</v>
      </c>
      <c r="L63" s="15">
        <f t="shared" si="31"/>
        <v>-1665</v>
      </c>
      <c r="M63" s="15">
        <f t="shared" si="31"/>
        <v>-1665</v>
      </c>
      <c r="N63" s="15">
        <f t="shared" si="31"/>
        <v>-1748.25</v>
      </c>
      <c r="O63" s="15">
        <f t="shared" si="31"/>
        <v>-1748.25</v>
      </c>
      <c r="P63" s="15">
        <f t="shared" si="31"/>
        <v>-1748.25</v>
      </c>
      <c r="Q63" s="15">
        <f t="shared" si="31"/>
        <v>-1748.25</v>
      </c>
      <c r="R63" s="15">
        <f t="shared" si="31"/>
        <v>-1748.25</v>
      </c>
      <c r="S63" s="15">
        <f t="shared" si="31"/>
        <v>-1748.25</v>
      </c>
      <c r="T63" s="15">
        <f t="shared" si="31"/>
        <v>-1748.25</v>
      </c>
      <c r="U63" s="15">
        <f t="shared" si="31"/>
        <v>-1748.25</v>
      </c>
      <c r="V63" s="15">
        <f t="shared" si="31"/>
        <v>-1748.25</v>
      </c>
      <c r="W63" s="15">
        <f t="shared" si="31"/>
        <v>-1748.25</v>
      </c>
      <c r="X63" s="15">
        <f t="shared" si="31"/>
        <v>-1748.25</v>
      </c>
      <c r="Y63" s="15">
        <f t="shared" si="31"/>
        <v>-1748.25</v>
      </c>
      <c r="Z63" s="15">
        <f t="shared" si="31"/>
        <v>-1835.6625000000001</v>
      </c>
      <c r="AA63" s="15">
        <f t="shared" si="31"/>
        <v>-1835.6625000000001</v>
      </c>
      <c r="AB63" s="15">
        <f t="shared" si="31"/>
        <v>-1835.6625000000001</v>
      </c>
      <c r="AC63" s="15">
        <f t="shared" si="31"/>
        <v>-1835.6625000000001</v>
      </c>
      <c r="AD63" s="15">
        <f t="shared" si="31"/>
        <v>-1835.6625000000001</v>
      </c>
      <c r="AE63" s="15">
        <f t="shared" si="31"/>
        <v>-1835.6625000000001</v>
      </c>
      <c r="AF63" s="15">
        <f t="shared" si="31"/>
        <v>-1835.6625000000001</v>
      </c>
      <c r="AG63" s="15">
        <f t="shared" si="31"/>
        <v>-1835.6625000000001</v>
      </c>
      <c r="AH63" s="15">
        <f t="shared" si="31"/>
        <v>-1835.6625000000001</v>
      </c>
      <c r="AI63" s="15">
        <f t="shared" si="31"/>
        <v>-1835.6625000000001</v>
      </c>
      <c r="AJ63" s="15">
        <f t="shared" si="31"/>
        <v>-1835.6625000000001</v>
      </c>
      <c r="AK63" s="15">
        <f t="shared" si="31"/>
        <v>-1835.6625000000001</v>
      </c>
      <c r="AL63" s="15">
        <f t="shared" si="31"/>
        <v>-1927.4456250000003</v>
      </c>
      <c r="AM63" s="15">
        <f t="shared" si="31"/>
        <v>-1927.4456250000003</v>
      </c>
      <c r="AN63" s="15">
        <f t="shared" si="31"/>
        <v>-1927.4456250000003</v>
      </c>
      <c r="AO63" s="15">
        <f t="shared" si="31"/>
        <v>-1927.4456250000003</v>
      </c>
      <c r="AP63" s="15">
        <f t="shared" si="31"/>
        <v>-1927.4456250000003</v>
      </c>
      <c r="AQ63" s="15">
        <f t="shared" si="31"/>
        <v>-1927.4456250000003</v>
      </c>
      <c r="AR63" s="15">
        <f t="shared" si="31"/>
        <v>-1927.4456250000003</v>
      </c>
      <c r="AS63" s="15">
        <f t="shared" si="31"/>
        <v>-1927.4456250000003</v>
      </c>
      <c r="AT63" s="15">
        <f t="shared" si="31"/>
        <v>-1927.4456250000003</v>
      </c>
      <c r="AU63" s="15">
        <f t="shared" si="31"/>
        <v>-1927.4456250000003</v>
      </c>
      <c r="AV63" s="15">
        <f t="shared" si="31"/>
        <v>-1927.4456250000003</v>
      </c>
      <c r="AW63" s="15">
        <f t="shared" si="31"/>
        <v>-1927.4456250000003</v>
      </c>
      <c r="AX63" s="15">
        <f t="shared" si="31"/>
        <v>-2023.8179062500001</v>
      </c>
      <c r="AY63" s="15">
        <f t="shared" si="31"/>
        <v>-2023.8179062500001</v>
      </c>
      <c r="AZ63" s="15">
        <f t="shared" si="31"/>
        <v>-2023.8179062500001</v>
      </c>
      <c r="BA63" s="15">
        <f t="shared" si="31"/>
        <v>-2023.8179062500001</v>
      </c>
      <c r="BB63" s="15">
        <f t="shared" si="31"/>
        <v>-2023.8179062500001</v>
      </c>
      <c r="BC63" s="15">
        <f t="shared" si="31"/>
        <v>-2023.8179062500001</v>
      </c>
      <c r="BD63" s="15">
        <f t="shared" si="31"/>
        <v>-2023.8179062500001</v>
      </c>
      <c r="BE63" s="15">
        <f t="shared" si="31"/>
        <v>-2023.8179062500001</v>
      </c>
      <c r="BF63" s="15">
        <f t="shared" si="31"/>
        <v>-2023.8179062500001</v>
      </c>
      <c r="BG63" s="15">
        <f t="shared" si="31"/>
        <v>-2023.8179062500001</v>
      </c>
      <c r="BH63" s="15">
        <f t="shared" si="31"/>
        <v>-2023.8179062500001</v>
      </c>
      <c r="BJ63" s="15">
        <f t="shared" si="27"/>
        <v>-13320</v>
      </c>
      <c r="BK63" s="15">
        <f t="shared" si="27"/>
        <v>-20895.75</v>
      </c>
      <c r="BL63" s="15">
        <f t="shared" si="27"/>
        <v>-21940.537499999999</v>
      </c>
      <c r="BM63" s="15">
        <f t="shared" si="27"/>
        <v>-23037.564375000002</v>
      </c>
      <c r="BN63" s="15">
        <f t="shared" si="27"/>
        <v>-24189.442593749998</v>
      </c>
    </row>
    <row r="64" spans="2:66" ht="15" customHeight="1" x14ac:dyDescent="0.45">
      <c r="B64" s="2" t="s">
        <v>47</v>
      </c>
      <c r="D64" s="23">
        <v>0</v>
      </c>
      <c r="E64" s="15">
        <f>SUM(D48:D49)*$C$21</f>
        <v>-740</v>
      </c>
      <c r="F64" s="15">
        <f t="shared" ref="F64:BH64" si="32">SUM(E48:E49)*$C$21</f>
        <v>-740</v>
      </c>
      <c r="G64" s="15">
        <f t="shared" si="32"/>
        <v>-740</v>
      </c>
      <c r="H64" s="15">
        <f t="shared" si="32"/>
        <v>-740</v>
      </c>
      <c r="I64" s="15">
        <f t="shared" si="32"/>
        <v>-740</v>
      </c>
      <c r="J64" s="15">
        <f t="shared" si="32"/>
        <v>-740</v>
      </c>
      <c r="K64" s="15">
        <f t="shared" si="32"/>
        <v>-740</v>
      </c>
      <c r="L64" s="15">
        <f t="shared" si="32"/>
        <v>-740</v>
      </c>
      <c r="M64" s="15">
        <f t="shared" si="32"/>
        <v>-740</v>
      </c>
      <c r="N64" s="15">
        <f t="shared" si="32"/>
        <v>-777</v>
      </c>
      <c r="O64" s="15">
        <f t="shared" si="32"/>
        <v>-777</v>
      </c>
      <c r="P64" s="15">
        <f t="shared" si="32"/>
        <v>-777</v>
      </c>
      <c r="Q64" s="15">
        <f t="shared" si="32"/>
        <v>-777</v>
      </c>
      <c r="R64" s="15">
        <f t="shared" si="32"/>
        <v>-777</v>
      </c>
      <c r="S64" s="15">
        <f t="shared" si="32"/>
        <v>-777</v>
      </c>
      <c r="T64" s="15">
        <f t="shared" si="32"/>
        <v>-777</v>
      </c>
      <c r="U64" s="15">
        <f t="shared" si="32"/>
        <v>-777</v>
      </c>
      <c r="V64" s="15">
        <f t="shared" si="32"/>
        <v>-777</v>
      </c>
      <c r="W64" s="15">
        <f t="shared" si="32"/>
        <v>-777</v>
      </c>
      <c r="X64" s="15">
        <f t="shared" si="32"/>
        <v>-777</v>
      </c>
      <c r="Y64" s="15">
        <f t="shared" si="32"/>
        <v>-777</v>
      </c>
      <c r="Z64" s="15">
        <f t="shared" si="32"/>
        <v>-815.85</v>
      </c>
      <c r="AA64" s="15">
        <f t="shared" si="32"/>
        <v>-815.85</v>
      </c>
      <c r="AB64" s="15">
        <f t="shared" si="32"/>
        <v>-815.85</v>
      </c>
      <c r="AC64" s="15">
        <f t="shared" si="32"/>
        <v>-815.85</v>
      </c>
      <c r="AD64" s="15">
        <f t="shared" si="32"/>
        <v>-815.85</v>
      </c>
      <c r="AE64" s="15">
        <f t="shared" si="32"/>
        <v>-815.85</v>
      </c>
      <c r="AF64" s="15">
        <f t="shared" si="32"/>
        <v>-815.85</v>
      </c>
      <c r="AG64" s="15">
        <f t="shared" si="32"/>
        <v>-815.85</v>
      </c>
      <c r="AH64" s="15">
        <f t="shared" si="32"/>
        <v>-815.85</v>
      </c>
      <c r="AI64" s="15">
        <f t="shared" si="32"/>
        <v>-815.85</v>
      </c>
      <c r="AJ64" s="15">
        <f t="shared" si="32"/>
        <v>-815.85</v>
      </c>
      <c r="AK64" s="15">
        <f t="shared" si="32"/>
        <v>-815.85</v>
      </c>
      <c r="AL64" s="15">
        <f t="shared" si="32"/>
        <v>-856.64250000000015</v>
      </c>
      <c r="AM64" s="15">
        <f t="shared" si="32"/>
        <v>-856.64250000000015</v>
      </c>
      <c r="AN64" s="15">
        <f t="shared" si="32"/>
        <v>-856.64250000000015</v>
      </c>
      <c r="AO64" s="15">
        <f t="shared" si="32"/>
        <v>-856.64250000000015</v>
      </c>
      <c r="AP64" s="15">
        <f t="shared" si="32"/>
        <v>-856.64250000000015</v>
      </c>
      <c r="AQ64" s="15">
        <f t="shared" si="32"/>
        <v>-856.64250000000015</v>
      </c>
      <c r="AR64" s="15">
        <f t="shared" si="32"/>
        <v>-856.64250000000015</v>
      </c>
      <c r="AS64" s="15">
        <f t="shared" si="32"/>
        <v>-856.64250000000015</v>
      </c>
      <c r="AT64" s="15">
        <f t="shared" si="32"/>
        <v>-856.64250000000015</v>
      </c>
      <c r="AU64" s="15">
        <f t="shared" si="32"/>
        <v>-856.64250000000015</v>
      </c>
      <c r="AV64" s="15">
        <f t="shared" si="32"/>
        <v>-856.64250000000015</v>
      </c>
      <c r="AW64" s="15">
        <f t="shared" si="32"/>
        <v>-856.64250000000015</v>
      </c>
      <c r="AX64" s="15">
        <f t="shared" si="32"/>
        <v>-899.47462500000006</v>
      </c>
      <c r="AY64" s="15">
        <f t="shared" si="32"/>
        <v>-899.47462500000006</v>
      </c>
      <c r="AZ64" s="15">
        <f t="shared" si="32"/>
        <v>-899.47462500000006</v>
      </c>
      <c r="BA64" s="15">
        <f t="shared" si="32"/>
        <v>-899.47462500000006</v>
      </c>
      <c r="BB64" s="15">
        <f t="shared" si="32"/>
        <v>-899.47462500000006</v>
      </c>
      <c r="BC64" s="15">
        <f t="shared" si="32"/>
        <v>-899.47462500000006</v>
      </c>
      <c r="BD64" s="15">
        <f t="shared" si="32"/>
        <v>-899.47462500000006</v>
      </c>
      <c r="BE64" s="15">
        <f t="shared" si="32"/>
        <v>-899.47462500000006</v>
      </c>
      <c r="BF64" s="15">
        <f t="shared" si="32"/>
        <v>-899.47462500000006</v>
      </c>
      <c r="BG64" s="15">
        <f t="shared" si="32"/>
        <v>-899.47462500000006</v>
      </c>
      <c r="BH64" s="15">
        <f t="shared" si="32"/>
        <v>-899.47462500000006</v>
      </c>
      <c r="BJ64" s="15">
        <f t="shared" si="27"/>
        <v>-5920</v>
      </c>
      <c r="BK64" s="15">
        <f t="shared" si="27"/>
        <v>-9287</v>
      </c>
      <c r="BL64" s="15">
        <f t="shared" si="27"/>
        <v>-9751.3500000000022</v>
      </c>
      <c r="BM64" s="15">
        <f t="shared" si="27"/>
        <v>-10238.9175</v>
      </c>
      <c r="BN64" s="15">
        <f t="shared" si="27"/>
        <v>-10750.863375000001</v>
      </c>
    </row>
    <row r="65" spans="2:66" ht="15" customHeight="1" x14ac:dyDescent="0.45">
      <c r="B65" s="2" t="s">
        <v>39</v>
      </c>
      <c r="D65" s="15">
        <f>D51</f>
        <v>-800</v>
      </c>
      <c r="E65" s="15">
        <f t="shared" ref="E65:BH65" si="33">E51</f>
        <v>-800</v>
      </c>
      <c r="F65" s="15">
        <f t="shared" si="33"/>
        <v>-800</v>
      </c>
      <c r="G65" s="15">
        <f t="shared" si="33"/>
        <v>-800</v>
      </c>
      <c r="H65" s="15">
        <f t="shared" si="33"/>
        <v>-800</v>
      </c>
      <c r="I65" s="15">
        <f t="shared" si="33"/>
        <v>-800</v>
      </c>
      <c r="J65" s="15">
        <f t="shared" si="33"/>
        <v>-800</v>
      </c>
      <c r="K65" s="15">
        <f t="shared" si="33"/>
        <v>-800</v>
      </c>
      <c r="L65" s="15">
        <f t="shared" si="33"/>
        <v>-800</v>
      </c>
      <c r="M65" s="15">
        <f t="shared" si="33"/>
        <v>-840</v>
      </c>
      <c r="N65" s="15">
        <f t="shared" si="33"/>
        <v>-840</v>
      </c>
      <c r="O65" s="15">
        <f t="shared" si="33"/>
        <v>-840</v>
      </c>
      <c r="P65" s="15">
        <f t="shared" si="33"/>
        <v>-840</v>
      </c>
      <c r="Q65" s="15">
        <f t="shared" si="33"/>
        <v>-840</v>
      </c>
      <c r="R65" s="15">
        <f t="shared" si="33"/>
        <v>-840</v>
      </c>
      <c r="S65" s="15">
        <f t="shared" si="33"/>
        <v>-840</v>
      </c>
      <c r="T65" s="15">
        <f t="shared" si="33"/>
        <v>-840</v>
      </c>
      <c r="U65" s="15">
        <f t="shared" si="33"/>
        <v>-840</v>
      </c>
      <c r="V65" s="15">
        <f t="shared" si="33"/>
        <v>-840</v>
      </c>
      <c r="W65" s="15">
        <f t="shared" si="33"/>
        <v>-840</v>
      </c>
      <c r="X65" s="15">
        <f t="shared" si="33"/>
        <v>-840</v>
      </c>
      <c r="Y65" s="15">
        <f t="shared" si="33"/>
        <v>-882</v>
      </c>
      <c r="Z65" s="15">
        <f t="shared" si="33"/>
        <v>-882</v>
      </c>
      <c r="AA65" s="15">
        <f t="shared" si="33"/>
        <v>-882</v>
      </c>
      <c r="AB65" s="15">
        <f t="shared" si="33"/>
        <v>-882</v>
      </c>
      <c r="AC65" s="15">
        <f t="shared" si="33"/>
        <v>-882</v>
      </c>
      <c r="AD65" s="15">
        <f t="shared" si="33"/>
        <v>-882</v>
      </c>
      <c r="AE65" s="15">
        <f t="shared" si="33"/>
        <v>-882</v>
      </c>
      <c r="AF65" s="15">
        <f t="shared" si="33"/>
        <v>-882</v>
      </c>
      <c r="AG65" s="15">
        <f t="shared" si="33"/>
        <v>-882</v>
      </c>
      <c r="AH65" s="15">
        <f t="shared" si="33"/>
        <v>-882</v>
      </c>
      <c r="AI65" s="15">
        <f t="shared" si="33"/>
        <v>-882</v>
      </c>
      <c r="AJ65" s="15">
        <f t="shared" si="33"/>
        <v>-882</v>
      </c>
      <c r="AK65" s="15">
        <f t="shared" si="33"/>
        <v>-926.10000000000014</v>
      </c>
      <c r="AL65" s="15">
        <f t="shared" si="33"/>
        <v>-926.10000000000014</v>
      </c>
      <c r="AM65" s="15">
        <f t="shared" si="33"/>
        <v>-926.10000000000014</v>
      </c>
      <c r="AN65" s="15">
        <f t="shared" si="33"/>
        <v>-926.10000000000014</v>
      </c>
      <c r="AO65" s="15">
        <f t="shared" si="33"/>
        <v>-926.10000000000014</v>
      </c>
      <c r="AP65" s="15">
        <f t="shared" si="33"/>
        <v>-926.10000000000014</v>
      </c>
      <c r="AQ65" s="15">
        <f t="shared" si="33"/>
        <v>-926.10000000000014</v>
      </c>
      <c r="AR65" s="15">
        <f t="shared" si="33"/>
        <v>-926.10000000000014</v>
      </c>
      <c r="AS65" s="15">
        <f t="shared" si="33"/>
        <v>-926.10000000000014</v>
      </c>
      <c r="AT65" s="15">
        <f t="shared" si="33"/>
        <v>-926.10000000000014</v>
      </c>
      <c r="AU65" s="15">
        <f t="shared" si="33"/>
        <v>-926.10000000000014</v>
      </c>
      <c r="AV65" s="15">
        <f t="shared" si="33"/>
        <v>-926.10000000000014</v>
      </c>
      <c r="AW65" s="15">
        <f t="shared" si="33"/>
        <v>-972.4050000000002</v>
      </c>
      <c r="AX65" s="15">
        <f t="shared" si="33"/>
        <v>-972.4050000000002</v>
      </c>
      <c r="AY65" s="15">
        <f t="shared" si="33"/>
        <v>-972.4050000000002</v>
      </c>
      <c r="AZ65" s="15">
        <f t="shared" si="33"/>
        <v>-972.4050000000002</v>
      </c>
      <c r="BA65" s="15">
        <f t="shared" si="33"/>
        <v>-972.4050000000002</v>
      </c>
      <c r="BB65" s="15">
        <f t="shared" si="33"/>
        <v>-972.4050000000002</v>
      </c>
      <c r="BC65" s="15">
        <f t="shared" si="33"/>
        <v>-972.4050000000002</v>
      </c>
      <c r="BD65" s="15">
        <f t="shared" si="33"/>
        <v>-972.4050000000002</v>
      </c>
      <c r="BE65" s="15">
        <f t="shared" si="33"/>
        <v>-972.4050000000002</v>
      </c>
      <c r="BF65" s="15">
        <f t="shared" si="33"/>
        <v>-972.4050000000002</v>
      </c>
      <c r="BG65" s="15">
        <f t="shared" si="33"/>
        <v>-972.4050000000002</v>
      </c>
      <c r="BH65" s="15">
        <f t="shared" si="33"/>
        <v>-972.4050000000002</v>
      </c>
      <c r="BJ65" s="15">
        <f t="shared" si="27"/>
        <v>-7200</v>
      </c>
      <c r="BK65" s="15">
        <f t="shared" si="27"/>
        <v>-10080</v>
      </c>
      <c r="BL65" s="15">
        <f t="shared" si="27"/>
        <v>-10584</v>
      </c>
      <c r="BM65" s="15">
        <f t="shared" si="27"/>
        <v>-11113.200000000003</v>
      </c>
      <c r="BN65" s="15">
        <f t="shared" si="27"/>
        <v>-11668.860000000006</v>
      </c>
    </row>
    <row r="66" spans="2:66" ht="15" customHeight="1" x14ac:dyDescent="0.45">
      <c r="B66" s="2" t="s">
        <v>40</v>
      </c>
      <c r="D66" s="15">
        <f>D52*(1+$C$27)</f>
        <v>-240</v>
      </c>
      <c r="E66" s="15">
        <f t="shared" ref="E66:BH66" si="34">E52*(1+$C$27)</f>
        <v>-240</v>
      </c>
      <c r="F66" s="15">
        <f t="shared" si="34"/>
        <v>-240</v>
      </c>
      <c r="G66" s="15">
        <f t="shared" si="34"/>
        <v>-240</v>
      </c>
      <c r="H66" s="15">
        <f t="shared" si="34"/>
        <v>-240</v>
      </c>
      <c r="I66" s="15">
        <f t="shared" si="34"/>
        <v>-240</v>
      </c>
      <c r="J66" s="15">
        <f t="shared" si="34"/>
        <v>-240</v>
      </c>
      <c r="K66" s="15">
        <f t="shared" si="34"/>
        <v>-240</v>
      </c>
      <c r="L66" s="15">
        <f t="shared" si="34"/>
        <v>-240</v>
      </c>
      <c r="M66" s="15">
        <f t="shared" si="34"/>
        <v>-252</v>
      </c>
      <c r="N66" s="15">
        <f t="shared" si="34"/>
        <v>-252</v>
      </c>
      <c r="O66" s="15">
        <f t="shared" si="34"/>
        <v>-252</v>
      </c>
      <c r="P66" s="15">
        <f t="shared" si="34"/>
        <v>-252</v>
      </c>
      <c r="Q66" s="15">
        <f t="shared" si="34"/>
        <v>-252</v>
      </c>
      <c r="R66" s="15">
        <f t="shared" si="34"/>
        <v>-252</v>
      </c>
      <c r="S66" s="15">
        <f t="shared" si="34"/>
        <v>-252</v>
      </c>
      <c r="T66" s="15">
        <f t="shared" si="34"/>
        <v>-252</v>
      </c>
      <c r="U66" s="15">
        <f t="shared" si="34"/>
        <v>-252</v>
      </c>
      <c r="V66" s="15">
        <f t="shared" si="34"/>
        <v>-252</v>
      </c>
      <c r="W66" s="15">
        <f t="shared" si="34"/>
        <v>-252</v>
      </c>
      <c r="X66" s="15">
        <f t="shared" si="34"/>
        <v>-252</v>
      </c>
      <c r="Y66" s="15">
        <f t="shared" si="34"/>
        <v>-264.59999999999997</v>
      </c>
      <c r="Z66" s="15">
        <f t="shared" si="34"/>
        <v>-264.59999999999997</v>
      </c>
      <c r="AA66" s="15">
        <f t="shared" si="34"/>
        <v>-264.59999999999997</v>
      </c>
      <c r="AB66" s="15">
        <f t="shared" si="34"/>
        <v>-264.59999999999997</v>
      </c>
      <c r="AC66" s="15">
        <f t="shared" si="34"/>
        <v>-264.59999999999997</v>
      </c>
      <c r="AD66" s="15">
        <f t="shared" si="34"/>
        <v>-264.59999999999997</v>
      </c>
      <c r="AE66" s="15">
        <f t="shared" si="34"/>
        <v>-264.59999999999997</v>
      </c>
      <c r="AF66" s="15">
        <f t="shared" si="34"/>
        <v>-264.59999999999997</v>
      </c>
      <c r="AG66" s="15">
        <f t="shared" si="34"/>
        <v>-264.59999999999997</v>
      </c>
      <c r="AH66" s="15">
        <f t="shared" si="34"/>
        <v>-264.59999999999997</v>
      </c>
      <c r="AI66" s="15">
        <f t="shared" si="34"/>
        <v>-264.59999999999997</v>
      </c>
      <c r="AJ66" s="15">
        <f t="shared" si="34"/>
        <v>-264.59999999999997</v>
      </c>
      <c r="AK66" s="15">
        <f t="shared" si="34"/>
        <v>-277.83000000000004</v>
      </c>
      <c r="AL66" s="15">
        <f t="shared" si="34"/>
        <v>-277.83000000000004</v>
      </c>
      <c r="AM66" s="15">
        <f t="shared" si="34"/>
        <v>-277.83000000000004</v>
      </c>
      <c r="AN66" s="15">
        <f t="shared" si="34"/>
        <v>-277.83000000000004</v>
      </c>
      <c r="AO66" s="15">
        <f t="shared" si="34"/>
        <v>-277.83000000000004</v>
      </c>
      <c r="AP66" s="15">
        <f t="shared" si="34"/>
        <v>-277.83000000000004</v>
      </c>
      <c r="AQ66" s="15">
        <f t="shared" si="34"/>
        <v>-277.83000000000004</v>
      </c>
      <c r="AR66" s="15">
        <f t="shared" si="34"/>
        <v>-277.83000000000004</v>
      </c>
      <c r="AS66" s="15">
        <f t="shared" si="34"/>
        <v>-277.83000000000004</v>
      </c>
      <c r="AT66" s="15">
        <f t="shared" si="34"/>
        <v>-277.83000000000004</v>
      </c>
      <c r="AU66" s="15">
        <f t="shared" si="34"/>
        <v>-277.83000000000004</v>
      </c>
      <c r="AV66" s="15">
        <f t="shared" si="34"/>
        <v>-277.83000000000004</v>
      </c>
      <c r="AW66" s="15">
        <f t="shared" si="34"/>
        <v>-291.72150000000005</v>
      </c>
      <c r="AX66" s="15">
        <f t="shared" si="34"/>
        <v>-291.72150000000005</v>
      </c>
      <c r="AY66" s="15">
        <f t="shared" si="34"/>
        <v>-291.72150000000005</v>
      </c>
      <c r="AZ66" s="15">
        <f t="shared" si="34"/>
        <v>-291.72150000000005</v>
      </c>
      <c r="BA66" s="15">
        <f t="shared" si="34"/>
        <v>-291.72150000000005</v>
      </c>
      <c r="BB66" s="15">
        <f t="shared" si="34"/>
        <v>-291.72150000000005</v>
      </c>
      <c r="BC66" s="15">
        <f t="shared" si="34"/>
        <v>-291.72150000000005</v>
      </c>
      <c r="BD66" s="15">
        <f t="shared" si="34"/>
        <v>-291.72150000000005</v>
      </c>
      <c r="BE66" s="15">
        <f t="shared" si="34"/>
        <v>-291.72150000000005</v>
      </c>
      <c r="BF66" s="15">
        <f t="shared" si="34"/>
        <v>-291.72150000000005</v>
      </c>
      <c r="BG66" s="15">
        <f t="shared" si="34"/>
        <v>-291.72150000000005</v>
      </c>
      <c r="BH66" s="15">
        <f t="shared" si="34"/>
        <v>-291.72150000000005</v>
      </c>
      <c r="BJ66" s="15">
        <f t="shared" si="27"/>
        <v>-2160</v>
      </c>
      <c r="BK66" s="15">
        <f t="shared" si="27"/>
        <v>-3024</v>
      </c>
      <c r="BL66" s="15">
        <f t="shared" si="27"/>
        <v>-3175.1999999999994</v>
      </c>
      <c r="BM66" s="15">
        <f t="shared" si="27"/>
        <v>-3333.9599999999996</v>
      </c>
      <c r="BN66" s="15">
        <f t="shared" si="27"/>
        <v>-3500.6580000000008</v>
      </c>
    </row>
    <row r="67" spans="2:66" ht="15" customHeight="1" x14ac:dyDescent="0.45">
      <c r="B67" s="2" t="s">
        <v>70</v>
      </c>
      <c r="D67" s="23">
        <v>0</v>
      </c>
      <c r="E67" s="15">
        <f>D88</f>
        <v>2</v>
      </c>
      <c r="F67" s="15">
        <f t="shared" ref="F67:BH67" si="35">E88</f>
        <v>-156</v>
      </c>
      <c r="G67" s="15">
        <f t="shared" si="35"/>
        <v>-254</v>
      </c>
      <c r="H67" s="15">
        <f t="shared" si="35"/>
        <v>-202</v>
      </c>
      <c r="I67" s="15">
        <f t="shared" si="35"/>
        <v>-450</v>
      </c>
      <c r="J67" s="15">
        <f t="shared" si="35"/>
        <v>-548</v>
      </c>
      <c r="K67" s="15">
        <f t="shared" si="35"/>
        <v>-406</v>
      </c>
      <c r="L67" s="15">
        <f t="shared" si="35"/>
        <v>-744</v>
      </c>
      <c r="M67" s="15">
        <f t="shared" si="35"/>
        <v>-842</v>
      </c>
      <c r="N67" s="15">
        <f t="shared" si="35"/>
        <v>-608</v>
      </c>
      <c r="O67" s="15">
        <f t="shared" si="35"/>
        <v>-1036</v>
      </c>
      <c r="P67" s="15">
        <f t="shared" si="35"/>
        <v>-1134</v>
      </c>
      <c r="Q67" s="15">
        <f t="shared" si="35"/>
        <v>-812</v>
      </c>
      <c r="R67" s="15">
        <f t="shared" si="35"/>
        <v>-1330</v>
      </c>
      <c r="S67" s="15">
        <f t="shared" si="35"/>
        <v>-1428</v>
      </c>
      <c r="T67" s="15">
        <f t="shared" si="35"/>
        <v>-1016</v>
      </c>
      <c r="U67" s="15">
        <f t="shared" si="35"/>
        <v>-1624</v>
      </c>
      <c r="V67" s="15">
        <f t="shared" si="35"/>
        <v>-1722</v>
      </c>
      <c r="W67" s="15">
        <f t="shared" si="35"/>
        <v>-1220</v>
      </c>
      <c r="X67" s="15">
        <f t="shared" si="35"/>
        <v>-1918</v>
      </c>
      <c r="Y67" s="15">
        <f t="shared" si="35"/>
        <v>-2016</v>
      </c>
      <c r="Z67" s="15">
        <f t="shared" si="35"/>
        <v>-1421.9</v>
      </c>
      <c r="AA67" s="15">
        <f t="shared" si="35"/>
        <v>-2209.9</v>
      </c>
      <c r="AB67" s="15">
        <f t="shared" si="35"/>
        <v>-2307.9</v>
      </c>
      <c r="AC67" s="15">
        <f t="shared" si="35"/>
        <v>-1625.9</v>
      </c>
      <c r="AD67" s="15">
        <f t="shared" si="35"/>
        <v>-2503.9</v>
      </c>
      <c r="AE67" s="15">
        <f t="shared" si="35"/>
        <v>-2601.9</v>
      </c>
      <c r="AF67" s="15">
        <f t="shared" si="35"/>
        <v>-1829.9</v>
      </c>
      <c r="AG67" s="15">
        <f t="shared" si="35"/>
        <v>-2797.9</v>
      </c>
      <c r="AH67" s="15">
        <f t="shared" si="35"/>
        <v>-2895.9</v>
      </c>
      <c r="AI67" s="15">
        <f t="shared" si="35"/>
        <v>-2033.9</v>
      </c>
      <c r="AJ67" s="15">
        <f t="shared" si="35"/>
        <v>-3091.9</v>
      </c>
      <c r="AK67" s="15">
        <f t="shared" si="35"/>
        <v>-3189.9</v>
      </c>
      <c r="AL67" s="15">
        <f t="shared" si="35"/>
        <v>-2235.6950000000002</v>
      </c>
      <c r="AM67" s="15">
        <f t="shared" si="35"/>
        <v>-3383.6949999999993</v>
      </c>
      <c r="AN67" s="15">
        <f t="shared" si="35"/>
        <v>-3481.6950000000002</v>
      </c>
      <c r="AO67" s="15">
        <f t="shared" si="35"/>
        <v>-2439.6950000000002</v>
      </c>
      <c r="AP67" s="15">
        <f t="shared" si="35"/>
        <v>-3677.6949999999993</v>
      </c>
      <c r="AQ67" s="15">
        <f t="shared" si="35"/>
        <v>-3775.6950000000002</v>
      </c>
      <c r="AR67" s="15">
        <f t="shared" si="35"/>
        <v>-2643.6950000000002</v>
      </c>
      <c r="AS67" s="15">
        <f t="shared" si="35"/>
        <v>-3971.6949999999993</v>
      </c>
      <c r="AT67" s="15">
        <f t="shared" si="35"/>
        <v>-4069.6950000000002</v>
      </c>
      <c r="AU67" s="15">
        <f t="shared" si="35"/>
        <v>-2847.6950000000002</v>
      </c>
      <c r="AV67" s="15">
        <f t="shared" si="35"/>
        <v>-4265.6949999999997</v>
      </c>
      <c r="AW67" s="15">
        <f t="shared" si="35"/>
        <v>-4363.6949999999997</v>
      </c>
      <c r="AX67" s="15">
        <f t="shared" si="35"/>
        <v>-3049.3797500000001</v>
      </c>
      <c r="AY67" s="15">
        <f t="shared" si="35"/>
        <v>-4557.3797500000001</v>
      </c>
      <c r="AZ67" s="15">
        <f t="shared" si="35"/>
        <v>-4655.3797500000001</v>
      </c>
      <c r="BA67" s="15">
        <f t="shared" si="35"/>
        <v>-3253.3797500000001</v>
      </c>
      <c r="BB67" s="15">
        <f t="shared" si="35"/>
        <v>-4851.3797500000001</v>
      </c>
      <c r="BC67" s="15">
        <f t="shared" si="35"/>
        <v>-4949.3797500000001</v>
      </c>
      <c r="BD67" s="15">
        <f t="shared" si="35"/>
        <v>-3457.3797500000001</v>
      </c>
      <c r="BE67" s="15">
        <f t="shared" si="35"/>
        <v>-5145.3797500000001</v>
      </c>
      <c r="BF67" s="15">
        <f t="shared" si="35"/>
        <v>-5243.3797500000001</v>
      </c>
      <c r="BG67" s="15">
        <f t="shared" si="35"/>
        <v>-3661.3797500000001</v>
      </c>
      <c r="BH67" s="15">
        <f t="shared" si="35"/>
        <v>-5439.3797500000001</v>
      </c>
      <c r="BJ67" s="15">
        <f t="shared" si="27"/>
        <v>-2758</v>
      </c>
      <c r="BK67" s="15">
        <f t="shared" si="27"/>
        <v>-14690</v>
      </c>
      <c r="BL67" s="15">
        <f t="shared" si="27"/>
        <v>-27336.900000000005</v>
      </c>
      <c r="BM67" s="15">
        <f t="shared" si="27"/>
        <v>-39982.544999999998</v>
      </c>
      <c r="BN67" s="15">
        <f t="shared" si="27"/>
        <v>-52626.87225</v>
      </c>
    </row>
    <row r="69" spans="2:66" ht="15" customHeight="1" x14ac:dyDescent="0.45">
      <c r="B69" s="4" t="s">
        <v>48</v>
      </c>
      <c r="C69" s="4"/>
      <c r="D69" s="19">
        <f>SUM(D58:D68)</f>
        <v>-4372</v>
      </c>
      <c r="E69" s="19">
        <f t="shared" ref="E69:BH69" si="36">SUM(E58:E68)</f>
        <v>-6427</v>
      </c>
      <c r="F69" s="19">
        <f t="shared" si="36"/>
        <v>-5997</v>
      </c>
      <c r="G69" s="19">
        <f t="shared" si="36"/>
        <v>-6407</v>
      </c>
      <c r="H69" s="19">
        <f t="shared" si="36"/>
        <v>-4867</v>
      </c>
      <c r="I69" s="19">
        <f t="shared" si="36"/>
        <v>-4527</v>
      </c>
      <c r="J69" s="19">
        <f t="shared" si="36"/>
        <v>-5477</v>
      </c>
      <c r="K69" s="19">
        <f t="shared" si="36"/>
        <v>-3307</v>
      </c>
      <c r="L69" s="19">
        <f t="shared" si="36"/>
        <v>-3057</v>
      </c>
      <c r="M69" s="19">
        <f t="shared" si="36"/>
        <v>-4747</v>
      </c>
      <c r="N69" s="19">
        <f t="shared" si="36"/>
        <v>-2065.25</v>
      </c>
      <c r="O69" s="19">
        <f t="shared" si="36"/>
        <v>-1905.25</v>
      </c>
      <c r="P69" s="19">
        <f t="shared" si="36"/>
        <v>-3935.25</v>
      </c>
      <c r="Q69" s="19">
        <f t="shared" si="36"/>
        <v>-505.25</v>
      </c>
      <c r="R69" s="19">
        <f t="shared" si="36"/>
        <v>-435.25</v>
      </c>
      <c r="S69" s="19">
        <f t="shared" si="36"/>
        <v>-3005.25</v>
      </c>
      <c r="T69" s="19">
        <f t="shared" si="36"/>
        <v>1054.75</v>
      </c>
      <c r="U69" s="19">
        <f t="shared" si="36"/>
        <v>1034.75</v>
      </c>
      <c r="V69" s="19">
        <f t="shared" si="36"/>
        <v>-2075.25</v>
      </c>
      <c r="W69" s="19">
        <f t="shared" si="36"/>
        <v>2614.75</v>
      </c>
      <c r="X69" s="19">
        <f t="shared" si="36"/>
        <v>2504.75</v>
      </c>
      <c r="Y69" s="19">
        <f t="shared" si="36"/>
        <v>-1355.2499999999995</v>
      </c>
      <c r="Z69" s="19">
        <f t="shared" si="36"/>
        <v>3840.5874999999992</v>
      </c>
      <c r="AA69" s="19">
        <f t="shared" si="36"/>
        <v>3640.5874999999992</v>
      </c>
      <c r="AB69" s="19">
        <f t="shared" si="36"/>
        <v>-549.41249999999991</v>
      </c>
      <c r="AC69" s="19">
        <f t="shared" si="36"/>
        <v>5400.5874999999996</v>
      </c>
      <c r="AD69" s="19">
        <f t="shared" si="36"/>
        <v>5110.5874999999996</v>
      </c>
      <c r="AE69" s="19">
        <f t="shared" si="36"/>
        <v>380.58749999999964</v>
      </c>
      <c r="AF69" s="19">
        <f t="shared" si="36"/>
        <v>6960.5874999999996</v>
      </c>
      <c r="AG69" s="19">
        <f t="shared" si="36"/>
        <v>6580.5874999999996</v>
      </c>
      <c r="AH69" s="19">
        <f t="shared" si="36"/>
        <v>1310.5874999999992</v>
      </c>
      <c r="AI69" s="19">
        <f t="shared" si="36"/>
        <v>8520.5874999999996</v>
      </c>
      <c r="AJ69" s="19">
        <f t="shared" si="36"/>
        <v>8050.5874999999996</v>
      </c>
      <c r="AK69" s="19">
        <f t="shared" si="36"/>
        <v>2020.0874999999974</v>
      </c>
      <c r="AL69" s="19">
        <f t="shared" si="36"/>
        <v>9729.7168749999983</v>
      </c>
      <c r="AM69" s="19">
        <f t="shared" si="36"/>
        <v>9169.7168750000001</v>
      </c>
      <c r="AN69" s="19">
        <f t="shared" si="36"/>
        <v>2819.7168749999978</v>
      </c>
      <c r="AO69" s="19">
        <f t="shared" si="36"/>
        <v>11289.716875</v>
      </c>
      <c r="AP69" s="19">
        <f t="shared" si="36"/>
        <v>10639.716875</v>
      </c>
      <c r="AQ69" s="19">
        <f t="shared" si="36"/>
        <v>3749.7168749999978</v>
      </c>
      <c r="AR69" s="19">
        <f t="shared" si="36"/>
        <v>12849.716874999998</v>
      </c>
      <c r="AS69" s="19">
        <f t="shared" si="36"/>
        <v>12109.716874999998</v>
      </c>
      <c r="AT69" s="19">
        <f t="shared" si="36"/>
        <v>4679.7168749999983</v>
      </c>
      <c r="AU69" s="19">
        <f t="shared" si="36"/>
        <v>14409.716874999998</v>
      </c>
      <c r="AV69" s="19">
        <f t="shared" si="36"/>
        <v>13579.716874999998</v>
      </c>
      <c r="AW69" s="19">
        <f t="shared" si="36"/>
        <v>5378.1918749999986</v>
      </c>
      <c r="AX69" s="19">
        <f t="shared" si="36"/>
        <v>15601.302718750001</v>
      </c>
      <c r="AY69" s="19">
        <f t="shared" si="36"/>
        <v>14681.302718750001</v>
      </c>
      <c r="AZ69" s="19">
        <f t="shared" si="36"/>
        <v>6171.3027187499974</v>
      </c>
      <c r="BA69" s="19">
        <f t="shared" si="36"/>
        <v>17161.302718750001</v>
      </c>
      <c r="BB69" s="19">
        <f t="shared" si="36"/>
        <v>16151.302718750001</v>
      </c>
      <c r="BC69" s="19">
        <f t="shared" si="36"/>
        <v>7101.3027187499974</v>
      </c>
      <c r="BD69" s="19">
        <f t="shared" si="36"/>
        <v>18721.302718750001</v>
      </c>
      <c r="BE69" s="19">
        <f t="shared" si="36"/>
        <v>17621.302718750001</v>
      </c>
      <c r="BF69" s="19">
        <f t="shared" si="36"/>
        <v>8031.3027187499956</v>
      </c>
      <c r="BG69" s="19">
        <f t="shared" si="36"/>
        <v>20281.302718750001</v>
      </c>
      <c r="BH69" s="19">
        <f t="shared" si="36"/>
        <v>19091.302718750001</v>
      </c>
      <c r="BJ69" s="19">
        <f t="shared" ref="BJ69:BN69" si="37">SUM(BJ58:BJ68)</f>
        <v>-44438</v>
      </c>
      <c r="BK69" s="19">
        <f t="shared" si="37"/>
        <v>-11464.75</v>
      </c>
      <c r="BL69" s="19">
        <f t="shared" si="37"/>
        <v>47891.212499999994</v>
      </c>
      <c r="BM69" s="19">
        <f t="shared" si="37"/>
        <v>107046.973125</v>
      </c>
      <c r="BN69" s="19">
        <f t="shared" si="37"/>
        <v>165992.52178125002</v>
      </c>
    </row>
    <row r="71" spans="2:66" ht="15" customHeight="1" x14ac:dyDescent="0.45">
      <c r="B71" s="2" t="s">
        <v>67</v>
      </c>
      <c r="D71" s="23">
        <f>-$C$24</f>
        <v>-1600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0</v>
      </c>
      <c r="O71" s="15">
        <v>0</v>
      </c>
      <c r="P71" s="15">
        <v>0</v>
      </c>
      <c r="Q71" s="15">
        <v>0</v>
      </c>
      <c r="R71" s="15">
        <v>0</v>
      </c>
      <c r="S71" s="15">
        <v>0</v>
      </c>
      <c r="T71" s="15">
        <v>0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0</v>
      </c>
      <c r="AK71" s="15">
        <v>0</v>
      </c>
      <c r="AL71" s="15">
        <v>0</v>
      </c>
      <c r="AM71" s="15">
        <v>0</v>
      </c>
      <c r="AN71" s="15">
        <v>0</v>
      </c>
      <c r="AO71" s="15">
        <v>0</v>
      </c>
      <c r="AP71" s="15">
        <v>0</v>
      </c>
      <c r="AQ71" s="15">
        <v>0</v>
      </c>
      <c r="AR71" s="15">
        <v>0</v>
      </c>
      <c r="AS71" s="15">
        <v>0</v>
      </c>
      <c r="AT71" s="15">
        <v>0</v>
      </c>
      <c r="AU71" s="15">
        <v>0</v>
      </c>
      <c r="AV71" s="15">
        <v>0</v>
      </c>
      <c r="AW71" s="15">
        <v>0</v>
      </c>
      <c r="AX71" s="15">
        <v>0</v>
      </c>
      <c r="AY71" s="15">
        <v>0</v>
      </c>
      <c r="AZ71" s="15">
        <v>0</v>
      </c>
      <c r="BA71" s="15">
        <v>0</v>
      </c>
      <c r="BB71" s="15">
        <v>0</v>
      </c>
      <c r="BC71" s="15">
        <v>0</v>
      </c>
      <c r="BD71" s="15">
        <v>0</v>
      </c>
      <c r="BE71" s="15">
        <v>0</v>
      </c>
      <c r="BF71" s="15">
        <v>0</v>
      </c>
      <c r="BG71" s="15">
        <v>0</v>
      </c>
      <c r="BH71" s="15">
        <v>0</v>
      </c>
      <c r="BJ71" s="15">
        <f>SUMIFS($D71:$BH71,$D$32:$BH$32,BJ$30)</f>
        <v>-1600</v>
      </c>
      <c r="BK71" s="15">
        <f t="shared" ref="BK71:BN71" si="38">SUMIFS($D71:$BH71,$D$32:$BH$32,BK$30)</f>
        <v>0</v>
      </c>
      <c r="BL71" s="15">
        <f t="shared" si="38"/>
        <v>0</v>
      </c>
      <c r="BM71" s="15">
        <f t="shared" si="38"/>
        <v>0</v>
      </c>
      <c r="BN71" s="15">
        <f t="shared" si="38"/>
        <v>0</v>
      </c>
    </row>
    <row r="73" spans="2:66" ht="15" customHeight="1" x14ac:dyDescent="0.45">
      <c r="B73" s="4" t="s">
        <v>68</v>
      </c>
      <c r="C73" s="4"/>
      <c r="D73" s="19">
        <f>SUM(D71:D72)</f>
        <v>-1600</v>
      </c>
      <c r="E73" s="19">
        <f t="shared" ref="E73:BH73" si="39">SUM(E71:E72)</f>
        <v>0</v>
      </c>
      <c r="F73" s="19">
        <f t="shared" si="39"/>
        <v>0</v>
      </c>
      <c r="G73" s="19">
        <f t="shared" si="39"/>
        <v>0</v>
      </c>
      <c r="H73" s="19">
        <f t="shared" si="39"/>
        <v>0</v>
      </c>
      <c r="I73" s="19">
        <f t="shared" si="39"/>
        <v>0</v>
      </c>
      <c r="J73" s="19">
        <f t="shared" si="39"/>
        <v>0</v>
      </c>
      <c r="K73" s="19">
        <f t="shared" si="39"/>
        <v>0</v>
      </c>
      <c r="L73" s="19">
        <f t="shared" si="39"/>
        <v>0</v>
      </c>
      <c r="M73" s="19">
        <f t="shared" si="39"/>
        <v>0</v>
      </c>
      <c r="N73" s="19">
        <f t="shared" si="39"/>
        <v>0</v>
      </c>
      <c r="O73" s="19">
        <f t="shared" si="39"/>
        <v>0</v>
      </c>
      <c r="P73" s="19">
        <f t="shared" si="39"/>
        <v>0</v>
      </c>
      <c r="Q73" s="19">
        <f t="shared" si="39"/>
        <v>0</v>
      </c>
      <c r="R73" s="19">
        <f t="shared" si="39"/>
        <v>0</v>
      </c>
      <c r="S73" s="19">
        <f t="shared" si="39"/>
        <v>0</v>
      </c>
      <c r="T73" s="19">
        <f t="shared" si="39"/>
        <v>0</v>
      </c>
      <c r="U73" s="19">
        <f t="shared" si="39"/>
        <v>0</v>
      </c>
      <c r="V73" s="19">
        <f t="shared" si="39"/>
        <v>0</v>
      </c>
      <c r="W73" s="19">
        <f t="shared" si="39"/>
        <v>0</v>
      </c>
      <c r="X73" s="19">
        <f t="shared" si="39"/>
        <v>0</v>
      </c>
      <c r="Y73" s="19">
        <f t="shared" si="39"/>
        <v>0</v>
      </c>
      <c r="Z73" s="19">
        <f t="shared" si="39"/>
        <v>0</v>
      </c>
      <c r="AA73" s="19">
        <f t="shared" si="39"/>
        <v>0</v>
      </c>
      <c r="AB73" s="19">
        <f t="shared" si="39"/>
        <v>0</v>
      </c>
      <c r="AC73" s="19">
        <f t="shared" si="39"/>
        <v>0</v>
      </c>
      <c r="AD73" s="19">
        <f t="shared" si="39"/>
        <v>0</v>
      </c>
      <c r="AE73" s="19">
        <f t="shared" si="39"/>
        <v>0</v>
      </c>
      <c r="AF73" s="19">
        <f t="shared" si="39"/>
        <v>0</v>
      </c>
      <c r="AG73" s="19">
        <f t="shared" si="39"/>
        <v>0</v>
      </c>
      <c r="AH73" s="19">
        <f t="shared" si="39"/>
        <v>0</v>
      </c>
      <c r="AI73" s="19">
        <f t="shared" si="39"/>
        <v>0</v>
      </c>
      <c r="AJ73" s="19">
        <f t="shared" si="39"/>
        <v>0</v>
      </c>
      <c r="AK73" s="19">
        <f t="shared" si="39"/>
        <v>0</v>
      </c>
      <c r="AL73" s="19">
        <f t="shared" si="39"/>
        <v>0</v>
      </c>
      <c r="AM73" s="19">
        <f t="shared" si="39"/>
        <v>0</v>
      </c>
      <c r="AN73" s="19">
        <f t="shared" si="39"/>
        <v>0</v>
      </c>
      <c r="AO73" s="19">
        <f t="shared" si="39"/>
        <v>0</v>
      </c>
      <c r="AP73" s="19">
        <f t="shared" si="39"/>
        <v>0</v>
      </c>
      <c r="AQ73" s="19">
        <f t="shared" si="39"/>
        <v>0</v>
      </c>
      <c r="AR73" s="19">
        <f t="shared" si="39"/>
        <v>0</v>
      </c>
      <c r="AS73" s="19">
        <f t="shared" si="39"/>
        <v>0</v>
      </c>
      <c r="AT73" s="19">
        <f t="shared" si="39"/>
        <v>0</v>
      </c>
      <c r="AU73" s="19">
        <f t="shared" si="39"/>
        <v>0</v>
      </c>
      <c r="AV73" s="19">
        <f t="shared" si="39"/>
        <v>0</v>
      </c>
      <c r="AW73" s="19">
        <f t="shared" si="39"/>
        <v>0</v>
      </c>
      <c r="AX73" s="19">
        <f t="shared" si="39"/>
        <v>0</v>
      </c>
      <c r="AY73" s="19">
        <f t="shared" si="39"/>
        <v>0</v>
      </c>
      <c r="AZ73" s="19">
        <f t="shared" si="39"/>
        <v>0</v>
      </c>
      <c r="BA73" s="19">
        <f t="shared" si="39"/>
        <v>0</v>
      </c>
      <c r="BB73" s="19">
        <f t="shared" si="39"/>
        <v>0</v>
      </c>
      <c r="BC73" s="19">
        <f t="shared" si="39"/>
        <v>0</v>
      </c>
      <c r="BD73" s="19">
        <f t="shared" si="39"/>
        <v>0</v>
      </c>
      <c r="BE73" s="19">
        <f t="shared" si="39"/>
        <v>0</v>
      </c>
      <c r="BF73" s="19">
        <f t="shared" si="39"/>
        <v>0</v>
      </c>
      <c r="BG73" s="19">
        <f t="shared" si="39"/>
        <v>0</v>
      </c>
      <c r="BH73" s="19">
        <f t="shared" si="39"/>
        <v>0</v>
      </c>
      <c r="BJ73" s="19">
        <f t="shared" ref="BJ73:BN73" si="40">SUM(BJ71:BJ72)</f>
        <v>-1600</v>
      </c>
      <c r="BK73" s="19">
        <f t="shared" si="40"/>
        <v>0</v>
      </c>
      <c r="BL73" s="19">
        <f t="shared" si="40"/>
        <v>0</v>
      </c>
      <c r="BM73" s="19">
        <f t="shared" si="40"/>
        <v>0</v>
      </c>
      <c r="BN73" s="19">
        <f t="shared" si="40"/>
        <v>0</v>
      </c>
    </row>
    <row r="75" spans="2:66" ht="15" customHeight="1" x14ac:dyDescent="0.45">
      <c r="B75" s="20" t="s">
        <v>49</v>
      </c>
      <c r="C75" s="20"/>
      <c r="D75" s="21">
        <f>D69+D73</f>
        <v>-5972</v>
      </c>
      <c r="E75" s="21">
        <f t="shared" ref="E75:BH75" si="41">E69+E73</f>
        <v>-6427</v>
      </c>
      <c r="F75" s="21">
        <f t="shared" si="41"/>
        <v>-5997</v>
      </c>
      <c r="G75" s="21">
        <f t="shared" si="41"/>
        <v>-6407</v>
      </c>
      <c r="H75" s="21">
        <f t="shared" si="41"/>
        <v>-4867</v>
      </c>
      <c r="I75" s="21">
        <f t="shared" si="41"/>
        <v>-4527</v>
      </c>
      <c r="J75" s="21">
        <f t="shared" si="41"/>
        <v>-5477</v>
      </c>
      <c r="K75" s="21">
        <f t="shared" si="41"/>
        <v>-3307</v>
      </c>
      <c r="L75" s="21">
        <f t="shared" si="41"/>
        <v>-3057</v>
      </c>
      <c r="M75" s="21">
        <f t="shared" si="41"/>
        <v>-4747</v>
      </c>
      <c r="N75" s="21">
        <f t="shared" si="41"/>
        <v>-2065.25</v>
      </c>
      <c r="O75" s="21">
        <f t="shared" si="41"/>
        <v>-1905.25</v>
      </c>
      <c r="P75" s="21">
        <f t="shared" si="41"/>
        <v>-3935.25</v>
      </c>
      <c r="Q75" s="21">
        <f t="shared" si="41"/>
        <v>-505.25</v>
      </c>
      <c r="R75" s="21">
        <f t="shared" si="41"/>
        <v>-435.25</v>
      </c>
      <c r="S75" s="21">
        <f t="shared" si="41"/>
        <v>-3005.25</v>
      </c>
      <c r="T75" s="21">
        <f t="shared" si="41"/>
        <v>1054.75</v>
      </c>
      <c r="U75" s="21">
        <f t="shared" si="41"/>
        <v>1034.75</v>
      </c>
      <c r="V75" s="21">
        <f t="shared" si="41"/>
        <v>-2075.25</v>
      </c>
      <c r="W75" s="21">
        <f t="shared" si="41"/>
        <v>2614.75</v>
      </c>
      <c r="X75" s="21">
        <f t="shared" si="41"/>
        <v>2504.75</v>
      </c>
      <c r="Y75" s="21">
        <f t="shared" si="41"/>
        <v>-1355.2499999999995</v>
      </c>
      <c r="Z75" s="21">
        <f t="shared" si="41"/>
        <v>3840.5874999999992</v>
      </c>
      <c r="AA75" s="21">
        <f t="shared" si="41"/>
        <v>3640.5874999999992</v>
      </c>
      <c r="AB75" s="21">
        <f t="shared" si="41"/>
        <v>-549.41249999999991</v>
      </c>
      <c r="AC75" s="21">
        <f t="shared" si="41"/>
        <v>5400.5874999999996</v>
      </c>
      <c r="AD75" s="21">
        <f t="shared" si="41"/>
        <v>5110.5874999999996</v>
      </c>
      <c r="AE75" s="21">
        <f t="shared" si="41"/>
        <v>380.58749999999964</v>
      </c>
      <c r="AF75" s="21">
        <f t="shared" si="41"/>
        <v>6960.5874999999996</v>
      </c>
      <c r="AG75" s="21">
        <f t="shared" si="41"/>
        <v>6580.5874999999996</v>
      </c>
      <c r="AH75" s="21">
        <f t="shared" si="41"/>
        <v>1310.5874999999992</v>
      </c>
      <c r="AI75" s="21">
        <f t="shared" si="41"/>
        <v>8520.5874999999996</v>
      </c>
      <c r="AJ75" s="21">
        <f t="shared" si="41"/>
        <v>8050.5874999999996</v>
      </c>
      <c r="AK75" s="21">
        <f t="shared" si="41"/>
        <v>2020.0874999999974</v>
      </c>
      <c r="AL75" s="21">
        <f t="shared" si="41"/>
        <v>9729.7168749999983</v>
      </c>
      <c r="AM75" s="21">
        <f t="shared" si="41"/>
        <v>9169.7168750000001</v>
      </c>
      <c r="AN75" s="21">
        <f t="shared" si="41"/>
        <v>2819.7168749999978</v>
      </c>
      <c r="AO75" s="21">
        <f t="shared" si="41"/>
        <v>11289.716875</v>
      </c>
      <c r="AP75" s="21">
        <f t="shared" si="41"/>
        <v>10639.716875</v>
      </c>
      <c r="AQ75" s="21">
        <f t="shared" si="41"/>
        <v>3749.7168749999978</v>
      </c>
      <c r="AR75" s="21">
        <f t="shared" si="41"/>
        <v>12849.716874999998</v>
      </c>
      <c r="AS75" s="21">
        <f t="shared" si="41"/>
        <v>12109.716874999998</v>
      </c>
      <c r="AT75" s="21">
        <f t="shared" si="41"/>
        <v>4679.7168749999983</v>
      </c>
      <c r="AU75" s="21">
        <f t="shared" si="41"/>
        <v>14409.716874999998</v>
      </c>
      <c r="AV75" s="21">
        <f t="shared" si="41"/>
        <v>13579.716874999998</v>
      </c>
      <c r="AW75" s="21">
        <f t="shared" si="41"/>
        <v>5378.1918749999986</v>
      </c>
      <c r="AX75" s="21">
        <f t="shared" si="41"/>
        <v>15601.302718750001</v>
      </c>
      <c r="AY75" s="21">
        <f t="shared" si="41"/>
        <v>14681.302718750001</v>
      </c>
      <c r="AZ75" s="21">
        <f t="shared" si="41"/>
        <v>6171.3027187499974</v>
      </c>
      <c r="BA75" s="21">
        <f t="shared" si="41"/>
        <v>17161.302718750001</v>
      </c>
      <c r="BB75" s="21">
        <f t="shared" si="41"/>
        <v>16151.302718750001</v>
      </c>
      <c r="BC75" s="21">
        <f t="shared" si="41"/>
        <v>7101.3027187499974</v>
      </c>
      <c r="BD75" s="21">
        <f t="shared" si="41"/>
        <v>18721.302718750001</v>
      </c>
      <c r="BE75" s="21">
        <f t="shared" si="41"/>
        <v>17621.302718750001</v>
      </c>
      <c r="BF75" s="21">
        <f t="shared" si="41"/>
        <v>8031.3027187499956</v>
      </c>
      <c r="BG75" s="21">
        <f t="shared" si="41"/>
        <v>20281.302718750001</v>
      </c>
      <c r="BH75" s="21">
        <f t="shared" si="41"/>
        <v>19091.302718750001</v>
      </c>
      <c r="BJ75" s="21">
        <f t="shared" ref="BJ75:BN75" si="42">BJ69+BJ73</f>
        <v>-46038</v>
      </c>
      <c r="BK75" s="21">
        <f t="shared" si="42"/>
        <v>-11464.75</v>
      </c>
      <c r="BL75" s="21">
        <f t="shared" si="42"/>
        <v>47891.212499999994</v>
      </c>
      <c r="BM75" s="21">
        <f t="shared" si="42"/>
        <v>107046.973125</v>
      </c>
      <c r="BN75" s="21">
        <f t="shared" si="42"/>
        <v>165992.52178125002</v>
      </c>
    </row>
    <row r="76" spans="2:66" ht="15" customHeight="1" x14ac:dyDescent="0.45">
      <c r="B76" s="20" t="s">
        <v>50</v>
      </c>
      <c r="C76" s="20"/>
      <c r="D76" s="21">
        <f>C76+D75</f>
        <v>-5972</v>
      </c>
      <c r="E76" s="21">
        <f t="shared" ref="E76:BH76" si="43">D76+E75</f>
        <v>-12399</v>
      </c>
      <c r="F76" s="21">
        <f t="shared" si="43"/>
        <v>-18396</v>
      </c>
      <c r="G76" s="21">
        <f t="shared" si="43"/>
        <v>-24803</v>
      </c>
      <c r="H76" s="21">
        <f t="shared" si="43"/>
        <v>-29670</v>
      </c>
      <c r="I76" s="21">
        <f t="shared" si="43"/>
        <v>-34197</v>
      </c>
      <c r="J76" s="21">
        <f t="shared" si="43"/>
        <v>-39674</v>
      </c>
      <c r="K76" s="21">
        <f t="shared" si="43"/>
        <v>-42981</v>
      </c>
      <c r="L76" s="21">
        <f t="shared" si="43"/>
        <v>-46038</v>
      </c>
      <c r="M76" s="21">
        <f t="shared" si="43"/>
        <v>-50785</v>
      </c>
      <c r="N76" s="21">
        <f t="shared" si="43"/>
        <v>-52850.25</v>
      </c>
      <c r="O76" s="21">
        <f t="shared" si="43"/>
        <v>-54755.5</v>
      </c>
      <c r="P76" s="21">
        <f t="shared" si="43"/>
        <v>-58690.75</v>
      </c>
      <c r="Q76" s="21">
        <f t="shared" si="43"/>
        <v>-59196</v>
      </c>
      <c r="R76" s="21">
        <f t="shared" si="43"/>
        <v>-59631.25</v>
      </c>
      <c r="S76" s="21">
        <f t="shared" si="43"/>
        <v>-62636.5</v>
      </c>
      <c r="T76" s="21">
        <f t="shared" si="43"/>
        <v>-61581.75</v>
      </c>
      <c r="U76" s="21">
        <f t="shared" si="43"/>
        <v>-60547</v>
      </c>
      <c r="V76" s="21">
        <f t="shared" si="43"/>
        <v>-62622.25</v>
      </c>
      <c r="W76" s="21">
        <f t="shared" si="43"/>
        <v>-60007.5</v>
      </c>
      <c r="X76" s="21">
        <f t="shared" si="43"/>
        <v>-57502.75</v>
      </c>
      <c r="Y76" s="21">
        <f t="shared" si="43"/>
        <v>-58858</v>
      </c>
      <c r="Z76" s="21">
        <f t="shared" si="43"/>
        <v>-55017.412499999999</v>
      </c>
      <c r="AA76" s="21">
        <f t="shared" si="43"/>
        <v>-51376.824999999997</v>
      </c>
      <c r="AB76" s="21">
        <f t="shared" si="43"/>
        <v>-51926.237499999996</v>
      </c>
      <c r="AC76" s="21">
        <f t="shared" si="43"/>
        <v>-46525.649999999994</v>
      </c>
      <c r="AD76" s="21">
        <f t="shared" si="43"/>
        <v>-41415.062499999993</v>
      </c>
      <c r="AE76" s="21">
        <f t="shared" si="43"/>
        <v>-41034.474999999991</v>
      </c>
      <c r="AF76" s="21">
        <f t="shared" si="43"/>
        <v>-34073.88749999999</v>
      </c>
      <c r="AG76" s="21">
        <f t="shared" si="43"/>
        <v>-27493.299999999988</v>
      </c>
      <c r="AH76" s="21">
        <f t="shared" si="43"/>
        <v>-26182.712499999991</v>
      </c>
      <c r="AI76" s="21">
        <f t="shared" si="43"/>
        <v>-17662.124999999993</v>
      </c>
      <c r="AJ76" s="21">
        <f t="shared" si="43"/>
        <v>-9611.5374999999931</v>
      </c>
      <c r="AK76" s="21">
        <f t="shared" si="43"/>
        <v>-7591.4499999999953</v>
      </c>
      <c r="AL76" s="21">
        <f t="shared" si="43"/>
        <v>2138.266875000003</v>
      </c>
      <c r="AM76" s="21">
        <f t="shared" si="43"/>
        <v>11307.983750000003</v>
      </c>
      <c r="AN76" s="21">
        <f t="shared" si="43"/>
        <v>14127.700625000001</v>
      </c>
      <c r="AO76" s="21">
        <f t="shared" si="43"/>
        <v>25417.417500000003</v>
      </c>
      <c r="AP76" s="21">
        <f t="shared" si="43"/>
        <v>36057.134375000001</v>
      </c>
      <c r="AQ76" s="21">
        <f t="shared" si="43"/>
        <v>39806.85125</v>
      </c>
      <c r="AR76" s="21">
        <f t="shared" si="43"/>
        <v>52656.568124999998</v>
      </c>
      <c r="AS76" s="21">
        <f t="shared" si="43"/>
        <v>64766.284999999996</v>
      </c>
      <c r="AT76" s="21">
        <f t="shared" si="43"/>
        <v>69446.001874999987</v>
      </c>
      <c r="AU76" s="21">
        <f t="shared" si="43"/>
        <v>83855.718749999985</v>
      </c>
      <c r="AV76" s="21">
        <f t="shared" si="43"/>
        <v>97435.435624999984</v>
      </c>
      <c r="AW76" s="21">
        <f t="shared" si="43"/>
        <v>102813.62749999999</v>
      </c>
      <c r="AX76" s="21">
        <f t="shared" si="43"/>
        <v>118414.93021874999</v>
      </c>
      <c r="AY76" s="21">
        <f t="shared" si="43"/>
        <v>133096.2329375</v>
      </c>
      <c r="AZ76" s="21">
        <f t="shared" si="43"/>
        <v>139267.53565624999</v>
      </c>
      <c r="BA76" s="21">
        <f t="shared" si="43"/>
        <v>156428.83837499999</v>
      </c>
      <c r="BB76" s="21">
        <f t="shared" si="43"/>
        <v>172580.14109374999</v>
      </c>
      <c r="BC76" s="21">
        <f t="shared" si="43"/>
        <v>179681.44381249999</v>
      </c>
      <c r="BD76" s="21">
        <f t="shared" si="43"/>
        <v>198402.74653124998</v>
      </c>
      <c r="BE76" s="21">
        <f t="shared" si="43"/>
        <v>216024.04924999998</v>
      </c>
      <c r="BF76" s="21">
        <f t="shared" si="43"/>
        <v>224055.35196874998</v>
      </c>
      <c r="BG76" s="21">
        <f t="shared" si="43"/>
        <v>244336.65468749998</v>
      </c>
      <c r="BH76" s="21">
        <f t="shared" si="43"/>
        <v>263427.95740625</v>
      </c>
      <c r="BJ76" s="21">
        <f t="shared" ref="BJ76:BN76" si="44">BI76+BJ75</f>
        <v>-46038</v>
      </c>
      <c r="BK76" s="21">
        <f t="shared" si="44"/>
        <v>-57502.75</v>
      </c>
      <c r="BL76" s="21">
        <f t="shared" si="44"/>
        <v>-9611.5375000000058</v>
      </c>
      <c r="BM76" s="21">
        <f t="shared" si="44"/>
        <v>97435.435624999998</v>
      </c>
      <c r="BN76" s="21">
        <f t="shared" si="44"/>
        <v>263427.95740625</v>
      </c>
    </row>
    <row r="78" spans="2:66" ht="15" customHeight="1" x14ac:dyDescent="0.45">
      <c r="B78" s="20" t="s">
        <v>51</v>
      </c>
      <c r="C78" s="21">
        <f>MIN(D76:BH76)</f>
        <v>-62636.5</v>
      </c>
    </row>
    <row r="80" spans="2:66" ht="15" customHeight="1" x14ac:dyDescent="0.45">
      <c r="B80" s="13" t="s">
        <v>32</v>
      </c>
      <c r="C80" s="13"/>
      <c r="D80" s="14">
        <f>D$30</f>
        <v>45017</v>
      </c>
      <c r="E80" s="14">
        <f t="shared" si="24"/>
        <v>45047</v>
      </c>
      <c r="F80" s="14">
        <f t="shared" si="24"/>
        <v>45078</v>
      </c>
      <c r="G80" s="14">
        <f t="shared" si="24"/>
        <v>45108</v>
      </c>
      <c r="H80" s="14">
        <f t="shared" si="24"/>
        <v>45139</v>
      </c>
      <c r="I80" s="14">
        <f t="shared" si="24"/>
        <v>45170</v>
      </c>
      <c r="J80" s="14">
        <f t="shared" si="24"/>
        <v>45200</v>
      </c>
      <c r="K80" s="14">
        <f t="shared" si="24"/>
        <v>45231</v>
      </c>
      <c r="L80" s="14">
        <f t="shared" si="24"/>
        <v>45261</v>
      </c>
      <c r="M80" s="14">
        <f t="shared" si="24"/>
        <v>45292</v>
      </c>
      <c r="N80" s="14">
        <f t="shared" si="24"/>
        <v>45323</v>
      </c>
      <c r="O80" s="14">
        <f t="shared" si="24"/>
        <v>45352</v>
      </c>
      <c r="P80" s="14">
        <f t="shared" si="24"/>
        <v>45383</v>
      </c>
      <c r="Q80" s="14">
        <f t="shared" si="24"/>
        <v>45413</v>
      </c>
      <c r="R80" s="14">
        <f t="shared" si="24"/>
        <v>45444</v>
      </c>
      <c r="S80" s="14">
        <f t="shared" si="24"/>
        <v>45474</v>
      </c>
      <c r="T80" s="14">
        <f t="shared" si="24"/>
        <v>45505</v>
      </c>
      <c r="U80" s="14">
        <f t="shared" si="24"/>
        <v>45536</v>
      </c>
      <c r="V80" s="14">
        <f t="shared" si="24"/>
        <v>45566</v>
      </c>
      <c r="W80" s="14">
        <f t="shared" si="24"/>
        <v>45597</v>
      </c>
      <c r="X80" s="14">
        <f t="shared" si="24"/>
        <v>45627</v>
      </c>
      <c r="Y80" s="14">
        <f t="shared" si="24"/>
        <v>45658</v>
      </c>
      <c r="Z80" s="14">
        <f t="shared" si="24"/>
        <v>45689</v>
      </c>
      <c r="AA80" s="14">
        <f t="shared" si="24"/>
        <v>45717</v>
      </c>
      <c r="AB80" s="14">
        <f t="shared" si="24"/>
        <v>45748</v>
      </c>
      <c r="AC80" s="14">
        <f t="shared" si="24"/>
        <v>45778</v>
      </c>
      <c r="AD80" s="14">
        <f t="shared" si="24"/>
        <v>45809</v>
      </c>
      <c r="AE80" s="14">
        <f t="shared" si="24"/>
        <v>45839</v>
      </c>
      <c r="AF80" s="14">
        <f t="shared" si="24"/>
        <v>45870</v>
      </c>
      <c r="AG80" s="14">
        <f t="shared" si="24"/>
        <v>45901</v>
      </c>
      <c r="AH80" s="14">
        <f t="shared" si="24"/>
        <v>45931</v>
      </c>
      <c r="AI80" s="14">
        <f t="shared" si="24"/>
        <v>45962</v>
      </c>
      <c r="AJ80" s="14">
        <f t="shared" si="24"/>
        <v>45992</v>
      </c>
      <c r="AK80" s="14">
        <f t="shared" si="24"/>
        <v>46023</v>
      </c>
      <c r="AL80" s="14">
        <f t="shared" si="24"/>
        <v>46054</v>
      </c>
      <c r="AM80" s="14">
        <f t="shared" si="24"/>
        <v>46082</v>
      </c>
      <c r="AN80" s="14">
        <f t="shared" si="24"/>
        <v>46113</v>
      </c>
      <c r="AO80" s="14">
        <f t="shared" si="24"/>
        <v>46143</v>
      </c>
      <c r="AP80" s="14">
        <f t="shared" si="24"/>
        <v>46174</v>
      </c>
      <c r="AQ80" s="14">
        <f t="shared" si="24"/>
        <v>46204</v>
      </c>
      <c r="AR80" s="14">
        <f t="shared" si="24"/>
        <v>46235</v>
      </c>
      <c r="AS80" s="14">
        <f t="shared" si="24"/>
        <v>46266</v>
      </c>
      <c r="AT80" s="14">
        <f t="shared" si="24"/>
        <v>46296</v>
      </c>
      <c r="AU80" s="14">
        <f t="shared" si="24"/>
        <v>46327</v>
      </c>
      <c r="AV80" s="14">
        <f t="shared" si="24"/>
        <v>46357</v>
      </c>
      <c r="AW80" s="14">
        <f t="shared" si="24"/>
        <v>46388</v>
      </c>
      <c r="AX80" s="14">
        <f t="shared" si="24"/>
        <v>46419</v>
      </c>
      <c r="AY80" s="14">
        <f t="shared" si="24"/>
        <v>46447</v>
      </c>
      <c r="AZ80" s="14">
        <f t="shared" si="24"/>
        <v>46478</v>
      </c>
      <c r="BA80" s="14">
        <f t="shared" si="24"/>
        <v>46508</v>
      </c>
      <c r="BB80" s="14">
        <f t="shared" si="24"/>
        <v>46539</v>
      </c>
      <c r="BC80" s="14">
        <f t="shared" si="24"/>
        <v>46569</v>
      </c>
      <c r="BD80" s="14">
        <f t="shared" si="24"/>
        <v>46600</v>
      </c>
      <c r="BE80" s="14">
        <f t="shared" si="24"/>
        <v>46631</v>
      </c>
      <c r="BF80" s="14">
        <f t="shared" si="24"/>
        <v>46661</v>
      </c>
      <c r="BG80" s="14">
        <f t="shared" si="24"/>
        <v>46692</v>
      </c>
      <c r="BH80" s="14">
        <f t="shared" si="24"/>
        <v>46722</v>
      </c>
      <c r="BJ80" s="13">
        <f t="shared" si="25"/>
        <v>2023</v>
      </c>
      <c r="BK80" s="13">
        <f t="shared" si="25"/>
        <v>2024</v>
      </c>
      <c r="BL80" s="13">
        <f t="shared" si="25"/>
        <v>2025</v>
      </c>
      <c r="BM80" s="13">
        <f t="shared" si="25"/>
        <v>2026</v>
      </c>
      <c r="BN80" s="13">
        <f t="shared" si="25"/>
        <v>2027</v>
      </c>
    </row>
    <row r="82" spans="2:66" ht="15" customHeight="1" x14ac:dyDescent="0.45">
      <c r="B82" s="2" t="s">
        <v>67</v>
      </c>
      <c r="D82" s="15">
        <f t="shared" ref="D82:AI82" si="45">C82-D71</f>
        <v>1600</v>
      </c>
      <c r="E82" s="15">
        <f t="shared" si="45"/>
        <v>1600</v>
      </c>
      <c r="F82" s="15">
        <f t="shared" si="45"/>
        <v>1600</v>
      </c>
      <c r="G82" s="15">
        <f t="shared" si="45"/>
        <v>1600</v>
      </c>
      <c r="H82" s="15">
        <f t="shared" si="45"/>
        <v>1600</v>
      </c>
      <c r="I82" s="15">
        <f t="shared" si="45"/>
        <v>1600</v>
      </c>
      <c r="J82" s="15">
        <f t="shared" si="45"/>
        <v>1600</v>
      </c>
      <c r="K82" s="15">
        <f t="shared" si="45"/>
        <v>1600</v>
      </c>
      <c r="L82" s="15">
        <f t="shared" si="45"/>
        <v>1600</v>
      </c>
      <c r="M82" s="15">
        <f t="shared" si="45"/>
        <v>1600</v>
      </c>
      <c r="N82" s="15">
        <f t="shared" si="45"/>
        <v>1600</v>
      </c>
      <c r="O82" s="15">
        <f t="shared" si="45"/>
        <v>1600</v>
      </c>
      <c r="P82" s="15">
        <f t="shared" si="45"/>
        <v>1600</v>
      </c>
      <c r="Q82" s="15">
        <f t="shared" si="45"/>
        <v>1600</v>
      </c>
      <c r="R82" s="15">
        <f t="shared" si="45"/>
        <v>1600</v>
      </c>
      <c r="S82" s="15">
        <f t="shared" si="45"/>
        <v>1600</v>
      </c>
      <c r="T82" s="15">
        <f t="shared" si="45"/>
        <v>1600</v>
      </c>
      <c r="U82" s="15">
        <f t="shared" si="45"/>
        <v>1600</v>
      </c>
      <c r="V82" s="15">
        <f t="shared" si="45"/>
        <v>1600</v>
      </c>
      <c r="W82" s="15">
        <f t="shared" si="45"/>
        <v>1600</v>
      </c>
      <c r="X82" s="15">
        <f t="shared" si="45"/>
        <v>1600</v>
      </c>
      <c r="Y82" s="15">
        <f t="shared" si="45"/>
        <v>1600</v>
      </c>
      <c r="Z82" s="15">
        <f t="shared" si="45"/>
        <v>1600</v>
      </c>
      <c r="AA82" s="15">
        <f t="shared" si="45"/>
        <v>1600</v>
      </c>
      <c r="AB82" s="15">
        <f t="shared" si="45"/>
        <v>1600</v>
      </c>
      <c r="AC82" s="15">
        <f t="shared" si="45"/>
        <v>1600</v>
      </c>
      <c r="AD82" s="15">
        <f t="shared" si="45"/>
        <v>1600</v>
      </c>
      <c r="AE82" s="15">
        <f t="shared" si="45"/>
        <v>1600</v>
      </c>
      <c r="AF82" s="15">
        <f t="shared" si="45"/>
        <v>1600</v>
      </c>
      <c r="AG82" s="15">
        <f t="shared" si="45"/>
        <v>1600</v>
      </c>
      <c r="AH82" s="15">
        <f t="shared" si="45"/>
        <v>1600</v>
      </c>
      <c r="AI82" s="15">
        <f t="shared" si="45"/>
        <v>1600</v>
      </c>
      <c r="AJ82" s="15">
        <f t="shared" ref="AJ82:BH82" si="46">AI82-AJ71</f>
        <v>1600</v>
      </c>
      <c r="AK82" s="15">
        <f t="shared" si="46"/>
        <v>1600</v>
      </c>
      <c r="AL82" s="15">
        <f t="shared" si="46"/>
        <v>1600</v>
      </c>
      <c r="AM82" s="15">
        <f t="shared" si="46"/>
        <v>1600</v>
      </c>
      <c r="AN82" s="15">
        <f t="shared" si="46"/>
        <v>1600</v>
      </c>
      <c r="AO82" s="15">
        <f t="shared" si="46"/>
        <v>1600</v>
      </c>
      <c r="AP82" s="15">
        <f t="shared" si="46"/>
        <v>1600</v>
      </c>
      <c r="AQ82" s="15">
        <f t="shared" si="46"/>
        <v>1600</v>
      </c>
      <c r="AR82" s="15">
        <f t="shared" si="46"/>
        <v>1600</v>
      </c>
      <c r="AS82" s="15">
        <f t="shared" si="46"/>
        <v>1600</v>
      </c>
      <c r="AT82" s="15">
        <f t="shared" si="46"/>
        <v>1600</v>
      </c>
      <c r="AU82" s="15">
        <f t="shared" si="46"/>
        <v>1600</v>
      </c>
      <c r="AV82" s="15">
        <f t="shared" si="46"/>
        <v>1600</v>
      </c>
      <c r="AW82" s="15">
        <f t="shared" si="46"/>
        <v>1600</v>
      </c>
      <c r="AX82" s="15">
        <f t="shared" si="46"/>
        <v>1600</v>
      </c>
      <c r="AY82" s="15">
        <f t="shared" si="46"/>
        <v>1600</v>
      </c>
      <c r="AZ82" s="15">
        <f t="shared" si="46"/>
        <v>1600</v>
      </c>
      <c r="BA82" s="15">
        <f t="shared" si="46"/>
        <v>1600</v>
      </c>
      <c r="BB82" s="15">
        <f t="shared" si="46"/>
        <v>1600</v>
      </c>
      <c r="BC82" s="15">
        <f t="shared" si="46"/>
        <v>1600</v>
      </c>
      <c r="BD82" s="15">
        <f t="shared" si="46"/>
        <v>1600</v>
      </c>
      <c r="BE82" s="15">
        <f t="shared" si="46"/>
        <v>1600</v>
      </c>
      <c r="BF82" s="15">
        <f t="shared" si="46"/>
        <v>1600</v>
      </c>
      <c r="BG82" s="15">
        <f t="shared" si="46"/>
        <v>1600</v>
      </c>
      <c r="BH82" s="15">
        <f t="shared" si="46"/>
        <v>1600</v>
      </c>
      <c r="BJ82" s="15">
        <f>SUMIFS($D82:$BH82,$D$32:$BH$32,BJ$30,$D$33:$BH$33,12)</f>
        <v>1600</v>
      </c>
      <c r="BK82" s="15">
        <f t="shared" ref="BK82:BN82" si="47">SUMIFS($D82:$BH82,$D$32:$BH$32,BK$30,$D$33:$BH$33,12)</f>
        <v>1600</v>
      </c>
      <c r="BL82" s="15">
        <f t="shared" si="47"/>
        <v>1600</v>
      </c>
      <c r="BM82" s="15">
        <f t="shared" si="47"/>
        <v>1600</v>
      </c>
      <c r="BN82" s="15">
        <f t="shared" si="47"/>
        <v>1600</v>
      </c>
    </row>
    <row r="83" spans="2:66" ht="15" customHeight="1" x14ac:dyDescent="0.45">
      <c r="B83" s="4" t="s">
        <v>69</v>
      </c>
      <c r="D83" s="19">
        <f>SUM(D82)</f>
        <v>1600</v>
      </c>
      <c r="E83" s="19">
        <f t="shared" ref="E83:BH83" si="48">SUM(E82)</f>
        <v>1600</v>
      </c>
      <c r="F83" s="19">
        <f t="shared" si="48"/>
        <v>1600</v>
      </c>
      <c r="G83" s="19">
        <f t="shared" si="48"/>
        <v>1600</v>
      </c>
      <c r="H83" s="19">
        <f t="shared" si="48"/>
        <v>1600</v>
      </c>
      <c r="I83" s="19">
        <f t="shared" si="48"/>
        <v>1600</v>
      </c>
      <c r="J83" s="19">
        <f t="shared" si="48"/>
        <v>1600</v>
      </c>
      <c r="K83" s="19">
        <f t="shared" si="48"/>
        <v>1600</v>
      </c>
      <c r="L83" s="19">
        <f t="shared" si="48"/>
        <v>1600</v>
      </c>
      <c r="M83" s="19">
        <f t="shared" si="48"/>
        <v>1600</v>
      </c>
      <c r="N83" s="19">
        <f t="shared" si="48"/>
        <v>1600</v>
      </c>
      <c r="O83" s="19">
        <f t="shared" si="48"/>
        <v>1600</v>
      </c>
      <c r="P83" s="19">
        <f t="shared" si="48"/>
        <v>1600</v>
      </c>
      <c r="Q83" s="19">
        <f t="shared" si="48"/>
        <v>1600</v>
      </c>
      <c r="R83" s="19">
        <f t="shared" si="48"/>
        <v>1600</v>
      </c>
      <c r="S83" s="19">
        <f t="shared" si="48"/>
        <v>1600</v>
      </c>
      <c r="T83" s="19">
        <f t="shared" si="48"/>
        <v>1600</v>
      </c>
      <c r="U83" s="19">
        <f t="shared" si="48"/>
        <v>1600</v>
      </c>
      <c r="V83" s="19">
        <f t="shared" si="48"/>
        <v>1600</v>
      </c>
      <c r="W83" s="19">
        <f t="shared" si="48"/>
        <v>1600</v>
      </c>
      <c r="X83" s="19">
        <f t="shared" si="48"/>
        <v>1600</v>
      </c>
      <c r="Y83" s="19">
        <f t="shared" si="48"/>
        <v>1600</v>
      </c>
      <c r="Z83" s="19">
        <f t="shared" si="48"/>
        <v>1600</v>
      </c>
      <c r="AA83" s="19">
        <f t="shared" si="48"/>
        <v>1600</v>
      </c>
      <c r="AB83" s="19">
        <f t="shared" si="48"/>
        <v>1600</v>
      </c>
      <c r="AC83" s="19">
        <f t="shared" si="48"/>
        <v>1600</v>
      </c>
      <c r="AD83" s="19">
        <f t="shared" si="48"/>
        <v>1600</v>
      </c>
      <c r="AE83" s="19">
        <f t="shared" si="48"/>
        <v>1600</v>
      </c>
      <c r="AF83" s="19">
        <f t="shared" si="48"/>
        <v>1600</v>
      </c>
      <c r="AG83" s="19">
        <f t="shared" si="48"/>
        <v>1600</v>
      </c>
      <c r="AH83" s="19">
        <f t="shared" si="48"/>
        <v>1600</v>
      </c>
      <c r="AI83" s="19">
        <f t="shared" si="48"/>
        <v>1600</v>
      </c>
      <c r="AJ83" s="19">
        <f t="shared" si="48"/>
        <v>1600</v>
      </c>
      <c r="AK83" s="19">
        <f t="shared" si="48"/>
        <v>1600</v>
      </c>
      <c r="AL83" s="19">
        <f t="shared" si="48"/>
        <v>1600</v>
      </c>
      <c r="AM83" s="19">
        <f t="shared" si="48"/>
        <v>1600</v>
      </c>
      <c r="AN83" s="19">
        <f t="shared" si="48"/>
        <v>1600</v>
      </c>
      <c r="AO83" s="19">
        <f t="shared" si="48"/>
        <v>1600</v>
      </c>
      <c r="AP83" s="19">
        <f t="shared" si="48"/>
        <v>1600</v>
      </c>
      <c r="AQ83" s="19">
        <f t="shared" si="48"/>
        <v>1600</v>
      </c>
      <c r="AR83" s="19">
        <f t="shared" si="48"/>
        <v>1600</v>
      </c>
      <c r="AS83" s="19">
        <f t="shared" si="48"/>
        <v>1600</v>
      </c>
      <c r="AT83" s="19">
        <f t="shared" si="48"/>
        <v>1600</v>
      </c>
      <c r="AU83" s="19">
        <f t="shared" si="48"/>
        <v>1600</v>
      </c>
      <c r="AV83" s="19">
        <f t="shared" si="48"/>
        <v>1600</v>
      </c>
      <c r="AW83" s="19">
        <f t="shared" si="48"/>
        <v>1600</v>
      </c>
      <c r="AX83" s="19">
        <f t="shared" si="48"/>
        <v>1600</v>
      </c>
      <c r="AY83" s="19">
        <f t="shared" si="48"/>
        <v>1600</v>
      </c>
      <c r="AZ83" s="19">
        <f t="shared" si="48"/>
        <v>1600</v>
      </c>
      <c r="BA83" s="19">
        <f t="shared" si="48"/>
        <v>1600</v>
      </c>
      <c r="BB83" s="19">
        <f t="shared" si="48"/>
        <v>1600</v>
      </c>
      <c r="BC83" s="19">
        <f t="shared" si="48"/>
        <v>1600</v>
      </c>
      <c r="BD83" s="19">
        <f t="shared" si="48"/>
        <v>1600</v>
      </c>
      <c r="BE83" s="19">
        <f t="shared" si="48"/>
        <v>1600</v>
      </c>
      <c r="BF83" s="19">
        <f t="shared" si="48"/>
        <v>1600</v>
      </c>
      <c r="BG83" s="19">
        <f t="shared" si="48"/>
        <v>1600</v>
      </c>
      <c r="BH83" s="19">
        <f t="shared" si="48"/>
        <v>1600</v>
      </c>
      <c r="BJ83" s="19">
        <f t="shared" ref="BJ83:BN83" si="49">SUM(BJ82)</f>
        <v>1600</v>
      </c>
      <c r="BK83" s="19">
        <f t="shared" si="49"/>
        <v>1600</v>
      </c>
      <c r="BL83" s="19">
        <f t="shared" si="49"/>
        <v>1600</v>
      </c>
      <c r="BM83" s="19">
        <f t="shared" si="49"/>
        <v>1600</v>
      </c>
      <c r="BN83" s="19">
        <f t="shared" si="49"/>
        <v>1600</v>
      </c>
    </row>
    <row r="84" spans="2:66" ht="15" customHeight="1" x14ac:dyDescent="0.45">
      <c r="BJ84" s="3" t="str">
        <f ca="1">_xlfn.FORMULATEXT(BJ82)</f>
        <v>=SOMME.SI.ENS($D82:$BH82;$D$32:$BH$32;BJ$30;$D$33:$BH$33;12)</v>
      </c>
    </row>
    <row r="85" spans="2:66" ht="15" customHeight="1" x14ac:dyDescent="0.45">
      <c r="B85" s="2" t="s">
        <v>56</v>
      </c>
      <c r="D85" s="15">
        <f t="shared" ref="D85:AI85" si="50">C85+D41*(1+$C$27)-D58</f>
        <v>600</v>
      </c>
      <c r="E85" s="15">
        <f t="shared" si="50"/>
        <v>1800</v>
      </c>
      <c r="F85" s="15">
        <f t="shared" si="50"/>
        <v>3000</v>
      </c>
      <c r="G85" s="15">
        <f t="shared" si="50"/>
        <v>4200</v>
      </c>
      <c r="H85" s="15">
        <f t="shared" si="50"/>
        <v>5400</v>
      </c>
      <c r="I85" s="15">
        <f t="shared" si="50"/>
        <v>6600</v>
      </c>
      <c r="J85" s="15">
        <f t="shared" si="50"/>
        <v>7800</v>
      </c>
      <c r="K85" s="15">
        <f t="shared" si="50"/>
        <v>9000</v>
      </c>
      <c r="L85" s="15">
        <f t="shared" si="50"/>
        <v>10200</v>
      </c>
      <c r="M85" s="15">
        <f t="shared" si="50"/>
        <v>11400</v>
      </c>
      <c r="N85" s="15">
        <f t="shared" si="50"/>
        <v>12600</v>
      </c>
      <c r="O85" s="15">
        <f t="shared" si="50"/>
        <v>13800</v>
      </c>
      <c r="P85" s="15">
        <f t="shared" si="50"/>
        <v>15000</v>
      </c>
      <c r="Q85" s="15">
        <f t="shared" si="50"/>
        <v>16200</v>
      </c>
      <c r="R85" s="15">
        <f t="shared" si="50"/>
        <v>17400</v>
      </c>
      <c r="S85" s="15">
        <f t="shared" si="50"/>
        <v>18600</v>
      </c>
      <c r="T85" s="15">
        <f t="shared" si="50"/>
        <v>19800</v>
      </c>
      <c r="U85" s="15">
        <f t="shared" si="50"/>
        <v>21000</v>
      </c>
      <c r="V85" s="15">
        <f t="shared" si="50"/>
        <v>22200</v>
      </c>
      <c r="W85" s="15">
        <f t="shared" si="50"/>
        <v>23400</v>
      </c>
      <c r="X85" s="15">
        <f t="shared" si="50"/>
        <v>24600</v>
      </c>
      <c r="Y85" s="15">
        <f t="shared" si="50"/>
        <v>25800</v>
      </c>
      <c r="Z85" s="15">
        <f t="shared" si="50"/>
        <v>27000</v>
      </c>
      <c r="AA85" s="15">
        <f t="shared" si="50"/>
        <v>28200</v>
      </c>
      <c r="AB85" s="15">
        <f t="shared" si="50"/>
        <v>29400</v>
      </c>
      <c r="AC85" s="15">
        <f t="shared" si="50"/>
        <v>30600</v>
      </c>
      <c r="AD85" s="15">
        <f t="shared" si="50"/>
        <v>31800</v>
      </c>
      <c r="AE85" s="15">
        <f t="shared" si="50"/>
        <v>33000</v>
      </c>
      <c r="AF85" s="15">
        <f t="shared" si="50"/>
        <v>34200</v>
      </c>
      <c r="AG85" s="15">
        <f t="shared" si="50"/>
        <v>35400</v>
      </c>
      <c r="AH85" s="15">
        <f t="shared" si="50"/>
        <v>36600</v>
      </c>
      <c r="AI85" s="15">
        <f t="shared" si="50"/>
        <v>37800</v>
      </c>
      <c r="AJ85" s="15">
        <f t="shared" ref="AJ85:BH85" si="51">AI85+AJ41*(1+$C$27)-AJ58</f>
        <v>39000</v>
      </c>
      <c r="AK85" s="15">
        <f t="shared" si="51"/>
        <v>40200</v>
      </c>
      <c r="AL85" s="15">
        <f t="shared" si="51"/>
        <v>41400</v>
      </c>
      <c r="AM85" s="15">
        <f t="shared" si="51"/>
        <v>42600</v>
      </c>
      <c r="AN85" s="15">
        <f t="shared" si="51"/>
        <v>43800</v>
      </c>
      <c r="AO85" s="15">
        <f t="shared" si="51"/>
        <v>45000</v>
      </c>
      <c r="AP85" s="15">
        <f t="shared" si="51"/>
        <v>46200</v>
      </c>
      <c r="AQ85" s="15">
        <f t="shared" si="51"/>
        <v>47400</v>
      </c>
      <c r="AR85" s="15">
        <f t="shared" si="51"/>
        <v>48600</v>
      </c>
      <c r="AS85" s="15">
        <f t="shared" si="51"/>
        <v>49800</v>
      </c>
      <c r="AT85" s="15">
        <f t="shared" si="51"/>
        <v>51000</v>
      </c>
      <c r="AU85" s="15">
        <f t="shared" si="51"/>
        <v>52200</v>
      </c>
      <c r="AV85" s="15">
        <f t="shared" si="51"/>
        <v>53400</v>
      </c>
      <c r="AW85" s="15">
        <f t="shared" si="51"/>
        <v>54600</v>
      </c>
      <c r="AX85" s="15">
        <f t="shared" si="51"/>
        <v>55800</v>
      </c>
      <c r="AY85" s="15">
        <f t="shared" si="51"/>
        <v>57000</v>
      </c>
      <c r="AZ85" s="15">
        <f t="shared" si="51"/>
        <v>58200</v>
      </c>
      <c r="BA85" s="15">
        <f t="shared" si="51"/>
        <v>59400</v>
      </c>
      <c r="BB85" s="15">
        <f t="shared" si="51"/>
        <v>60600</v>
      </c>
      <c r="BC85" s="15">
        <f t="shared" si="51"/>
        <v>61800</v>
      </c>
      <c r="BD85" s="15">
        <f t="shared" si="51"/>
        <v>63000</v>
      </c>
      <c r="BE85" s="15">
        <f t="shared" si="51"/>
        <v>64200</v>
      </c>
      <c r="BF85" s="15">
        <f t="shared" si="51"/>
        <v>65400</v>
      </c>
      <c r="BG85" s="15">
        <f t="shared" si="51"/>
        <v>66600</v>
      </c>
      <c r="BH85" s="15">
        <f t="shared" si="51"/>
        <v>67800</v>
      </c>
      <c r="BJ85" s="15">
        <f t="shared" ref="BJ85:BN90" si="52">SUMIFS($D85:$BH85,$D$32:$BH$32,BJ$30,$D$33:$BH$33,12)</f>
        <v>10200</v>
      </c>
      <c r="BK85" s="15">
        <f t="shared" si="52"/>
        <v>24600</v>
      </c>
      <c r="BL85" s="15">
        <f t="shared" si="52"/>
        <v>39000</v>
      </c>
      <c r="BM85" s="15">
        <f t="shared" si="52"/>
        <v>53400</v>
      </c>
      <c r="BN85" s="15">
        <f t="shared" si="52"/>
        <v>67800</v>
      </c>
    </row>
    <row r="86" spans="2:66" ht="15" customHeight="1" x14ac:dyDescent="0.45">
      <c r="B86" s="2" t="s">
        <v>57</v>
      </c>
      <c r="D86" s="15">
        <f t="shared" ref="D86:AI86" si="53">C86+SUM(D42,D43)*(1+$C$27)-SUM(D59,D60)</f>
        <v>0</v>
      </c>
      <c r="E86" s="15">
        <f t="shared" si="53"/>
        <v>0</v>
      </c>
      <c r="F86" s="15">
        <f t="shared" si="53"/>
        <v>0</v>
      </c>
      <c r="G86" s="15">
        <f t="shared" si="53"/>
        <v>0</v>
      </c>
      <c r="H86" s="15">
        <f t="shared" si="53"/>
        <v>0</v>
      </c>
      <c r="I86" s="15">
        <f t="shared" si="53"/>
        <v>0</v>
      </c>
      <c r="J86" s="15">
        <f t="shared" si="53"/>
        <v>0</v>
      </c>
      <c r="K86" s="15">
        <f t="shared" si="53"/>
        <v>0</v>
      </c>
      <c r="L86" s="15">
        <f t="shared" si="53"/>
        <v>0</v>
      </c>
      <c r="M86" s="15">
        <f t="shared" si="53"/>
        <v>0</v>
      </c>
      <c r="N86" s="15">
        <f t="shared" si="53"/>
        <v>0</v>
      </c>
      <c r="O86" s="15">
        <f t="shared" si="53"/>
        <v>0</v>
      </c>
      <c r="P86" s="15">
        <f t="shared" si="53"/>
        <v>0</v>
      </c>
      <c r="Q86" s="15">
        <f t="shared" si="53"/>
        <v>0</v>
      </c>
      <c r="R86" s="15">
        <f t="shared" si="53"/>
        <v>0</v>
      </c>
      <c r="S86" s="15">
        <f t="shared" si="53"/>
        <v>0</v>
      </c>
      <c r="T86" s="15">
        <f t="shared" si="53"/>
        <v>0</v>
      </c>
      <c r="U86" s="15">
        <f t="shared" si="53"/>
        <v>0</v>
      </c>
      <c r="V86" s="15">
        <f t="shared" si="53"/>
        <v>0</v>
      </c>
      <c r="W86" s="15">
        <f t="shared" si="53"/>
        <v>0</v>
      </c>
      <c r="X86" s="15">
        <f t="shared" si="53"/>
        <v>0</v>
      </c>
      <c r="Y86" s="15">
        <f t="shared" si="53"/>
        <v>0</v>
      </c>
      <c r="Z86" s="15">
        <f t="shared" si="53"/>
        <v>0</v>
      </c>
      <c r="AA86" s="15">
        <f t="shared" si="53"/>
        <v>0</v>
      </c>
      <c r="AB86" s="15">
        <f t="shared" si="53"/>
        <v>0</v>
      </c>
      <c r="AC86" s="15">
        <f t="shared" si="53"/>
        <v>0</v>
      </c>
      <c r="AD86" s="15">
        <f t="shared" si="53"/>
        <v>0</v>
      </c>
      <c r="AE86" s="15">
        <f t="shared" si="53"/>
        <v>0</v>
      </c>
      <c r="AF86" s="15">
        <f t="shared" si="53"/>
        <v>0</v>
      </c>
      <c r="AG86" s="15">
        <f t="shared" si="53"/>
        <v>0</v>
      </c>
      <c r="AH86" s="15">
        <f t="shared" si="53"/>
        <v>0</v>
      </c>
      <c r="AI86" s="15">
        <f t="shared" si="53"/>
        <v>0</v>
      </c>
      <c r="AJ86" s="15">
        <f t="shared" ref="AJ86:BH86" si="54">AI86+SUM(AJ42,AJ43)*(1+$C$27)-SUM(AJ59,AJ60)</f>
        <v>0</v>
      </c>
      <c r="AK86" s="15">
        <f t="shared" si="54"/>
        <v>0</v>
      </c>
      <c r="AL86" s="15">
        <f t="shared" si="54"/>
        <v>0</v>
      </c>
      <c r="AM86" s="15">
        <f t="shared" si="54"/>
        <v>0</v>
      </c>
      <c r="AN86" s="15">
        <f t="shared" si="54"/>
        <v>0</v>
      </c>
      <c r="AO86" s="15">
        <f t="shared" si="54"/>
        <v>0</v>
      </c>
      <c r="AP86" s="15">
        <f t="shared" si="54"/>
        <v>0</v>
      </c>
      <c r="AQ86" s="15">
        <f t="shared" si="54"/>
        <v>0</v>
      </c>
      <c r="AR86" s="15">
        <f t="shared" si="54"/>
        <v>0</v>
      </c>
      <c r="AS86" s="15">
        <f t="shared" si="54"/>
        <v>0</v>
      </c>
      <c r="AT86" s="15">
        <f t="shared" si="54"/>
        <v>0</v>
      </c>
      <c r="AU86" s="15">
        <f t="shared" si="54"/>
        <v>0</v>
      </c>
      <c r="AV86" s="15">
        <f t="shared" si="54"/>
        <v>0</v>
      </c>
      <c r="AW86" s="15">
        <f t="shared" si="54"/>
        <v>0</v>
      </c>
      <c r="AX86" s="15">
        <f t="shared" si="54"/>
        <v>0</v>
      </c>
      <c r="AY86" s="15">
        <f t="shared" si="54"/>
        <v>0</v>
      </c>
      <c r="AZ86" s="15">
        <f t="shared" si="54"/>
        <v>0</v>
      </c>
      <c r="BA86" s="15">
        <f t="shared" si="54"/>
        <v>0</v>
      </c>
      <c r="BB86" s="15">
        <f t="shared" si="54"/>
        <v>0</v>
      </c>
      <c r="BC86" s="15">
        <f t="shared" si="54"/>
        <v>0</v>
      </c>
      <c r="BD86" s="15">
        <f t="shared" si="54"/>
        <v>0</v>
      </c>
      <c r="BE86" s="15">
        <f t="shared" si="54"/>
        <v>0</v>
      </c>
      <c r="BF86" s="15">
        <f t="shared" si="54"/>
        <v>0</v>
      </c>
      <c r="BG86" s="15">
        <f t="shared" si="54"/>
        <v>0</v>
      </c>
      <c r="BH86" s="15">
        <f t="shared" si="54"/>
        <v>0</v>
      </c>
      <c r="BJ86" s="15">
        <f t="shared" si="52"/>
        <v>0</v>
      </c>
      <c r="BK86" s="15">
        <f t="shared" si="52"/>
        <v>0</v>
      </c>
      <c r="BL86" s="15">
        <f t="shared" si="52"/>
        <v>0</v>
      </c>
      <c r="BM86" s="15">
        <f t="shared" si="52"/>
        <v>0</v>
      </c>
      <c r="BN86" s="15">
        <f t="shared" si="52"/>
        <v>0</v>
      </c>
    </row>
    <row r="87" spans="2:66" ht="15" customHeight="1" x14ac:dyDescent="0.45">
      <c r="B87" s="2" t="s">
        <v>64</v>
      </c>
      <c r="D87" s="15">
        <f t="shared" ref="D87:AI87" si="55">C87-D43-D36*$C$11</f>
        <v>250</v>
      </c>
      <c r="E87" s="15">
        <f t="shared" si="55"/>
        <v>150</v>
      </c>
      <c r="F87" s="15">
        <f t="shared" si="55"/>
        <v>0</v>
      </c>
      <c r="G87" s="15">
        <f t="shared" si="55"/>
        <v>550</v>
      </c>
      <c r="H87" s="15">
        <f t="shared" si="55"/>
        <v>300</v>
      </c>
      <c r="I87" s="15">
        <f t="shared" si="55"/>
        <v>0</v>
      </c>
      <c r="J87" s="15">
        <f t="shared" si="55"/>
        <v>850</v>
      </c>
      <c r="K87" s="15">
        <f t="shared" si="55"/>
        <v>450</v>
      </c>
      <c r="L87" s="15">
        <f t="shared" si="55"/>
        <v>0</v>
      </c>
      <c r="M87" s="15">
        <f t="shared" si="55"/>
        <v>1150</v>
      </c>
      <c r="N87" s="15">
        <f t="shared" si="55"/>
        <v>600</v>
      </c>
      <c r="O87" s="15">
        <f t="shared" si="55"/>
        <v>0</v>
      </c>
      <c r="P87" s="15">
        <f t="shared" si="55"/>
        <v>1450</v>
      </c>
      <c r="Q87" s="15">
        <f t="shared" si="55"/>
        <v>750</v>
      </c>
      <c r="R87" s="15">
        <f t="shared" si="55"/>
        <v>0</v>
      </c>
      <c r="S87" s="15">
        <f t="shared" si="55"/>
        <v>1750</v>
      </c>
      <c r="T87" s="15">
        <f t="shared" si="55"/>
        <v>900</v>
      </c>
      <c r="U87" s="15">
        <f t="shared" si="55"/>
        <v>0</v>
      </c>
      <c r="V87" s="15">
        <f t="shared" si="55"/>
        <v>2050</v>
      </c>
      <c r="W87" s="15">
        <f t="shared" si="55"/>
        <v>1050</v>
      </c>
      <c r="X87" s="15">
        <f t="shared" si="55"/>
        <v>0</v>
      </c>
      <c r="Y87" s="15">
        <f t="shared" si="55"/>
        <v>2350</v>
      </c>
      <c r="Z87" s="15">
        <f t="shared" si="55"/>
        <v>1200</v>
      </c>
      <c r="AA87" s="15">
        <f t="shared" si="55"/>
        <v>0</v>
      </c>
      <c r="AB87" s="15">
        <f t="shared" si="55"/>
        <v>2650</v>
      </c>
      <c r="AC87" s="15">
        <f t="shared" si="55"/>
        <v>1350</v>
      </c>
      <c r="AD87" s="15">
        <f t="shared" si="55"/>
        <v>0</v>
      </c>
      <c r="AE87" s="15">
        <f t="shared" si="55"/>
        <v>2950</v>
      </c>
      <c r="AF87" s="15">
        <f t="shared" si="55"/>
        <v>1500</v>
      </c>
      <c r="AG87" s="15">
        <f t="shared" si="55"/>
        <v>0</v>
      </c>
      <c r="AH87" s="15">
        <f t="shared" si="55"/>
        <v>3250</v>
      </c>
      <c r="AI87" s="15">
        <f t="shared" si="55"/>
        <v>1650</v>
      </c>
      <c r="AJ87" s="15">
        <f t="shared" ref="AJ87:BH87" si="56">AI87-AJ43-AJ36*$C$11</f>
        <v>0</v>
      </c>
      <c r="AK87" s="15">
        <f t="shared" si="56"/>
        <v>3550</v>
      </c>
      <c r="AL87" s="15">
        <f t="shared" si="56"/>
        <v>1800</v>
      </c>
      <c r="AM87" s="15">
        <f t="shared" si="56"/>
        <v>0</v>
      </c>
      <c r="AN87" s="15">
        <f t="shared" si="56"/>
        <v>3850</v>
      </c>
      <c r="AO87" s="15">
        <f t="shared" si="56"/>
        <v>1950</v>
      </c>
      <c r="AP87" s="15">
        <f t="shared" si="56"/>
        <v>0</v>
      </c>
      <c r="AQ87" s="15">
        <f t="shared" si="56"/>
        <v>4150</v>
      </c>
      <c r="AR87" s="15">
        <f t="shared" si="56"/>
        <v>2100</v>
      </c>
      <c r="AS87" s="15">
        <f t="shared" si="56"/>
        <v>0</v>
      </c>
      <c r="AT87" s="15">
        <f t="shared" si="56"/>
        <v>4450</v>
      </c>
      <c r="AU87" s="15">
        <f t="shared" si="56"/>
        <v>2250</v>
      </c>
      <c r="AV87" s="15">
        <f t="shared" si="56"/>
        <v>0</v>
      </c>
      <c r="AW87" s="15">
        <f t="shared" si="56"/>
        <v>4750</v>
      </c>
      <c r="AX87" s="15">
        <f t="shared" si="56"/>
        <v>2400</v>
      </c>
      <c r="AY87" s="15">
        <f t="shared" si="56"/>
        <v>0</v>
      </c>
      <c r="AZ87" s="15">
        <f t="shared" si="56"/>
        <v>5050</v>
      </c>
      <c r="BA87" s="15">
        <f t="shared" si="56"/>
        <v>2550</v>
      </c>
      <c r="BB87" s="15">
        <f t="shared" si="56"/>
        <v>0</v>
      </c>
      <c r="BC87" s="15">
        <f t="shared" si="56"/>
        <v>5350</v>
      </c>
      <c r="BD87" s="15">
        <f t="shared" si="56"/>
        <v>2700</v>
      </c>
      <c r="BE87" s="15">
        <f t="shared" si="56"/>
        <v>0</v>
      </c>
      <c r="BF87" s="15">
        <f t="shared" si="56"/>
        <v>5650</v>
      </c>
      <c r="BG87" s="15">
        <f t="shared" si="56"/>
        <v>2850</v>
      </c>
      <c r="BH87" s="15">
        <f t="shared" si="56"/>
        <v>0</v>
      </c>
      <c r="BJ87" s="15">
        <f t="shared" si="52"/>
        <v>0</v>
      </c>
      <c r="BK87" s="15">
        <f t="shared" si="52"/>
        <v>0</v>
      </c>
      <c r="BL87" s="15">
        <f t="shared" si="52"/>
        <v>0</v>
      </c>
      <c r="BM87" s="15">
        <f t="shared" si="52"/>
        <v>0</v>
      </c>
      <c r="BN87" s="15">
        <f t="shared" si="52"/>
        <v>0</v>
      </c>
    </row>
    <row r="88" spans="2:66" ht="15" customHeight="1" x14ac:dyDescent="0.45">
      <c r="B88" s="2" t="s">
        <v>58</v>
      </c>
      <c r="D88" s="15">
        <f t="shared" ref="D88:AI88" si="57">C88-$C$27*SUM(D41,D42,D43,D52)-D67</f>
        <v>2</v>
      </c>
      <c r="E88" s="15">
        <f t="shared" si="57"/>
        <v>-156</v>
      </c>
      <c r="F88" s="15">
        <f t="shared" si="57"/>
        <v>-254</v>
      </c>
      <c r="G88" s="15">
        <f t="shared" si="57"/>
        <v>-202</v>
      </c>
      <c r="H88" s="15">
        <f t="shared" si="57"/>
        <v>-450</v>
      </c>
      <c r="I88" s="15">
        <f t="shared" si="57"/>
        <v>-548</v>
      </c>
      <c r="J88" s="15">
        <f t="shared" si="57"/>
        <v>-406</v>
      </c>
      <c r="K88" s="15">
        <f t="shared" si="57"/>
        <v>-744</v>
      </c>
      <c r="L88" s="15">
        <f t="shared" si="57"/>
        <v>-842</v>
      </c>
      <c r="M88" s="15">
        <f t="shared" si="57"/>
        <v>-608</v>
      </c>
      <c r="N88" s="15">
        <f t="shared" si="57"/>
        <v>-1036</v>
      </c>
      <c r="O88" s="15">
        <f t="shared" si="57"/>
        <v>-1134</v>
      </c>
      <c r="P88" s="15">
        <f t="shared" si="57"/>
        <v>-812</v>
      </c>
      <c r="Q88" s="15">
        <f t="shared" si="57"/>
        <v>-1330</v>
      </c>
      <c r="R88" s="15">
        <f t="shared" si="57"/>
        <v>-1428</v>
      </c>
      <c r="S88" s="15">
        <f t="shared" si="57"/>
        <v>-1016</v>
      </c>
      <c r="T88" s="15">
        <f t="shared" si="57"/>
        <v>-1624</v>
      </c>
      <c r="U88" s="15">
        <f t="shared" si="57"/>
        <v>-1722</v>
      </c>
      <c r="V88" s="15">
        <f t="shared" si="57"/>
        <v>-1220</v>
      </c>
      <c r="W88" s="15">
        <f t="shared" si="57"/>
        <v>-1918</v>
      </c>
      <c r="X88" s="15">
        <f t="shared" si="57"/>
        <v>-2016</v>
      </c>
      <c r="Y88" s="15">
        <f t="shared" si="57"/>
        <v>-1421.9</v>
      </c>
      <c r="Z88" s="15">
        <f t="shared" si="57"/>
        <v>-2209.9</v>
      </c>
      <c r="AA88" s="15">
        <f t="shared" si="57"/>
        <v>-2307.9</v>
      </c>
      <c r="AB88" s="15">
        <f t="shared" si="57"/>
        <v>-1625.9</v>
      </c>
      <c r="AC88" s="15">
        <f t="shared" si="57"/>
        <v>-2503.9</v>
      </c>
      <c r="AD88" s="15">
        <f t="shared" si="57"/>
        <v>-2601.9</v>
      </c>
      <c r="AE88" s="15">
        <f t="shared" si="57"/>
        <v>-1829.9</v>
      </c>
      <c r="AF88" s="15">
        <f t="shared" si="57"/>
        <v>-2797.9</v>
      </c>
      <c r="AG88" s="15">
        <f t="shared" si="57"/>
        <v>-2895.9</v>
      </c>
      <c r="AH88" s="15">
        <f t="shared" si="57"/>
        <v>-2033.9</v>
      </c>
      <c r="AI88" s="15">
        <f t="shared" si="57"/>
        <v>-3091.9</v>
      </c>
      <c r="AJ88" s="15">
        <f t="shared" ref="AJ88:BH88" si="58">AI88-$C$27*SUM(AJ41,AJ42,AJ43,AJ52)-AJ67</f>
        <v>-3189.9</v>
      </c>
      <c r="AK88" s="15">
        <f t="shared" si="58"/>
        <v>-2235.6950000000002</v>
      </c>
      <c r="AL88" s="15">
        <f t="shared" si="58"/>
        <v>-3383.6949999999993</v>
      </c>
      <c r="AM88" s="15">
        <f t="shared" si="58"/>
        <v>-3481.6950000000002</v>
      </c>
      <c r="AN88" s="15">
        <f t="shared" si="58"/>
        <v>-2439.6950000000002</v>
      </c>
      <c r="AO88" s="15">
        <f t="shared" si="58"/>
        <v>-3677.6949999999993</v>
      </c>
      <c r="AP88" s="15">
        <f t="shared" si="58"/>
        <v>-3775.6950000000002</v>
      </c>
      <c r="AQ88" s="15">
        <f t="shared" si="58"/>
        <v>-2643.6950000000002</v>
      </c>
      <c r="AR88" s="15">
        <f t="shared" si="58"/>
        <v>-3971.6949999999993</v>
      </c>
      <c r="AS88" s="15">
        <f t="shared" si="58"/>
        <v>-4069.6950000000002</v>
      </c>
      <c r="AT88" s="15">
        <f t="shared" si="58"/>
        <v>-2847.6950000000002</v>
      </c>
      <c r="AU88" s="15">
        <f t="shared" si="58"/>
        <v>-4265.6949999999997</v>
      </c>
      <c r="AV88" s="15">
        <f t="shared" si="58"/>
        <v>-4363.6949999999997</v>
      </c>
      <c r="AW88" s="15">
        <f t="shared" si="58"/>
        <v>-3049.3797500000001</v>
      </c>
      <c r="AX88" s="15">
        <f t="shared" si="58"/>
        <v>-4557.3797500000001</v>
      </c>
      <c r="AY88" s="15">
        <f t="shared" si="58"/>
        <v>-4655.3797500000001</v>
      </c>
      <c r="AZ88" s="15">
        <f t="shared" si="58"/>
        <v>-3253.3797500000001</v>
      </c>
      <c r="BA88" s="15">
        <f t="shared" si="58"/>
        <v>-4851.3797500000001</v>
      </c>
      <c r="BB88" s="15">
        <f t="shared" si="58"/>
        <v>-4949.3797500000001</v>
      </c>
      <c r="BC88" s="15">
        <f t="shared" si="58"/>
        <v>-3457.3797500000001</v>
      </c>
      <c r="BD88" s="15">
        <f t="shared" si="58"/>
        <v>-5145.3797500000001</v>
      </c>
      <c r="BE88" s="15">
        <f t="shared" si="58"/>
        <v>-5243.3797500000001</v>
      </c>
      <c r="BF88" s="15">
        <f t="shared" si="58"/>
        <v>-3661.3797500000001</v>
      </c>
      <c r="BG88" s="15">
        <f t="shared" si="58"/>
        <v>-5439.3797500000001</v>
      </c>
      <c r="BH88" s="15">
        <f t="shared" si="58"/>
        <v>-5537.3797500000001</v>
      </c>
      <c r="BJ88" s="15">
        <f t="shared" si="52"/>
        <v>-842</v>
      </c>
      <c r="BK88" s="15">
        <f t="shared" si="52"/>
        <v>-2016</v>
      </c>
      <c r="BL88" s="15">
        <f t="shared" si="52"/>
        <v>-3189.9</v>
      </c>
      <c r="BM88" s="15">
        <f t="shared" si="52"/>
        <v>-4363.6949999999997</v>
      </c>
      <c r="BN88" s="15">
        <f t="shared" si="52"/>
        <v>-5537.3797500000001</v>
      </c>
    </row>
    <row r="89" spans="2:66" ht="15" customHeight="1" x14ac:dyDescent="0.45">
      <c r="B89" s="2" t="s">
        <v>65</v>
      </c>
      <c r="D89" s="15">
        <f t="shared" ref="D89:AI89" si="59">C89+D50-D63</f>
        <v>-1665</v>
      </c>
      <c r="E89" s="15">
        <f t="shared" si="59"/>
        <v>-1665</v>
      </c>
      <c r="F89" s="15">
        <f t="shared" si="59"/>
        <v>-1665</v>
      </c>
      <c r="G89" s="15">
        <f t="shared" si="59"/>
        <v>-1665</v>
      </c>
      <c r="H89" s="15">
        <f t="shared" si="59"/>
        <v>-1665</v>
      </c>
      <c r="I89" s="15">
        <f t="shared" si="59"/>
        <v>-1665</v>
      </c>
      <c r="J89" s="15">
        <f t="shared" si="59"/>
        <v>-1665</v>
      </c>
      <c r="K89" s="15">
        <f t="shared" si="59"/>
        <v>-1665</v>
      </c>
      <c r="L89" s="15">
        <f t="shared" si="59"/>
        <v>-1665</v>
      </c>
      <c r="M89" s="15">
        <f t="shared" si="59"/>
        <v>-1748.25</v>
      </c>
      <c r="N89" s="15">
        <f t="shared" si="59"/>
        <v>-1748.25</v>
      </c>
      <c r="O89" s="15">
        <f t="shared" si="59"/>
        <v>-1748.25</v>
      </c>
      <c r="P89" s="15">
        <f t="shared" si="59"/>
        <v>-1748.25</v>
      </c>
      <c r="Q89" s="15">
        <f t="shared" si="59"/>
        <v>-1748.25</v>
      </c>
      <c r="R89" s="15">
        <f t="shared" si="59"/>
        <v>-1748.25</v>
      </c>
      <c r="S89" s="15">
        <f t="shared" si="59"/>
        <v>-1748.25</v>
      </c>
      <c r="T89" s="15">
        <f t="shared" si="59"/>
        <v>-1748.25</v>
      </c>
      <c r="U89" s="15">
        <f t="shared" si="59"/>
        <v>-1748.25</v>
      </c>
      <c r="V89" s="15">
        <f t="shared" si="59"/>
        <v>-1748.25</v>
      </c>
      <c r="W89" s="15">
        <f t="shared" si="59"/>
        <v>-1748.25</v>
      </c>
      <c r="X89" s="15">
        <f t="shared" si="59"/>
        <v>-1748.25</v>
      </c>
      <c r="Y89" s="15">
        <f t="shared" si="59"/>
        <v>-1835.6625000000004</v>
      </c>
      <c r="Z89" s="15">
        <f t="shared" si="59"/>
        <v>-1835.6625000000006</v>
      </c>
      <c r="AA89" s="15">
        <f t="shared" si="59"/>
        <v>-1835.6625000000006</v>
      </c>
      <c r="AB89" s="15">
        <f t="shared" si="59"/>
        <v>-1835.6625000000006</v>
      </c>
      <c r="AC89" s="15">
        <f t="shared" si="59"/>
        <v>-1835.6625000000006</v>
      </c>
      <c r="AD89" s="15">
        <f t="shared" si="59"/>
        <v>-1835.6625000000006</v>
      </c>
      <c r="AE89" s="15">
        <f t="shared" si="59"/>
        <v>-1835.6625000000006</v>
      </c>
      <c r="AF89" s="15">
        <f t="shared" si="59"/>
        <v>-1835.6625000000006</v>
      </c>
      <c r="AG89" s="15">
        <f t="shared" si="59"/>
        <v>-1835.6625000000006</v>
      </c>
      <c r="AH89" s="15">
        <f t="shared" si="59"/>
        <v>-1835.6625000000006</v>
      </c>
      <c r="AI89" s="15">
        <f t="shared" si="59"/>
        <v>-1835.6625000000006</v>
      </c>
      <c r="AJ89" s="15">
        <f t="shared" ref="AJ89:BH89" si="60">AI89+AJ50-AJ63</f>
        <v>-1835.6625000000006</v>
      </c>
      <c r="AK89" s="15">
        <f t="shared" si="60"/>
        <v>-1927.4456250000005</v>
      </c>
      <c r="AL89" s="15">
        <f t="shared" si="60"/>
        <v>-1927.4456250000003</v>
      </c>
      <c r="AM89" s="15">
        <f t="shared" si="60"/>
        <v>-1927.4456250000003</v>
      </c>
      <c r="AN89" s="15">
        <f t="shared" si="60"/>
        <v>-1927.4456250000003</v>
      </c>
      <c r="AO89" s="15">
        <f t="shared" si="60"/>
        <v>-1927.4456250000003</v>
      </c>
      <c r="AP89" s="15">
        <f t="shared" si="60"/>
        <v>-1927.4456250000003</v>
      </c>
      <c r="AQ89" s="15">
        <f t="shared" si="60"/>
        <v>-1927.4456250000003</v>
      </c>
      <c r="AR89" s="15">
        <f t="shared" si="60"/>
        <v>-1927.4456250000003</v>
      </c>
      <c r="AS89" s="15">
        <f t="shared" si="60"/>
        <v>-1927.4456250000003</v>
      </c>
      <c r="AT89" s="15">
        <f t="shared" si="60"/>
        <v>-1927.4456250000003</v>
      </c>
      <c r="AU89" s="15">
        <f t="shared" si="60"/>
        <v>-1927.4456250000003</v>
      </c>
      <c r="AV89" s="15">
        <f t="shared" si="60"/>
        <v>-1927.4456250000003</v>
      </c>
      <c r="AW89" s="15">
        <f t="shared" si="60"/>
        <v>-2023.8179062500003</v>
      </c>
      <c r="AX89" s="15">
        <f t="shared" si="60"/>
        <v>-2023.8179062500005</v>
      </c>
      <c r="AY89" s="15">
        <f t="shared" si="60"/>
        <v>-2023.8179062500005</v>
      </c>
      <c r="AZ89" s="15">
        <f t="shared" si="60"/>
        <v>-2023.8179062500005</v>
      </c>
      <c r="BA89" s="15">
        <f t="shared" si="60"/>
        <v>-2023.8179062500005</v>
      </c>
      <c r="BB89" s="15">
        <f t="shared" si="60"/>
        <v>-2023.8179062500005</v>
      </c>
      <c r="BC89" s="15">
        <f t="shared" si="60"/>
        <v>-2023.8179062500005</v>
      </c>
      <c r="BD89" s="15">
        <f t="shared" si="60"/>
        <v>-2023.8179062500005</v>
      </c>
      <c r="BE89" s="15">
        <f t="shared" si="60"/>
        <v>-2023.8179062500005</v>
      </c>
      <c r="BF89" s="15">
        <f t="shared" si="60"/>
        <v>-2023.8179062500005</v>
      </c>
      <c r="BG89" s="15">
        <f t="shared" si="60"/>
        <v>-2023.8179062500005</v>
      </c>
      <c r="BH89" s="15">
        <f t="shared" si="60"/>
        <v>-2023.8179062500005</v>
      </c>
      <c r="BJ89" s="15">
        <f t="shared" si="52"/>
        <v>-1665</v>
      </c>
      <c r="BK89" s="15">
        <f t="shared" si="52"/>
        <v>-1748.25</v>
      </c>
      <c r="BL89" s="15">
        <f t="shared" si="52"/>
        <v>-1835.6625000000006</v>
      </c>
      <c r="BM89" s="15">
        <f t="shared" si="52"/>
        <v>-1927.4456250000003</v>
      </c>
      <c r="BN89" s="15">
        <f t="shared" si="52"/>
        <v>-2023.8179062500005</v>
      </c>
    </row>
    <row r="90" spans="2:66" ht="15" customHeight="1" x14ac:dyDescent="0.45">
      <c r="B90" s="2" t="s">
        <v>66</v>
      </c>
      <c r="D90" s="15">
        <f t="shared" ref="D90:AI90" si="61">C90+SUM(D48:D49)*$C$21-D64</f>
        <v>-740</v>
      </c>
      <c r="E90" s="15">
        <f t="shared" si="61"/>
        <v>-740</v>
      </c>
      <c r="F90" s="15">
        <f t="shared" si="61"/>
        <v>-740</v>
      </c>
      <c r="G90" s="15">
        <f t="shared" si="61"/>
        <v>-740</v>
      </c>
      <c r="H90" s="15">
        <f t="shared" si="61"/>
        <v>-740</v>
      </c>
      <c r="I90" s="15">
        <f t="shared" si="61"/>
        <v>-740</v>
      </c>
      <c r="J90" s="15">
        <f t="shared" si="61"/>
        <v>-740</v>
      </c>
      <c r="K90" s="15">
        <f t="shared" si="61"/>
        <v>-740</v>
      </c>
      <c r="L90" s="15">
        <f t="shared" si="61"/>
        <v>-740</v>
      </c>
      <c r="M90" s="15">
        <f t="shared" si="61"/>
        <v>-777</v>
      </c>
      <c r="N90" s="15">
        <f t="shared" si="61"/>
        <v>-777</v>
      </c>
      <c r="O90" s="15">
        <f t="shared" si="61"/>
        <v>-777</v>
      </c>
      <c r="P90" s="15">
        <f t="shared" si="61"/>
        <v>-777</v>
      </c>
      <c r="Q90" s="15">
        <f t="shared" si="61"/>
        <v>-777</v>
      </c>
      <c r="R90" s="15">
        <f t="shared" si="61"/>
        <v>-777</v>
      </c>
      <c r="S90" s="15">
        <f t="shared" si="61"/>
        <v>-777</v>
      </c>
      <c r="T90" s="15">
        <f t="shared" si="61"/>
        <v>-777</v>
      </c>
      <c r="U90" s="15">
        <f t="shared" si="61"/>
        <v>-777</v>
      </c>
      <c r="V90" s="15">
        <f t="shared" si="61"/>
        <v>-777</v>
      </c>
      <c r="W90" s="15">
        <f t="shared" si="61"/>
        <v>-777</v>
      </c>
      <c r="X90" s="15">
        <f t="shared" si="61"/>
        <v>-777</v>
      </c>
      <c r="Y90" s="15">
        <f t="shared" si="61"/>
        <v>-815.84999999999991</v>
      </c>
      <c r="Z90" s="15">
        <f t="shared" si="61"/>
        <v>-815.8499999999998</v>
      </c>
      <c r="AA90" s="15">
        <f t="shared" si="61"/>
        <v>-815.8499999999998</v>
      </c>
      <c r="AB90" s="15">
        <f t="shared" si="61"/>
        <v>-815.8499999999998</v>
      </c>
      <c r="AC90" s="15">
        <f t="shared" si="61"/>
        <v>-815.8499999999998</v>
      </c>
      <c r="AD90" s="15">
        <f t="shared" si="61"/>
        <v>-815.8499999999998</v>
      </c>
      <c r="AE90" s="15">
        <f t="shared" si="61"/>
        <v>-815.8499999999998</v>
      </c>
      <c r="AF90" s="15">
        <f t="shared" si="61"/>
        <v>-815.8499999999998</v>
      </c>
      <c r="AG90" s="15">
        <f t="shared" si="61"/>
        <v>-815.8499999999998</v>
      </c>
      <c r="AH90" s="15">
        <f t="shared" si="61"/>
        <v>-815.8499999999998</v>
      </c>
      <c r="AI90" s="15">
        <f t="shared" si="61"/>
        <v>-815.8499999999998</v>
      </c>
      <c r="AJ90" s="15">
        <f t="shared" ref="AJ90:BH90" si="62">AI90+SUM(AJ48:AJ49)*$C$21-AJ64</f>
        <v>-815.8499999999998</v>
      </c>
      <c r="AK90" s="15">
        <f t="shared" si="62"/>
        <v>-856.64249999999981</v>
      </c>
      <c r="AL90" s="15">
        <f t="shared" si="62"/>
        <v>-856.6424999999997</v>
      </c>
      <c r="AM90" s="15">
        <f t="shared" si="62"/>
        <v>-856.6424999999997</v>
      </c>
      <c r="AN90" s="15">
        <f t="shared" si="62"/>
        <v>-856.6424999999997</v>
      </c>
      <c r="AO90" s="15">
        <f t="shared" si="62"/>
        <v>-856.6424999999997</v>
      </c>
      <c r="AP90" s="15">
        <f t="shared" si="62"/>
        <v>-856.6424999999997</v>
      </c>
      <c r="AQ90" s="15">
        <f t="shared" si="62"/>
        <v>-856.6424999999997</v>
      </c>
      <c r="AR90" s="15">
        <f t="shared" si="62"/>
        <v>-856.6424999999997</v>
      </c>
      <c r="AS90" s="15">
        <f t="shared" si="62"/>
        <v>-856.6424999999997</v>
      </c>
      <c r="AT90" s="15">
        <f t="shared" si="62"/>
        <v>-856.6424999999997</v>
      </c>
      <c r="AU90" s="15">
        <f t="shared" si="62"/>
        <v>-856.6424999999997</v>
      </c>
      <c r="AV90" s="15">
        <f t="shared" si="62"/>
        <v>-856.6424999999997</v>
      </c>
      <c r="AW90" s="15">
        <f t="shared" si="62"/>
        <v>-899.47462499999961</v>
      </c>
      <c r="AX90" s="15">
        <f t="shared" si="62"/>
        <v>-899.47462499999961</v>
      </c>
      <c r="AY90" s="15">
        <f t="shared" si="62"/>
        <v>-899.47462499999961</v>
      </c>
      <c r="AZ90" s="15">
        <f t="shared" si="62"/>
        <v>-899.47462499999961</v>
      </c>
      <c r="BA90" s="15">
        <f t="shared" si="62"/>
        <v>-899.47462499999961</v>
      </c>
      <c r="BB90" s="15">
        <f t="shared" si="62"/>
        <v>-899.47462499999961</v>
      </c>
      <c r="BC90" s="15">
        <f t="shared" si="62"/>
        <v>-899.47462499999961</v>
      </c>
      <c r="BD90" s="15">
        <f t="shared" si="62"/>
        <v>-899.47462499999961</v>
      </c>
      <c r="BE90" s="15">
        <f t="shared" si="62"/>
        <v>-899.47462499999961</v>
      </c>
      <c r="BF90" s="15">
        <f t="shared" si="62"/>
        <v>-899.47462499999961</v>
      </c>
      <c r="BG90" s="15">
        <f t="shared" si="62"/>
        <v>-899.47462499999961</v>
      </c>
      <c r="BH90" s="15">
        <f t="shared" si="62"/>
        <v>-899.47462499999961</v>
      </c>
      <c r="BJ90" s="15">
        <f t="shared" si="52"/>
        <v>-740</v>
      </c>
      <c r="BK90" s="15">
        <f t="shared" si="52"/>
        <v>-777</v>
      </c>
      <c r="BL90" s="15">
        <f t="shared" si="52"/>
        <v>-815.8499999999998</v>
      </c>
      <c r="BM90" s="15">
        <f t="shared" si="52"/>
        <v>-856.6424999999997</v>
      </c>
      <c r="BN90" s="15">
        <f t="shared" si="52"/>
        <v>-899.47462499999961</v>
      </c>
    </row>
    <row r="91" spans="2:66" ht="15" customHeight="1" x14ac:dyDescent="0.45">
      <c r="B91" s="4" t="s">
        <v>59</v>
      </c>
      <c r="C91" s="4"/>
      <c r="D91" s="19">
        <f>SUM(D85:D90)</f>
        <v>-1553</v>
      </c>
      <c r="E91" s="19">
        <f t="shared" ref="E91:BH91" si="63">SUM(E85:E90)</f>
        <v>-611</v>
      </c>
      <c r="F91" s="19">
        <f t="shared" si="63"/>
        <v>341</v>
      </c>
      <c r="G91" s="19">
        <f t="shared" si="63"/>
        <v>2143</v>
      </c>
      <c r="H91" s="19">
        <f t="shared" si="63"/>
        <v>2845</v>
      </c>
      <c r="I91" s="19">
        <f t="shared" si="63"/>
        <v>3647</v>
      </c>
      <c r="J91" s="19">
        <f t="shared" si="63"/>
        <v>5839</v>
      </c>
      <c r="K91" s="19">
        <f t="shared" si="63"/>
        <v>6301</v>
      </c>
      <c r="L91" s="19">
        <f t="shared" si="63"/>
        <v>6953</v>
      </c>
      <c r="M91" s="19">
        <f t="shared" si="63"/>
        <v>9416.75</v>
      </c>
      <c r="N91" s="19">
        <f t="shared" si="63"/>
        <v>9638.75</v>
      </c>
      <c r="O91" s="19">
        <f t="shared" si="63"/>
        <v>10140.75</v>
      </c>
      <c r="P91" s="19">
        <f t="shared" si="63"/>
        <v>13112.75</v>
      </c>
      <c r="Q91" s="19">
        <f t="shared" si="63"/>
        <v>13094.75</v>
      </c>
      <c r="R91" s="19">
        <f t="shared" si="63"/>
        <v>13446.75</v>
      </c>
      <c r="S91" s="19">
        <f t="shared" si="63"/>
        <v>16808.75</v>
      </c>
      <c r="T91" s="19">
        <f t="shared" si="63"/>
        <v>16550.75</v>
      </c>
      <c r="U91" s="19">
        <f t="shared" si="63"/>
        <v>16752.75</v>
      </c>
      <c r="V91" s="19">
        <f t="shared" si="63"/>
        <v>20504.75</v>
      </c>
      <c r="W91" s="19">
        <f t="shared" si="63"/>
        <v>20006.75</v>
      </c>
      <c r="X91" s="19">
        <f t="shared" si="63"/>
        <v>20058.75</v>
      </c>
      <c r="Y91" s="19">
        <f t="shared" si="63"/>
        <v>24076.587500000001</v>
      </c>
      <c r="Z91" s="19">
        <f t="shared" si="63"/>
        <v>23338.587499999998</v>
      </c>
      <c r="AA91" s="19">
        <f t="shared" si="63"/>
        <v>23240.587499999998</v>
      </c>
      <c r="AB91" s="19">
        <f t="shared" si="63"/>
        <v>27772.587499999998</v>
      </c>
      <c r="AC91" s="19">
        <f t="shared" si="63"/>
        <v>26794.587499999998</v>
      </c>
      <c r="AD91" s="19">
        <f t="shared" si="63"/>
        <v>26546.587499999998</v>
      </c>
      <c r="AE91" s="19">
        <f t="shared" si="63"/>
        <v>31468.587499999998</v>
      </c>
      <c r="AF91" s="19">
        <f t="shared" si="63"/>
        <v>30250.587499999998</v>
      </c>
      <c r="AG91" s="19">
        <f t="shared" si="63"/>
        <v>29852.587499999998</v>
      </c>
      <c r="AH91" s="19">
        <f t="shared" si="63"/>
        <v>35164.587500000001</v>
      </c>
      <c r="AI91" s="19">
        <f t="shared" si="63"/>
        <v>33706.587500000001</v>
      </c>
      <c r="AJ91" s="19">
        <f t="shared" si="63"/>
        <v>33158.587500000001</v>
      </c>
      <c r="AK91" s="19">
        <f t="shared" si="63"/>
        <v>38730.216874999998</v>
      </c>
      <c r="AL91" s="19">
        <f t="shared" si="63"/>
        <v>37032.216874999998</v>
      </c>
      <c r="AM91" s="19">
        <f t="shared" si="63"/>
        <v>36334.216874999998</v>
      </c>
      <c r="AN91" s="19">
        <f t="shared" si="63"/>
        <v>42426.216874999998</v>
      </c>
      <c r="AO91" s="19">
        <f t="shared" si="63"/>
        <v>40488.216874999998</v>
      </c>
      <c r="AP91" s="19">
        <f t="shared" si="63"/>
        <v>39640.216874999998</v>
      </c>
      <c r="AQ91" s="19">
        <f t="shared" si="63"/>
        <v>46122.216874999998</v>
      </c>
      <c r="AR91" s="19">
        <f t="shared" si="63"/>
        <v>43944.216874999998</v>
      </c>
      <c r="AS91" s="19">
        <f t="shared" si="63"/>
        <v>42946.216874999998</v>
      </c>
      <c r="AT91" s="19">
        <f t="shared" si="63"/>
        <v>49818.216874999998</v>
      </c>
      <c r="AU91" s="19">
        <f t="shared" si="63"/>
        <v>47400.216874999998</v>
      </c>
      <c r="AV91" s="19">
        <f t="shared" si="63"/>
        <v>46252.216874999998</v>
      </c>
      <c r="AW91" s="19">
        <f t="shared" si="63"/>
        <v>53377.327718749999</v>
      </c>
      <c r="AX91" s="19">
        <f t="shared" si="63"/>
        <v>50719.327718749999</v>
      </c>
      <c r="AY91" s="19">
        <f t="shared" si="63"/>
        <v>49421.327718749999</v>
      </c>
      <c r="AZ91" s="19">
        <f t="shared" si="63"/>
        <v>57073.327718749999</v>
      </c>
      <c r="BA91" s="19">
        <f t="shared" si="63"/>
        <v>54175.327718749999</v>
      </c>
      <c r="BB91" s="19">
        <f t="shared" si="63"/>
        <v>52727.327718749999</v>
      </c>
      <c r="BC91" s="19">
        <f t="shared" si="63"/>
        <v>60769.327718749999</v>
      </c>
      <c r="BD91" s="19">
        <f t="shared" si="63"/>
        <v>57631.327718749999</v>
      </c>
      <c r="BE91" s="19">
        <f t="shared" si="63"/>
        <v>56033.327718749999</v>
      </c>
      <c r="BF91" s="19">
        <f t="shared" si="63"/>
        <v>64465.327718750006</v>
      </c>
      <c r="BG91" s="19">
        <f t="shared" si="63"/>
        <v>61087.327718749999</v>
      </c>
      <c r="BH91" s="19">
        <f t="shared" si="63"/>
        <v>59339.327718749999</v>
      </c>
      <c r="BJ91" s="19">
        <f t="shared" ref="BJ91:BN91" si="64">SUM(BJ85:BJ90)</f>
        <v>6953</v>
      </c>
      <c r="BK91" s="19">
        <f t="shared" si="64"/>
        <v>20058.75</v>
      </c>
      <c r="BL91" s="19">
        <f t="shared" si="64"/>
        <v>33158.587500000001</v>
      </c>
      <c r="BM91" s="19">
        <f t="shared" si="64"/>
        <v>46252.216874999998</v>
      </c>
      <c r="BN91" s="19">
        <f t="shared" si="64"/>
        <v>59339.327718749999</v>
      </c>
    </row>
  </sheetData>
  <printOptions horizontalCentered="1"/>
  <pageMargins left="0.31496062992125984" right="0.31496062992125984" top="0.74803149606299213" bottom="0.74803149606299213" header="0.31496062992125984" footer="0.31496062992125984"/>
  <pageSetup paperSize="9" scale="95" orientation="portrait" r:id="rId1"/>
  <headerFooter>
    <oddHeader>&amp;LAlexis Joulié&amp;CBP Cyprea Moneta&amp;RConfidentiel</oddHeader>
    <oddFooter>&amp;LHEC 2022&amp;C&amp;D&amp;R&amp;P/&amp;N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BA77A-24CC-4889-B9C3-333D58D3D5CB}">
  <sheetPr>
    <tabColor rgb="FF00B0F0"/>
  </sheetPr>
  <dimension ref="B2:BN108"/>
  <sheetViews>
    <sheetView showGridLines="0" zoomScaleNormal="100" zoomScaleSheetLayoutView="100" workbookViewId="0">
      <pane xSplit="3" topLeftCell="D1" activePane="topRight" state="frozen"/>
      <selection pane="topRight"/>
    </sheetView>
  </sheetViews>
  <sheetFormatPr baseColWidth="10" defaultColWidth="9.1328125" defaultRowHeight="15" customHeight="1" x14ac:dyDescent="0.45"/>
  <cols>
    <col min="1" max="1" width="2.86328125" style="2" customWidth="1"/>
    <col min="2" max="2" width="42.3984375" style="2" customWidth="1"/>
    <col min="3" max="17" width="11.3984375" style="2" customWidth="1"/>
    <col min="18" max="60" width="9.1328125" style="2"/>
    <col min="61" max="61" width="2.86328125" style="2" customWidth="1"/>
    <col min="62" max="65" width="9.1328125" style="2"/>
    <col min="66" max="66" width="9.3984375" style="2" bestFit="1" customWidth="1"/>
    <col min="67" max="16384" width="9.1328125" style="2"/>
  </cols>
  <sheetData>
    <row r="2" spans="2:4" ht="26.25" customHeight="1" x14ac:dyDescent="0.45">
      <c r="B2" s="7" t="s">
        <v>2</v>
      </c>
      <c r="C2" s="8" t="s">
        <v>3</v>
      </c>
    </row>
    <row r="4" spans="2:4" ht="15" customHeight="1" x14ac:dyDescent="0.45">
      <c r="B4" s="22" t="s">
        <v>0</v>
      </c>
    </row>
    <row r="5" spans="2:4" ht="15" customHeight="1" x14ac:dyDescent="0.45">
      <c r="B5" s="2" t="s">
        <v>4</v>
      </c>
      <c r="C5" s="5">
        <v>5</v>
      </c>
      <c r="D5" s="6" t="s">
        <v>1</v>
      </c>
    </row>
    <row r="6" spans="2:4" ht="15" customHeight="1" x14ac:dyDescent="0.45">
      <c r="B6" s="2" t="s">
        <v>5</v>
      </c>
      <c r="C6" s="5">
        <v>100</v>
      </c>
    </row>
    <row r="7" spans="2:4" ht="6" customHeight="1" x14ac:dyDescent="0.45"/>
    <row r="8" spans="2:4" ht="15" customHeight="1" x14ac:dyDescent="0.45">
      <c r="B8" s="2" t="s">
        <v>6</v>
      </c>
      <c r="C8" s="5">
        <v>100</v>
      </c>
    </row>
    <row r="9" spans="2:4" ht="15" customHeight="1" x14ac:dyDescent="0.45">
      <c r="B9" s="2" t="s">
        <v>7</v>
      </c>
      <c r="C9" s="10">
        <f>C8/1000</f>
        <v>0.1</v>
      </c>
    </row>
    <row r="10" spans="2:4" ht="15" customHeight="1" x14ac:dyDescent="0.45">
      <c r="B10" s="2" t="s">
        <v>8</v>
      </c>
      <c r="C10" s="5">
        <v>5</v>
      </c>
    </row>
    <row r="11" spans="2:4" ht="15" customHeight="1" x14ac:dyDescent="0.45">
      <c r="B11" s="4" t="s">
        <v>12</v>
      </c>
      <c r="C11" s="11">
        <f>C9*C10</f>
        <v>0.5</v>
      </c>
    </row>
    <row r="12" spans="2:4" ht="6" customHeight="1" x14ac:dyDescent="0.45"/>
    <row r="13" spans="2:4" ht="15" customHeight="1" x14ac:dyDescent="0.45">
      <c r="B13" s="2" t="s">
        <v>9</v>
      </c>
      <c r="C13" s="5">
        <v>50</v>
      </c>
    </row>
    <row r="14" spans="2:4" ht="15" customHeight="1" x14ac:dyDescent="0.45">
      <c r="B14" s="2" t="s">
        <v>10</v>
      </c>
      <c r="C14" s="10">
        <f>C13/100</f>
        <v>0.5</v>
      </c>
    </row>
    <row r="15" spans="2:4" ht="15" customHeight="1" x14ac:dyDescent="0.45">
      <c r="B15" s="2" t="s">
        <v>11</v>
      </c>
      <c r="C15" s="9">
        <v>0.2</v>
      </c>
    </row>
    <row r="16" spans="2:4" ht="15" customHeight="1" x14ac:dyDescent="0.45">
      <c r="B16" s="4" t="s">
        <v>13</v>
      </c>
      <c r="C16" s="11">
        <f>C14*C15</f>
        <v>0.1</v>
      </c>
    </row>
    <row r="17" spans="2:66" ht="6" customHeight="1" x14ac:dyDescent="0.45"/>
    <row r="18" spans="2:66" ht="15" customHeight="1" x14ac:dyDescent="0.45">
      <c r="B18" s="2" t="s">
        <v>16</v>
      </c>
      <c r="C18" s="5">
        <v>2000</v>
      </c>
    </row>
    <row r="19" spans="2:66" ht="15" customHeight="1" x14ac:dyDescent="0.45">
      <c r="B19" s="2" t="s">
        <v>17</v>
      </c>
      <c r="C19" s="5">
        <v>1700</v>
      </c>
    </row>
    <row r="20" spans="2:66" ht="15" customHeight="1" x14ac:dyDescent="0.45">
      <c r="B20" s="2" t="s">
        <v>18</v>
      </c>
      <c r="C20" s="12">
        <v>0.45</v>
      </c>
    </row>
    <row r="21" spans="2:66" ht="15" customHeight="1" x14ac:dyDescent="0.45">
      <c r="B21" s="2" t="s">
        <v>19</v>
      </c>
      <c r="C21" s="12">
        <v>0.2</v>
      </c>
    </row>
    <row r="22" spans="2:66" ht="6" customHeight="1" x14ac:dyDescent="0.45"/>
    <row r="23" spans="2:66" ht="15" customHeight="1" x14ac:dyDescent="0.45">
      <c r="B23" s="2" t="s">
        <v>20</v>
      </c>
      <c r="C23" s="5">
        <v>800</v>
      </c>
    </row>
    <row r="24" spans="2:66" ht="15" customHeight="1" x14ac:dyDescent="0.45">
      <c r="B24" s="2" t="s">
        <v>21</v>
      </c>
      <c r="C24" s="5">
        <v>1600</v>
      </c>
    </row>
    <row r="25" spans="2:66" ht="6" customHeight="1" x14ac:dyDescent="0.45"/>
    <row r="26" spans="2:66" ht="15" customHeight="1" x14ac:dyDescent="0.45">
      <c r="B26" s="2" t="s">
        <v>22</v>
      </c>
      <c r="C26" s="5">
        <v>200</v>
      </c>
    </row>
    <row r="27" spans="2:66" ht="15" customHeight="1" x14ac:dyDescent="0.45">
      <c r="B27" s="2" t="s">
        <v>23</v>
      </c>
      <c r="C27" s="12">
        <v>0.2</v>
      </c>
    </row>
    <row r="28" spans="2:66" ht="15" customHeight="1" x14ac:dyDescent="0.45">
      <c r="B28" s="2" t="s">
        <v>24</v>
      </c>
      <c r="C28" s="12">
        <v>0.05</v>
      </c>
    </row>
    <row r="29" spans="2:66" ht="15" customHeight="1" x14ac:dyDescent="0.45">
      <c r="B29" s="2" t="s">
        <v>72</v>
      </c>
      <c r="C29" s="12">
        <v>0.8</v>
      </c>
    </row>
    <row r="31" spans="2:66" ht="15" customHeight="1" x14ac:dyDescent="0.45">
      <c r="B31" s="13" t="s">
        <v>25</v>
      </c>
      <c r="C31" s="13"/>
      <c r="D31" s="1">
        <v>45017</v>
      </c>
      <c r="E31" s="14">
        <f>EDATE(D31,1)</f>
        <v>45047</v>
      </c>
      <c r="F31" s="14">
        <f t="shared" ref="F31:BH31" si="0">EDATE(E31,1)</f>
        <v>45078</v>
      </c>
      <c r="G31" s="14">
        <f t="shared" si="0"/>
        <v>45108</v>
      </c>
      <c r="H31" s="14">
        <f t="shared" si="0"/>
        <v>45139</v>
      </c>
      <c r="I31" s="14">
        <f t="shared" si="0"/>
        <v>45170</v>
      </c>
      <c r="J31" s="14">
        <f t="shared" si="0"/>
        <v>45200</v>
      </c>
      <c r="K31" s="14">
        <f t="shared" si="0"/>
        <v>45231</v>
      </c>
      <c r="L31" s="14">
        <f t="shared" si="0"/>
        <v>45261</v>
      </c>
      <c r="M31" s="14">
        <f t="shared" si="0"/>
        <v>45292</v>
      </c>
      <c r="N31" s="14">
        <f t="shared" si="0"/>
        <v>45323</v>
      </c>
      <c r="O31" s="14">
        <f t="shared" si="0"/>
        <v>45352</v>
      </c>
      <c r="P31" s="14">
        <f t="shared" si="0"/>
        <v>45383</v>
      </c>
      <c r="Q31" s="14">
        <f t="shared" si="0"/>
        <v>45413</v>
      </c>
      <c r="R31" s="14">
        <f t="shared" si="0"/>
        <v>45444</v>
      </c>
      <c r="S31" s="14">
        <f t="shared" si="0"/>
        <v>45474</v>
      </c>
      <c r="T31" s="14">
        <f t="shared" si="0"/>
        <v>45505</v>
      </c>
      <c r="U31" s="14">
        <f t="shared" si="0"/>
        <v>45536</v>
      </c>
      <c r="V31" s="14">
        <f t="shared" si="0"/>
        <v>45566</v>
      </c>
      <c r="W31" s="14">
        <f t="shared" si="0"/>
        <v>45597</v>
      </c>
      <c r="X31" s="14">
        <f t="shared" si="0"/>
        <v>45627</v>
      </c>
      <c r="Y31" s="14">
        <f t="shared" si="0"/>
        <v>45658</v>
      </c>
      <c r="Z31" s="14">
        <f t="shared" si="0"/>
        <v>45689</v>
      </c>
      <c r="AA31" s="14">
        <f t="shared" si="0"/>
        <v>45717</v>
      </c>
      <c r="AB31" s="14">
        <f t="shared" si="0"/>
        <v>45748</v>
      </c>
      <c r="AC31" s="14">
        <f t="shared" si="0"/>
        <v>45778</v>
      </c>
      <c r="AD31" s="14">
        <f t="shared" si="0"/>
        <v>45809</v>
      </c>
      <c r="AE31" s="14">
        <f t="shared" si="0"/>
        <v>45839</v>
      </c>
      <c r="AF31" s="14">
        <f t="shared" si="0"/>
        <v>45870</v>
      </c>
      <c r="AG31" s="14">
        <f t="shared" si="0"/>
        <v>45901</v>
      </c>
      <c r="AH31" s="14">
        <f t="shared" si="0"/>
        <v>45931</v>
      </c>
      <c r="AI31" s="14">
        <f t="shared" si="0"/>
        <v>45962</v>
      </c>
      <c r="AJ31" s="14">
        <f t="shared" si="0"/>
        <v>45992</v>
      </c>
      <c r="AK31" s="14">
        <f t="shared" si="0"/>
        <v>46023</v>
      </c>
      <c r="AL31" s="14">
        <f t="shared" si="0"/>
        <v>46054</v>
      </c>
      <c r="AM31" s="14">
        <f t="shared" si="0"/>
        <v>46082</v>
      </c>
      <c r="AN31" s="14">
        <f t="shared" si="0"/>
        <v>46113</v>
      </c>
      <c r="AO31" s="14">
        <f t="shared" si="0"/>
        <v>46143</v>
      </c>
      <c r="AP31" s="14">
        <f t="shared" si="0"/>
        <v>46174</v>
      </c>
      <c r="AQ31" s="14">
        <f t="shared" si="0"/>
        <v>46204</v>
      </c>
      <c r="AR31" s="14">
        <f t="shared" si="0"/>
        <v>46235</v>
      </c>
      <c r="AS31" s="14">
        <f t="shared" si="0"/>
        <v>46266</v>
      </c>
      <c r="AT31" s="14">
        <f t="shared" si="0"/>
        <v>46296</v>
      </c>
      <c r="AU31" s="14">
        <f t="shared" si="0"/>
        <v>46327</v>
      </c>
      <c r="AV31" s="14">
        <f t="shared" si="0"/>
        <v>46357</v>
      </c>
      <c r="AW31" s="14">
        <f t="shared" si="0"/>
        <v>46388</v>
      </c>
      <c r="AX31" s="14">
        <f t="shared" si="0"/>
        <v>46419</v>
      </c>
      <c r="AY31" s="14">
        <f t="shared" si="0"/>
        <v>46447</v>
      </c>
      <c r="AZ31" s="14">
        <f t="shared" si="0"/>
        <v>46478</v>
      </c>
      <c r="BA31" s="14">
        <f t="shared" si="0"/>
        <v>46508</v>
      </c>
      <c r="BB31" s="14">
        <f t="shared" si="0"/>
        <v>46539</v>
      </c>
      <c r="BC31" s="14">
        <f t="shared" si="0"/>
        <v>46569</v>
      </c>
      <c r="BD31" s="14">
        <f t="shared" si="0"/>
        <v>46600</v>
      </c>
      <c r="BE31" s="14">
        <f t="shared" si="0"/>
        <v>46631</v>
      </c>
      <c r="BF31" s="14">
        <f t="shared" si="0"/>
        <v>46661</v>
      </c>
      <c r="BG31" s="14">
        <f t="shared" si="0"/>
        <v>46692</v>
      </c>
      <c r="BH31" s="14">
        <f t="shared" si="0"/>
        <v>46722</v>
      </c>
      <c r="BJ31" s="24">
        <f>YEAR($D$31)</f>
        <v>2023</v>
      </c>
      <c r="BK31" s="13">
        <f>BJ31+1</f>
        <v>2024</v>
      </c>
      <c r="BL31" s="13">
        <f t="shared" ref="BL31:BN31" si="1">BK31+1</f>
        <v>2025</v>
      </c>
      <c r="BM31" s="13">
        <f t="shared" si="1"/>
        <v>2026</v>
      </c>
      <c r="BN31" s="13">
        <f t="shared" si="1"/>
        <v>2027</v>
      </c>
    </row>
    <row r="33" spans="2:66" ht="15" customHeight="1" x14ac:dyDescent="0.45">
      <c r="B33" s="3" t="s">
        <v>73</v>
      </c>
      <c r="D33" s="3">
        <f>YEAR(D31)</f>
        <v>2023</v>
      </c>
      <c r="E33" s="3">
        <f t="shared" ref="E33:BH33" si="2">YEAR(E31)</f>
        <v>2023</v>
      </c>
      <c r="F33" s="3">
        <f t="shared" si="2"/>
        <v>2023</v>
      </c>
      <c r="G33" s="3">
        <f t="shared" si="2"/>
        <v>2023</v>
      </c>
      <c r="H33" s="3">
        <f t="shared" si="2"/>
        <v>2023</v>
      </c>
      <c r="I33" s="3">
        <f t="shared" si="2"/>
        <v>2023</v>
      </c>
      <c r="J33" s="3">
        <f t="shared" si="2"/>
        <v>2023</v>
      </c>
      <c r="K33" s="3">
        <f t="shared" si="2"/>
        <v>2023</v>
      </c>
      <c r="L33" s="3">
        <f t="shared" si="2"/>
        <v>2023</v>
      </c>
      <c r="M33" s="3">
        <f t="shared" si="2"/>
        <v>2024</v>
      </c>
      <c r="N33" s="3">
        <f t="shared" si="2"/>
        <v>2024</v>
      </c>
      <c r="O33" s="3">
        <f t="shared" si="2"/>
        <v>2024</v>
      </c>
      <c r="P33" s="3">
        <f t="shared" si="2"/>
        <v>2024</v>
      </c>
      <c r="Q33" s="3">
        <f t="shared" si="2"/>
        <v>2024</v>
      </c>
      <c r="R33" s="3">
        <f t="shared" si="2"/>
        <v>2024</v>
      </c>
      <c r="S33" s="3">
        <f t="shared" si="2"/>
        <v>2024</v>
      </c>
      <c r="T33" s="3">
        <f t="shared" si="2"/>
        <v>2024</v>
      </c>
      <c r="U33" s="3">
        <f t="shared" si="2"/>
        <v>2024</v>
      </c>
      <c r="V33" s="3">
        <f t="shared" si="2"/>
        <v>2024</v>
      </c>
      <c r="W33" s="3">
        <f t="shared" si="2"/>
        <v>2024</v>
      </c>
      <c r="X33" s="3">
        <f t="shared" si="2"/>
        <v>2024</v>
      </c>
      <c r="Y33" s="3">
        <f t="shared" si="2"/>
        <v>2025</v>
      </c>
      <c r="Z33" s="3">
        <f t="shared" si="2"/>
        <v>2025</v>
      </c>
      <c r="AA33" s="3">
        <f t="shared" si="2"/>
        <v>2025</v>
      </c>
      <c r="AB33" s="3">
        <f t="shared" si="2"/>
        <v>2025</v>
      </c>
      <c r="AC33" s="3">
        <f t="shared" si="2"/>
        <v>2025</v>
      </c>
      <c r="AD33" s="3">
        <f t="shared" si="2"/>
        <v>2025</v>
      </c>
      <c r="AE33" s="3">
        <f t="shared" si="2"/>
        <v>2025</v>
      </c>
      <c r="AF33" s="3">
        <f t="shared" si="2"/>
        <v>2025</v>
      </c>
      <c r="AG33" s="3">
        <f t="shared" si="2"/>
        <v>2025</v>
      </c>
      <c r="AH33" s="3">
        <f t="shared" si="2"/>
        <v>2025</v>
      </c>
      <c r="AI33" s="3">
        <f t="shared" si="2"/>
        <v>2025</v>
      </c>
      <c r="AJ33" s="3">
        <f t="shared" si="2"/>
        <v>2025</v>
      </c>
      <c r="AK33" s="3">
        <f t="shared" si="2"/>
        <v>2026</v>
      </c>
      <c r="AL33" s="3">
        <f t="shared" si="2"/>
        <v>2026</v>
      </c>
      <c r="AM33" s="3">
        <f t="shared" si="2"/>
        <v>2026</v>
      </c>
      <c r="AN33" s="3">
        <f t="shared" si="2"/>
        <v>2026</v>
      </c>
      <c r="AO33" s="3">
        <f t="shared" si="2"/>
        <v>2026</v>
      </c>
      <c r="AP33" s="3">
        <f t="shared" si="2"/>
        <v>2026</v>
      </c>
      <c r="AQ33" s="3">
        <f t="shared" si="2"/>
        <v>2026</v>
      </c>
      <c r="AR33" s="3">
        <f t="shared" si="2"/>
        <v>2026</v>
      </c>
      <c r="AS33" s="3">
        <f t="shared" si="2"/>
        <v>2026</v>
      </c>
      <c r="AT33" s="3">
        <f t="shared" si="2"/>
        <v>2026</v>
      </c>
      <c r="AU33" s="3">
        <f t="shared" si="2"/>
        <v>2026</v>
      </c>
      <c r="AV33" s="3">
        <f t="shared" si="2"/>
        <v>2026</v>
      </c>
      <c r="AW33" s="3">
        <f t="shared" si="2"/>
        <v>2027</v>
      </c>
      <c r="AX33" s="3">
        <f t="shared" si="2"/>
        <v>2027</v>
      </c>
      <c r="AY33" s="3">
        <f t="shared" si="2"/>
        <v>2027</v>
      </c>
      <c r="AZ33" s="3">
        <f t="shared" si="2"/>
        <v>2027</v>
      </c>
      <c r="BA33" s="3">
        <f t="shared" si="2"/>
        <v>2027</v>
      </c>
      <c r="BB33" s="3">
        <f t="shared" si="2"/>
        <v>2027</v>
      </c>
      <c r="BC33" s="3">
        <f t="shared" si="2"/>
        <v>2027</v>
      </c>
      <c r="BD33" s="3">
        <f t="shared" si="2"/>
        <v>2027</v>
      </c>
      <c r="BE33" s="3">
        <f t="shared" si="2"/>
        <v>2027</v>
      </c>
      <c r="BF33" s="3">
        <f t="shared" si="2"/>
        <v>2027</v>
      </c>
      <c r="BG33" s="3">
        <f t="shared" si="2"/>
        <v>2027</v>
      </c>
      <c r="BH33" s="3">
        <f t="shared" si="2"/>
        <v>2027</v>
      </c>
      <c r="BJ33" s="3"/>
      <c r="BK33" s="3"/>
      <c r="BL33" s="3"/>
      <c r="BM33" s="3"/>
      <c r="BN33" s="3"/>
    </row>
    <row r="34" spans="2:66" ht="15" customHeight="1" x14ac:dyDescent="0.45">
      <c r="B34" s="3" t="s">
        <v>28</v>
      </c>
      <c r="D34" s="16">
        <f>MONTH(D31)</f>
        <v>4</v>
      </c>
      <c r="E34" s="16">
        <f t="shared" ref="E34:BH34" si="3">MONTH(E31)</f>
        <v>5</v>
      </c>
      <c r="F34" s="16">
        <f t="shared" si="3"/>
        <v>6</v>
      </c>
      <c r="G34" s="16">
        <f t="shared" si="3"/>
        <v>7</v>
      </c>
      <c r="H34" s="16">
        <f t="shared" si="3"/>
        <v>8</v>
      </c>
      <c r="I34" s="16">
        <f t="shared" si="3"/>
        <v>9</v>
      </c>
      <c r="J34" s="16">
        <f t="shared" si="3"/>
        <v>10</v>
      </c>
      <c r="K34" s="16">
        <f t="shared" si="3"/>
        <v>11</v>
      </c>
      <c r="L34" s="16">
        <f t="shared" si="3"/>
        <v>12</v>
      </c>
      <c r="M34" s="16">
        <f t="shared" si="3"/>
        <v>1</v>
      </c>
      <c r="N34" s="16">
        <f t="shared" si="3"/>
        <v>2</v>
      </c>
      <c r="O34" s="16">
        <f t="shared" si="3"/>
        <v>3</v>
      </c>
      <c r="P34" s="16">
        <f t="shared" si="3"/>
        <v>4</v>
      </c>
      <c r="Q34" s="16">
        <f t="shared" si="3"/>
        <v>5</v>
      </c>
      <c r="R34" s="16">
        <f t="shared" si="3"/>
        <v>6</v>
      </c>
      <c r="S34" s="16">
        <f t="shared" si="3"/>
        <v>7</v>
      </c>
      <c r="T34" s="16">
        <f t="shared" si="3"/>
        <v>8</v>
      </c>
      <c r="U34" s="16">
        <f t="shared" si="3"/>
        <v>9</v>
      </c>
      <c r="V34" s="16">
        <f t="shared" si="3"/>
        <v>10</v>
      </c>
      <c r="W34" s="16">
        <f t="shared" si="3"/>
        <v>11</v>
      </c>
      <c r="X34" s="16">
        <f t="shared" si="3"/>
        <v>12</v>
      </c>
      <c r="Y34" s="16">
        <f t="shared" si="3"/>
        <v>1</v>
      </c>
      <c r="Z34" s="16">
        <f t="shared" si="3"/>
        <v>2</v>
      </c>
      <c r="AA34" s="16">
        <f t="shared" si="3"/>
        <v>3</v>
      </c>
      <c r="AB34" s="16">
        <f t="shared" si="3"/>
        <v>4</v>
      </c>
      <c r="AC34" s="16">
        <f t="shared" si="3"/>
        <v>5</v>
      </c>
      <c r="AD34" s="16">
        <f t="shared" si="3"/>
        <v>6</v>
      </c>
      <c r="AE34" s="16">
        <f t="shared" si="3"/>
        <v>7</v>
      </c>
      <c r="AF34" s="16">
        <f t="shared" si="3"/>
        <v>8</v>
      </c>
      <c r="AG34" s="16">
        <f t="shared" si="3"/>
        <v>9</v>
      </c>
      <c r="AH34" s="16">
        <f t="shared" si="3"/>
        <v>10</v>
      </c>
      <c r="AI34" s="16">
        <f t="shared" si="3"/>
        <v>11</v>
      </c>
      <c r="AJ34" s="16">
        <f t="shared" si="3"/>
        <v>12</v>
      </c>
      <c r="AK34" s="16">
        <f t="shared" si="3"/>
        <v>1</v>
      </c>
      <c r="AL34" s="16">
        <f t="shared" si="3"/>
        <v>2</v>
      </c>
      <c r="AM34" s="16">
        <f t="shared" si="3"/>
        <v>3</v>
      </c>
      <c r="AN34" s="16">
        <f t="shared" si="3"/>
        <v>4</v>
      </c>
      <c r="AO34" s="16">
        <f t="shared" si="3"/>
        <v>5</v>
      </c>
      <c r="AP34" s="16">
        <f t="shared" si="3"/>
        <v>6</v>
      </c>
      <c r="AQ34" s="16">
        <f t="shared" si="3"/>
        <v>7</v>
      </c>
      <c r="AR34" s="16">
        <f t="shared" si="3"/>
        <v>8</v>
      </c>
      <c r="AS34" s="16">
        <f t="shared" si="3"/>
        <v>9</v>
      </c>
      <c r="AT34" s="16">
        <f t="shared" si="3"/>
        <v>10</v>
      </c>
      <c r="AU34" s="16">
        <f t="shared" si="3"/>
        <v>11</v>
      </c>
      <c r="AV34" s="16">
        <f t="shared" si="3"/>
        <v>12</v>
      </c>
      <c r="AW34" s="16">
        <f t="shared" si="3"/>
        <v>1</v>
      </c>
      <c r="AX34" s="16">
        <f t="shared" si="3"/>
        <v>2</v>
      </c>
      <c r="AY34" s="16">
        <f t="shared" si="3"/>
        <v>3</v>
      </c>
      <c r="AZ34" s="16">
        <f t="shared" si="3"/>
        <v>4</v>
      </c>
      <c r="BA34" s="16">
        <f t="shared" si="3"/>
        <v>5</v>
      </c>
      <c r="BB34" s="16">
        <f>MONTH(BB31)</f>
        <v>6</v>
      </c>
      <c r="BC34" s="16">
        <f t="shared" si="3"/>
        <v>7</v>
      </c>
      <c r="BD34" s="16">
        <f t="shared" si="3"/>
        <v>8</v>
      </c>
      <c r="BE34" s="16">
        <f t="shared" si="3"/>
        <v>9</v>
      </c>
      <c r="BF34" s="16">
        <f t="shared" si="3"/>
        <v>10</v>
      </c>
      <c r="BG34" s="16">
        <f t="shared" si="3"/>
        <v>11</v>
      </c>
      <c r="BH34" s="16">
        <f t="shared" si="3"/>
        <v>12</v>
      </c>
      <c r="BJ34" s="16"/>
      <c r="BK34" s="16"/>
      <c r="BL34" s="16"/>
      <c r="BM34" s="16"/>
      <c r="BN34" s="16"/>
    </row>
    <row r="35" spans="2:66" ht="15" customHeight="1" x14ac:dyDescent="0.45">
      <c r="B35" s="3" t="s">
        <v>29</v>
      </c>
      <c r="D35" s="16">
        <f>MOD(D34,3)</f>
        <v>1</v>
      </c>
      <c r="E35" s="16">
        <f t="shared" ref="E35:BH35" si="4">MOD(E34,3)</f>
        <v>2</v>
      </c>
      <c r="F35" s="16">
        <f t="shared" si="4"/>
        <v>0</v>
      </c>
      <c r="G35" s="16">
        <f t="shared" si="4"/>
        <v>1</v>
      </c>
      <c r="H35" s="16">
        <f t="shared" si="4"/>
        <v>2</v>
      </c>
      <c r="I35" s="16">
        <f t="shared" si="4"/>
        <v>0</v>
      </c>
      <c r="J35" s="16">
        <f t="shared" si="4"/>
        <v>1</v>
      </c>
      <c r="K35" s="16">
        <f t="shared" si="4"/>
        <v>2</v>
      </c>
      <c r="L35" s="16">
        <f t="shared" si="4"/>
        <v>0</v>
      </c>
      <c r="M35" s="16">
        <f t="shared" si="4"/>
        <v>1</v>
      </c>
      <c r="N35" s="16">
        <f t="shared" si="4"/>
        <v>2</v>
      </c>
      <c r="O35" s="16">
        <f t="shared" si="4"/>
        <v>0</v>
      </c>
      <c r="P35" s="16">
        <f t="shared" si="4"/>
        <v>1</v>
      </c>
      <c r="Q35" s="16">
        <f t="shared" si="4"/>
        <v>2</v>
      </c>
      <c r="R35" s="16">
        <f t="shared" si="4"/>
        <v>0</v>
      </c>
      <c r="S35" s="16">
        <f t="shared" si="4"/>
        <v>1</v>
      </c>
      <c r="T35" s="16">
        <f t="shared" si="4"/>
        <v>2</v>
      </c>
      <c r="U35" s="16">
        <f t="shared" si="4"/>
        <v>0</v>
      </c>
      <c r="V35" s="16">
        <f t="shared" si="4"/>
        <v>1</v>
      </c>
      <c r="W35" s="16">
        <f t="shared" si="4"/>
        <v>2</v>
      </c>
      <c r="X35" s="16">
        <f t="shared" si="4"/>
        <v>0</v>
      </c>
      <c r="Y35" s="16">
        <f t="shared" si="4"/>
        <v>1</v>
      </c>
      <c r="Z35" s="16">
        <f t="shared" si="4"/>
        <v>2</v>
      </c>
      <c r="AA35" s="16">
        <f t="shared" si="4"/>
        <v>0</v>
      </c>
      <c r="AB35" s="16">
        <f t="shared" si="4"/>
        <v>1</v>
      </c>
      <c r="AC35" s="16">
        <f t="shared" si="4"/>
        <v>2</v>
      </c>
      <c r="AD35" s="16">
        <f t="shared" si="4"/>
        <v>0</v>
      </c>
      <c r="AE35" s="16">
        <f t="shared" si="4"/>
        <v>1</v>
      </c>
      <c r="AF35" s="16">
        <f t="shared" si="4"/>
        <v>2</v>
      </c>
      <c r="AG35" s="16">
        <f t="shared" si="4"/>
        <v>0</v>
      </c>
      <c r="AH35" s="16">
        <f t="shared" si="4"/>
        <v>1</v>
      </c>
      <c r="AI35" s="16">
        <f t="shared" si="4"/>
        <v>2</v>
      </c>
      <c r="AJ35" s="16">
        <f t="shared" si="4"/>
        <v>0</v>
      </c>
      <c r="AK35" s="16">
        <f t="shared" si="4"/>
        <v>1</v>
      </c>
      <c r="AL35" s="16">
        <f t="shared" si="4"/>
        <v>2</v>
      </c>
      <c r="AM35" s="16">
        <f t="shared" si="4"/>
        <v>0</v>
      </c>
      <c r="AN35" s="16">
        <f t="shared" si="4"/>
        <v>1</v>
      </c>
      <c r="AO35" s="16">
        <f t="shared" si="4"/>
        <v>2</v>
      </c>
      <c r="AP35" s="16">
        <f t="shared" si="4"/>
        <v>0</v>
      </c>
      <c r="AQ35" s="16">
        <f t="shared" si="4"/>
        <v>1</v>
      </c>
      <c r="AR35" s="16">
        <f t="shared" si="4"/>
        <v>2</v>
      </c>
      <c r="AS35" s="16">
        <f t="shared" si="4"/>
        <v>0</v>
      </c>
      <c r="AT35" s="16">
        <f t="shared" si="4"/>
        <v>1</v>
      </c>
      <c r="AU35" s="16">
        <f t="shared" si="4"/>
        <v>2</v>
      </c>
      <c r="AV35" s="16">
        <f t="shared" si="4"/>
        <v>0</v>
      </c>
      <c r="AW35" s="16">
        <f t="shared" si="4"/>
        <v>1</v>
      </c>
      <c r="AX35" s="16">
        <f t="shared" si="4"/>
        <v>2</v>
      </c>
      <c r="AY35" s="16">
        <f t="shared" si="4"/>
        <v>0</v>
      </c>
      <c r="AZ35" s="16">
        <f t="shared" si="4"/>
        <v>1</v>
      </c>
      <c r="BA35" s="16">
        <f t="shared" si="4"/>
        <v>2</v>
      </c>
      <c r="BB35" s="16">
        <f t="shared" si="4"/>
        <v>0</v>
      </c>
      <c r="BC35" s="16">
        <f t="shared" si="4"/>
        <v>1</v>
      </c>
      <c r="BD35" s="16">
        <f t="shared" si="4"/>
        <v>2</v>
      </c>
      <c r="BE35" s="16">
        <f t="shared" si="4"/>
        <v>0</v>
      </c>
      <c r="BF35" s="16">
        <f t="shared" si="4"/>
        <v>1</v>
      </c>
      <c r="BG35" s="16">
        <f t="shared" si="4"/>
        <v>2</v>
      </c>
      <c r="BH35" s="16">
        <f t="shared" si="4"/>
        <v>0</v>
      </c>
      <c r="BJ35" s="16"/>
      <c r="BK35" s="16"/>
      <c r="BL35" s="16"/>
      <c r="BM35" s="16"/>
      <c r="BN35" s="16"/>
    </row>
    <row r="37" spans="2:66" ht="15" customHeight="1" x14ac:dyDescent="0.45">
      <c r="B37" s="2" t="s">
        <v>26</v>
      </c>
      <c r="D37" s="15">
        <f>C37+$C$6</f>
        <v>100</v>
      </c>
      <c r="E37" s="15">
        <f t="shared" ref="E37:BH37" si="5">D37+$C$6</f>
        <v>200</v>
      </c>
      <c r="F37" s="15">
        <f t="shared" si="5"/>
        <v>300</v>
      </c>
      <c r="G37" s="15">
        <f t="shared" si="5"/>
        <v>400</v>
      </c>
      <c r="H37" s="15">
        <f t="shared" si="5"/>
        <v>500</v>
      </c>
      <c r="I37" s="15">
        <f t="shared" si="5"/>
        <v>600</v>
      </c>
      <c r="J37" s="15">
        <f t="shared" si="5"/>
        <v>700</v>
      </c>
      <c r="K37" s="15">
        <f t="shared" si="5"/>
        <v>800</v>
      </c>
      <c r="L37" s="15">
        <f t="shared" si="5"/>
        <v>900</v>
      </c>
      <c r="M37" s="15">
        <f t="shared" si="5"/>
        <v>1000</v>
      </c>
      <c r="N37" s="15">
        <f t="shared" si="5"/>
        <v>1100</v>
      </c>
      <c r="O37" s="15">
        <f t="shared" si="5"/>
        <v>1200</v>
      </c>
      <c r="P37" s="15">
        <f t="shared" si="5"/>
        <v>1300</v>
      </c>
      <c r="Q37" s="15">
        <f t="shared" si="5"/>
        <v>1400</v>
      </c>
      <c r="R37" s="15">
        <f t="shared" si="5"/>
        <v>1500</v>
      </c>
      <c r="S37" s="15">
        <f t="shared" si="5"/>
        <v>1600</v>
      </c>
      <c r="T37" s="15">
        <f t="shared" si="5"/>
        <v>1700</v>
      </c>
      <c r="U37" s="15">
        <f t="shared" si="5"/>
        <v>1800</v>
      </c>
      <c r="V37" s="15">
        <f t="shared" si="5"/>
        <v>1900</v>
      </c>
      <c r="W37" s="15">
        <f t="shared" si="5"/>
        <v>2000</v>
      </c>
      <c r="X37" s="15">
        <f t="shared" si="5"/>
        <v>2100</v>
      </c>
      <c r="Y37" s="15">
        <f t="shared" si="5"/>
        <v>2200</v>
      </c>
      <c r="Z37" s="15">
        <f t="shared" si="5"/>
        <v>2300</v>
      </c>
      <c r="AA37" s="15">
        <f t="shared" si="5"/>
        <v>2400</v>
      </c>
      <c r="AB37" s="15">
        <f t="shared" si="5"/>
        <v>2500</v>
      </c>
      <c r="AC37" s="15">
        <f t="shared" si="5"/>
        <v>2600</v>
      </c>
      <c r="AD37" s="15">
        <f t="shared" si="5"/>
        <v>2700</v>
      </c>
      <c r="AE37" s="15">
        <f t="shared" si="5"/>
        <v>2800</v>
      </c>
      <c r="AF37" s="15">
        <f t="shared" si="5"/>
        <v>2900</v>
      </c>
      <c r="AG37" s="15">
        <f t="shared" si="5"/>
        <v>3000</v>
      </c>
      <c r="AH37" s="15">
        <f t="shared" si="5"/>
        <v>3100</v>
      </c>
      <c r="AI37" s="15">
        <f t="shared" si="5"/>
        <v>3200</v>
      </c>
      <c r="AJ37" s="15">
        <f t="shared" si="5"/>
        <v>3300</v>
      </c>
      <c r="AK37" s="15">
        <f t="shared" si="5"/>
        <v>3400</v>
      </c>
      <c r="AL37" s="15">
        <f t="shared" si="5"/>
        <v>3500</v>
      </c>
      <c r="AM37" s="15">
        <f t="shared" si="5"/>
        <v>3600</v>
      </c>
      <c r="AN37" s="15">
        <f t="shared" si="5"/>
        <v>3700</v>
      </c>
      <c r="AO37" s="15">
        <f t="shared" si="5"/>
        <v>3800</v>
      </c>
      <c r="AP37" s="15">
        <f t="shared" si="5"/>
        <v>3900</v>
      </c>
      <c r="AQ37" s="15">
        <f t="shared" si="5"/>
        <v>4000</v>
      </c>
      <c r="AR37" s="15">
        <f t="shared" si="5"/>
        <v>4100</v>
      </c>
      <c r="AS37" s="15">
        <f t="shared" si="5"/>
        <v>4200</v>
      </c>
      <c r="AT37" s="15">
        <f t="shared" si="5"/>
        <v>4300</v>
      </c>
      <c r="AU37" s="15">
        <f t="shared" si="5"/>
        <v>4400</v>
      </c>
      <c r="AV37" s="15">
        <f t="shared" si="5"/>
        <v>4500</v>
      </c>
      <c r="AW37" s="15">
        <f t="shared" si="5"/>
        <v>4600</v>
      </c>
      <c r="AX37" s="15">
        <f t="shared" si="5"/>
        <v>4700</v>
      </c>
      <c r="AY37" s="15">
        <f t="shared" si="5"/>
        <v>4800</v>
      </c>
      <c r="AZ37" s="15">
        <f t="shared" si="5"/>
        <v>4900</v>
      </c>
      <c r="BA37" s="15">
        <f t="shared" si="5"/>
        <v>5000</v>
      </c>
      <c r="BB37" s="15">
        <f t="shared" si="5"/>
        <v>5100</v>
      </c>
      <c r="BC37" s="15">
        <f t="shared" si="5"/>
        <v>5200</v>
      </c>
      <c r="BD37" s="15">
        <f t="shared" si="5"/>
        <v>5300</v>
      </c>
      <c r="BE37" s="15">
        <f t="shared" si="5"/>
        <v>5400</v>
      </c>
      <c r="BF37" s="15">
        <f t="shared" si="5"/>
        <v>5500</v>
      </c>
      <c r="BG37" s="15">
        <f t="shared" si="5"/>
        <v>5600</v>
      </c>
      <c r="BH37" s="15">
        <f t="shared" si="5"/>
        <v>5700</v>
      </c>
      <c r="BJ37" s="15">
        <f>SUMIFS($D37:$BH37,$D$33:$BH$33,BJ$31)</f>
        <v>4500</v>
      </c>
      <c r="BK37" s="15">
        <f t="shared" ref="BK37:BN37" si="6">SUMIFS($D37:$BH37,$D$33:$BH$33,BK$31)</f>
        <v>18600</v>
      </c>
      <c r="BL37" s="15">
        <f t="shared" si="6"/>
        <v>33000</v>
      </c>
      <c r="BM37" s="15">
        <f t="shared" si="6"/>
        <v>47400</v>
      </c>
      <c r="BN37" s="15">
        <f t="shared" si="6"/>
        <v>61800</v>
      </c>
    </row>
    <row r="38" spans="2:66" ht="15" customHeight="1" x14ac:dyDescent="0.45">
      <c r="B38" s="2" t="s">
        <v>27</v>
      </c>
      <c r="D38" s="17">
        <v>1</v>
      </c>
      <c r="E38" s="18">
        <f>IF(E34=1,D38*(1+$C$28),D38)</f>
        <v>1</v>
      </c>
      <c r="F38" s="18">
        <f t="shared" ref="F38:BH38" si="7">IF(F34=1,E38*(1+$C$28),E38)</f>
        <v>1</v>
      </c>
      <c r="G38" s="18">
        <f t="shared" si="7"/>
        <v>1</v>
      </c>
      <c r="H38" s="18">
        <f t="shared" si="7"/>
        <v>1</v>
      </c>
      <c r="I38" s="18">
        <f t="shared" si="7"/>
        <v>1</v>
      </c>
      <c r="J38" s="18">
        <f t="shared" si="7"/>
        <v>1</v>
      </c>
      <c r="K38" s="18">
        <f t="shared" si="7"/>
        <v>1</v>
      </c>
      <c r="L38" s="18">
        <f t="shared" si="7"/>
        <v>1</v>
      </c>
      <c r="M38" s="18">
        <f t="shared" si="7"/>
        <v>1.05</v>
      </c>
      <c r="N38" s="18">
        <f t="shared" si="7"/>
        <v>1.05</v>
      </c>
      <c r="O38" s="18">
        <f t="shared" si="7"/>
        <v>1.05</v>
      </c>
      <c r="P38" s="18">
        <f t="shared" si="7"/>
        <v>1.05</v>
      </c>
      <c r="Q38" s="18">
        <f t="shared" si="7"/>
        <v>1.05</v>
      </c>
      <c r="R38" s="18">
        <f t="shared" si="7"/>
        <v>1.05</v>
      </c>
      <c r="S38" s="18">
        <f t="shared" si="7"/>
        <v>1.05</v>
      </c>
      <c r="T38" s="18">
        <f t="shared" si="7"/>
        <v>1.05</v>
      </c>
      <c r="U38" s="18">
        <f t="shared" si="7"/>
        <v>1.05</v>
      </c>
      <c r="V38" s="18">
        <f t="shared" si="7"/>
        <v>1.05</v>
      </c>
      <c r="W38" s="18">
        <f t="shared" si="7"/>
        <v>1.05</v>
      </c>
      <c r="X38" s="18">
        <f t="shared" si="7"/>
        <v>1.05</v>
      </c>
      <c r="Y38" s="18">
        <f t="shared" si="7"/>
        <v>1.1025</v>
      </c>
      <c r="Z38" s="18">
        <f t="shared" si="7"/>
        <v>1.1025</v>
      </c>
      <c r="AA38" s="18">
        <f t="shared" si="7"/>
        <v>1.1025</v>
      </c>
      <c r="AB38" s="18">
        <f t="shared" si="7"/>
        <v>1.1025</v>
      </c>
      <c r="AC38" s="18">
        <f t="shared" si="7"/>
        <v>1.1025</v>
      </c>
      <c r="AD38" s="18">
        <f t="shared" si="7"/>
        <v>1.1025</v>
      </c>
      <c r="AE38" s="18">
        <f t="shared" si="7"/>
        <v>1.1025</v>
      </c>
      <c r="AF38" s="18">
        <f t="shared" si="7"/>
        <v>1.1025</v>
      </c>
      <c r="AG38" s="18">
        <f t="shared" si="7"/>
        <v>1.1025</v>
      </c>
      <c r="AH38" s="18">
        <f t="shared" si="7"/>
        <v>1.1025</v>
      </c>
      <c r="AI38" s="18">
        <f t="shared" si="7"/>
        <v>1.1025</v>
      </c>
      <c r="AJ38" s="18">
        <f t="shared" si="7"/>
        <v>1.1025</v>
      </c>
      <c r="AK38" s="18">
        <f t="shared" si="7"/>
        <v>1.1576250000000001</v>
      </c>
      <c r="AL38" s="18">
        <f t="shared" si="7"/>
        <v>1.1576250000000001</v>
      </c>
      <c r="AM38" s="18">
        <f t="shared" si="7"/>
        <v>1.1576250000000001</v>
      </c>
      <c r="AN38" s="18">
        <f t="shared" si="7"/>
        <v>1.1576250000000001</v>
      </c>
      <c r="AO38" s="18">
        <f t="shared" si="7"/>
        <v>1.1576250000000001</v>
      </c>
      <c r="AP38" s="18">
        <f t="shared" si="7"/>
        <v>1.1576250000000001</v>
      </c>
      <c r="AQ38" s="18">
        <f t="shared" si="7"/>
        <v>1.1576250000000001</v>
      </c>
      <c r="AR38" s="18">
        <f t="shared" si="7"/>
        <v>1.1576250000000001</v>
      </c>
      <c r="AS38" s="18">
        <f t="shared" si="7"/>
        <v>1.1576250000000001</v>
      </c>
      <c r="AT38" s="18">
        <f t="shared" si="7"/>
        <v>1.1576250000000001</v>
      </c>
      <c r="AU38" s="18">
        <f t="shared" si="7"/>
        <v>1.1576250000000001</v>
      </c>
      <c r="AV38" s="18">
        <f t="shared" si="7"/>
        <v>1.1576250000000001</v>
      </c>
      <c r="AW38" s="18">
        <f t="shared" si="7"/>
        <v>1.2155062500000002</v>
      </c>
      <c r="AX38" s="18">
        <f t="shared" si="7"/>
        <v>1.2155062500000002</v>
      </c>
      <c r="AY38" s="18">
        <f t="shared" si="7"/>
        <v>1.2155062500000002</v>
      </c>
      <c r="AZ38" s="18">
        <f t="shared" si="7"/>
        <v>1.2155062500000002</v>
      </c>
      <c r="BA38" s="18">
        <f t="shared" si="7"/>
        <v>1.2155062500000002</v>
      </c>
      <c r="BB38" s="18">
        <f t="shared" si="7"/>
        <v>1.2155062500000002</v>
      </c>
      <c r="BC38" s="18">
        <f t="shared" si="7"/>
        <v>1.2155062500000002</v>
      </c>
      <c r="BD38" s="18">
        <f t="shared" si="7"/>
        <v>1.2155062500000002</v>
      </c>
      <c r="BE38" s="18">
        <f t="shared" si="7"/>
        <v>1.2155062500000002</v>
      </c>
      <c r="BF38" s="18">
        <f t="shared" si="7"/>
        <v>1.2155062500000002</v>
      </c>
      <c r="BG38" s="18">
        <f t="shared" si="7"/>
        <v>1.2155062500000002</v>
      </c>
      <c r="BH38" s="18">
        <f t="shared" si="7"/>
        <v>1.2155062500000002</v>
      </c>
      <c r="BJ38" s="25" t="str">
        <f ca="1">_xlfn.FORMULATEXT(BJ37)</f>
        <v>=SOMME.SI.ENS($D37:$BH37;$D$33:$BH$33;BJ$31)</v>
      </c>
      <c r="BK38" s="18"/>
      <c r="BL38" s="18"/>
      <c r="BM38" s="18"/>
      <c r="BN38" s="18"/>
    </row>
    <row r="40" spans="2:66" ht="15" customHeight="1" x14ac:dyDescent="0.45">
      <c r="B40" s="13" t="s">
        <v>30</v>
      </c>
      <c r="C40" s="13"/>
      <c r="D40" s="14">
        <f>D$31</f>
        <v>45017</v>
      </c>
      <c r="E40" s="14">
        <f t="shared" ref="E40:BN40" si="8">E$31</f>
        <v>45047</v>
      </c>
      <c r="F40" s="14">
        <f t="shared" si="8"/>
        <v>45078</v>
      </c>
      <c r="G40" s="14">
        <f t="shared" si="8"/>
        <v>45108</v>
      </c>
      <c r="H40" s="14">
        <f t="shared" si="8"/>
        <v>45139</v>
      </c>
      <c r="I40" s="14">
        <f t="shared" si="8"/>
        <v>45170</v>
      </c>
      <c r="J40" s="14">
        <f t="shared" si="8"/>
        <v>45200</v>
      </c>
      <c r="K40" s="14">
        <f t="shared" si="8"/>
        <v>45231</v>
      </c>
      <c r="L40" s="14">
        <f t="shared" si="8"/>
        <v>45261</v>
      </c>
      <c r="M40" s="14">
        <f t="shared" si="8"/>
        <v>45292</v>
      </c>
      <c r="N40" s="14">
        <f t="shared" si="8"/>
        <v>45323</v>
      </c>
      <c r="O40" s="14">
        <f t="shared" si="8"/>
        <v>45352</v>
      </c>
      <c r="P40" s="14">
        <f t="shared" si="8"/>
        <v>45383</v>
      </c>
      <c r="Q40" s="14">
        <f t="shared" si="8"/>
        <v>45413</v>
      </c>
      <c r="R40" s="14">
        <f t="shared" si="8"/>
        <v>45444</v>
      </c>
      <c r="S40" s="14">
        <f t="shared" si="8"/>
        <v>45474</v>
      </c>
      <c r="T40" s="14">
        <f t="shared" si="8"/>
        <v>45505</v>
      </c>
      <c r="U40" s="14">
        <f t="shared" si="8"/>
        <v>45536</v>
      </c>
      <c r="V40" s="14">
        <f t="shared" si="8"/>
        <v>45566</v>
      </c>
      <c r="W40" s="14">
        <f t="shared" si="8"/>
        <v>45597</v>
      </c>
      <c r="X40" s="14">
        <f t="shared" si="8"/>
        <v>45627</v>
      </c>
      <c r="Y40" s="14">
        <f t="shared" si="8"/>
        <v>45658</v>
      </c>
      <c r="Z40" s="14">
        <f t="shared" si="8"/>
        <v>45689</v>
      </c>
      <c r="AA40" s="14">
        <f t="shared" si="8"/>
        <v>45717</v>
      </c>
      <c r="AB40" s="14">
        <f t="shared" si="8"/>
        <v>45748</v>
      </c>
      <c r="AC40" s="14">
        <f t="shared" si="8"/>
        <v>45778</v>
      </c>
      <c r="AD40" s="14">
        <f t="shared" si="8"/>
        <v>45809</v>
      </c>
      <c r="AE40" s="14">
        <f t="shared" si="8"/>
        <v>45839</v>
      </c>
      <c r="AF40" s="14">
        <f t="shared" si="8"/>
        <v>45870</v>
      </c>
      <c r="AG40" s="14">
        <f t="shared" si="8"/>
        <v>45901</v>
      </c>
      <c r="AH40" s="14">
        <f t="shared" si="8"/>
        <v>45931</v>
      </c>
      <c r="AI40" s="14">
        <f t="shared" si="8"/>
        <v>45962</v>
      </c>
      <c r="AJ40" s="14">
        <f t="shared" si="8"/>
        <v>45992</v>
      </c>
      <c r="AK40" s="14">
        <f t="shared" si="8"/>
        <v>46023</v>
      </c>
      <c r="AL40" s="14">
        <f t="shared" si="8"/>
        <v>46054</v>
      </c>
      <c r="AM40" s="14">
        <f t="shared" si="8"/>
        <v>46082</v>
      </c>
      <c r="AN40" s="14">
        <f t="shared" si="8"/>
        <v>46113</v>
      </c>
      <c r="AO40" s="14">
        <f t="shared" si="8"/>
        <v>46143</v>
      </c>
      <c r="AP40" s="14">
        <f t="shared" si="8"/>
        <v>46174</v>
      </c>
      <c r="AQ40" s="14">
        <f t="shared" si="8"/>
        <v>46204</v>
      </c>
      <c r="AR40" s="14">
        <f t="shared" si="8"/>
        <v>46235</v>
      </c>
      <c r="AS40" s="14">
        <f t="shared" si="8"/>
        <v>46266</v>
      </c>
      <c r="AT40" s="14">
        <f t="shared" si="8"/>
        <v>46296</v>
      </c>
      <c r="AU40" s="14">
        <f t="shared" si="8"/>
        <v>46327</v>
      </c>
      <c r="AV40" s="14">
        <f t="shared" si="8"/>
        <v>46357</v>
      </c>
      <c r="AW40" s="14">
        <f t="shared" si="8"/>
        <v>46388</v>
      </c>
      <c r="AX40" s="14">
        <f t="shared" si="8"/>
        <v>46419</v>
      </c>
      <c r="AY40" s="14">
        <f t="shared" si="8"/>
        <v>46447</v>
      </c>
      <c r="AZ40" s="14">
        <f t="shared" si="8"/>
        <v>46478</v>
      </c>
      <c r="BA40" s="14">
        <f t="shared" si="8"/>
        <v>46508</v>
      </c>
      <c r="BB40" s="14">
        <f t="shared" si="8"/>
        <v>46539</v>
      </c>
      <c r="BC40" s="14">
        <f t="shared" si="8"/>
        <v>46569</v>
      </c>
      <c r="BD40" s="14">
        <f t="shared" si="8"/>
        <v>46600</v>
      </c>
      <c r="BE40" s="14">
        <f t="shared" si="8"/>
        <v>46631</v>
      </c>
      <c r="BF40" s="14">
        <f t="shared" si="8"/>
        <v>46661</v>
      </c>
      <c r="BG40" s="14">
        <f t="shared" si="8"/>
        <v>46692</v>
      </c>
      <c r="BH40" s="14">
        <f t="shared" si="8"/>
        <v>46722</v>
      </c>
      <c r="BJ40" s="13">
        <f t="shared" si="8"/>
        <v>2023</v>
      </c>
      <c r="BK40" s="13">
        <f t="shared" si="8"/>
        <v>2024</v>
      </c>
      <c r="BL40" s="13">
        <f t="shared" si="8"/>
        <v>2025</v>
      </c>
      <c r="BM40" s="13">
        <f t="shared" si="8"/>
        <v>2026</v>
      </c>
      <c r="BN40" s="13">
        <f t="shared" si="8"/>
        <v>2027</v>
      </c>
    </row>
    <row r="42" spans="2:66" ht="15" customHeight="1" x14ac:dyDescent="0.45">
      <c r="B42" s="2" t="s">
        <v>33</v>
      </c>
      <c r="D42" s="15">
        <f>$C$5*D37</f>
        <v>500</v>
      </c>
      <c r="E42" s="15">
        <f t="shared" ref="E42:BH42" si="9">$C$5*E37</f>
        <v>1000</v>
      </c>
      <c r="F42" s="15">
        <f t="shared" si="9"/>
        <v>1500</v>
      </c>
      <c r="G42" s="15">
        <f t="shared" si="9"/>
        <v>2000</v>
      </c>
      <c r="H42" s="15">
        <f t="shared" si="9"/>
        <v>2500</v>
      </c>
      <c r="I42" s="15">
        <f t="shared" si="9"/>
        <v>3000</v>
      </c>
      <c r="J42" s="15">
        <f t="shared" si="9"/>
        <v>3500</v>
      </c>
      <c r="K42" s="15">
        <f t="shared" si="9"/>
        <v>4000</v>
      </c>
      <c r="L42" s="15">
        <f t="shared" si="9"/>
        <v>4500</v>
      </c>
      <c r="M42" s="15">
        <f t="shared" si="9"/>
        <v>5000</v>
      </c>
      <c r="N42" s="15">
        <f t="shared" si="9"/>
        <v>5500</v>
      </c>
      <c r="O42" s="15">
        <f t="shared" si="9"/>
        <v>6000</v>
      </c>
      <c r="P42" s="15">
        <f t="shared" si="9"/>
        <v>6500</v>
      </c>
      <c r="Q42" s="15">
        <f t="shared" si="9"/>
        <v>7000</v>
      </c>
      <c r="R42" s="15">
        <f t="shared" si="9"/>
        <v>7500</v>
      </c>
      <c r="S42" s="15">
        <f t="shared" si="9"/>
        <v>8000</v>
      </c>
      <c r="T42" s="15">
        <f t="shared" si="9"/>
        <v>8500</v>
      </c>
      <c r="U42" s="15">
        <f t="shared" si="9"/>
        <v>9000</v>
      </c>
      <c r="V42" s="15">
        <f t="shared" si="9"/>
        <v>9500</v>
      </c>
      <c r="W42" s="15">
        <f t="shared" si="9"/>
        <v>10000</v>
      </c>
      <c r="X42" s="15">
        <f t="shared" si="9"/>
        <v>10500</v>
      </c>
      <c r="Y42" s="15">
        <f t="shared" si="9"/>
        <v>11000</v>
      </c>
      <c r="Z42" s="15">
        <f t="shared" si="9"/>
        <v>11500</v>
      </c>
      <c r="AA42" s="15">
        <f t="shared" si="9"/>
        <v>12000</v>
      </c>
      <c r="AB42" s="15">
        <f t="shared" si="9"/>
        <v>12500</v>
      </c>
      <c r="AC42" s="15">
        <f t="shared" si="9"/>
        <v>13000</v>
      </c>
      <c r="AD42" s="15">
        <f t="shared" si="9"/>
        <v>13500</v>
      </c>
      <c r="AE42" s="15">
        <f t="shared" si="9"/>
        <v>14000</v>
      </c>
      <c r="AF42" s="15">
        <f t="shared" si="9"/>
        <v>14500</v>
      </c>
      <c r="AG42" s="15">
        <f t="shared" si="9"/>
        <v>15000</v>
      </c>
      <c r="AH42" s="15">
        <f t="shared" si="9"/>
        <v>15500</v>
      </c>
      <c r="AI42" s="15">
        <f t="shared" si="9"/>
        <v>16000</v>
      </c>
      <c r="AJ42" s="15">
        <f t="shared" si="9"/>
        <v>16500</v>
      </c>
      <c r="AK42" s="15">
        <f t="shared" si="9"/>
        <v>17000</v>
      </c>
      <c r="AL42" s="15">
        <f t="shared" si="9"/>
        <v>17500</v>
      </c>
      <c r="AM42" s="15">
        <f t="shared" si="9"/>
        <v>18000</v>
      </c>
      <c r="AN42" s="15">
        <f t="shared" si="9"/>
        <v>18500</v>
      </c>
      <c r="AO42" s="15">
        <f t="shared" si="9"/>
        <v>19000</v>
      </c>
      <c r="AP42" s="15">
        <f t="shared" si="9"/>
        <v>19500</v>
      </c>
      <c r="AQ42" s="15">
        <f t="shared" si="9"/>
        <v>20000</v>
      </c>
      <c r="AR42" s="15">
        <f t="shared" si="9"/>
        <v>20500</v>
      </c>
      <c r="AS42" s="15">
        <f t="shared" si="9"/>
        <v>21000</v>
      </c>
      <c r="AT42" s="15">
        <f t="shared" si="9"/>
        <v>21500</v>
      </c>
      <c r="AU42" s="15">
        <f t="shared" si="9"/>
        <v>22000</v>
      </c>
      <c r="AV42" s="15">
        <f t="shared" si="9"/>
        <v>22500</v>
      </c>
      <c r="AW42" s="15">
        <f t="shared" si="9"/>
        <v>23000</v>
      </c>
      <c r="AX42" s="15">
        <f t="shared" si="9"/>
        <v>23500</v>
      </c>
      <c r="AY42" s="15">
        <f t="shared" si="9"/>
        <v>24000</v>
      </c>
      <c r="AZ42" s="15">
        <f t="shared" si="9"/>
        <v>24500</v>
      </c>
      <c r="BA42" s="15">
        <f t="shared" si="9"/>
        <v>25000</v>
      </c>
      <c r="BB42" s="15">
        <f t="shared" si="9"/>
        <v>25500</v>
      </c>
      <c r="BC42" s="15">
        <f t="shared" si="9"/>
        <v>26000</v>
      </c>
      <c r="BD42" s="15">
        <f t="shared" si="9"/>
        <v>26500</v>
      </c>
      <c r="BE42" s="15">
        <f t="shared" si="9"/>
        <v>27000</v>
      </c>
      <c r="BF42" s="15">
        <f t="shared" si="9"/>
        <v>27500</v>
      </c>
      <c r="BG42" s="15">
        <f t="shared" si="9"/>
        <v>28000</v>
      </c>
      <c r="BH42" s="15">
        <f t="shared" si="9"/>
        <v>28500</v>
      </c>
      <c r="BJ42" s="15">
        <f>SUMIFS($D42:$BH42,$D$33:$BH$33,BJ$31)</f>
        <v>22500</v>
      </c>
      <c r="BK42" s="15">
        <f t="shared" ref="BK42:BN45" si="10">SUMIFS($D42:$BH42,$D$33:$BH$33,BK$31)</f>
        <v>93000</v>
      </c>
      <c r="BL42" s="15">
        <f t="shared" si="10"/>
        <v>165000</v>
      </c>
      <c r="BM42" s="15">
        <f t="shared" si="10"/>
        <v>237000</v>
      </c>
      <c r="BN42" s="15">
        <f t="shared" si="10"/>
        <v>309000</v>
      </c>
    </row>
    <row r="43" spans="2:66" ht="15" customHeight="1" x14ac:dyDescent="0.45">
      <c r="B43" s="2" t="s">
        <v>34</v>
      </c>
      <c r="D43" s="15">
        <f>-$C$16*D37</f>
        <v>-10</v>
      </c>
      <c r="E43" s="15">
        <f t="shared" ref="E43:BH43" si="11">-$C$16*E37</f>
        <v>-20</v>
      </c>
      <c r="F43" s="15">
        <f t="shared" si="11"/>
        <v>-30</v>
      </c>
      <c r="G43" s="15">
        <f t="shared" si="11"/>
        <v>-40</v>
      </c>
      <c r="H43" s="15">
        <f t="shared" si="11"/>
        <v>-50</v>
      </c>
      <c r="I43" s="15">
        <f t="shared" si="11"/>
        <v>-60</v>
      </c>
      <c r="J43" s="15">
        <f t="shared" si="11"/>
        <v>-70</v>
      </c>
      <c r="K43" s="15">
        <f t="shared" si="11"/>
        <v>-80</v>
      </c>
      <c r="L43" s="15">
        <f t="shared" si="11"/>
        <v>-90</v>
      </c>
      <c r="M43" s="15">
        <f t="shared" si="11"/>
        <v>-100</v>
      </c>
      <c r="N43" s="15">
        <f t="shared" si="11"/>
        <v>-110</v>
      </c>
      <c r="O43" s="15">
        <f t="shared" si="11"/>
        <v>-120</v>
      </c>
      <c r="P43" s="15">
        <f t="shared" si="11"/>
        <v>-130</v>
      </c>
      <c r="Q43" s="15">
        <f t="shared" si="11"/>
        <v>-140</v>
      </c>
      <c r="R43" s="15">
        <f t="shared" si="11"/>
        <v>-150</v>
      </c>
      <c r="S43" s="15">
        <f t="shared" si="11"/>
        <v>-160</v>
      </c>
      <c r="T43" s="15">
        <f t="shared" si="11"/>
        <v>-170</v>
      </c>
      <c r="U43" s="15">
        <f t="shared" si="11"/>
        <v>-180</v>
      </c>
      <c r="V43" s="15">
        <f t="shared" si="11"/>
        <v>-190</v>
      </c>
      <c r="W43" s="15">
        <f t="shared" si="11"/>
        <v>-200</v>
      </c>
      <c r="X43" s="15">
        <f t="shared" si="11"/>
        <v>-210</v>
      </c>
      <c r="Y43" s="15">
        <f t="shared" si="11"/>
        <v>-220</v>
      </c>
      <c r="Z43" s="15">
        <f t="shared" si="11"/>
        <v>-230</v>
      </c>
      <c r="AA43" s="15">
        <f t="shared" si="11"/>
        <v>-240</v>
      </c>
      <c r="AB43" s="15">
        <f t="shared" si="11"/>
        <v>-250</v>
      </c>
      <c r="AC43" s="15">
        <f t="shared" si="11"/>
        <v>-260</v>
      </c>
      <c r="AD43" s="15">
        <f t="shared" si="11"/>
        <v>-270</v>
      </c>
      <c r="AE43" s="15">
        <f t="shared" si="11"/>
        <v>-280</v>
      </c>
      <c r="AF43" s="15">
        <f t="shared" si="11"/>
        <v>-290</v>
      </c>
      <c r="AG43" s="15">
        <f t="shared" si="11"/>
        <v>-300</v>
      </c>
      <c r="AH43" s="15">
        <f t="shared" si="11"/>
        <v>-310</v>
      </c>
      <c r="AI43" s="15">
        <f t="shared" si="11"/>
        <v>-320</v>
      </c>
      <c r="AJ43" s="15">
        <f t="shared" si="11"/>
        <v>-330</v>
      </c>
      <c r="AK43" s="15">
        <f t="shared" si="11"/>
        <v>-340</v>
      </c>
      <c r="AL43" s="15">
        <f t="shared" si="11"/>
        <v>-350</v>
      </c>
      <c r="AM43" s="15">
        <f t="shared" si="11"/>
        <v>-360</v>
      </c>
      <c r="AN43" s="15">
        <f t="shared" si="11"/>
        <v>-370</v>
      </c>
      <c r="AO43" s="15">
        <f t="shared" si="11"/>
        <v>-380</v>
      </c>
      <c r="AP43" s="15">
        <f t="shared" si="11"/>
        <v>-390</v>
      </c>
      <c r="AQ43" s="15">
        <f t="shared" si="11"/>
        <v>-400</v>
      </c>
      <c r="AR43" s="15">
        <f t="shared" si="11"/>
        <v>-410</v>
      </c>
      <c r="AS43" s="15">
        <f t="shared" si="11"/>
        <v>-420</v>
      </c>
      <c r="AT43" s="15">
        <f t="shared" si="11"/>
        <v>-430</v>
      </c>
      <c r="AU43" s="15">
        <f t="shared" si="11"/>
        <v>-440</v>
      </c>
      <c r="AV43" s="15">
        <f t="shared" si="11"/>
        <v>-450</v>
      </c>
      <c r="AW43" s="15">
        <f t="shared" si="11"/>
        <v>-460</v>
      </c>
      <c r="AX43" s="15">
        <f t="shared" si="11"/>
        <v>-470</v>
      </c>
      <c r="AY43" s="15">
        <f t="shared" si="11"/>
        <v>-480</v>
      </c>
      <c r="AZ43" s="15">
        <f t="shared" si="11"/>
        <v>-490</v>
      </c>
      <c r="BA43" s="15">
        <f t="shared" si="11"/>
        <v>-500</v>
      </c>
      <c r="BB43" s="15">
        <f t="shared" si="11"/>
        <v>-510</v>
      </c>
      <c r="BC43" s="15">
        <f t="shared" si="11"/>
        <v>-520</v>
      </c>
      <c r="BD43" s="15">
        <f t="shared" si="11"/>
        <v>-530</v>
      </c>
      <c r="BE43" s="15">
        <f t="shared" si="11"/>
        <v>-540</v>
      </c>
      <c r="BF43" s="15">
        <f t="shared" si="11"/>
        <v>-550</v>
      </c>
      <c r="BG43" s="15">
        <f t="shared" si="11"/>
        <v>-560</v>
      </c>
      <c r="BH43" s="15">
        <f t="shared" si="11"/>
        <v>-570</v>
      </c>
      <c r="BJ43" s="15">
        <f>SUMIFS($D43:$BH43,$D$33:$BH$33,BJ$31)</f>
        <v>-450</v>
      </c>
      <c r="BK43" s="15">
        <f t="shared" si="10"/>
        <v>-1860</v>
      </c>
      <c r="BL43" s="15">
        <f t="shared" si="10"/>
        <v>-3300</v>
      </c>
      <c r="BM43" s="15">
        <f t="shared" si="10"/>
        <v>-4740</v>
      </c>
      <c r="BN43" s="15">
        <f t="shared" si="10"/>
        <v>-6180</v>
      </c>
    </row>
    <row r="44" spans="2:66" ht="15" customHeight="1" x14ac:dyDescent="0.45">
      <c r="B44" s="2" t="s">
        <v>35</v>
      </c>
      <c r="D44" s="15">
        <f>IF(D35=1,-SUM(D37:F37)*$C$11,0)</f>
        <v>-300</v>
      </c>
      <c r="E44" s="15">
        <f t="shared" ref="E44:BG44" si="12">IF(E35=1,-SUM(E37:G37)*$C$11,0)</f>
        <v>0</v>
      </c>
      <c r="F44" s="15">
        <f t="shared" si="12"/>
        <v>0</v>
      </c>
      <c r="G44" s="15">
        <f t="shared" si="12"/>
        <v>-750</v>
      </c>
      <c r="H44" s="15">
        <f t="shared" si="12"/>
        <v>0</v>
      </c>
      <c r="I44" s="15">
        <f t="shared" si="12"/>
        <v>0</v>
      </c>
      <c r="J44" s="15">
        <f t="shared" si="12"/>
        <v>-1200</v>
      </c>
      <c r="K44" s="15">
        <f t="shared" si="12"/>
        <v>0</v>
      </c>
      <c r="L44" s="15">
        <f t="shared" si="12"/>
        <v>0</v>
      </c>
      <c r="M44" s="15">
        <f t="shared" si="12"/>
        <v>-1650</v>
      </c>
      <c r="N44" s="15">
        <f t="shared" si="12"/>
        <v>0</v>
      </c>
      <c r="O44" s="15">
        <f t="shared" si="12"/>
        <v>0</v>
      </c>
      <c r="P44" s="15">
        <f t="shared" si="12"/>
        <v>-2100</v>
      </c>
      <c r="Q44" s="15">
        <f t="shared" si="12"/>
        <v>0</v>
      </c>
      <c r="R44" s="15">
        <f t="shared" si="12"/>
        <v>0</v>
      </c>
      <c r="S44" s="15">
        <f t="shared" si="12"/>
        <v>-2550</v>
      </c>
      <c r="T44" s="15">
        <f t="shared" si="12"/>
        <v>0</v>
      </c>
      <c r="U44" s="15">
        <f t="shared" si="12"/>
        <v>0</v>
      </c>
      <c r="V44" s="15">
        <f t="shared" si="12"/>
        <v>-3000</v>
      </c>
      <c r="W44" s="15">
        <f t="shared" si="12"/>
        <v>0</v>
      </c>
      <c r="X44" s="15">
        <f t="shared" si="12"/>
        <v>0</v>
      </c>
      <c r="Y44" s="15">
        <f t="shared" si="12"/>
        <v>-3450</v>
      </c>
      <c r="Z44" s="15">
        <f t="shared" si="12"/>
        <v>0</v>
      </c>
      <c r="AA44" s="15">
        <f t="shared" si="12"/>
        <v>0</v>
      </c>
      <c r="AB44" s="15">
        <f t="shared" si="12"/>
        <v>-3900</v>
      </c>
      <c r="AC44" s="15">
        <f t="shared" si="12"/>
        <v>0</v>
      </c>
      <c r="AD44" s="15">
        <f t="shared" si="12"/>
        <v>0</v>
      </c>
      <c r="AE44" s="15">
        <f t="shared" si="12"/>
        <v>-4350</v>
      </c>
      <c r="AF44" s="15">
        <f t="shared" si="12"/>
        <v>0</v>
      </c>
      <c r="AG44" s="15">
        <f t="shared" si="12"/>
        <v>0</v>
      </c>
      <c r="AH44" s="15">
        <f t="shared" si="12"/>
        <v>-4800</v>
      </c>
      <c r="AI44" s="15">
        <f t="shared" si="12"/>
        <v>0</v>
      </c>
      <c r="AJ44" s="15">
        <f t="shared" si="12"/>
        <v>0</v>
      </c>
      <c r="AK44" s="15">
        <f t="shared" si="12"/>
        <v>-5250</v>
      </c>
      <c r="AL44" s="15">
        <f t="shared" si="12"/>
        <v>0</v>
      </c>
      <c r="AM44" s="15">
        <f t="shared" si="12"/>
        <v>0</v>
      </c>
      <c r="AN44" s="15">
        <f t="shared" si="12"/>
        <v>-5700</v>
      </c>
      <c r="AO44" s="15">
        <f t="shared" si="12"/>
        <v>0</v>
      </c>
      <c r="AP44" s="15">
        <f t="shared" si="12"/>
        <v>0</v>
      </c>
      <c r="AQ44" s="15">
        <f t="shared" si="12"/>
        <v>-6150</v>
      </c>
      <c r="AR44" s="15">
        <f t="shared" si="12"/>
        <v>0</v>
      </c>
      <c r="AS44" s="15">
        <f t="shared" si="12"/>
        <v>0</v>
      </c>
      <c r="AT44" s="15">
        <f t="shared" si="12"/>
        <v>-6600</v>
      </c>
      <c r="AU44" s="15">
        <f t="shared" si="12"/>
        <v>0</v>
      </c>
      <c r="AV44" s="15">
        <f t="shared" si="12"/>
        <v>0</v>
      </c>
      <c r="AW44" s="15">
        <f t="shared" si="12"/>
        <v>-7050</v>
      </c>
      <c r="AX44" s="15">
        <f t="shared" si="12"/>
        <v>0</v>
      </c>
      <c r="AY44" s="15">
        <f t="shared" si="12"/>
        <v>0</v>
      </c>
      <c r="AZ44" s="15">
        <f t="shared" si="12"/>
        <v>-7500</v>
      </c>
      <c r="BA44" s="15">
        <f t="shared" si="12"/>
        <v>0</v>
      </c>
      <c r="BB44" s="15">
        <f t="shared" si="12"/>
        <v>0</v>
      </c>
      <c r="BC44" s="15">
        <f t="shared" si="12"/>
        <v>-7950</v>
      </c>
      <c r="BD44" s="15">
        <f t="shared" si="12"/>
        <v>0</v>
      </c>
      <c r="BE44" s="15">
        <f t="shared" si="12"/>
        <v>0</v>
      </c>
      <c r="BF44" s="15">
        <f t="shared" si="12"/>
        <v>-8400</v>
      </c>
      <c r="BG44" s="15">
        <f t="shared" si="12"/>
        <v>0</v>
      </c>
      <c r="BH44" s="15">
        <f>IF(BH35=1,-SUM(BH37:BJ37)*$C$11,0)</f>
        <v>0</v>
      </c>
      <c r="BJ44" s="15">
        <f>SUMIFS($D44:$BH44,$D$33:$BH$33,BJ$31)</f>
        <v>-2250</v>
      </c>
      <c r="BK44" s="15">
        <f t="shared" si="10"/>
        <v>-9300</v>
      </c>
      <c r="BL44" s="15">
        <f t="shared" si="10"/>
        <v>-16500</v>
      </c>
      <c r="BM44" s="15">
        <f t="shared" si="10"/>
        <v>-23700</v>
      </c>
      <c r="BN44" s="15">
        <f t="shared" si="10"/>
        <v>-30900</v>
      </c>
    </row>
    <row r="45" spans="2:66" ht="15" customHeight="1" x14ac:dyDescent="0.45">
      <c r="B45" s="2" t="s">
        <v>36</v>
      </c>
      <c r="D45" s="15">
        <f>D96-C96</f>
        <v>250</v>
      </c>
      <c r="E45" s="15">
        <f t="shared" ref="E45:BH45" si="13">E96-D96</f>
        <v>-100</v>
      </c>
      <c r="F45" s="15">
        <f t="shared" si="13"/>
        <v>-150</v>
      </c>
      <c r="G45" s="15">
        <f t="shared" si="13"/>
        <v>550</v>
      </c>
      <c r="H45" s="15">
        <f t="shared" si="13"/>
        <v>-250</v>
      </c>
      <c r="I45" s="15">
        <f t="shared" si="13"/>
        <v>-300</v>
      </c>
      <c r="J45" s="15">
        <f t="shared" si="13"/>
        <v>850</v>
      </c>
      <c r="K45" s="15">
        <f t="shared" si="13"/>
        <v>-400</v>
      </c>
      <c r="L45" s="15">
        <f t="shared" si="13"/>
        <v>-450</v>
      </c>
      <c r="M45" s="15">
        <f t="shared" si="13"/>
        <v>1150</v>
      </c>
      <c r="N45" s="15">
        <f t="shared" si="13"/>
        <v>-550</v>
      </c>
      <c r="O45" s="15">
        <f t="shared" si="13"/>
        <v>-600</v>
      </c>
      <c r="P45" s="15">
        <f t="shared" si="13"/>
        <v>1450</v>
      </c>
      <c r="Q45" s="15">
        <f t="shared" si="13"/>
        <v>-700</v>
      </c>
      <c r="R45" s="15">
        <f t="shared" si="13"/>
        <v>-750</v>
      </c>
      <c r="S45" s="15">
        <f t="shared" si="13"/>
        <v>1750</v>
      </c>
      <c r="T45" s="15">
        <f t="shared" si="13"/>
        <v>-850</v>
      </c>
      <c r="U45" s="15">
        <f t="shared" si="13"/>
        <v>-900</v>
      </c>
      <c r="V45" s="15">
        <f t="shared" si="13"/>
        <v>2050</v>
      </c>
      <c r="W45" s="15">
        <f t="shared" si="13"/>
        <v>-1000</v>
      </c>
      <c r="X45" s="15">
        <f t="shared" si="13"/>
        <v>-1050</v>
      </c>
      <c r="Y45" s="15">
        <f t="shared" si="13"/>
        <v>2350</v>
      </c>
      <c r="Z45" s="15">
        <f t="shared" si="13"/>
        <v>-1150</v>
      </c>
      <c r="AA45" s="15">
        <f t="shared" si="13"/>
        <v>-1200</v>
      </c>
      <c r="AB45" s="15">
        <f t="shared" si="13"/>
        <v>2650</v>
      </c>
      <c r="AC45" s="15">
        <f t="shared" si="13"/>
        <v>-1300</v>
      </c>
      <c r="AD45" s="15">
        <f t="shared" si="13"/>
        <v>-1350</v>
      </c>
      <c r="AE45" s="15">
        <f t="shared" si="13"/>
        <v>2950</v>
      </c>
      <c r="AF45" s="15">
        <f t="shared" si="13"/>
        <v>-1450</v>
      </c>
      <c r="AG45" s="15">
        <f t="shared" si="13"/>
        <v>-1500</v>
      </c>
      <c r="AH45" s="15">
        <f t="shared" si="13"/>
        <v>3250</v>
      </c>
      <c r="AI45" s="15">
        <f t="shared" si="13"/>
        <v>-1600</v>
      </c>
      <c r="AJ45" s="15">
        <f t="shared" si="13"/>
        <v>-1650</v>
      </c>
      <c r="AK45" s="15">
        <f t="shared" si="13"/>
        <v>3550</v>
      </c>
      <c r="AL45" s="15">
        <f t="shared" si="13"/>
        <v>-1750</v>
      </c>
      <c r="AM45" s="15">
        <f t="shared" si="13"/>
        <v>-1800</v>
      </c>
      <c r="AN45" s="15">
        <f t="shared" si="13"/>
        <v>3850</v>
      </c>
      <c r="AO45" s="15">
        <f t="shared" si="13"/>
        <v>-1900</v>
      </c>
      <c r="AP45" s="15">
        <f t="shared" si="13"/>
        <v>-1950</v>
      </c>
      <c r="AQ45" s="15">
        <f t="shared" si="13"/>
        <v>4150</v>
      </c>
      <c r="AR45" s="15">
        <f t="shared" si="13"/>
        <v>-2050</v>
      </c>
      <c r="AS45" s="15">
        <f t="shared" si="13"/>
        <v>-2100</v>
      </c>
      <c r="AT45" s="15">
        <f t="shared" si="13"/>
        <v>4450</v>
      </c>
      <c r="AU45" s="15">
        <f t="shared" si="13"/>
        <v>-2200</v>
      </c>
      <c r="AV45" s="15">
        <f t="shared" si="13"/>
        <v>-2250</v>
      </c>
      <c r="AW45" s="15">
        <f t="shared" si="13"/>
        <v>4750</v>
      </c>
      <c r="AX45" s="15">
        <f t="shared" si="13"/>
        <v>-2350</v>
      </c>
      <c r="AY45" s="15">
        <f t="shared" si="13"/>
        <v>-2400</v>
      </c>
      <c r="AZ45" s="15">
        <f t="shared" si="13"/>
        <v>5050</v>
      </c>
      <c r="BA45" s="15">
        <f t="shared" si="13"/>
        <v>-2500</v>
      </c>
      <c r="BB45" s="15">
        <f t="shared" si="13"/>
        <v>-2550</v>
      </c>
      <c r="BC45" s="15">
        <f t="shared" si="13"/>
        <v>5350</v>
      </c>
      <c r="BD45" s="15">
        <f t="shared" si="13"/>
        <v>-2650</v>
      </c>
      <c r="BE45" s="15">
        <f t="shared" si="13"/>
        <v>-2700</v>
      </c>
      <c r="BF45" s="15">
        <f t="shared" si="13"/>
        <v>5650</v>
      </c>
      <c r="BG45" s="15">
        <f t="shared" si="13"/>
        <v>-2800</v>
      </c>
      <c r="BH45" s="15">
        <f t="shared" si="13"/>
        <v>-2850</v>
      </c>
      <c r="BJ45" s="15">
        <f>SUMIFS($D45:$BH45,$D$33:$BH$33,BJ$31)</f>
        <v>0</v>
      </c>
      <c r="BK45" s="15">
        <f t="shared" si="10"/>
        <v>0</v>
      </c>
      <c r="BL45" s="15">
        <f t="shared" si="10"/>
        <v>0</v>
      </c>
      <c r="BM45" s="15">
        <f t="shared" si="10"/>
        <v>0</v>
      </c>
      <c r="BN45" s="15">
        <f t="shared" si="10"/>
        <v>0</v>
      </c>
    </row>
    <row r="47" spans="2:66" ht="15" customHeight="1" x14ac:dyDescent="0.45">
      <c r="B47" s="4" t="s">
        <v>37</v>
      </c>
      <c r="C47" s="4"/>
      <c r="D47" s="19">
        <f>SUM(D42:D46)</f>
        <v>440</v>
      </c>
      <c r="E47" s="19">
        <f t="shared" ref="E47:BH47" si="14">SUM(E42:E46)</f>
        <v>880</v>
      </c>
      <c r="F47" s="19">
        <f t="shared" si="14"/>
        <v>1320</v>
      </c>
      <c r="G47" s="19">
        <f t="shared" si="14"/>
        <v>1760</v>
      </c>
      <c r="H47" s="19">
        <f t="shared" si="14"/>
        <v>2200</v>
      </c>
      <c r="I47" s="19">
        <f t="shared" si="14"/>
        <v>2640</v>
      </c>
      <c r="J47" s="19">
        <f t="shared" si="14"/>
        <v>3080</v>
      </c>
      <c r="K47" s="19">
        <f t="shared" si="14"/>
        <v>3520</v>
      </c>
      <c r="L47" s="19">
        <f t="shared" si="14"/>
        <v>3960</v>
      </c>
      <c r="M47" s="19">
        <f t="shared" si="14"/>
        <v>4400</v>
      </c>
      <c r="N47" s="19">
        <f t="shared" si="14"/>
        <v>4840</v>
      </c>
      <c r="O47" s="19">
        <f t="shared" si="14"/>
        <v>5280</v>
      </c>
      <c r="P47" s="19">
        <f t="shared" si="14"/>
        <v>5720</v>
      </c>
      <c r="Q47" s="19">
        <f t="shared" si="14"/>
        <v>6160</v>
      </c>
      <c r="R47" s="19">
        <f t="shared" si="14"/>
        <v>6600</v>
      </c>
      <c r="S47" s="19">
        <f t="shared" si="14"/>
        <v>7040</v>
      </c>
      <c r="T47" s="19">
        <f t="shared" si="14"/>
        <v>7480</v>
      </c>
      <c r="U47" s="19">
        <f t="shared" si="14"/>
        <v>7920</v>
      </c>
      <c r="V47" s="19">
        <f t="shared" si="14"/>
        <v>8360</v>
      </c>
      <c r="W47" s="19">
        <f t="shared" si="14"/>
        <v>8800</v>
      </c>
      <c r="X47" s="19">
        <f t="shared" si="14"/>
        <v>9240</v>
      </c>
      <c r="Y47" s="19">
        <f t="shared" si="14"/>
        <v>9680</v>
      </c>
      <c r="Z47" s="19">
        <f t="shared" si="14"/>
        <v>10120</v>
      </c>
      <c r="AA47" s="19">
        <f t="shared" si="14"/>
        <v>10560</v>
      </c>
      <c r="AB47" s="19">
        <f t="shared" si="14"/>
        <v>11000</v>
      </c>
      <c r="AC47" s="19">
        <f t="shared" si="14"/>
        <v>11440</v>
      </c>
      <c r="AD47" s="19">
        <f t="shared" si="14"/>
        <v>11880</v>
      </c>
      <c r="AE47" s="19">
        <f t="shared" si="14"/>
        <v>12320</v>
      </c>
      <c r="AF47" s="19">
        <f t="shared" si="14"/>
        <v>12760</v>
      </c>
      <c r="AG47" s="19">
        <f t="shared" si="14"/>
        <v>13200</v>
      </c>
      <c r="AH47" s="19">
        <f t="shared" si="14"/>
        <v>13640</v>
      </c>
      <c r="AI47" s="19">
        <f t="shared" si="14"/>
        <v>14080</v>
      </c>
      <c r="AJ47" s="19">
        <f t="shared" si="14"/>
        <v>14520</v>
      </c>
      <c r="AK47" s="19">
        <f t="shared" si="14"/>
        <v>14960</v>
      </c>
      <c r="AL47" s="19">
        <f t="shared" si="14"/>
        <v>15400</v>
      </c>
      <c r="AM47" s="19">
        <f t="shared" si="14"/>
        <v>15840</v>
      </c>
      <c r="AN47" s="19">
        <f t="shared" si="14"/>
        <v>16280</v>
      </c>
      <c r="AO47" s="19">
        <f t="shared" si="14"/>
        <v>16720</v>
      </c>
      <c r="AP47" s="19">
        <f t="shared" si="14"/>
        <v>17160</v>
      </c>
      <c r="AQ47" s="19">
        <f t="shared" si="14"/>
        <v>17600</v>
      </c>
      <c r="AR47" s="19">
        <f t="shared" si="14"/>
        <v>18040</v>
      </c>
      <c r="AS47" s="19">
        <f t="shared" si="14"/>
        <v>18480</v>
      </c>
      <c r="AT47" s="19">
        <f t="shared" si="14"/>
        <v>18920</v>
      </c>
      <c r="AU47" s="19">
        <f t="shared" si="14"/>
        <v>19360</v>
      </c>
      <c r="AV47" s="19">
        <f t="shared" si="14"/>
        <v>19800</v>
      </c>
      <c r="AW47" s="19">
        <f t="shared" si="14"/>
        <v>20240</v>
      </c>
      <c r="AX47" s="19">
        <f t="shared" si="14"/>
        <v>20680</v>
      </c>
      <c r="AY47" s="19">
        <f t="shared" si="14"/>
        <v>21120</v>
      </c>
      <c r="AZ47" s="19">
        <f t="shared" si="14"/>
        <v>21560</v>
      </c>
      <c r="BA47" s="19">
        <f t="shared" si="14"/>
        <v>22000</v>
      </c>
      <c r="BB47" s="19">
        <f t="shared" si="14"/>
        <v>22440</v>
      </c>
      <c r="BC47" s="19">
        <f t="shared" si="14"/>
        <v>22880</v>
      </c>
      <c r="BD47" s="19">
        <f t="shared" si="14"/>
        <v>23320</v>
      </c>
      <c r="BE47" s="19">
        <f t="shared" si="14"/>
        <v>23760</v>
      </c>
      <c r="BF47" s="19">
        <f t="shared" si="14"/>
        <v>24200</v>
      </c>
      <c r="BG47" s="19">
        <f t="shared" si="14"/>
        <v>24640</v>
      </c>
      <c r="BH47" s="19">
        <f t="shared" si="14"/>
        <v>25080</v>
      </c>
      <c r="BJ47" s="19">
        <f t="shared" ref="BJ47:BN47" si="15">SUM(BJ42:BJ46)</f>
        <v>19800</v>
      </c>
      <c r="BK47" s="19">
        <f t="shared" si="15"/>
        <v>81840</v>
      </c>
      <c r="BL47" s="19">
        <f t="shared" si="15"/>
        <v>145200</v>
      </c>
      <c r="BM47" s="19">
        <f t="shared" si="15"/>
        <v>208560</v>
      </c>
      <c r="BN47" s="19">
        <f t="shared" si="15"/>
        <v>271920</v>
      </c>
    </row>
    <row r="49" spans="2:66" ht="15" customHeight="1" x14ac:dyDescent="0.45">
      <c r="B49" s="2" t="s">
        <v>14</v>
      </c>
      <c r="D49" s="15">
        <f>-$C$18*D38</f>
        <v>-2000</v>
      </c>
      <c r="E49" s="15">
        <f t="shared" ref="E49:BH49" si="16">-$C$18*E38</f>
        <v>-2000</v>
      </c>
      <c r="F49" s="15">
        <f t="shared" si="16"/>
        <v>-2000</v>
      </c>
      <c r="G49" s="15">
        <f t="shared" si="16"/>
        <v>-2000</v>
      </c>
      <c r="H49" s="15">
        <f t="shared" si="16"/>
        <v>-2000</v>
      </c>
      <c r="I49" s="15">
        <f t="shared" si="16"/>
        <v>-2000</v>
      </c>
      <c r="J49" s="15">
        <f t="shared" si="16"/>
        <v>-2000</v>
      </c>
      <c r="K49" s="15">
        <f t="shared" si="16"/>
        <v>-2000</v>
      </c>
      <c r="L49" s="15">
        <f t="shared" si="16"/>
        <v>-2000</v>
      </c>
      <c r="M49" s="15">
        <f t="shared" si="16"/>
        <v>-2100</v>
      </c>
      <c r="N49" s="15">
        <f t="shared" si="16"/>
        <v>-2100</v>
      </c>
      <c r="O49" s="15">
        <f t="shared" si="16"/>
        <v>-2100</v>
      </c>
      <c r="P49" s="15">
        <f t="shared" si="16"/>
        <v>-2100</v>
      </c>
      <c r="Q49" s="15">
        <f t="shared" si="16"/>
        <v>-2100</v>
      </c>
      <c r="R49" s="15">
        <f t="shared" si="16"/>
        <v>-2100</v>
      </c>
      <c r="S49" s="15">
        <f t="shared" si="16"/>
        <v>-2100</v>
      </c>
      <c r="T49" s="15">
        <f t="shared" si="16"/>
        <v>-2100</v>
      </c>
      <c r="U49" s="15">
        <f t="shared" si="16"/>
        <v>-2100</v>
      </c>
      <c r="V49" s="15">
        <f t="shared" si="16"/>
        <v>-2100</v>
      </c>
      <c r="W49" s="15">
        <f t="shared" si="16"/>
        <v>-2100</v>
      </c>
      <c r="X49" s="15">
        <f t="shared" si="16"/>
        <v>-2100</v>
      </c>
      <c r="Y49" s="15">
        <f t="shared" si="16"/>
        <v>-2205</v>
      </c>
      <c r="Z49" s="15">
        <f t="shared" si="16"/>
        <v>-2205</v>
      </c>
      <c r="AA49" s="15">
        <f t="shared" si="16"/>
        <v>-2205</v>
      </c>
      <c r="AB49" s="15">
        <f t="shared" si="16"/>
        <v>-2205</v>
      </c>
      <c r="AC49" s="15">
        <f t="shared" si="16"/>
        <v>-2205</v>
      </c>
      <c r="AD49" s="15">
        <f t="shared" si="16"/>
        <v>-2205</v>
      </c>
      <c r="AE49" s="15">
        <f t="shared" si="16"/>
        <v>-2205</v>
      </c>
      <c r="AF49" s="15">
        <f t="shared" si="16"/>
        <v>-2205</v>
      </c>
      <c r="AG49" s="15">
        <f t="shared" si="16"/>
        <v>-2205</v>
      </c>
      <c r="AH49" s="15">
        <f t="shared" si="16"/>
        <v>-2205</v>
      </c>
      <c r="AI49" s="15">
        <f t="shared" si="16"/>
        <v>-2205</v>
      </c>
      <c r="AJ49" s="15">
        <f t="shared" si="16"/>
        <v>-2205</v>
      </c>
      <c r="AK49" s="15">
        <f t="shared" si="16"/>
        <v>-2315.2500000000005</v>
      </c>
      <c r="AL49" s="15">
        <f t="shared" si="16"/>
        <v>-2315.2500000000005</v>
      </c>
      <c r="AM49" s="15">
        <f t="shared" si="16"/>
        <v>-2315.2500000000005</v>
      </c>
      <c r="AN49" s="15">
        <f t="shared" si="16"/>
        <v>-2315.2500000000005</v>
      </c>
      <c r="AO49" s="15">
        <f t="shared" si="16"/>
        <v>-2315.2500000000005</v>
      </c>
      <c r="AP49" s="15">
        <f t="shared" si="16"/>
        <v>-2315.2500000000005</v>
      </c>
      <c r="AQ49" s="15">
        <f t="shared" si="16"/>
        <v>-2315.2500000000005</v>
      </c>
      <c r="AR49" s="15">
        <f t="shared" si="16"/>
        <v>-2315.2500000000005</v>
      </c>
      <c r="AS49" s="15">
        <f t="shared" si="16"/>
        <v>-2315.2500000000005</v>
      </c>
      <c r="AT49" s="15">
        <f t="shared" si="16"/>
        <v>-2315.2500000000005</v>
      </c>
      <c r="AU49" s="15">
        <f t="shared" si="16"/>
        <v>-2315.2500000000005</v>
      </c>
      <c r="AV49" s="15">
        <f t="shared" si="16"/>
        <v>-2315.2500000000005</v>
      </c>
      <c r="AW49" s="15">
        <f t="shared" si="16"/>
        <v>-2431.0125000000003</v>
      </c>
      <c r="AX49" s="15">
        <f t="shared" si="16"/>
        <v>-2431.0125000000003</v>
      </c>
      <c r="AY49" s="15">
        <f t="shared" si="16"/>
        <v>-2431.0125000000003</v>
      </c>
      <c r="AZ49" s="15">
        <f t="shared" si="16"/>
        <v>-2431.0125000000003</v>
      </c>
      <c r="BA49" s="15">
        <f t="shared" si="16"/>
        <v>-2431.0125000000003</v>
      </c>
      <c r="BB49" s="15">
        <f t="shared" si="16"/>
        <v>-2431.0125000000003</v>
      </c>
      <c r="BC49" s="15">
        <f t="shared" si="16"/>
        <v>-2431.0125000000003</v>
      </c>
      <c r="BD49" s="15">
        <f t="shared" si="16"/>
        <v>-2431.0125000000003</v>
      </c>
      <c r="BE49" s="15">
        <f t="shared" si="16"/>
        <v>-2431.0125000000003</v>
      </c>
      <c r="BF49" s="15">
        <f t="shared" si="16"/>
        <v>-2431.0125000000003</v>
      </c>
      <c r="BG49" s="15">
        <f t="shared" si="16"/>
        <v>-2431.0125000000003</v>
      </c>
      <c r="BH49" s="15">
        <f t="shared" si="16"/>
        <v>-2431.0125000000003</v>
      </c>
      <c r="BJ49" s="15">
        <f>SUMIFS($D49:$BH49,$D$33:$BH$33,BJ$31)</f>
        <v>-18000</v>
      </c>
      <c r="BK49" s="15">
        <f t="shared" ref="BK49:BN53" si="17">SUMIFS($D49:$BH49,$D$33:$BH$33,BK$31)</f>
        <v>-25200</v>
      </c>
      <c r="BL49" s="15">
        <f t="shared" si="17"/>
        <v>-26460</v>
      </c>
      <c r="BM49" s="15">
        <f t="shared" si="17"/>
        <v>-27783.000000000004</v>
      </c>
      <c r="BN49" s="15">
        <f t="shared" si="17"/>
        <v>-29172.150000000005</v>
      </c>
    </row>
    <row r="50" spans="2:66" ht="15" customHeight="1" x14ac:dyDescent="0.45">
      <c r="B50" s="2" t="s">
        <v>15</v>
      </c>
      <c r="D50" s="15">
        <f>-$C$19*D38</f>
        <v>-1700</v>
      </c>
      <c r="E50" s="15">
        <f t="shared" ref="E50:BH50" si="18">-$C$19*E38</f>
        <v>-1700</v>
      </c>
      <c r="F50" s="15">
        <f t="shared" si="18"/>
        <v>-1700</v>
      </c>
      <c r="G50" s="15">
        <f t="shared" si="18"/>
        <v>-1700</v>
      </c>
      <c r="H50" s="15">
        <f t="shared" si="18"/>
        <v>-1700</v>
      </c>
      <c r="I50" s="15">
        <f t="shared" si="18"/>
        <v>-1700</v>
      </c>
      <c r="J50" s="15">
        <f t="shared" si="18"/>
        <v>-1700</v>
      </c>
      <c r="K50" s="15">
        <f t="shared" si="18"/>
        <v>-1700</v>
      </c>
      <c r="L50" s="15">
        <f t="shared" si="18"/>
        <v>-1700</v>
      </c>
      <c r="M50" s="15">
        <f t="shared" si="18"/>
        <v>-1785</v>
      </c>
      <c r="N50" s="15">
        <f t="shared" si="18"/>
        <v>-1785</v>
      </c>
      <c r="O50" s="15">
        <f t="shared" si="18"/>
        <v>-1785</v>
      </c>
      <c r="P50" s="15">
        <f t="shared" si="18"/>
        <v>-1785</v>
      </c>
      <c r="Q50" s="15">
        <f t="shared" si="18"/>
        <v>-1785</v>
      </c>
      <c r="R50" s="15">
        <f t="shared" si="18"/>
        <v>-1785</v>
      </c>
      <c r="S50" s="15">
        <f t="shared" si="18"/>
        <v>-1785</v>
      </c>
      <c r="T50" s="15">
        <f t="shared" si="18"/>
        <v>-1785</v>
      </c>
      <c r="U50" s="15">
        <f t="shared" si="18"/>
        <v>-1785</v>
      </c>
      <c r="V50" s="15">
        <f t="shared" si="18"/>
        <v>-1785</v>
      </c>
      <c r="W50" s="15">
        <f t="shared" si="18"/>
        <v>-1785</v>
      </c>
      <c r="X50" s="15">
        <f t="shared" si="18"/>
        <v>-1785</v>
      </c>
      <c r="Y50" s="15">
        <f t="shared" si="18"/>
        <v>-1874.25</v>
      </c>
      <c r="Z50" s="15">
        <f t="shared" si="18"/>
        <v>-1874.25</v>
      </c>
      <c r="AA50" s="15">
        <f t="shared" si="18"/>
        <v>-1874.25</v>
      </c>
      <c r="AB50" s="15">
        <f t="shared" si="18"/>
        <v>-1874.25</v>
      </c>
      <c r="AC50" s="15">
        <f t="shared" si="18"/>
        <v>-1874.25</v>
      </c>
      <c r="AD50" s="15">
        <f t="shared" si="18"/>
        <v>-1874.25</v>
      </c>
      <c r="AE50" s="15">
        <f t="shared" si="18"/>
        <v>-1874.25</v>
      </c>
      <c r="AF50" s="15">
        <f t="shared" si="18"/>
        <v>-1874.25</v>
      </c>
      <c r="AG50" s="15">
        <f t="shared" si="18"/>
        <v>-1874.25</v>
      </c>
      <c r="AH50" s="15">
        <f t="shared" si="18"/>
        <v>-1874.25</v>
      </c>
      <c r="AI50" s="15">
        <f t="shared" si="18"/>
        <v>-1874.25</v>
      </c>
      <c r="AJ50" s="15">
        <f t="shared" si="18"/>
        <v>-1874.25</v>
      </c>
      <c r="AK50" s="15">
        <f t="shared" si="18"/>
        <v>-1967.9625000000003</v>
      </c>
      <c r="AL50" s="15">
        <f t="shared" si="18"/>
        <v>-1967.9625000000003</v>
      </c>
      <c r="AM50" s="15">
        <f t="shared" si="18"/>
        <v>-1967.9625000000003</v>
      </c>
      <c r="AN50" s="15">
        <f t="shared" si="18"/>
        <v>-1967.9625000000003</v>
      </c>
      <c r="AO50" s="15">
        <f t="shared" si="18"/>
        <v>-1967.9625000000003</v>
      </c>
      <c r="AP50" s="15">
        <f t="shared" si="18"/>
        <v>-1967.9625000000003</v>
      </c>
      <c r="AQ50" s="15">
        <f t="shared" si="18"/>
        <v>-1967.9625000000003</v>
      </c>
      <c r="AR50" s="15">
        <f t="shared" si="18"/>
        <v>-1967.9625000000003</v>
      </c>
      <c r="AS50" s="15">
        <f t="shared" si="18"/>
        <v>-1967.9625000000003</v>
      </c>
      <c r="AT50" s="15">
        <f t="shared" si="18"/>
        <v>-1967.9625000000003</v>
      </c>
      <c r="AU50" s="15">
        <f t="shared" si="18"/>
        <v>-1967.9625000000003</v>
      </c>
      <c r="AV50" s="15">
        <f t="shared" si="18"/>
        <v>-1967.9625000000003</v>
      </c>
      <c r="AW50" s="15">
        <f t="shared" si="18"/>
        <v>-2066.3606250000003</v>
      </c>
      <c r="AX50" s="15">
        <f t="shared" si="18"/>
        <v>-2066.3606250000003</v>
      </c>
      <c r="AY50" s="15">
        <f t="shared" si="18"/>
        <v>-2066.3606250000003</v>
      </c>
      <c r="AZ50" s="15">
        <f t="shared" si="18"/>
        <v>-2066.3606250000003</v>
      </c>
      <c r="BA50" s="15">
        <f t="shared" si="18"/>
        <v>-2066.3606250000003</v>
      </c>
      <c r="BB50" s="15">
        <f t="shared" si="18"/>
        <v>-2066.3606250000003</v>
      </c>
      <c r="BC50" s="15">
        <f t="shared" si="18"/>
        <v>-2066.3606250000003</v>
      </c>
      <c r="BD50" s="15">
        <f t="shared" si="18"/>
        <v>-2066.3606250000003</v>
      </c>
      <c r="BE50" s="15">
        <f t="shared" si="18"/>
        <v>-2066.3606250000003</v>
      </c>
      <c r="BF50" s="15">
        <f t="shared" si="18"/>
        <v>-2066.3606250000003</v>
      </c>
      <c r="BG50" s="15">
        <f t="shared" si="18"/>
        <v>-2066.3606250000003</v>
      </c>
      <c r="BH50" s="15">
        <f t="shared" si="18"/>
        <v>-2066.3606250000003</v>
      </c>
      <c r="BJ50" s="15">
        <f>SUMIFS($D50:$BH50,$D$33:$BH$33,BJ$31)</f>
        <v>-15300</v>
      </c>
      <c r="BK50" s="15">
        <f t="shared" si="17"/>
        <v>-21420</v>
      </c>
      <c r="BL50" s="15">
        <f t="shared" si="17"/>
        <v>-22491</v>
      </c>
      <c r="BM50" s="15">
        <f t="shared" si="17"/>
        <v>-23615.550000000007</v>
      </c>
      <c r="BN50" s="15">
        <f t="shared" si="17"/>
        <v>-24796.32750000001</v>
      </c>
    </row>
    <row r="51" spans="2:66" ht="15" customHeight="1" x14ac:dyDescent="0.45">
      <c r="B51" s="2" t="s">
        <v>38</v>
      </c>
      <c r="D51" s="15">
        <f>SUM(D49:D50)*$C$20</f>
        <v>-1665</v>
      </c>
      <c r="E51" s="15">
        <f t="shared" ref="E51:BH51" si="19">SUM(E49:E50)*$C$20</f>
        <v>-1665</v>
      </c>
      <c r="F51" s="15">
        <f t="shared" si="19"/>
        <v>-1665</v>
      </c>
      <c r="G51" s="15">
        <f t="shared" si="19"/>
        <v>-1665</v>
      </c>
      <c r="H51" s="15">
        <f t="shared" si="19"/>
        <v>-1665</v>
      </c>
      <c r="I51" s="15">
        <f t="shared" si="19"/>
        <v>-1665</v>
      </c>
      <c r="J51" s="15">
        <f t="shared" si="19"/>
        <v>-1665</v>
      </c>
      <c r="K51" s="15">
        <f t="shared" si="19"/>
        <v>-1665</v>
      </c>
      <c r="L51" s="15">
        <f t="shared" si="19"/>
        <v>-1665</v>
      </c>
      <c r="M51" s="15">
        <f t="shared" si="19"/>
        <v>-1748.25</v>
      </c>
      <c r="N51" s="15">
        <f t="shared" si="19"/>
        <v>-1748.25</v>
      </c>
      <c r="O51" s="15">
        <f t="shared" si="19"/>
        <v>-1748.25</v>
      </c>
      <c r="P51" s="15">
        <f t="shared" si="19"/>
        <v>-1748.25</v>
      </c>
      <c r="Q51" s="15">
        <f t="shared" si="19"/>
        <v>-1748.25</v>
      </c>
      <c r="R51" s="15">
        <f t="shared" si="19"/>
        <v>-1748.25</v>
      </c>
      <c r="S51" s="15">
        <f t="shared" si="19"/>
        <v>-1748.25</v>
      </c>
      <c r="T51" s="15">
        <f t="shared" si="19"/>
        <v>-1748.25</v>
      </c>
      <c r="U51" s="15">
        <f t="shared" si="19"/>
        <v>-1748.25</v>
      </c>
      <c r="V51" s="15">
        <f t="shared" si="19"/>
        <v>-1748.25</v>
      </c>
      <c r="W51" s="15">
        <f t="shared" si="19"/>
        <v>-1748.25</v>
      </c>
      <c r="X51" s="15">
        <f t="shared" si="19"/>
        <v>-1748.25</v>
      </c>
      <c r="Y51" s="15">
        <f t="shared" si="19"/>
        <v>-1835.6625000000001</v>
      </c>
      <c r="Z51" s="15">
        <f t="shared" si="19"/>
        <v>-1835.6625000000001</v>
      </c>
      <c r="AA51" s="15">
        <f t="shared" si="19"/>
        <v>-1835.6625000000001</v>
      </c>
      <c r="AB51" s="15">
        <f t="shared" si="19"/>
        <v>-1835.6625000000001</v>
      </c>
      <c r="AC51" s="15">
        <f t="shared" si="19"/>
        <v>-1835.6625000000001</v>
      </c>
      <c r="AD51" s="15">
        <f t="shared" si="19"/>
        <v>-1835.6625000000001</v>
      </c>
      <c r="AE51" s="15">
        <f t="shared" si="19"/>
        <v>-1835.6625000000001</v>
      </c>
      <c r="AF51" s="15">
        <f t="shared" si="19"/>
        <v>-1835.6625000000001</v>
      </c>
      <c r="AG51" s="15">
        <f t="shared" si="19"/>
        <v>-1835.6625000000001</v>
      </c>
      <c r="AH51" s="15">
        <f t="shared" si="19"/>
        <v>-1835.6625000000001</v>
      </c>
      <c r="AI51" s="15">
        <f t="shared" si="19"/>
        <v>-1835.6625000000001</v>
      </c>
      <c r="AJ51" s="15">
        <f t="shared" si="19"/>
        <v>-1835.6625000000001</v>
      </c>
      <c r="AK51" s="15">
        <f t="shared" si="19"/>
        <v>-1927.4456250000003</v>
      </c>
      <c r="AL51" s="15">
        <f t="shared" si="19"/>
        <v>-1927.4456250000003</v>
      </c>
      <c r="AM51" s="15">
        <f t="shared" si="19"/>
        <v>-1927.4456250000003</v>
      </c>
      <c r="AN51" s="15">
        <f t="shared" si="19"/>
        <v>-1927.4456250000003</v>
      </c>
      <c r="AO51" s="15">
        <f t="shared" si="19"/>
        <v>-1927.4456250000003</v>
      </c>
      <c r="AP51" s="15">
        <f t="shared" si="19"/>
        <v>-1927.4456250000003</v>
      </c>
      <c r="AQ51" s="15">
        <f t="shared" si="19"/>
        <v>-1927.4456250000003</v>
      </c>
      <c r="AR51" s="15">
        <f t="shared" si="19"/>
        <v>-1927.4456250000003</v>
      </c>
      <c r="AS51" s="15">
        <f t="shared" si="19"/>
        <v>-1927.4456250000003</v>
      </c>
      <c r="AT51" s="15">
        <f t="shared" si="19"/>
        <v>-1927.4456250000003</v>
      </c>
      <c r="AU51" s="15">
        <f t="shared" si="19"/>
        <v>-1927.4456250000003</v>
      </c>
      <c r="AV51" s="15">
        <f t="shared" si="19"/>
        <v>-1927.4456250000003</v>
      </c>
      <c r="AW51" s="15">
        <f t="shared" si="19"/>
        <v>-2023.8179062500001</v>
      </c>
      <c r="AX51" s="15">
        <f t="shared" si="19"/>
        <v>-2023.8179062500001</v>
      </c>
      <c r="AY51" s="15">
        <f t="shared" si="19"/>
        <v>-2023.8179062500001</v>
      </c>
      <c r="AZ51" s="15">
        <f t="shared" si="19"/>
        <v>-2023.8179062500001</v>
      </c>
      <c r="BA51" s="15">
        <f t="shared" si="19"/>
        <v>-2023.8179062500001</v>
      </c>
      <c r="BB51" s="15">
        <f t="shared" si="19"/>
        <v>-2023.8179062500001</v>
      </c>
      <c r="BC51" s="15">
        <f t="shared" si="19"/>
        <v>-2023.8179062500001</v>
      </c>
      <c r="BD51" s="15">
        <f t="shared" si="19"/>
        <v>-2023.8179062500001</v>
      </c>
      <c r="BE51" s="15">
        <f t="shared" si="19"/>
        <v>-2023.8179062500001</v>
      </c>
      <c r="BF51" s="15">
        <f t="shared" si="19"/>
        <v>-2023.8179062500001</v>
      </c>
      <c r="BG51" s="15">
        <f t="shared" si="19"/>
        <v>-2023.8179062500001</v>
      </c>
      <c r="BH51" s="15">
        <f t="shared" si="19"/>
        <v>-2023.8179062500001</v>
      </c>
      <c r="BJ51" s="15">
        <f>SUMIFS($D51:$BH51,$D$33:$BH$33,BJ$31)</f>
        <v>-14985</v>
      </c>
      <c r="BK51" s="15">
        <f t="shared" si="17"/>
        <v>-20979</v>
      </c>
      <c r="BL51" s="15">
        <f t="shared" si="17"/>
        <v>-22027.949999999997</v>
      </c>
      <c r="BM51" s="15">
        <f t="shared" si="17"/>
        <v>-23129.347500000003</v>
      </c>
      <c r="BN51" s="15">
        <f t="shared" si="17"/>
        <v>-24285.814874999996</v>
      </c>
    </row>
    <row r="52" spans="2:66" ht="15" customHeight="1" x14ac:dyDescent="0.45">
      <c r="B52" s="2" t="s">
        <v>39</v>
      </c>
      <c r="D52" s="15">
        <f>-$C$23*D38</f>
        <v>-800</v>
      </c>
      <c r="E52" s="15">
        <f t="shared" ref="E52:BH52" si="20">-$C$23*E38</f>
        <v>-800</v>
      </c>
      <c r="F52" s="15">
        <f t="shared" si="20"/>
        <v>-800</v>
      </c>
      <c r="G52" s="15">
        <f t="shared" si="20"/>
        <v>-800</v>
      </c>
      <c r="H52" s="15">
        <f t="shared" si="20"/>
        <v>-800</v>
      </c>
      <c r="I52" s="15">
        <f t="shared" si="20"/>
        <v>-800</v>
      </c>
      <c r="J52" s="15">
        <f t="shared" si="20"/>
        <v>-800</v>
      </c>
      <c r="K52" s="15">
        <f t="shared" si="20"/>
        <v>-800</v>
      </c>
      <c r="L52" s="15">
        <f t="shared" si="20"/>
        <v>-800</v>
      </c>
      <c r="M52" s="15">
        <f t="shared" si="20"/>
        <v>-840</v>
      </c>
      <c r="N52" s="15">
        <f t="shared" si="20"/>
        <v>-840</v>
      </c>
      <c r="O52" s="15">
        <f t="shared" si="20"/>
        <v>-840</v>
      </c>
      <c r="P52" s="15">
        <f t="shared" si="20"/>
        <v>-840</v>
      </c>
      <c r="Q52" s="15">
        <f t="shared" si="20"/>
        <v>-840</v>
      </c>
      <c r="R52" s="15">
        <f t="shared" si="20"/>
        <v>-840</v>
      </c>
      <c r="S52" s="15">
        <f t="shared" si="20"/>
        <v>-840</v>
      </c>
      <c r="T52" s="15">
        <f t="shared" si="20"/>
        <v>-840</v>
      </c>
      <c r="U52" s="15">
        <f t="shared" si="20"/>
        <v>-840</v>
      </c>
      <c r="V52" s="15">
        <f t="shared" si="20"/>
        <v>-840</v>
      </c>
      <c r="W52" s="15">
        <f t="shared" si="20"/>
        <v>-840</v>
      </c>
      <c r="X52" s="15">
        <f t="shared" si="20"/>
        <v>-840</v>
      </c>
      <c r="Y52" s="15">
        <f t="shared" si="20"/>
        <v>-882</v>
      </c>
      <c r="Z52" s="15">
        <f t="shared" si="20"/>
        <v>-882</v>
      </c>
      <c r="AA52" s="15">
        <f t="shared" si="20"/>
        <v>-882</v>
      </c>
      <c r="AB52" s="15">
        <f t="shared" si="20"/>
        <v>-882</v>
      </c>
      <c r="AC52" s="15">
        <f t="shared" si="20"/>
        <v>-882</v>
      </c>
      <c r="AD52" s="15">
        <f t="shared" si="20"/>
        <v>-882</v>
      </c>
      <c r="AE52" s="15">
        <f t="shared" si="20"/>
        <v>-882</v>
      </c>
      <c r="AF52" s="15">
        <f t="shared" si="20"/>
        <v>-882</v>
      </c>
      <c r="AG52" s="15">
        <f t="shared" si="20"/>
        <v>-882</v>
      </c>
      <c r="AH52" s="15">
        <f t="shared" si="20"/>
        <v>-882</v>
      </c>
      <c r="AI52" s="15">
        <f t="shared" si="20"/>
        <v>-882</v>
      </c>
      <c r="AJ52" s="15">
        <f t="shared" si="20"/>
        <v>-882</v>
      </c>
      <c r="AK52" s="15">
        <f t="shared" si="20"/>
        <v>-926.10000000000014</v>
      </c>
      <c r="AL52" s="15">
        <f t="shared" si="20"/>
        <v>-926.10000000000014</v>
      </c>
      <c r="AM52" s="15">
        <f t="shared" si="20"/>
        <v>-926.10000000000014</v>
      </c>
      <c r="AN52" s="15">
        <f t="shared" si="20"/>
        <v>-926.10000000000014</v>
      </c>
      <c r="AO52" s="15">
        <f t="shared" si="20"/>
        <v>-926.10000000000014</v>
      </c>
      <c r="AP52" s="15">
        <f t="shared" si="20"/>
        <v>-926.10000000000014</v>
      </c>
      <c r="AQ52" s="15">
        <f t="shared" si="20"/>
        <v>-926.10000000000014</v>
      </c>
      <c r="AR52" s="15">
        <f t="shared" si="20"/>
        <v>-926.10000000000014</v>
      </c>
      <c r="AS52" s="15">
        <f t="shared" si="20"/>
        <v>-926.10000000000014</v>
      </c>
      <c r="AT52" s="15">
        <f t="shared" si="20"/>
        <v>-926.10000000000014</v>
      </c>
      <c r="AU52" s="15">
        <f t="shared" si="20"/>
        <v>-926.10000000000014</v>
      </c>
      <c r="AV52" s="15">
        <f t="shared" si="20"/>
        <v>-926.10000000000014</v>
      </c>
      <c r="AW52" s="15">
        <f t="shared" si="20"/>
        <v>-972.4050000000002</v>
      </c>
      <c r="AX52" s="15">
        <f t="shared" si="20"/>
        <v>-972.4050000000002</v>
      </c>
      <c r="AY52" s="15">
        <f t="shared" si="20"/>
        <v>-972.4050000000002</v>
      </c>
      <c r="AZ52" s="15">
        <f t="shared" si="20"/>
        <v>-972.4050000000002</v>
      </c>
      <c r="BA52" s="15">
        <f t="shared" si="20"/>
        <v>-972.4050000000002</v>
      </c>
      <c r="BB52" s="15">
        <f t="shared" si="20"/>
        <v>-972.4050000000002</v>
      </c>
      <c r="BC52" s="15">
        <f t="shared" si="20"/>
        <v>-972.4050000000002</v>
      </c>
      <c r="BD52" s="15">
        <f t="shared" si="20"/>
        <v>-972.4050000000002</v>
      </c>
      <c r="BE52" s="15">
        <f t="shared" si="20"/>
        <v>-972.4050000000002</v>
      </c>
      <c r="BF52" s="15">
        <f t="shared" si="20"/>
        <v>-972.4050000000002</v>
      </c>
      <c r="BG52" s="15">
        <f t="shared" si="20"/>
        <v>-972.4050000000002</v>
      </c>
      <c r="BH52" s="15">
        <f t="shared" si="20"/>
        <v>-972.4050000000002</v>
      </c>
      <c r="BJ52" s="15">
        <f>SUMIFS($D52:$BH52,$D$33:$BH$33,BJ$31)</f>
        <v>-7200</v>
      </c>
      <c r="BK52" s="15">
        <f t="shared" si="17"/>
        <v>-10080</v>
      </c>
      <c r="BL52" s="15">
        <f t="shared" si="17"/>
        <v>-10584</v>
      </c>
      <c r="BM52" s="15">
        <f t="shared" si="17"/>
        <v>-11113.200000000003</v>
      </c>
      <c r="BN52" s="15">
        <f t="shared" si="17"/>
        <v>-11668.860000000006</v>
      </c>
    </row>
    <row r="53" spans="2:66" ht="15" customHeight="1" x14ac:dyDescent="0.45">
      <c r="B53" s="2" t="s">
        <v>40</v>
      </c>
      <c r="D53" s="15">
        <f>-$C$26*D38</f>
        <v>-200</v>
      </c>
      <c r="E53" s="15">
        <f t="shared" ref="E53:BH53" si="21">-$C$26*E38</f>
        <v>-200</v>
      </c>
      <c r="F53" s="15">
        <f t="shared" si="21"/>
        <v>-200</v>
      </c>
      <c r="G53" s="15">
        <f t="shared" si="21"/>
        <v>-200</v>
      </c>
      <c r="H53" s="15">
        <f t="shared" si="21"/>
        <v>-200</v>
      </c>
      <c r="I53" s="15">
        <f t="shared" si="21"/>
        <v>-200</v>
      </c>
      <c r="J53" s="15">
        <f t="shared" si="21"/>
        <v>-200</v>
      </c>
      <c r="K53" s="15">
        <f t="shared" si="21"/>
        <v>-200</v>
      </c>
      <c r="L53" s="15">
        <f t="shared" si="21"/>
        <v>-200</v>
      </c>
      <c r="M53" s="15">
        <f t="shared" si="21"/>
        <v>-210</v>
      </c>
      <c r="N53" s="15">
        <f t="shared" si="21"/>
        <v>-210</v>
      </c>
      <c r="O53" s="15">
        <f t="shared" si="21"/>
        <v>-210</v>
      </c>
      <c r="P53" s="15">
        <f t="shared" si="21"/>
        <v>-210</v>
      </c>
      <c r="Q53" s="15">
        <f t="shared" si="21"/>
        <v>-210</v>
      </c>
      <c r="R53" s="15">
        <f t="shared" si="21"/>
        <v>-210</v>
      </c>
      <c r="S53" s="15">
        <f t="shared" si="21"/>
        <v>-210</v>
      </c>
      <c r="T53" s="15">
        <f t="shared" si="21"/>
        <v>-210</v>
      </c>
      <c r="U53" s="15">
        <f t="shared" si="21"/>
        <v>-210</v>
      </c>
      <c r="V53" s="15">
        <f t="shared" si="21"/>
        <v>-210</v>
      </c>
      <c r="W53" s="15">
        <f t="shared" si="21"/>
        <v>-210</v>
      </c>
      <c r="X53" s="15">
        <f t="shared" si="21"/>
        <v>-210</v>
      </c>
      <c r="Y53" s="15">
        <f t="shared" si="21"/>
        <v>-220.5</v>
      </c>
      <c r="Z53" s="15">
        <f t="shared" si="21"/>
        <v>-220.5</v>
      </c>
      <c r="AA53" s="15">
        <f t="shared" si="21"/>
        <v>-220.5</v>
      </c>
      <c r="AB53" s="15">
        <f t="shared" si="21"/>
        <v>-220.5</v>
      </c>
      <c r="AC53" s="15">
        <f t="shared" si="21"/>
        <v>-220.5</v>
      </c>
      <c r="AD53" s="15">
        <f t="shared" si="21"/>
        <v>-220.5</v>
      </c>
      <c r="AE53" s="15">
        <f t="shared" si="21"/>
        <v>-220.5</v>
      </c>
      <c r="AF53" s="15">
        <f t="shared" si="21"/>
        <v>-220.5</v>
      </c>
      <c r="AG53" s="15">
        <f t="shared" si="21"/>
        <v>-220.5</v>
      </c>
      <c r="AH53" s="15">
        <f t="shared" si="21"/>
        <v>-220.5</v>
      </c>
      <c r="AI53" s="15">
        <f t="shared" si="21"/>
        <v>-220.5</v>
      </c>
      <c r="AJ53" s="15">
        <f t="shared" si="21"/>
        <v>-220.5</v>
      </c>
      <c r="AK53" s="15">
        <f t="shared" si="21"/>
        <v>-231.52500000000003</v>
      </c>
      <c r="AL53" s="15">
        <f t="shared" si="21"/>
        <v>-231.52500000000003</v>
      </c>
      <c r="AM53" s="15">
        <f t="shared" si="21"/>
        <v>-231.52500000000003</v>
      </c>
      <c r="AN53" s="15">
        <f t="shared" si="21"/>
        <v>-231.52500000000003</v>
      </c>
      <c r="AO53" s="15">
        <f t="shared" si="21"/>
        <v>-231.52500000000003</v>
      </c>
      <c r="AP53" s="15">
        <f t="shared" si="21"/>
        <v>-231.52500000000003</v>
      </c>
      <c r="AQ53" s="15">
        <f t="shared" si="21"/>
        <v>-231.52500000000003</v>
      </c>
      <c r="AR53" s="15">
        <f t="shared" si="21"/>
        <v>-231.52500000000003</v>
      </c>
      <c r="AS53" s="15">
        <f t="shared" si="21"/>
        <v>-231.52500000000003</v>
      </c>
      <c r="AT53" s="15">
        <f t="shared" si="21"/>
        <v>-231.52500000000003</v>
      </c>
      <c r="AU53" s="15">
        <f t="shared" si="21"/>
        <v>-231.52500000000003</v>
      </c>
      <c r="AV53" s="15">
        <f t="shared" si="21"/>
        <v>-231.52500000000003</v>
      </c>
      <c r="AW53" s="15">
        <f t="shared" si="21"/>
        <v>-243.10125000000005</v>
      </c>
      <c r="AX53" s="15">
        <f t="shared" si="21"/>
        <v>-243.10125000000005</v>
      </c>
      <c r="AY53" s="15">
        <f t="shared" si="21"/>
        <v>-243.10125000000005</v>
      </c>
      <c r="AZ53" s="15">
        <f t="shared" si="21"/>
        <v>-243.10125000000005</v>
      </c>
      <c r="BA53" s="15">
        <f t="shared" si="21"/>
        <v>-243.10125000000005</v>
      </c>
      <c r="BB53" s="15">
        <f t="shared" si="21"/>
        <v>-243.10125000000005</v>
      </c>
      <c r="BC53" s="15">
        <f t="shared" si="21"/>
        <v>-243.10125000000005</v>
      </c>
      <c r="BD53" s="15">
        <f t="shared" si="21"/>
        <v>-243.10125000000005</v>
      </c>
      <c r="BE53" s="15">
        <f t="shared" si="21"/>
        <v>-243.10125000000005</v>
      </c>
      <c r="BF53" s="15">
        <f t="shared" si="21"/>
        <v>-243.10125000000005</v>
      </c>
      <c r="BG53" s="15">
        <f t="shared" si="21"/>
        <v>-243.10125000000005</v>
      </c>
      <c r="BH53" s="15">
        <f t="shared" si="21"/>
        <v>-243.10125000000005</v>
      </c>
      <c r="BJ53" s="15">
        <f>SUMIFS($D53:$BH53,$D$33:$BH$33,BJ$31)</f>
        <v>-1800</v>
      </c>
      <c r="BK53" s="15">
        <f t="shared" si="17"/>
        <v>-2520</v>
      </c>
      <c r="BL53" s="15">
        <f t="shared" si="17"/>
        <v>-2646</v>
      </c>
      <c r="BM53" s="15">
        <f t="shared" si="17"/>
        <v>-2778.3000000000006</v>
      </c>
      <c r="BN53" s="15">
        <f t="shared" si="17"/>
        <v>-2917.2150000000015</v>
      </c>
    </row>
    <row r="55" spans="2:66" ht="15" customHeight="1" x14ac:dyDescent="0.45">
      <c r="B55" s="4" t="s">
        <v>41</v>
      </c>
      <c r="C55" s="4"/>
      <c r="D55" s="19">
        <f>SUM(D47:D54)</f>
        <v>-5925</v>
      </c>
      <c r="E55" s="19">
        <f t="shared" ref="E55:BH55" si="22">SUM(E47:E54)</f>
        <v>-5485</v>
      </c>
      <c r="F55" s="19">
        <f t="shared" si="22"/>
        <v>-5045</v>
      </c>
      <c r="G55" s="19">
        <f t="shared" si="22"/>
        <v>-4605</v>
      </c>
      <c r="H55" s="19">
        <f t="shared" si="22"/>
        <v>-4165</v>
      </c>
      <c r="I55" s="19">
        <f t="shared" si="22"/>
        <v>-3725</v>
      </c>
      <c r="J55" s="19">
        <f t="shared" si="22"/>
        <v>-3285</v>
      </c>
      <c r="K55" s="19">
        <f t="shared" si="22"/>
        <v>-2845</v>
      </c>
      <c r="L55" s="19">
        <f t="shared" si="22"/>
        <v>-2405</v>
      </c>
      <c r="M55" s="19">
        <f t="shared" si="22"/>
        <v>-2283.25</v>
      </c>
      <c r="N55" s="19">
        <f t="shared" si="22"/>
        <v>-1843.25</v>
      </c>
      <c r="O55" s="19">
        <f t="shared" si="22"/>
        <v>-1403.25</v>
      </c>
      <c r="P55" s="19">
        <f t="shared" si="22"/>
        <v>-963.25</v>
      </c>
      <c r="Q55" s="19">
        <f t="shared" si="22"/>
        <v>-523.25</v>
      </c>
      <c r="R55" s="19">
        <f t="shared" si="22"/>
        <v>-83.25</v>
      </c>
      <c r="S55" s="19">
        <f t="shared" si="22"/>
        <v>356.75</v>
      </c>
      <c r="T55" s="19">
        <f t="shared" si="22"/>
        <v>796.75</v>
      </c>
      <c r="U55" s="19">
        <f t="shared" si="22"/>
        <v>1236.75</v>
      </c>
      <c r="V55" s="19">
        <f t="shared" si="22"/>
        <v>1676.75</v>
      </c>
      <c r="W55" s="19">
        <f t="shared" si="22"/>
        <v>2116.75</v>
      </c>
      <c r="X55" s="19">
        <f t="shared" si="22"/>
        <v>2556.75</v>
      </c>
      <c r="Y55" s="19">
        <f t="shared" si="22"/>
        <v>2662.5874999999996</v>
      </c>
      <c r="Z55" s="19">
        <f t="shared" si="22"/>
        <v>3102.5874999999996</v>
      </c>
      <c r="AA55" s="19">
        <f t="shared" si="22"/>
        <v>3542.5874999999996</v>
      </c>
      <c r="AB55" s="19">
        <f t="shared" si="22"/>
        <v>3982.5874999999996</v>
      </c>
      <c r="AC55" s="19">
        <f t="shared" si="22"/>
        <v>4422.5874999999996</v>
      </c>
      <c r="AD55" s="19">
        <f t="shared" si="22"/>
        <v>4862.5874999999996</v>
      </c>
      <c r="AE55" s="19">
        <f t="shared" si="22"/>
        <v>5302.5874999999996</v>
      </c>
      <c r="AF55" s="19">
        <f t="shared" si="22"/>
        <v>5742.5874999999996</v>
      </c>
      <c r="AG55" s="19">
        <f t="shared" si="22"/>
        <v>6182.5874999999996</v>
      </c>
      <c r="AH55" s="19">
        <f t="shared" si="22"/>
        <v>6622.5874999999996</v>
      </c>
      <c r="AI55" s="19">
        <f t="shared" si="22"/>
        <v>7062.5874999999996</v>
      </c>
      <c r="AJ55" s="19">
        <f t="shared" si="22"/>
        <v>7502.5874999999996</v>
      </c>
      <c r="AK55" s="19">
        <f t="shared" si="22"/>
        <v>7591.7168750000001</v>
      </c>
      <c r="AL55" s="19">
        <f t="shared" si="22"/>
        <v>8031.7168750000001</v>
      </c>
      <c r="AM55" s="19">
        <f t="shared" si="22"/>
        <v>8471.7168750000001</v>
      </c>
      <c r="AN55" s="19">
        <f t="shared" si="22"/>
        <v>8911.7168750000001</v>
      </c>
      <c r="AO55" s="19">
        <f t="shared" si="22"/>
        <v>9351.7168750000001</v>
      </c>
      <c r="AP55" s="19">
        <f t="shared" si="22"/>
        <v>9791.7168750000001</v>
      </c>
      <c r="AQ55" s="19">
        <f t="shared" si="22"/>
        <v>10231.716875</v>
      </c>
      <c r="AR55" s="19">
        <f t="shared" si="22"/>
        <v>10671.716875</v>
      </c>
      <c r="AS55" s="19">
        <f t="shared" si="22"/>
        <v>11111.716875</v>
      </c>
      <c r="AT55" s="19">
        <f t="shared" si="22"/>
        <v>11551.716875</v>
      </c>
      <c r="AU55" s="19">
        <f t="shared" si="22"/>
        <v>11991.716875</v>
      </c>
      <c r="AV55" s="19">
        <f t="shared" si="22"/>
        <v>12431.716875</v>
      </c>
      <c r="AW55" s="19">
        <f t="shared" si="22"/>
        <v>12503.302718749997</v>
      </c>
      <c r="AX55" s="19">
        <f t="shared" si="22"/>
        <v>12943.302718749997</v>
      </c>
      <c r="AY55" s="19">
        <f t="shared" si="22"/>
        <v>13383.302718749997</v>
      </c>
      <c r="AZ55" s="19">
        <f t="shared" si="22"/>
        <v>13823.302718749997</v>
      </c>
      <c r="BA55" s="19">
        <f t="shared" si="22"/>
        <v>14263.302718749997</v>
      </c>
      <c r="BB55" s="19">
        <f t="shared" si="22"/>
        <v>14703.302718749997</v>
      </c>
      <c r="BC55" s="19">
        <f t="shared" si="22"/>
        <v>15143.302718749997</v>
      </c>
      <c r="BD55" s="19">
        <f t="shared" si="22"/>
        <v>15583.302718749999</v>
      </c>
      <c r="BE55" s="19">
        <f t="shared" si="22"/>
        <v>16023.302718749999</v>
      </c>
      <c r="BF55" s="19">
        <f t="shared" si="22"/>
        <v>16463.302718750001</v>
      </c>
      <c r="BG55" s="19">
        <f t="shared" si="22"/>
        <v>16903.302718750001</v>
      </c>
      <c r="BH55" s="19">
        <f t="shared" si="22"/>
        <v>17343.302718750001</v>
      </c>
      <c r="BJ55" s="19">
        <f t="shared" ref="BJ55" si="23">SUM(BJ47:BJ54)</f>
        <v>-37485</v>
      </c>
      <c r="BK55" s="19">
        <f t="shared" ref="BK55" si="24">SUM(BK47:BK54)</f>
        <v>1641</v>
      </c>
      <c r="BL55" s="19">
        <f t="shared" ref="BL55" si="25">SUM(BL47:BL54)</f>
        <v>60991.05</v>
      </c>
      <c r="BM55" s="19">
        <f t="shared" ref="BM55" si="26">SUM(BM47:BM54)</f>
        <v>120140.60249999998</v>
      </c>
      <c r="BN55" s="19">
        <f t="shared" ref="BN55" si="27">SUM(BN47:BN54)</f>
        <v>179079.63262499997</v>
      </c>
    </row>
    <row r="57" spans="2:66" ht="15" customHeight="1" x14ac:dyDescent="0.45">
      <c r="B57" s="13" t="s">
        <v>31</v>
      </c>
      <c r="C57" s="13"/>
      <c r="D57" s="14">
        <f>D$31</f>
        <v>45017</v>
      </c>
      <c r="E57" s="14">
        <f t="shared" ref="E57:BJ89" si="28">E$31</f>
        <v>45047</v>
      </c>
      <c r="F57" s="14">
        <f t="shared" si="28"/>
        <v>45078</v>
      </c>
      <c r="G57" s="14">
        <f t="shared" si="28"/>
        <v>45108</v>
      </c>
      <c r="H57" s="14">
        <f t="shared" si="28"/>
        <v>45139</v>
      </c>
      <c r="I57" s="14">
        <f t="shared" si="28"/>
        <v>45170</v>
      </c>
      <c r="J57" s="14">
        <f t="shared" si="28"/>
        <v>45200</v>
      </c>
      <c r="K57" s="14">
        <f t="shared" si="28"/>
        <v>45231</v>
      </c>
      <c r="L57" s="14">
        <f t="shared" si="28"/>
        <v>45261</v>
      </c>
      <c r="M57" s="14">
        <f t="shared" si="28"/>
        <v>45292</v>
      </c>
      <c r="N57" s="14">
        <f t="shared" si="28"/>
        <v>45323</v>
      </c>
      <c r="O57" s="14">
        <f t="shared" si="28"/>
        <v>45352</v>
      </c>
      <c r="P57" s="14">
        <f t="shared" si="28"/>
        <v>45383</v>
      </c>
      <c r="Q57" s="14">
        <f t="shared" si="28"/>
        <v>45413</v>
      </c>
      <c r="R57" s="14">
        <f t="shared" si="28"/>
        <v>45444</v>
      </c>
      <c r="S57" s="14">
        <f t="shared" si="28"/>
        <v>45474</v>
      </c>
      <c r="T57" s="14">
        <f t="shared" si="28"/>
        <v>45505</v>
      </c>
      <c r="U57" s="14">
        <f t="shared" si="28"/>
        <v>45536</v>
      </c>
      <c r="V57" s="14">
        <f t="shared" si="28"/>
        <v>45566</v>
      </c>
      <c r="W57" s="14">
        <f t="shared" si="28"/>
        <v>45597</v>
      </c>
      <c r="X57" s="14">
        <f t="shared" si="28"/>
        <v>45627</v>
      </c>
      <c r="Y57" s="14">
        <f t="shared" si="28"/>
        <v>45658</v>
      </c>
      <c r="Z57" s="14">
        <f t="shared" si="28"/>
        <v>45689</v>
      </c>
      <c r="AA57" s="14">
        <f t="shared" si="28"/>
        <v>45717</v>
      </c>
      <c r="AB57" s="14">
        <f t="shared" si="28"/>
        <v>45748</v>
      </c>
      <c r="AC57" s="14">
        <f t="shared" si="28"/>
        <v>45778</v>
      </c>
      <c r="AD57" s="14">
        <f t="shared" si="28"/>
        <v>45809</v>
      </c>
      <c r="AE57" s="14">
        <f t="shared" si="28"/>
        <v>45839</v>
      </c>
      <c r="AF57" s="14">
        <f t="shared" si="28"/>
        <v>45870</v>
      </c>
      <c r="AG57" s="14">
        <f t="shared" si="28"/>
        <v>45901</v>
      </c>
      <c r="AH57" s="14">
        <f t="shared" si="28"/>
        <v>45931</v>
      </c>
      <c r="AI57" s="14">
        <f t="shared" si="28"/>
        <v>45962</v>
      </c>
      <c r="AJ57" s="14">
        <f t="shared" si="28"/>
        <v>45992</v>
      </c>
      <c r="AK57" s="14">
        <f t="shared" si="28"/>
        <v>46023</v>
      </c>
      <c r="AL57" s="14">
        <f t="shared" si="28"/>
        <v>46054</v>
      </c>
      <c r="AM57" s="14">
        <f t="shared" si="28"/>
        <v>46082</v>
      </c>
      <c r="AN57" s="14">
        <f t="shared" si="28"/>
        <v>46113</v>
      </c>
      <c r="AO57" s="14">
        <f t="shared" si="28"/>
        <v>46143</v>
      </c>
      <c r="AP57" s="14">
        <f t="shared" si="28"/>
        <v>46174</v>
      </c>
      <c r="AQ57" s="14">
        <f t="shared" si="28"/>
        <v>46204</v>
      </c>
      <c r="AR57" s="14">
        <f t="shared" si="28"/>
        <v>46235</v>
      </c>
      <c r="AS57" s="14">
        <f t="shared" si="28"/>
        <v>46266</v>
      </c>
      <c r="AT57" s="14">
        <f t="shared" si="28"/>
        <v>46296</v>
      </c>
      <c r="AU57" s="14">
        <f t="shared" si="28"/>
        <v>46327</v>
      </c>
      <c r="AV57" s="14">
        <f t="shared" si="28"/>
        <v>46357</v>
      </c>
      <c r="AW57" s="14">
        <f t="shared" si="28"/>
        <v>46388</v>
      </c>
      <c r="AX57" s="14">
        <f t="shared" si="28"/>
        <v>46419</v>
      </c>
      <c r="AY57" s="14">
        <f t="shared" si="28"/>
        <v>46447</v>
      </c>
      <c r="AZ57" s="14">
        <f t="shared" si="28"/>
        <v>46478</v>
      </c>
      <c r="BA57" s="14">
        <f t="shared" si="28"/>
        <v>46508</v>
      </c>
      <c r="BB57" s="14">
        <f t="shared" si="28"/>
        <v>46539</v>
      </c>
      <c r="BC57" s="14">
        <f t="shared" si="28"/>
        <v>46569</v>
      </c>
      <c r="BD57" s="14">
        <f t="shared" si="28"/>
        <v>46600</v>
      </c>
      <c r="BE57" s="14">
        <f t="shared" si="28"/>
        <v>46631</v>
      </c>
      <c r="BF57" s="14">
        <f t="shared" si="28"/>
        <v>46661</v>
      </c>
      <c r="BG57" s="14">
        <f t="shared" si="28"/>
        <v>46692</v>
      </c>
      <c r="BH57" s="14">
        <f t="shared" si="28"/>
        <v>46722</v>
      </c>
      <c r="BJ57" s="13">
        <f t="shared" si="28"/>
        <v>2023</v>
      </c>
      <c r="BK57" s="13">
        <f t="shared" ref="BJ57:BN89" si="29">BK$31</f>
        <v>2024</v>
      </c>
      <c r="BL57" s="13">
        <f t="shared" si="29"/>
        <v>2025</v>
      </c>
      <c r="BM57" s="13">
        <f t="shared" si="29"/>
        <v>2026</v>
      </c>
      <c r="BN57" s="13">
        <f t="shared" si="29"/>
        <v>2027</v>
      </c>
    </row>
    <row r="59" spans="2:66" ht="15" customHeight="1" x14ac:dyDescent="0.45">
      <c r="B59" s="2" t="s">
        <v>42</v>
      </c>
      <c r="D59" s="23">
        <v>0</v>
      </c>
      <c r="E59" s="23">
        <v>0</v>
      </c>
      <c r="F59" s="15">
        <f>D42*(1+$C$27)</f>
        <v>600</v>
      </c>
      <c r="G59" s="15">
        <f t="shared" ref="G59:BH59" si="30">E42*(1+$C$27)</f>
        <v>1200</v>
      </c>
      <c r="H59" s="15">
        <f t="shared" si="30"/>
        <v>1800</v>
      </c>
      <c r="I59" s="15">
        <f t="shared" si="30"/>
        <v>2400</v>
      </c>
      <c r="J59" s="15">
        <f t="shared" si="30"/>
        <v>3000</v>
      </c>
      <c r="K59" s="15">
        <f t="shared" si="30"/>
        <v>3600</v>
      </c>
      <c r="L59" s="15">
        <f t="shared" si="30"/>
        <v>4200</v>
      </c>
      <c r="M59" s="15">
        <f t="shared" si="30"/>
        <v>4800</v>
      </c>
      <c r="N59" s="15">
        <f t="shared" si="30"/>
        <v>5400</v>
      </c>
      <c r="O59" s="15">
        <f t="shared" si="30"/>
        <v>6000</v>
      </c>
      <c r="P59" s="15">
        <f t="shared" si="30"/>
        <v>6600</v>
      </c>
      <c r="Q59" s="15">
        <f t="shared" si="30"/>
        <v>7200</v>
      </c>
      <c r="R59" s="15">
        <f t="shared" si="30"/>
        <v>7800</v>
      </c>
      <c r="S59" s="15">
        <f t="shared" si="30"/>
        <v>8400</v>
      </c>
      <c r="T59" s="15">
        <f t="shared" si="30"/>
        <v>9000</v>
      </c>
      <c r="U59" s="15">
        <f t="shared" si="30"/>
        <v>9600</v>
      </c>
      <c r="V59" s="15">
        <f t="shared" si="30"/>
        <v>10200</v>
      </c>
      <c r="W59" s="15">
        <f t="shared" si="30"/>
        <v>10800</v>
      </c>
      <c r="X59" s="15">
        <f t="shared" si="30"/>
        <v>11400</v>
      </c>
      <c r="Y59" s="15">
        <f t="shared" si="30"/>
        <v>12000</v>
      </c>
      <c r="Z59" s="15">
        <f t="shared" si="30"/>
        <v>12600</v>
      </c>
      <c r="AA59" s="15">
        <f t="shared" si="30"/>
        <v>13200</v>
      </c>
      <c r="AB59" s="15">
        <f t="shared" si="30"/>
        <v>13800</v>
      </c>
      <c r="AC59" s="15">
        <f t="shared" si="30"/>
        <v>14400</v>
      </c>
      <c r="AD59" s="15">
        <f t="shared" si="30"/>
        <v>15000</v>
      </c>
      <c r="AE59" s="15">
        <f t="shared" si="30"/>
        <v>15600</v>
      </c>
      <c r="AF59" s="15">
        <f t="shared" si="30"/>
        <v>16200</v>
      </c>
      <c r="AG59" s="15">
        <f t="shared" si="30"/>
        <v>16800</v>
      </c>
      <c r="AH59" s="15">
        <f t="shared" si="30"/>
        <v>17400</v>
      </c>
      <c r="AI59" s="15">
        <f t="shared" si="30"/>
        <v>18000</v>
      </c>
      <c r="AJ59" s="15">
        <f t="shared" si="30"/>
        <v>18600</v>
      </c>
      <c r="AK59" s="15">
        <f t="shared" si="30"/>
        <v>19200</v>
      </c>
      <c r="AL59" s="15">
        <f t="shared" si="30"/>
        <v>19800</v>
      </c>
      <c r="AM59" s="15">
        <f t="shared" si="30"/>
        <v>20400</v>
      </c>
      <c r="AN59" s="15">
        <f t="shared" si="30"/>
        <v>21000</v>
      </c>
      <c r="AO59" s="15">
        <f t="shared" si="30"/>
        <v>21600</v>
      </c>
      <c r="AP59" s="15">
        <f t="shared" si="30"/>
        <v>22200</v>
      </c>
      <c r="AQ59" s="15">
        <f t="shared" si="30"/>
        <v>22800</v>
      </c>
      <c r="AR59" s="15">
        <f t="shared" si="30"/>
        <v>23400</v>
      </c>
      <c r="AS59" s="15">
        <f t="shared" si="30"/>
        <v>24000</v>
      </c>
      <c r="AT59" s="15">
        <f t="shared" si="30"/>
        <v>24600</v>
      </c>
      <c r="AU59" s="15">
        <f t="shared" si="30"/>
        <v>25200</v>
      </c>
      <c r="AV59" s="15">
        <f t="shared" si="30"/>
        <v>25800</v>
      </c>
      <c r="AW59" s="15">
        <f t="shared" si="30"/>
        <v>26400</v>
      </c>
      <c r="AX59" s="15">
        <f t="shared" si="30"/>
        <v>27000</v>
      </c>
      <c r="AY59" s="15">
        <f t="shared" si="30"/>
        <v>27600</v>
      </c>
      <c r="AZ59" s="15">
        <f t="shared" si="30"/>
        <v>28200</v>
      </c>
      <c r="BA59" s="15">
        <f t="shared" si="30"/>
        <v>28800</v>
      </c>
      <c r="BB59" s="15">
        <f t="shared" si="30"/>
        <v>29400</v>
      </c>
      <c r="BC59" s="15">
        <f t="shared" si="30"/>
        <v>30000</v>
      </c>
      <c r="BD59" s="15">
        <f t="shared" si="30"/>
        <v>30600</v>
      </c>
      <c r="BE59" s="15">
        <f t="shared" si="30"/>
        <v>31200</v>
      </c>
      <c r="BF59" s="15">
        <f t="shared" si="30"/>
        <v>31800</v>
      </c>
      <c r="BG59" s="15">
        <f t="shared" si="30"/>
        <v>32400</v>
      </c>
      <c r="BH59" s="15">
        <f t="shared" si="30"/>
        <v>33000</v>
      </c>
      <c r="BJ59" s="15">
        <f t="shared" ref="BJ59:BJ68" si="31">SUMIFS($D59:$BH59,$D$33:$BH$33,BJ$31)</f>
        <v>16800</v>
      </c>
      <c r="BK59" s="15">
        <f t="shared" ref="BK59:BN68" si="32">SUMIFS($D59:$BH59,$D$33:$BH$33,BK$31)</f>
        <v>97200</v>
      </c>
      <c r="BL59" s="15">
        <f t="shared" si="32"/>
        <v>183600</v>
      </c>
      <c r="BM59" s="15">
        <f t="shared" si="32"/>
        <v>270000</v>
      </c>
      <c r="BN59" s="15">
        <f t="shared" si="32"/>
        <v>356400</v>
      </c>
    </row>
    <row r="60" spans="2:66" ht="15" customHeight="1" x14ac:dyDescent="0.45">
      <c r="B60" s="2" t="s">
        <v>44</v>
      </c>
      <c r="D60" s="15">
        <f>D43*(1+$C$27)</f>
        <v>-12</v>
      </c>
      <c r="E60" s="15">
        <f>E43*(1+$C$27)</f>
        <v>-24</v>
      </c>
      <c r="F60" s="15">
        <f t="shared" ref="F60:BH60" si="33">F43*(1+$C$27)</f>
        <v>-36</v>
      </c>
      <c r="G60" s="15">
        <f t="shared" si="33"/>
        <v>-48</v>
      </c>
      <c r="H60" s="15">
        <f t="shared" si="33"/>
        <v>-60</v>
      </c>
      <c r="I60" s="15">
        <f t="shared" si="33"/>
        <v>-72</v>
      </c>
      <c r="J60" s="15">
        <f t="shared" si="33"/>
        <v>-84</v>
      </c>
      <c r="K60" s="15">
        <f t="shared" si="33"/>
        <v>-96</v>
      </c>
      <c r="L60" s="15">
        <f t="shared" si="33"/>
        <v>-108</v>
      </c>
      <c r="M60" s="15">
        <f t="shared" si="33"/>
        <v>-120</v>
      </c>
      <c r="N60" s="15">
        <f t="shared" si="33"/>
        <v>-132</v>
      </c>
      <c r="O60" s="15">
        <f t="shared" si="33"/>
        <v>-144</v>
      </c>
      <c r="P60" s="15">
        <f t="shared" si="33"/>
        <v>-156</v>
      </c>
      <c r="Q60" s="15">
        <f t="shared" si="33"/>
        <v>-168</v>
      </c>
      <c r="R60" s="15">
        <f t="shared" si="33"/>
        <v>-180</v>
      </c>
      <c r="S60" s="15">
        <f t="shared" si="33"/>
        <v>-192</v>
      </c>
      <c r="T60" s="15">
        <f t="shared" si="33"/>
        <v>-204</v>
      </c>
      <c r="U60" s="15">
        <f t="shared" si="33"/>
        <v>-216</v>
      </c>
      <c r="V60" s="15">
        <f t="shared" si="33"/>
        <v>-228</v>
      </c>
      <c r="W60" s="15">
        <f t="shared" si="33"/>
        <v>-240</v>
      </c>
      <c r="X60" s="15">
        <f t="shared" si="33"/>
        <v>-252</v>
      </c>
      <c r="Y60" s="15">
        <f t="shared" si="33"/>
        <v>-264</v>
      </c>
      <c r="Z60" s="15">
        <f t="shared" si="33"/>
        <v>-276</v>
      </c>
      <c r="AA60" s="15">
        <f t="shared" si="33"/>
        <v>-288</v>
      </c>
      <c r="AB60" s="15">
        <f t="shared" si="33"/>
        <v>-300</v>
      </c>
      <c r="AC60" s="15">
        <f t="shared" si="33"/>
        <v>-312</v>
      </c>
      <c r="AD60" s="15">
        <f t="shared" si="33"/>
        <v>-324</v>
      </c>
      <c r="AE60" s="15">
        <f t="shared" si="33"/>
        <v>-336</v>
      </c>
      <c r="AF60" s="15">
        <f t="shared" si="33"/>
        <v>-348</v>
      </c>
      <c r="AG60" s="15">
        <f t="shared" si="33"/>
        <v>-360</v>
      </c>
      <c r="AH60" s="15">
        <f t="shared" si="33"/>
        <v>-372</v>
      </c>
      <c r="AI60" s="15">
        <f t="shared" si="33"/>
        <v>-384</v>
      </c>
      <c r="AJ60" s="15">
        <f t="shared" si="33"/>
        <v>-396</v>
      </c>
      <c r="AK60" s="15">
        <f t="shared" si="33"/>
        <v>-408</v>
      </c>
      <c r="AL60" s="15">
        <f t="shared" si="33"/>
        <v>-420</v>
      </c>
      <c r="AM60" s="15">
        <f t="shared" si="33"/>
        <v>-432</v>
      </c>
      <c r="AN60" s="15">
        <f t="shared" si="33"/>
        <v>-444</v>
      </c>
      <c r="AO60" s="15">
        <f t="shared" si="33"/>
        <v>-456</v>
      </c>
      <c r="AP60" s="15">
        <f t="shared" si="33"/>
        <v>-468</v>
      </c>
      <c r="AQ60" s="15">
        <f t="shared" si="33"/>
        <v>-480</v>
      </c>
      <c r="AR60" s="15">
        <f t="shared" si="33"/>
        <v>-492</v>
      </c>
      <c r="AS60" s="15">
        <f t="shared" si="33"/>
        <v>-504</v>
      </c>
      <c r="AT60" s="15">
        <f t="shared" si="33"/>
        <v>-516</v>
      </c>
      <c r="AU60" s="15">
        <f t="shared" si="33"/>
        <v>-528</v>
      </c>
      <c r="AV60" s="15">
        <f t="shared" si="33"/>
        <v>-540</v>
      </c>
      <c r="AW60" s="15">
        <f t="shared" si="33"/>
        <v>-552</v>
      </c>
      <c r="AX60" s="15">
        <f t="shared" si="33"/>
        <v>-564</v>
      </c>
      <c r="AY60" s="15">
        <f t="shared" si="33"/>
        <v>-576</v>
      </c>
      <c r="AZ60" s="15">
        <f t="shared" si="33"/>
        <v>-588</v>
      </c>
      <c r="BA60" s="15">
        <f t="shared" si="33"/>
        <v>-600</v>
      </c>
      <c r="BB60" s="15">
        <f t="shared" si="33"/>
        <v>-612</v>
      </c>
      <c r="BC60" s="15">
        <f t="shared" si="33"/>
        <v>-624</v>
      </c>
      <c r="BD60" s="15">
        <f t="shared" si="33"/>
        <v>-636</v>
      </c>
      <c r="BE60" s="15">
        <f t="shared" si="33"/>
        <v>-648</v>
      </c>
      <c r="BF60" s="15">
        <f t="shared" si="33"/>
        <v>-660</v>
      </c>
      <c r="BG60" s="15">
        <f t="shared" si="33"/>
        <v>-672</v>
      </c>
      <c r="BH60" s="15">
        <f t="shared" si="33"/>
        <v>-684</v>
      </c>
      <c r="BJ60" s="15">
        <f t="shared" si="31"/>
        <v>-540</v>
      </c>
      <c r="BK60" s="15">
        <f t="shared" si="32"/>
        <v>-2232</v>
      </c>
      <c r="BL60" s="15">
        <f t="shared" si="32"/>
        <v>-3960</v>
      </c>
      <c r="BM60" s="15">
        <f t="shared" si="32"/>
        <v>-5688</v>
      </c>
      <c r="BN60" s="15">
        <f t="shared" si="32"/>
        <v>-7416</v>
      </c>
    </row>
    <row r="61" spans="2:66" ht="15" customHeight="1" x14ac:dyDescent="0.45">
      <c r="B61" s="2" t="s">
        <v>43</v>
      </c>
      <c r="D61" s="15">
        <f>D44*(1+$C$27)</f>
        <v>-360</v>
      </c>
      <c r="E61" s="15">
        <f t="shared" ref="E61:BH61" si="34">E44*(1+$C$27)</f>
        <v>0</v>
      </c>
      <c r="F61" s="15">
        <f t="shared" si="34"/>
        <v>0</v>
      </c>
      <c r="G61" s="15">
        <f t="shared" si="34"/>
        <v>-900</v>
      </c>
      <c r="H61" s="15">
        <f t="shared" si="34"/>
        <v>0</v>
      </c>
      <c r="I61" s="15">
        <f t="shared" si="34"/>
        <v>0</v>
      </c>
      <c r="J61" s="15">
        <f t="shared" si="34"/>
        <v>-1440</v>
      </c>
      <c r="K61" s="15">
        <f t="shared" si="34"/>
        <v>0</v>
      </c>
      <c r="L61" s="15">
        <f t="shared" si="34"/>
        <v>0</v>
      </c>
      <c r="M61" s="15">
        <f t="shared" si="34"/>
        <v>-1980</v>
      </c>
      <c r="N61" s="15">
        <f t="shared" si="34"/>
        <v>0</v>
      </c>
      <c r="O61" s="15">
        <f t="shared" si="34"/>
        <v>0</v>
      </c>
      <c r="P61" s="15">
        <f t="shared" si="34"/>
        <v>-2520</v>
      </c>
      <c r="Q61" s="15">
        <f t="shared" si="34"/>
        <v>0</v>
      </c>
      <c r="R61" s="15">
        <f t="shared" si="34"/>
        <v>0</v>
      </c>
      <c r="S61" s="15">
        <f t="shared" si="34"/>
        <v>-3060</v>
      </c>
      <c r="T61" s="15">
        <f t="shared" si="34"/>
        <v>0</v>
      </c>
      <c r="U61" s="15">
        <f t="shared" si="34"/>
        <v>0</v>
      </c>
      <c r="V61" s="15">
        <f t="shared" si="34"/>
        <v>-3600</v>
      </c>
      <c r="W61" s="15">
        <f t="shared" si="34"/>
        <v>0</v>
      </c>
      <c r="X61" s="15">
        <f t="shared" si="34"/>
        <v>0</v>
      </c>
      <c r="Y61" s="15">
        <f t="shared" si="34"/>
        <v>-4140</v>
      </c>
      <c r="Z61" s="15">
        <f t="shared" si="34"/>
        <v>0</v>
      </c>
      <c r="AA61" s="15">
        <f t="shared" si="34"/>
        <v>0</v>
      </c>
      <c r="AB61" s="15">
        <f t="shared" si="34"/>
        <v>-4680</v>
      </c>
      <c r="AC61" s="15">
        <f t="shared" si="34"/>
        <v>0</v>
      </c>
      <c r="AD61" s="15">
        <f t="shared" si="34"/>
        <v>0</v>
      </c>
      <c r="AE61" s="15">
        <f t="shared" si="34"/>
        <v>-5220</v>
      </c>
      <c r="AF61" s="15">
        <f t="shared" si="34"/>
        <v>0</v>
      </c>
      <c r="AG61" s="15">
        <f t="shared" si="34"/>
        <v>0</v>
      </c>
      <c r="AH61" s="15">
        <f t="shared" si="34"/>
        <v>-5760</v>
      </c>
      <c r="AI61" s="15">
        <f t="shared" si="34"/>
        <v>0</v>
      </c>
      <c r="AJ61" s="15">
        <f t="shared" si="34"/>
        <v>0</v>
      </c>
      <c r="AK61" s="15">
        <f t="shared" si="34"/>
        <v>-6300</v>
      </c>
      <c r="AL61" s="15">
        <f t="shared" si="34"/>
        <v>0</v>
      </c>
      <c r="AM61" s="15">
        <f t="shared" si="34"/>
        <v>0</v>
      </c>
      <c r="AN61" s="15">
        <f t="shared" si="34"/>
        <v>-6840</v>
      </c>
      <c r="AO61" s="15">
        <f t="shared" si="34"/>
        <v>0</v>
      </c>
      <c r="AP61" s="15">
        <f t="shared" si="34"/>
        <v>0</v>
      </c>
      <c r="AQ61" s="15">
        <f t="shared" si="34"/>
        <v>-7380</v>
      </c>
      <c r="AR61" s="15">
        <f t="shared" si="34"/>
        <v>0</v>
      </c>
      <c r="AS61" s="15">
        <f t="shared" si="34"/>
        <v>0</v>
      </c>
      <c r="AT61" s="15">
        <f t="shared" si="34"/>
        <v>-7920</v>
      </c>
      <c r="AU61" s="15">
        <f t="shared" si="34"/>
        <v>0</v>
      </c>
      <c r="AV61" s="15">
        <f t="shared" si="34"/>
        <v>0</v>
      </c>
      <c r="AW61" s="15">
        <f t="shared" si="34"/>
        <v>-8460</v>
      </c>
      <c r="AX61" s="15">
        <f t="shared" si="34"/>
        <v>0</v>
      </c>
      <c r="AY61" s="15">
        <f t="shared" si="34"/>
        <v>0</v>
      </c>
      <c r="AZ61" s="15">
        <f t="shared" si="34"/>
        <v>-9000</v>
      </c>
      <c r="BA61" s="15">
        <f t="shared" si="34"/>
        <v>0</v>
      </c>
      <c r="BB61" s="15">
        <f t="shared" si="34"/>
        <v>0</v>
      </c>
      <c r="BC61" s="15">
        <f t="shared" si="34"/>
        <v>-9540</v>
      </c>
      <c r="BD61" s="15">
        <f t="shared" si="34"/>
        <v>0</v>
      </c>
      <c r="BE61" s="15">
        <f t="shared" si="34"/>
        <v>0</v>
      </c>
      <c r="BF61" s="15">
        <f t="shared" si="34"/>
        <v>-10080</v>
      </c>
      <c r="BG61" s="15">
        <f t="shared" si="34"/>
        <v>0</v>
      </c>
      <c r="BH61" s="15">
        <f t="shared" si="34"/>
        <v>0</v>
      </c>
      <c r="BJ61" s="15">
        <f t="shared" si="31"/>
        <v>-2700</v>
      </c>
      <c r="BK61" s="15">
        <f t="shared" si="32"/>
        <v>-11160</v>
      </c>
      <c r="BL61" s="15">
        <f t="shared" si="32"/>
        <v>-19800</v>
      </c>
      <c r="BM61" s="15">
        <f t="shared" si="32"/>
        <v>-28440</v>
      </c>
      <c r="BN61" s="15">
        <f t="shared" si="32"/>
        <v>-37080</v>
      </c>
    </row>
    <row r="62" spans="2:66" ht="15" customHeight="1" x14ac:dyDescent="0.45">
      <c r="B62" s="2" t="s">
        <v>45</v>
      </c>
      <c r="D62" s="15">
        <f>D49*(1-$C$21)</f>
        <v>-1600</v>
      </c>
      <c r="E62" s="15">
        <f t="shared" ref="E62:BH62" si="35">E49*(1-$C$21)</f>
        <v>-1600</v>
      </c>
      <c r="F62" s="15">
        <f t="shared" si="35"/>
        <v>-1600</v>
      </c>
      <c r="G62" s="15">
        <f t="shared" si="35"/>
        <v>-1600</v>
      </c>
      <c r="H62" s="15">
        <f t="shared" si="35"/>
        <v>-1600</v>
      </c>
      <c r="I62" s="15">
        <f t="shared" si="35"/>
        <v>-1600</v>
      </c>
      <c r="J62" s="15">
        <f t="shared" si="35"/>
        <v>-1600</v>
      </c>
      <c r="K62" s="15">
        <f t="shared" si="35"/>
        <v>-1600</v>
      </c>
      <c r="L62" s="15">
        <f t="shared" si="35"/>
        <v>-1600</v>
      </c>
      <c r="M62" s="15">
        <f t="shared" si="35"/>
        <v>-1680</v>
      </c>
      <c r="N62" s="15">
        <f t="shared" si="35"/>
        <v>-1680</v>
      </c>
      <c r="O62" s="15">
        <f t="shared" si="35"/>
        <v>-1680</v>
      </c>
      <c r="P62" s="15">
        <f t="shared" si="35"/>
        <v>-1680</v>
      </c>
      <c r="Q62" s="15">
        <f t="shared" si="35"/>
        <v>-1680</v>
      </c>
      <c r="R62" s="15">
        <f t="shared" si="35"/>
        <v>-1680</v>
      </c>
      <c r="S62" s="15">
        <f t="shared" si="35"/>
        <v>-1680</v>
      </c>
      <c r="T62" s="15">
        <f t="shared" si="35"/>
        <v>-1680</v>
      </c>
      <c r="U62" s="15">
        <f t="shared" si="35"/>
        <v>-1680</v>
      </c>
      <c r="V62" s="15">
        <f t="shared" si="35"/>
        <v>-1680</v>
      </c>
      <c r="W62" s="15">
        <f t="shared" si="35"/>
        <v>-1680</v>
      </c>
      <c r="X62" s="15">
        <f t="shared" si="35"/>
        <v>-1680</v>
      </c>
      <c r="Y62" s="15">
        <f t="shared" si="35"/>
        <v>-1764</v>
      </c>
      <c r="Z62" s="15">
        <f t="shared" si="35"/>
        <v>-1764</v>
      </c>
      <c r="AA62" s="15">
        <f t="shared" si="35"/>
        <v>-1764</v>
      </c>
      <c r="AB62" s="15">
        <f t="shared" si="35"/>
        <v>-1764</v>
      </c>
      <c r="AC62" s="15">
        <f t="shared" si="35"/>
        <v>-1764</v>
      </c>
      <c r="AD62" s="15">
        <f t="shared" si="35"/>
        <v>-1764</v>
      </c>
      <c r="AE62" s="15">
        <f t="shared" si="35"/>
        <v>-1764</v>
      </c>
      <c r="AF62" s="15">
        <f t="shared" si="35"/>
        <v>-1764</v>
      </c>
      <c r="AG62" s="15">
        <f t="shared" si="35"/>
        <v>-1764</v>
      </c>
      <c r="AH62" s="15">
        <f t="shared" si="35"/>
        <v>-1764</v>
      </c>
      <c r="AI62" s="15">
        <f t="shared" si="35"/>
        <v>-1764</v>
      </c>
      <c r="AJ62" s="15">
        <f t="shared" si="35"/>
        <v>-1764</v>
      </c>
      <c r="AK62" s="15">
        <f t="shared" si="35"/>
        <v>-1852.2000000000005</v>
      </c>
      <c r="AL62" s="15">
        <f t="shared" si="35"/>
        <v>-1852.2000000000005</v>
      </c>
      <c r="AM62" s="15">
        <f t="shared" si="35"/>
        <v>-1852.2000000000005</v>
      </c>
      <c r="AN62" s="15">
        <f t="shared" si="35"/>
        <v>-1852.2000000000005</v>
      </c>
      <c r="AO62" s="15">
        <f t="shared" si="35"/>
        <v>-1852.2000000000005</v>
      </c>
      <c r="AP62" s="15">
        <f t="shared" si="35"/>
        <v>-1852.2000000000005</v>
      </c>
      <c r="AQ62" s="15">
        <f t="shared" si="35"/>
        <v>-1852.2000000000005</v>
      </c>
      <c r="AR62" s="15">
        <f t="shared" si="35"/>
        <v>-1852.2000000000005</v>
      </c>
      <c r="AS62" s="15">
        <f t="shared" si="35"/>
        <v>-1852.2000000000005</v>
      </c>
      <c r="AT62" s="15">
        <f t="shared" si="35"/>
        <v>-1852.2000000000005</v>
      </c>
      <c r="AU62" s="15">
        <f t="shared" si="35"/>
        <v>-1852.2000000000005</v>
      </c>
      <c r="AV62" s="15">
        <f t="shared" si="35"/>
        <v>-1852.2000000000005</v>
      </c>
      <c r="AW62" s="15">
        <f t="shared" si="35"/>
        <v>-1944.8100000000004</v>
      </c>
      <c r="AX62" s="15">
        <f t="shared" si="35"/>
        <v>-1944.8100000000004</v>
      </c>
      <c r="AY62" s="15">
        <f t="shared" si="35"/>
        <v>-1944.8100000000004</v>
      </c>
      <c r="AZ62" s="15">
        <f t="shared" si="35"/>
        <v>-1944.8100000000004</v>
      </c>
      <c r="BA62" s="15">
        <f t="shared" si="35"/>
        <v>-1944.8100000000004</v>
      </c>
      <c r="BB62" s="15">
        <f t="shared" si="35"/>
        <v>-1944.8100000000004</v>
      </c>
      <c r="BC62" s="15">
        <f t="shared" si="35"/>
        <v>-1944.8100000000004</v>
      </c>
      <c r="BD62" s="15">
        <f t="shared" si="35"/>
        <v>-1944.8100000000004</v>
      </c>
      <c r="BE62" s="15">
        <f t="shared" si="35"/>
        <v>-1944.8100000000004</v>
      </c>
      <c r="BF62" s="15">
        <f t="shared" si="35"/>
        <v>-1944.8100000000004</v>
      </c>
      <c r="BG62" s="15">
        <f t="shared" si="35"/>
        <v>-1944.8100000000004</v>
      </c>
      <c r="BH62" s="15">
        <f t="shared" si="35"/>
        <v>-1944.8100000000004</v>
      </c>
      <c r="BJ62" s="15">
        <f t="shared" si="31"/>
        <v>-14400</v>
      </c>
      <c r="BK62" s="15">
        <f t="shared" si="32"/>
        <v>-20160</v>
      </c>
      <c r="BL62" s="15">
        <f t="shared" si="32"/>
        <v>-21168</v>
      </c>
      <c r="BM62" s="15">
        <f t="shared" si="32"/>
        <v>-22226.400000000005</v>
      </c>
      <c r="BN62" s="15">
        <f t="shared" si="32"/>
        <v>-23337.720000000012</v>
      </c>
    </row>
    <row r="63" spans="2:66" ht="15" customHeight="1" x14ac:dyDescent="0.45">
      <c r="B63" s="2" t="s">
        <v>46</v>
      </c>
      <c r="D63" s="15">
        <f>D50*(1-$C$21)</f>
        <v>-1360</v>
      </c>
      <c r="E63" s="15">
        <f t="shared" ref="E63:BH63" si="36">E50*(1-$C$21)</f>
        <v>-1360</v>
      </c>
      <c r="F63" s="15">
        <f t="shared" si="36"/>
        <v>-1360</v>
      </c>
      <c r="G63" s="15">
        <f t="shared" si="36"/>
        <v>-1360</v>
      </c>
      <c r="H63" s="15">
        <f t="shared" si="36"/>
        <v>-1360</v>
      </c>
      <c r="I63" s="15">
        <f t="shared" si="36"/>
        <v>-1360</v>
      </c>
      <c r="J63" s="15">
        <f t="shared" si="36"/>
        <v>-1360</v>
      </c>
      <c r="K63" s="15">
        <f t="shared" si="36"/>
        <v>-1360</v>
      </c>
      <c r="L63" s="15">
        <f t="shared" si="36"/>
        <v>-1360</v>
      </c>
      <c r="M63" s="15">
        <f t="shared" si="36"/>
        <v>-1428</v>
      </c>
      <c r="N63" s="15">
        <f t="shared" si="36"/>
        <v>-1428</v>
      </c>
      <c r="O63" s="15">
        <f t="shared" si="36"/>
        <v>-1428</v>
      </c>
      <c r="P63" s="15">
        <f t="shared" si="36"/>
        <v>-1428</v>
      </c>
      <c r="Q63" s="15">
        <f t="shared" si="36"/>
        <v>-1428</v>
      </c>
      <c r="R63" s="15">
        <f t="shared" si="36"/>
        <v>-1428</v>
      </c>
      <c r="S63" s="15">
        <f t="shared" si="36"/>
        <v>-1428</v>
      </c>
      <c r="T63" s="15">
        <f t="shared" si="36"/>
        <v>-1428</v>
      </c>
      <c r="U63" s="15">
        <f t="shared" si="36"/>
        <v>-1428</v>
      </c>
      <c r="V63" s="15">
        <f t="shared" si="36"/>
        <v>-1428</v>
      </c>
      <c r="W63" s="15">
        <f t="shared" si="36"/>
        <v>-1428</v>
      </c>
      <c r="X63" s="15">
        <f t="shared" si="36"/>
        <v>-1428</v>
      </c>
      <c r="Y63" s="15">
        <f t="shared" si="36"/>
        <v>-1499.4</v>
      </c>
      <c r="Z63" s="15">
        <f t="shared" si="36"/>
        <v>-1499.4</v>
      </c>
      <c r="AA63" s="15">
        <f t="shared" si="36"/>
        <v>-1499.4</v>
      </c>
      <c r="AB63" s="15">
        <f t="shared" si="36"/>
        <v>-1499.4</v>
      </c>
      <c r="AC63" s="15">
        <f t="shared" si="36"/>
        <v>-1499.4</v>
      </c>
      <c r="AD63" s="15">
        <f t="shared" si="36"/>
        <v>-1499.4</v>
      </c>
      <c r="AE63" s="15">
        <f t="shared" si="36"/>
        <v>-1499.4</v>
      </c>
      <c r="AF63" s="15">
        <f t="shared" si="36"/>
        <v>-1499.4</v>
      </c>
      <c r="AG63" s="15">
        <f t="shared" si="36"/>
        <v>-1499.4</v>
      </c>
      <c r="AH63" s="15">
        <f t="shared" si="36"/>
        <v>-1499.4</v>
      </c>
      <c r="AI63" s="15">
        <f t="shared" si="36"/>
        <v>-1499.4</v>
      </c>
      <c r="AJ63" s="15">
        <f t="shared" si="36"/>
        <v>-1499.4</v>
      </c>
      <c r="AK63" s="15">
        <f t="shared" si="36"/>
        <v>-1574.3700000000003</v>
      </c>
      <c r="AL63" s="15">
        <f t="shared" si="36"/>
        <v>-1574.3700000000003</v>
      </c>
      <c r="AM63" s="15">
        <f t="shared" si="36"/>
        <v>-1574.3700000000003</v>
      </c>
      <c r="AN63" s="15">
        <f t="shared" si="36"/>
        <v>-1574.3700000000003</v>
      </c>
      <c r="AO63" s="15">
        <f t="shared" si="36"/>
        <v>-1574.3700000000003</v>
      </c>
      <c r="AP63" s="15">
        <f t="shared" si="36"/>
        <v>-1574.3700000000003</v>
      </c>
      <c r="AQ63" s="15">
        <f t="shared" si="36"/>
        <v>-1574.3700000000003</v>
      </c>
      <c r="AR63" s="15">
        <f t="shared" si="36"/>
        <v>-1574.3700000000003</v>
      </c>
      <c r="AS63" s="15">
        <f t="shared" si="36"/>
        <v>-1574.3700000000003</v>
      </c>
      <c r="AT63" s="15">
        <f t="shared" si="36"/>
        <v>-1574.3700000000003</v>
      </c>
      <c r="AU63" s="15">
        <f t="shared" si="36"/>
        <v>-1574.3700000000003</v>
      </c>
      <c r="AV63" s="15">
        <f t="shared" si="36"/>
        <v>-1574.3700000000003</v>
      </c>
      <c r="AW63" s="15">
        <f t="shared" si="36"/>
        <v>-1653.0885000000003</v>
      </c>
      <c r="AX63" s="15">
        <f t="shared" si="36"/>
        <v>-1653.0885000000003</v>
      </c>
      <c r="AY63" s="15">
        <f t="shared" si="36"/>
        <v>-1653.0885000000003</v>
      </c>
      <c r="AZ63" s="15">
        <f t="shared" si="36"/>
        <v>-1653.0885000000003</v>
      </c>
      <c r="BA63" s="15">
        <f t="shared" si="36"/>
        <v>-1653.0885000000003</v>
      </c>
      <c r="BB63" s="15">
        <f t="shared" si="36"/>
        <v>-1653.0885000000003</v>
      </c>
      <c r="BC63" s="15">
        <f t="shared" si="36"/>
        <v>-1653.0885000000003</v>
      </c>
      <c r="BD63" s="15">
        <f t="shared" si="36"/>
        <v>-1653.0885000000003</v>
      </c>
      <c r="BE63" s="15">
        <f t="shared" si="36"/>
        <v>-1653.0885000000003</v>
      </c>
      <c r="BF63" s="15">
        <f t="shared" si="36"/>
        <v>-1653.0885000000003</v>
      </c>
      <c r="BG63" s="15">
        <f t="shared" si="36"/>
        <v>-1653.0885000000003</v>
      </c>
      <c r="BH63" s="15">
        <f t="shared" si="36"/>
        <v>-1653.0885000000003</v>
      </c>
      <c r="BJ63" s="15">
        <f t="shared" si="31"/>
        <v>-12240</v>
      </c>
      <c r="BK63" s="15">
        <f t="shared" si="32"/>
        <v>-17136</v>
      </c>
      <c r="BL63" s="15">
        <f t="shared" si="32"/>
        <v>-17992.8</v>
      </c>
      <c r="BM63" s="15">
        <f t="shared" si="32"/>
        <v>-18892.440000000006</v>
      </c>
      <c r="BN63" s="15">
        <f t="shared" si="32"/>
        <v>-19837.062000000005</v>
      </c>
    </row>
    <row r="64" spans="2:66" ht="15" customHeight="1" x14ac:dyDescent="0.45">
      <c r="B64" s="2" t="s">
        <v>38</v>
      </c>
      <c r="D64" s="23">
        <v>0</v>
      </c>
      <c r="E64" s="15">
        <f>D51</f>
        <v>-1665</v>
      </c>
      <c r="F64" s="15">
        <f t="shared" ref="F64:BH64" si="37">E51</f>
        <v>-1665</v>
      </c>
      <c r="G64" s="15">
        <f t="shared" si="37"/>
        <v>-1665</v>
      </c>
      <c r="H64" s="15">
        <f t="shared" si="37"/>
        <v>-1665</v>
      </c>
      <c r="I64" s="15">
        <f t="shared" si="37"/>
        <v>-1665</v>
      </c>
      <c r="J64" s="15">
        <f t="shared" si="37"/>
        <v>-1665</v>
      </c>
      <c r="K64" s="15">
        <f t="shared" si="37"/>
        <v>-1665</v>
      </c>
      <c r="L64" s="15">
        <f t="shared" si="37"/>
        <v>-1665</v>
      </c>
      <c r="M64" s="15">
        <f t="shared" si="37"/>
        <v>-1665</v>
      </c>
      <c r="N64" s="15">
        <f t="shared" si="37"/>
        <v>-1748.25</v>
      </c>
      <c r="O64" s="15">
        <f t="shared" si="37"/>
        <v>-1748.25</v>
      </c>
      <c r="P64" s="15">
        <f t="shared" si="37"/>
        <v>-1748.25</v>
      </c>
      <c r="Q64" s="15">
        <f t="shared" si="37"/>
        <v>-1748.25</v>
      </c>
      <c r="R64" s="15">
        <f t="shared" si="37"/>
        <v>-1748.25</v>
      </c>
      <c r="S64" s="15">
        <f t="shared" si="37"/>
        <v>-1748.25</v>
      </c>
      <c r="T64" s="15">
        <f t="shared" si="37"/>
        <v>-1748.25</v>
      </c>
      <c r="U64" s="15">
        <f t="shared" si="37"/>
        <v>-1748.25</v>
      </c>
      <c r="V64" s="15">
        <f t="shared" si="37"/>
        <v>-1748.25</v>
      </c>
      <c r="W64" s="15">
        <f t="shared" si="37"/>
        <v>-1748.25</v>
      </c>
      <c r="X64" s="15">
        <f t="shared" si="37"/>
        <v>-1748.25</v>
      </c>
      <c r="Y64" s="15">
        <f t="shared" si="37"/>
        <v>-1748.25</v>
      </c>
      <c r="Z64" s="15">
        <f t="shared" si="37"/>
        <v>-1835.6625000000001</v>
      </c>
      <c r="AA64" s="15">
        <f t="shared" si="37"/>
        <v>-1835.6625000000001</v>
      </c>
      <c r="AB64" s="15">
        <f t="shared" si="37"/>
        <v>-1835.6625000000001</v>
      </c>
      <c r="AC64" s="15">
        <f t="shared" si="37"/>
        <v>-1835.6625000000001</v>
      </c>
      <c r="AD64" s="15">
        <f t="shared" si="37"/>
        <v>-1835.6625000000001</v>
      </c>
      <c r="AE64" s="15">
        <f t="shared" si="37"/>
        <v>-1835.6625000000001</v>
      </c>
      <c r="AF64" s="15">
        <f t="shared" si="37"/>
        <v>-1835.6625000000001</v>
      </c>
      <c r="AG64" s="15">
        <f t="shared" si="37"/>
        <v>-1835.6625000000001</v>
      </c>
      <c r="AH64" s="15">
        <f t="shared" si="37"/>
        <v>-1835.6625000000001</v>
      </c>
      <c r="AI64" s="15">
        <f t="shared" si="37"/>
        <v>-1835.6625000000001</v>
      </c>
      <c r="AJ64" s="15">
        <f t="shared" si="37"/>
        <v>-1835.6625000000001</v>
      </c>
      <c r="AK64" s="15">
        <f t="shared" si="37"/>
        <v>-1835.6625000000001</v>
      </c>
      <c r="AL64" s="15">
        <f t="shared" si="37"/>
        <v>-1927.4456250000003</v>
      </c>
      <c r="AM64" s="15">
        <f t="shared" si="37"/>
        <v>-1927.4456250000003</v>
      </c>
      <c r="AN64" s="15">
        <f t="shared" si="37"/>
        <v>-1927.4456250000003</v>
      </c>
      <c r="AO64" s="15">
        <f t="shared" si="37"/>
        <v>-1927.4456250000003</v>
      </c>
      <c r="AP64" s="15">
        <f t="shared" si="37"/>
        <v>-1927.4456250000003</v>
      </c>
      <c r="AQ64" s="15">
        <f t="shared" si="37"/>
        <v>-1927.4456250000003</v>
      </c>
      <c r="AR64" s="15">
        <f t="shared" si="37"/>
        <v>-1927.4456250000003</v>
      </c>
      <c r="AS64" s="15">
        <f t="shared" si="37"/>
        <v>-1927.4456250000003</v>
      </c>
      <c r="AT64" s="15">
        <f t="shared" si="37"/>
        <v>-1927.4456250000003</v>
      </c>
      <c r="AU64" s="15">
        <f t="shared" si="37"/>
        <v>-1927.4456250000003</v>
      </c>
      <c r="AV64" s="15">
        <f t="shared" si="37"/>
        <v>-1927.4456250000003</v>
      </c>
      <c r="AW64" s="15">
        <f t="shared" si="37"/>
        <v>-1927.4456250000003</v>
      </c>
      <c r="AX64" s="15">
        <f t="shared" si="37"/>
        <v>-2023.8179062500001</v>
      </c>
      <c r="AY64" s="15">
        <f t="shared" si="37"/>
        <v>-2023.8179062500001</v>
      </c>
      <c r="AZ64" s="15">
        <f t="shared" si="37"/>
        <v>-2023.8179062500001</v>
      </c>
      <c r="BA64" s="15">
        <f t="shared" si="37"/>
        <v>-2023.8179062500001</v>
      </c>
      <c r="BB64" s="15">
        <f t="shared" si="37"/>
        <v>-2023.8179062500001</v>
      </c>
      <c r="BC64" s="15">
        <f t="shared" si="37"/>
        <v>-2023.8179062500001</v>
      </c>
      <c r="BD64" s="15">
        <f t="shared" si="37"/>
        <v>-2023.8179062500001</v>
      </c>
      <c r="BE64" s="15">
        <f t="shared" si="37"/>
        <v>-2023.8179062500001</v>
      </c>
      <c r="BF64" s="15">
        <f t="shared" si="37"/>
        <v>-2023.8179062500001</v>
      </c>
      <c r="BG64" s="15">
        <f t="shared" si="37"/>
        <v>-2023.8179062500001</v>
      </c>
      <c r="BH64" s="15">
        <f t="shared" si="37"/>
        <v>-2023.8179062500001</v>
      </c>
      <c r="BJ64" s="15">
        <f t="shared" si="31"/>
        <v>-13320</v>
      </c>
      <c r="BK64" s="15">
        <f t="shared" si="32"/>
        <v>-20895.75</v>
      </c>
      <c r="BL64" s="15">
        <f t="shared" si="32"/>
        <v>-21940.537499999999</v>
      </c>
      <c r="BM64" s="15">
        <f t="shared" si="32"/>
        <v>-23037.564375000002</v>
      </c>
      <c r="BN64" s="15">
        <f t="shared" si="32"/>
        <v>-24189.442593749998</v>
      </c>
    </row>
    <row r="65" spans="2:66" ht="15" customHeight="1" x14ac:dyDescent="0.45">
      <c r="B65" s="2" t="s">
        <v>47</v>
      </c>
      <c r="D65" s="23">
        <v>0</v>
      </c>
      <c r="E65" s="15">
        <f>SUM(D49:D50)*$C$21</f>
        <v>-740</v>
      </c>
      <c r="F65" s="15">
        <f t="shared" ref="F65:BH65" si="38">SUM(E49:E50)*$C$21</f>
        <v>-740</v>
      </c>
      <c r="G65" s="15">
        <f t="shared" si="38"/>
        <v>-740</v>
      </c>
      <c r="H65" s="15">
        <f t="shared" si="38"/>
        <v>-740</v>
      </c>
      <c r="I65" s="15">
        <f t="shared" si="38"/>
        <v>-740</v>
      </c>
      <c r="J65" s="15">
        <f t="shared" si="38"/>
        <v>-740</v>
      </c>
      <c r="K65" s="15">
        <f t="shared" si="38"/>
        <v>-740</v>
      </c>
      <c r="L65" s="15">
        <f t="shared" si="38"/>
        <v>-740</v>
      </c>
      <c r="M65" s="15">
        <f t="shared" si="38"/>
        <v>-740</v>
      </c>
      <c r="N65" s="15">
        <f t="shared" si="38"/>
        <v>-777</v>
      </c>
      <c r="O65" s="15">
        <f t="shared" si="38"/>
        <v>-777</v>
      </c>
      <c r="P65" s="15">
        <f t="shared" si="38"/>
        <v>-777</v>
      </c>
      <c r="Q65" s="15">
        <f t="shared" si="38"/>
        <v>-777</v>
      </c>
      <c r="R65" s="15">
        <f t="shared" si="38"/>
        <v>-777</v>
      </c>
      <c r="S65" s="15">
        <f t="shared" si="38"/>
        <v>-777</v>
      </c>
      <c r="T65" s="15">
        <f t="shared" si="38"/>
        <v>-777</v>
      </c>
      <c r="U65" s="15">
        <f t="shared" si="38"/>
        <v>-777</v>
      </c>
      <c r="V65" s="15">
        <f t="shared" si="38"/>
        <v>-777</v>
      </c>
      <c r="W65" s="15">
        <f t="shared" si="38"/>
        <v>-777</v>
      </c>
      <c r="X65" s="15">
        <f t="shared" si="38"/>
        <v>-777</v>
      </c>
      <c r="Y65" s="15">
        <f t="shared" si="38"/>
        <v>-777</v>
      </c>
      <c r="Z65" s="15">
        <f t="shared" si="38"/>
        <v>-815.85</v>
      </c>
      <c r="AA65" s="15">
        <f t="shared" si="38"/>
        <v>-815.85</v>
      </c>
      <c r="AB65" s="15">
        <f t="shared" si="38"/>
        <v>-815.85</v>
      </c>
      <c r="AC65" s="15">
        <f t="shared" si="38"/>
        <v>-815.85</v>
      </c>
      <c r="AD65" s="15">
        <f t="shared" si="38"/>
        <v>-815.85</v>
      </c>
      <c r="AE65" s="15">
        <f t="shared" si="38"/>
        <v>-815.85</v>
      </c>
      <c r="AF65" s="15">
        <f t="shared" si="38"/>
        <v>-815.85</v>
      </c>
      <c r="AG65" s="15">
        <f t="shared" si="38"/>
        <v>-815.85</v>
      </c>
      <c r="AH65" s="15">
        <f t="shared" si="38"/>
        <v>-815.85</v>
      </c>
      <c r="AI65" s="15">
        <f t="shared" si="38"/>
        <v>-815.85</v>
      </c>
      <c r="AJ65" s="15">
        <f t="shared" si="38"/>
        <v>-815.85</v>
      </c>
      <c r="AK65" s="15">
        <f t="shared" si="38"/>
        <v>-815.85</v>
      </c>
      <c r="AL65" s="15">
        <f t="shared" si="38"/>
        <v>-856.64250000000015</v>
      </c>
      <c r="AM65" s="15">
        <f t="shared" si="38"/>
        <v>-856.64250000000015</v>
      </c>
      <c r="AN65" s="15">
        <f t="shared" si="38"/>
        <v>-856.64250000000015</v>
      </c>
      <c r="AO65" s="15">
        <f t="shared" si="38"/>
        <v>-856.64250000000015</v>
      </c>
      <c r="AP65" s="15">
        <f t="shared" si="38"/>
        <v>-856.64250000000015</v>
      </c>
      <c r="AQ65" s="15">
        <f t="shared" si="38"/>
        <v>-856.64250000000015</v>
      </c>
      <c r="AR65" s="15">
        <f t="shared" si="38"/>
        <v>-856.64250000000015</v>
      </c>
      <c r="AS65" s="15">
        <f t="shared" si="38"/>
        <v>-856.64250000000015</v>
      </c>
      <c r="AT65" s="15">
        <f t="shared" si="38"/>
        <v>-856.64250000000015</v>
      </c>
      <c r="AU65" s="15">
        <f t="shared" si="38"/>
        <v>-856.64250000000015</v>
      </c>
      <c r="AV65" s="15">
        <f t="shared" si="38"/>
        <v>-856.64250000000015</v>
      </c>
      <c r="AW65" s="15">
        <f t="shared" si="38"/>
        <v>-856.64250000000015</v>
      </c>
      <c r="AX65" s="15">
        <f t="shared" si="38"/>
        <v>-899.47462500000006</v>
      </c>
      <c r="AY65" s="15">
        <f t="shared" si="38"/>
        <v>-899.47462500000006</v>
      </c>
      <c r="AZ65" s="15">
        <f t="shared" si="38"/>
        <v>-899.47462500000006</v>
      </c>
      <c r="BA65" s="15">
        <f t="shared" si="38"/>
        <v>-899.47462500000006</v>
      </c>
      <c r="BB65" s="15">
        <f t="shared" si="38"/>
        <v>-899.47462500000006</v>
      </c>
      <c r="BC65" s="15">
        <f t="shared" si="38"/>
        <v>-899.47462500000006</v>
      </c>
      <c r="BD65" s="15">
        <f t="shared" si="38"/>
        <v>-899.47462500000006</v>
      </c>
      <c r="BE65" s="15">
        <f t="shared" si="38"/>
        <v>-899.47462500000006</v>
      </c>
      <c r="BF65" s="15">
        <f t="shared" si="38"/>
        <v>-899.47462500000006</v>
      </c>
      <c r="BG65" s="15">
        <f t="shared" si="38"/>
        <v>-899.47462500000006</v>
      </c>
      <c r="BH65" s="15">
        <f t="shared" si="38"/>
        <v>-899.47462500000006</v>
      </c>
      <c r="BJ65" s="15">
        <f t="shared" si="31"/>
        <v>-5920</v>
      </c>
      <c r="BK65" s="15">
        <f t="shared" si="32"/>
        <v>-9287</v>
      </c>
      <c r="BL65" s="15">
        <f t="shared" si="32"/>
        <v>-9751.3500000000022</v>
      </c>
      <c r="BM65" s="15">
        <f t="shared" si="32"/>
        <v>-10238.9175</v>
      </c>
      <c r="BN65" s="15">
        <f t="shared" si="32"/>
        <v>-10750.863375000001</v>
      </c>
    </row>
    <row r="66" spans="2:66" ht="15" customHeight="1" x14ac:dyDescent="0.45">
      <c r="B66" s="2" t="s">
        <v>39</v>
      </c>
      <c r="D66" s="15">
        <f>D52</f>
        <v>-800</v>
      </c>
      <c r="E66" s="15">
        <f t="shared" ref="E66:BH66" si="39">E52</f>
        <v>-800</v>
      </c>
      <c r="F66" s="15">
        <f t="shared" si="39"/>
        <v>-800</v>
      </c>
      <c r="G66" s="15">
        <f t="shared" si="39"/>
        <v>-800</v>
      </c>
      <c r="H66" s="15">
        <f t="shared" si="39"/>
        <v>-800</v>
      </c>
      <c r="I66" s="15">
        <f t="shared" si="39"/>
        <v>-800</v>
      </c>
      <c r="J66" s="15">
        <f t="shared" si="39"/>
        <v>-800</v>
      </c>
      <c r="K66" s="15">
        <f t="shared" si="39"/>
        <v>-800</v>
      </c>
      <c r="L66" s="15">
        <f t="shared" si="39"/>
        <v>-800</v>
      </c>
      <c r="M66" s="15">
        <f t="shared" si="39"/>
        <v>-840</v>
      </c>
      <c r="N66" s="15">
        <f t="shared" si="39"/>
        <v>-840</v>
      </c>
      <c r="O66" s="15">
        <f t="shared" si="39"/>
        <v>-840</v>
      </c>
      <c r="P66" s="15">
        <f t="shared" si="39"/>
        <v>-840</v>
      </c>
      <c r="Q66" s="15">
        <f t="shared" si="39"/>
        <v>-840</v>
      </c>
      <c r="R66" s="15">
        <f t="shared" si="39"/>
        <v>-840</v>
      </c>
      <c r="S66" s="15">
        <f t="shared" si="39"/>
        <v>-840</v>
      </c>
      <c r="T66" s="15">
        <f t="shared" si="39"/>
        <v>-840</v>
      </c>
      <c r="U66" s="15">
        <f t="shared" si="39"/>
        <v>-840</v>
      </c>
      <c r="V66" s="15">
        <f t="shared" si="39"/>
        <v>-840</v>
      </c>
      <c r="W66" s="15">
        <f t="shared" si="39"/>
        <v>-840</v>
      </c>
      <c r="X66" s="15">
        <f t="shared" si="39"/>
        <v>-840</v>
      </c>
      <c r="Y66" s="15">
        <f t="shared" si="39"/>
        <v>-882</v>
      </c>
      <c r="Z66" s="15">
        <f t="shared" si="39"/>
        <v>-882</v>
      </c>
      <c r="AA66" s="15">
        <f t="shared" si="39"/>
        <v>-882</v>
      </c>
      <c r="AB66" s="15">
        <f t="shared" si="39"/>
        <v>-882</v>
      </c>
      <c r="AC66" s="15">
        <f t="shared" si="39"/>
        <v>-882</v>
      </c>
      <c r="AD66" s="15">
        <f t="shared" si="39"/>
        <v>-882</v>
      </c>
      <c r="AE66" s="15">
        <f t="shared" si="39"/>
        <v>-882</v>
      </c>
      <c r="AF66" s="15">
        <f t="shared" si="39"/>
        <v>-882</v>
      </c>
      <c r="AG66" s="15">
        <f t="shared" si="39"/>
        <v>-882</v>
      </c>
      <c r="AH66" s="15">
        <f t="shared" si="39"/>
        <v>-882</v>
      </c>
      <c r="AI66" s="15">
        <f t="shared" si="39"/>
        <v>-882</v>
      </c>
      <c r="AJ66" s="15">
        <f t="shared" si="39"/>
        <v>-882</v>
      </c>
      <c r="AK66" s="15">
        <f t="shared" si="39"/>
        <v>-926.10000000000014</v>
      </c>
      <c r="AL66" s="15">
        <f t="shared" si="39"/>
        <v>-926.10000000000014</v>
      </c>
      <c r="AM66" s="15">
        <f t="shared" si="39"/>
        <v>-926.10000000000014</v>
      </c>
      <c r="AN66" s="15">
        <f t="shared" si="39"/>
        <v>-926.10000000000014</v>
      </c>
      <c r="AO66" s="15">
        <f t="shared" si="39"/>
        <v>-926.10000000000014</v>
      </c>
      <c r="AP66" s="15">
        <f t="shared" si="39"/>
        <v>-926.10000000000014</v>
      </c>
      <c r="AQ66" s="15">
        <f t="shared" si="39"/>
        <v>-926.10000000000014</v>
      </c>
      <c r="AR66" s="15">
        <f t="shared" si="39"/>
        <v>-926.10000000000014</v>
      </c>
      <c r="AS66" s="15">
        <f t="shared" si="39"/>
        <v>-926.10000000000014</v>
      </c>
      <c r="AT66" s="15">
        <f t="shared" si="39"/>
        <v>-926.10000000000014</v>
      </c>
      <c r="AU66" s="15">
        <f t="shared" si="39"/>
        <v>-926.10000000000014</v>
      </c>
      <c r="AV66" s="15">
        <f t="shared" si="39"/>
        <v>-926.10000000000014</v>
      </c>
      <c r="AW66" s="15">
        <f t="shared" si="39"/>
        <v>-972.4050000000002</v>
      </c>
      <c r="AX66" s="15">
        <f t="shared" si="39"/>
        <v>-972.4050000000002</v>
      </c>
      <c r="AY66" s="15">
        <f t="shared" si="39"/>
        <v>-972.4050000000002</v>
      </c>
      <c r="AZ66" s="15">
        <f t="shared" si="39"/>
        <v>-972.4050000000002</v>
      </c>
      <c r="BA66" s="15">
        <f t="shared" si="39"/>
        <v>-972.4050000000002</v>
      </c>
      <c r="BB66" s="15">
        <f t="shared" si="39"/>
        <v>-972.4050000000002</v>
      </c>
      <c r="BC66" s="15">
        <f t="shared" si="39"/>
        <v>-972.4050000000002</v>
      </c>
      <c r="BD66" s="15">
        <f t="shared" si="39"/>
        <v>-972.4050000000002</v>
      </c>
      <c r="BE66" s="15">
        <f t="shared" si="39"/>
        <v>-972.4050000000002</v>
      </c>
      <c r="BF66" s="15">
        <f t="shared" si="39"/>
        <v>-972.4050000000002</v>
      </c>
      <c r="BG66" s="15">
        <f t="shared" si="39"/>
        <v>-972.4050000000002</v>
      </c>
      <c r="BH66" s="15">
        <f t="shared" si="39"/>
        <v>-972.4050000000002</v>
      </c>
      <c r="BJ66" s="15">
        <f t="shared" si="31"/>
        <v>-7200</v>
      </c>
      <c r="BK66" s="15">
        <f t="shared" si="32"/>
        <v>-10080</v>
      </c>
      <c r="BL66" s="15">
        <f t="shared" si="32"/>
        <v>-10584</v>
      </c>
      <c r="BM66" s="15">
        <f t="shared" si="32"/>
        <v>-11113.200000000003</v>
      </c>
      <c r="BN66" s="15">
        <f t="shared" si="32"/>
        <v>-11668.860000000006</v>
      </c>
    </row>
    <row r="67" spans="2:66" ht="15" customHeight="1" x14ac:dyDescent="0.45">
      <c r="B67" s="2" t="s">
        <v>40</v>
      </c>
      <c r="D67" s="15">
        <f>D53*(1+$C$27)</f>
        <v>-240</v>
      </c>
      <c r="E67" s="15">
        <f t="shared" ref="E67:BH67" si="40">E53*(1+$C$27)</f>
        <v>-240</v>
      </c>
      <c r="F67" s="15">
        <f t="shared" si="40"/>
        <v>-240</v>
      </c>
      <c r="G67" s="15">
        <f t="shared" si="40"/>
        <v>-240</v>
      </c>
      <c r="H67" s="15">
        <f t="shared" si="40"/>
        <v>-240</v>
      </c>
      <c r="I67" s="15">
        <f t="shared" si="40"/>
        <v>-240</v>
      </c>
      <c r="J67" s="15">
        <f t="shared" si="40"/>
        <v>-240</v>
      </c>
      <c r="K67" s="15">
        <f t="shared" si="40"/>
        <v>-240</v>
      </c>
      <c r="L67" s="15">
        <f t="shared" si="40"/>
        <v>-240</v>
      </c>
      <c r="M67" s="15">
        <f t="shared" si="40"/>
        <v>-252</v>
      </c>
      <c r="N67" s="15">
        <f t="shared" si="40"/>
        <v>-252</v>
      </c>
      <c r="O67" s="15">
        <f t="shared" si="40"/>
        <v>-252</v>
      </c>
      <c r="P67" s="15">
        <f t="shared" si="40"/>
        <v>-252</v>
      </c>
      <c r="Q67" s="15">
        <f t="shared" si="40"/>
        <v>-252</v>
      </c>
      <c r="R67" s="15">
        <f t="shared" si="40"/>
        <v>-252</v>
      </c>
      <c r="S67" s="15">
        <f t="shared" si="40"/>
        <v>-252</v>
      </c>
      <c r="T67" s="15">
        <f t="shared" si="40"/>
        <v>-252</v>
      </c>
      <c r="U67" s="15">
        <f t="shared" si="40"/>
        <v>-252</v>
      </c>
      <c r="V67" s="15">
        <f t="shared" si="40"/>
        <v>-252</v>
      </c>
      <c r="W67" s="15">
        <f t="shared" si="40"/>
        <v>-252</v>
      </c>
      <c r="X67" s="15">
        <f t="shared" si="40"/>
        <v>-252</v>
      </c>
      <c r="Y67" s="15">
        <f t="shared" si="40"/>
        <v>-264.59999999999997</v>
      </c>
      <c r="Z67" s="15">
        <f t="shared" si="40"/>
        <v>-264.59999999999997</v>
      </c>
      <c r="AA67" s="15">
        <f t="shared" si="40"/>
        <v>-264.59999999999997</v>
      </c>
      <c r="AB67" s="15">
        <f t="shared" si="40"/>
        <v>-264.59999999999997</v>
      </c>
      <c r="AC67" s="15">
        <f t="shared" si="40"/>
        <v>-264.59999999999997</v>
      </c>
      <c r="AD67" s="15">
        <f t="shared" si="40"/>
        <v>-264.59999999999997</v>
      </c>
      <c r="AE67" s="15">
        <f t="shared" si="40"/>
        <v>-264.59999999999997</v>
      </c>
      <c r="AF67" s="15">
        <f t="shared" si="40"/>
        <v>-264.59999999999997</v>
      </c>
      <c r="AG67" s="15">
        <f t="shared" si="40"/>
        <v>-264.59999999999997</v>
      </c>
      <c r="AH67" s="15">
        <f t="shared" si="40"/>
        <v>-264.59999999999997</v>
      </c>
      <c r="AI67" s="15">
        <f t="shared" si="40"/>
        <v>-264.59999999999997</v>
      </c>
      <c r="AJ67" s="15">
        <f t="shared" si="40"/>
        <v>-264.59999999999997</v>
      </c>
      <c r="AK67" s="15">
        <f t="shared" si="40"/>
        <v>-277.83000000000004</v>
      </c>
      <c r="AL67" s="15">
        <f t="shared" si="40"/>
        <v>-277.83000000000004</v>
      </c>
      <c r="AM67" s="15">
        <f t="shared" si="40"/>
        <v>-277.83000000000004</v>
      </c>
      <c r="AN67" s="15">
        <f t="shared" si="40"/>
        <v>-277.83000000000004</v>
      </c>
      <c r="AO67" s="15">
        <f t="shared" si="40"/>
        <v>-277.83000000000004</v>
      </c>
      <c r="AP67" s="15">
        <f t="shared" si="40"/>
        <v>-277.83000000000004</v>
      </c>
      <c r="AQ67" s="15">
        <f t="shared" si="40"/>
        <v>-277.83000000000004</v>
      </c>
      <c r="AR67" s="15">
        <f t="shared" si="40"/>
        <v>-277.83000000000004</v>
      </c>
      <c r="AS67" s="15">
        <f t="shared" si="40"/>
        <v>-277.83000000000004</v>
      </c>
      <c r="AT67" s="15">
        <f t="shared" si="40"/>
        <v>-277.83000000000004</v>
      </c>
      <c r="AU67" s="15">
        <f t="shared" si="40"/>
        <v>-277.83000000000004</v>
      </c>
      <c r="AV67" s="15">
        <f t="shared" si="40"/>
        <v>-277.83000000000004</v>
      </c>
      <c r="AW67" s="15">
        <f t="shared" si="40"/>
        <v>-291.72150000000005</v>
      </c>
      <c r="AX67" s="15">
        <f t="shared" si="40"/>
        <v>-291.72150000000005</v>
      </c>
      <c r="AY67" s="15">
        <f t="shared" si="40"/>
        <v>-291.72150000000005</v>
      </c>
      <c r="AZ67" s="15">
        <f t="shared" si="40"/>
        <v>-291.72150000000005</v>
      </c>
      <c r="BA67" s="15">
        <f t="shared" si="40"/>
        <v>-291.72150000000005</v>
      </c>
      <c r="BB67" s="15">
        <f t="shared" si="40"/>
        <v>-291.72150000000005</v>
      </c>
      <c r="BC67" s="15">
        <f t="shared" si="40"/>
        <v>-291.72150000000005</v>
      </c>
      <c r="BD67" s="15">
        <f t="shared" si="40"/>
        <v>-291.72150000000005</v>
      </c>
      <c r="BE67" s="15">
        <f t="shared" si="40"/>
        <v>-291.72150000000005</v>
      </c>
      <c r="BF67" s="15">
        <f t="shared" si="40"/>
        <v>-291.72150000000005</v>
      </c>
      <c r="BG67" s="15">
        <f t="shared" si="40"/>
        <v>-291.72150000000005</v>
      </c>
      <c r="BH67" s="15">
        <f t="shared" si="40"/>
        <v>-291.72150000000005</v>
      </c>
      <c r="BJ67" s="15">
        <f t="shared" si="31"/>
        <v>-2160</v>
      </c>
      <c r="BK67" s="15">
        <f t="shared" si="32"/>
        <v>-3024</v>
      </c>
      <c r="BL67" s="15">
        <f t="shared" si="32"/>
        <v>-3175.1999999999994</v>
      </c>
      <c r="BM67" s="15">
        <f t="shared" si="32"/>
        <v>-3333.9599999999996</v>
      </c>
      <c r="BN67" s="15">
        <f t="shared" si="32"/>
        <v>-3500.6580000000008</v>
      </c>
    </row>
    <row r="68" spans="2:66" ht="15" customHeight="1" x14ac:dyDescent="0.45">
      <c r="B68" s="2" t="s">
        <v>70</v>
      </c>
      <c r="D68" s="23">
        <v>0</v>
      </c>
      <c r="E68" s="15">
        <f>D97</f>
        <v>2</v>
      </c>
      <c r="F68" s="15">
        <f t="shared" ref="F68:BH68" si="41">E97</f>
        <v>-156</v>
      </c>
      <c r="G68" s="15">
        <f t="shared" si="41"/>
        <v>-254</v>
      </c>
      <c r="H68" s="15">
        <f t="shared" si="41"/>
        <v>-202</v>
      </c>
      <c r="I68" s="15">
        <f t="shared" si="41"/>
        <v>-450</v>
      </c>
      <c r="J68" s="15">
        <f t="shared" si="41"/>
        <v>-548</v>
      </c>
      <c r="K68" s="15">
        <f t="shared" si="41"/>
        <v>-406</v>
      </c>
      <c r="L68" s="15">
        <f t="shared" si="41"/>
        <v>-744</v>
      </c>
      <c r="M68" s="15">
        <f t="shared" si="41"/>
        <v>-842</v>
      </c>
      <c r="N68" s="15">
        <f t="shared" si="41"/>
        <v>-608</v>
      </c>
      <c r="O68" s="15">
        <f t="shared" si="41"/>
        <v>-1036</v>
      </c>
      <c r="P68" s="15">
        <f t="shared" si="41"/>
        <v>-1134</v>
      </c>
      <c r="Q68" s="15">
        <f t="shared" si="41"/>
        <v>-812</v>
      </c>
      <c r="R68" s="15">
        <f t="shared" si="41"/>
        <v>-1330</v>
      </c>
      <c r="S68" s="15">
        <f t="shared" si="41"/>
        <v>-1428</v>
      </c>
      <c r="T68" s="15">
        <f t="shared" si="41"/>
        <v>-1016</v>
      </c>
      <c r="U68" s="15">
        <f t="shared" si="41"/>
        <v>-1624</v>
      </c>
      <c r="V68" s="15">
        <f t="shared" si="41"/>
        <v>-1722</v>
      </c>
      <c r="W68" s="15">
        <f t="shared" si="41"/>
        <v>-1220</v>
      </c>
      <c r="X68" s="15">
        <f t="shared" si="41"/>
        <v>-1918</v>
      </c>
      <c r="Y68" s="15">
        <f t="shared" si="41"/>
        <v>-2016</v>
      </c>
      <c r="Z68" s="15">
        <f t="shared" si="41"/>
        <v>-1421.9</v>
      </c>
      <c r="AA68" s="15">
        <f t="shared" si="41"/>
        <v>-2209.9</v>
      </c>
      <c r="AB68" s="15">
        <f t="shared" si="41"/>
        <v>-2307.9</v>
      </c>
      <c r="AC68" s="15">
        <f t="shared" si="41"/>
        <v>-1625.9</v>
      </c>
      <c r="AD68" s="15">
        <f t="shared" si="41"/>
        <v>-2503.9</v>
      </c>
      <c r="AE68" s="15">
        <f t="shared" si="41"/>
        <v>-2601.9</v>
      </c>
      <c r="AF68" s="15">
        <f t="shared" si="41"/>
        <v>-1829.9</v>
      </c>
      <c r="AG68" s="15">
        <f t="shared" si="41"/>
        <v>-2797.9</v>
      </c>
      <c r="AH68" s="15">
        <f t="shared" si="41"/>
        <v>-2895.9</v>
      </c>
      <c r="AI68" s="15">
        <f t="shared" si="41"/>
        <v>-2033.9</v>
      </c>
      <c r="AJ68" s="15">
        <f t="shared" si="41"/>
        <v>-3091.9</v>
      </c>
      <c r="AK68" s="15">
        <f t="shared" si="41"/>
        <v>-3189.9</v>
      </c>
      <c r="AL68" s="15">
        <f t="shared" si="41"/>
        <v>-2235.6950000000002</v>
      </c>
      <c r="AM68" s="15">
        <f t="shared" si="41"/>
        <v>-3383.6949999999993</v>
      </c>
      <c r="AN68" s="15">
        <f t="shared" si="41"/>
        <v>-3481.6950000000002</v>
      </c>
      <c r="AO68" s="15">
        <f t="shared" si="41"/>
        <v>-2439.6950000000002</v>
      </c>
      <c r="AP68" s="15">
        <f t="shared" si="41"/>
        <v>-3677.6949999999993</v>
      </c>
      <c r="AQ68" s="15">
        <f t="shared" si="41"/>
        <v>-3775.6950000000002</v>
      </c>
      <c r="AR68" s="15">
        <f t="shared" si="41"/>
        <v>-2643.6950000000002</v>
      </c>
      <c r="AS68" s="15">
        <f t="shared" si="41"/>
        <v>-3971.6949999999993</v>
      </c>
      <c r="AT68" s="15">
        <f t="shared" si="41"/>
        <v>-4069.6950000000002</v>
      </c>
      <c r="AU68" s="15">
        <f t="shared" si="41"/>
        <v>-2847.6950000000002</v>
      </c>
      <c r="AV68" s="15">
        <f t="shared" si="41"/>
        <v>-4265.6949999999997</v>
      </c>
      <c r="AW68" s="15">
        <f t="shared" si="41"/>
        <v>-4363.6949999999997</v>
      </c>
      <c r="AX68" s="15">
        <f t="shared" si="41"/>
        <v>-3049.3797500000001</v>
      </c>
      <c r="AY68" s="15">
        <f t="shared" si="41"/>
        <v>-4557.3797500000001</v>
      </c>
      <c r="AZ68" s="15">
        <f t="shared" si="41"/>
        <v>-4655.3797500000001</v>
      </c>
      <c r="BA68" s="15">
        <f t="shared" si="41"/>
        <v>-3253.3797500000001</v>
      </c>
      <c r="BB68" s="15">
        <f t="shared" si="41"/>
        <v>-4851.3797500000001</v>
      </c>
      <c r="BC68" s="15">
        <f t="shared" si="41"/>
        <v>-4949.3797500000001</v>
      </c>
      <c r="BD68" s="15">
        <f t="shared" si="41"/>
        <v>-3457.3797500000001</v>
      </c>
      <c r="BE68" s="15">
        <f t="shared" si="41"/>
        <v>-5145.3797500000001</v>
      </c>
      <c r="BF68" s="15">
        <f t="shared" si="41"/>
        <v>-5243.3797500000001</v>
      </c>
      <c r="BG68" s="15">
        <f t="shared" si="41"/>
        <v>-3661.3797500000001</v>
      </c>
      <c r="BH68" s="15">
        <f t="shared" si="41"/>
        <v>-5439.3797500000001</v>
      </c>
      <c r="BJ68" s="15">
        <f t="shared" si="31"/>
        <v>-2758</v>
      </c>
      <c r="BK68" s="15">
        <f t="shared" si="32"/>
        <v>-14690</v>
      </c>
      <c r="BL68" s="15">
        <f t="shared" si="32"/>
        <v>-27336.900000000005</v>
      </c>
      <c r="BM68" s="15">
        <f t="shared" si="32"/>
        <v>-39982.544999999998</v>
      </c>
      <c r="BN68" s="15">
        <f t="shared" si="32"/>
        <v>-52626.87225</v>
      </c>
    </row>
    <row r="70" spans="2:66" ht="15" customHeight="1" x14ac:dyDescent="0.45">
      <c r="B70" s="4" t="s">
        <v>48</v>
      </c>
      <c r="C70" s="4"/>
      <c r="D70" s="19">
        <f>SUM(D59:D69)</f>
        <v>-4372</v>
      </c>
      <c r="E70" s="19">
        <f t="shared" ref="E70:BH70" si="42">SUM(E59:E69)</f>
        <v>-6427</v>
      </c>
      <c r="F70" s="19">
        <f t="shared" si="42"/>
        <v>-5997</v>
      </c>
      <c r="G70" s="19">
        <f t="shared" si="42"/>
        <v>-6407</v>
      </c>
      <c r="H70" s="19">
        <f t="shared" si="42"/>
        <v>-4867</v>
      </c>
      <c r="I70" s="19">
        <f t="shared" si="42"/>
        <v>-4527</v>
      </c>
      <c r="J70" s="19">
        <f t="shared" si="42"/>
        <v>-5477</v>
      </c>
      <c r="K70" s="19">
        <f t="shared" si="42"/>
        <v>-3307</v>
      </c>
      <c r="L70" s="19">
        <f t="shared" si="42"/>
        <v>-3057</v>
      </c>
      <c r="M70" s="19">
        <f t="shared" si="42"/>
        <v>-4747</v>
      </c>
      <c r="N70" s="19">
        <f t="shared" si="42"/>
        <v>-2065.25</v>
      </c>
      <c r="O70" s="19">
        <f t="shared" si="42"/>
        <v>-1905.25</v>
      </c>
      <c r="P70" s="19">
        <f t="shared" si="42"/>
        <v>-3935.25</v>
      </c>
      <c r="Q70" s="19">
        <f t="shared" si="42"/>
        <v>-505.25</v>
      </c>
      <c r="R70" s="19">
        <f t="shared" si="42"/>
        <v>-435.25</v>
      </c>
      <c r="S70" s="19">
        <f t="shared" si="42"/>
        <v>-3005.25</v>
      </c>
      <c r="T70" s="19">
        <f t="shared" si="42"/>
        <v>1054.75</v>
      </c>
      <c r="U70" s="19">
        <f t="shared" si="42"/>
        <v>1034.75</v>
      </c>
      <c r="V70" s="19">
        <f t="shared" si="42"/>
        <v>-2075.25</v>
      </c>
      <c r="W70" s="19">
        <f t="shared" si="42"/>
        <v>2614.75</v>
      </c>
      <c r="X70" s="19">
        <f t="shared" si="42"/>
        <v>2504.75</v>
      </c>
      <c r="Y70" s="19">
        <f t="shared" si="42"/>
        <v>-1355.2499999999995</v>
      </c>
      <c r="Z70" s="19">
        <f t="shared" si="42"/>
        <v>3840.5874999999992</v>
      </c>
      <c r="AA70" s="19">
        <f t="shared" si="42"/>
        <v>3640.5874999999992</v>
      </c>
      <c r="AB70" s="19">
        <f t="shared" si="42"/>
        <v>-549.41249999999991</v>
      </c>
      <c r="AC70" s="19">
        <f t="shared" si="42"/>
        <v>5400.5874999999996</v>
      </c>
      <c r="AD70" s="19">
        <f t="shared" si="42"/>
        <v>5110.5874999999996</v>
      </c>
      <c r="AE70" s="19">
        <f t="shared" si="42"/>
        <v>380.58749999999964</v>
      </c>
      <c r="AF70" s="19">
        <f t="shared" si="42"/>
        <v>6960.5874999999996</v>
      </c>
      <c r="AG70" s="19">
        <f t="shared" si="42"/>
        <v>6580.5874999999996</v>
      </c>
      <c r="AH70" s="19">
        <f t="shared" si="42"/>
        <v>1310.5874999999992</v>
      </c>
      <c r="AI70" s="19">
        <f t="shared" si="42"/>
        <v>8520.5874999999996</v>
      </c>
      <c r="AJ70" s="19">
        <f t="shared" si="42"/>
        <v>8050.5874999999996</v>
      </c>
      <c r="AK70" s="19">
        <f t="shared" si="42"/>
        <v>2020.0874999999974</v>
      </c>
      <c r="AL70" s="19">
        <f t="shared" si="42"/>
        <v>9729.7168749999983</v>
      </c>
      <c r="AM70" s="19">
        <f t="shared" si="42"/>
        <v>9169.7168750000001</v>
      </c>
      <c r="AN70" s="19">
        <f t="shared" si="42"/>
        <v>2819.7168749999978</v>
      </c>
      <c r="AO70" s="19">
        <f t="shared" si="42"/>
        <v>11289.716875</v>
      </c>
      <c r="AP70" s="19">
        <f t="shared" si="42"/>
        <v>10639.716875</v>
      </c>
      <c r="AQ70" s="19">
        <f t="shared" si="42"/>
        <v>3749.7168749999978</v>
      </c>
      <c r="AR70" s="19">
        <f t="shared" si="42"/>
        <v>12849.716874999998</v>
      </c>
      <c r="AS70" s="19">
        <f t="shared" si="42"/>
        <v>12109.716874999998</v>
      </c>
      <c r="AT70" s="19">
        <f t="shared" si="42"/>
        <v>4679.7168749999983</v>
      </c>
      <c r="AU70" s="19">
        <f t="shared" si="42"/>
        <v>14409.716874999998</v>
      </c>
      <c r="AV70" s="19">
        <f t="shared" si="42"/>
        <v>13579.716874999998</v>
      </c>
      <c r="AW70" s="19">
        <f t="shared" si="42"/>
        <v>5378.1918749999986</v>
      </c>
      <c r="AX70" s="19">
        <f t="shared" si="42"/>
        <v>15601.302718750001</v>
      </c>
      <c r="AY70" s="19">
        <f t="shared" si="42"/>
        <v>14681.302718750001</v>
      </c>
      <c r="AZ70" s="19">
        <f t="shared" si="42"/>
        <v>6171.3027187499974</v>
      </c>
      <c r="BA70" s="19">
        <f t="shared" si="42"/>
        <v>17161.302718750001</v>
      </c>
      <c r="BB70" s="19">
        <f t="shared" si="42"/>
        <v>16151.302718750001</v>
      </c>
      <c r="BC70" s="19">
        <f t="shared" si="42"/>
        <v>7101.3027187499974</v>
      </c>
      <c r="BD70" s="19">
        <f t="shared" si="42"/>
        <v>18721.302718750001</v>
      </c>
      <c r="BE70" s="19">
        <f t="shared" si="42"/>
        <v>17621.302718750001</v>
      </c>
      <c r="BF70" s="19">
        <f t="shared" si="42"/>
        <v>8031.3027187499956</v>
      </c>
      <c r="BG70" s="19">
        <f t="shared" si="42"/>
        <v>20281.302718750001</v>
      </c>
      <c r="BH70" s="19">
        <f t="shared" si="42"/>
        <v>19091.302718750001</v>
      </c>
      <c r="BJ70" s="19">
        <f t="shared" ref="BJ70:BN70" si="43">SUM(BJ59:BJ69)</f>
        <v>-44438</v>
      </c>
      <c r="BK70" s="19">
        <f t="shared" si="43"/>
        <v>-11464.75</v>
      </c>
      <c r="BL70" s="19">
        <f t="shared" si="43"/>
        <v>47891.212499999994</v>
      </c>
      <c r="BM70" s="19">
        <f t="shared" si="43"/>
        <v>107046.973125</v>
      </c>
      <c r="BN70" s="19">
        <f t="shared" si="43"/>
        <v>165992.52178125002</v>
      </c>
    </row>
    <row r="72" spans="2:66" ht="15" customHeight="1" x14ac:dyDescent="0.45">
      <c r="B72" s="2" t="s">
        <v>67</v>
      </c>
      <c r="D72" s="23">
        <f>-$C$24</f>
        <v>-1600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15">
        <v>0</v>
      </c>
      <c r="AP72" s="15">
        <v>0</v>
      </c>
      <c r="AQ72" s="15">
        <v>0</v>
      </c>
      <c r="AR72" s="15">
        <v>0</v>
      </c>
      <c r="AS72" s="15">
        <v>0</v>
      </c>
      <c r="AT72" s="15">
        <v>0</v>
      </c>
      <c r="AU72" s="15">
        <v>0</v>
      </c>
      <c r="AV72" s="15">
        <v>0</v>
      </c>
      <c r="AW72" s="15">
        <v>0</v>
      </c>
      <c r="AX72" s="15">
        <v>0</v>
      </c>
      <c r="AY72" s="15">
        <v>0</v>
      </c>
      <c r="AZ72" s="15">
        <v>0</v>
      </c>
      <c r="BA72" s="15">
        <v>0</v>
      </c>
      <c r="BB72" s="15">
        <v>0</v>
      </c>
      <c r="BC72" s="15">
        <v>0</v>
      </c>
      <c r="BD72" s="15">
        <v>0</v>
      </c>
      <c r="BE72" s="15">
        <v>0</v>
      </c>
      <c r="BF72" s="15">
        <v>0</v>
      </c>
      <c r="BG72" s="15">
        <v>0</v>
      </c>
      <c r="BH72" s="15">
        <v>0</v>
      </c>
      <c r="BJ72" s="15">
        <f>SUMIFS($D72:$BH72,$D$33:$BH$33,BJ$31)</f>
        <v>-1600</v>
      </c>
      <c r="BK72" s="15">
        <f t="shared" ref="BK72:BN72" si="44">SUMIFS($D72:$BH72,$D$33:$BH$33,BK$31)</f>
        <v>0</v>
      </c>
      <c r="BL72" s="15">
        <f t="shared" si="44"/>
        <v>0</v>
      </c>
      <c r="BM72" s="15">
        <f t="shared" si="44"/>
        <v>0</v>
      </c>
      <c r="BN72" s="15">
        <f t="shared" si="44"/>
        <v>0</v>
      </c>
    </row>
    <row r="74" spans="2:66" ht="15" customHeight="1" x14ac:dyDescent="0.45">
      <c r="B74" s="4" t="s">
        <v>68</v>
      </c>
      <c r="C74" s="4"/>
      <c r="D74" s="19">
        <f>SUM(D72:D73)</f>
        <v>-1600</v>
      </c>
      <c r="E74" s="19">
        <f t="shared" ref="E74:BH74" si="45">SUM(E72:E73)</f>
        <v>0</v>
      </c>
      <c r="F74" s="19">
        <f t="shared" si="45"/>
        <v>0</v>
      </c>
      <c r="G74" s="19">
        <f t="shared" si="45"/>
        <v>0</v>
      </c>
      <c r="H74" s="19">
        <f t="shared" si="45"/>
        <v>0</v>
      </c>
      <c r="I74" s="19">
        <f t="shared" si="45"/>
        <v>0</v>
      </c>
      <c r="J74" s="19">
        <f t="shared" si="45"/>
        <v>0</v>
      </c>
      <c r="K74" s="19">
        <f t="shared" si="45"/>
        <v>0</v>
      </c>
      <c r="L74" s="19">
        <f t="shared" si="45"/>
        <v>0</v>
      </c>
      <c r="M74" s="19">
        <f t="shared" si="45"/>
        <v>0</v>
      </c>
      <c r="N74" s="19">
        <f t="shared" si="45"/>
        <v>0</v>
      </c>
      <c r="O74" s="19">
        <f t="shared" si="45"/>
        <v>0</v>
      </c>
      <c r="P74" s="19">
        <f t="shared" si="45"/>
        <v>0</v>
      </c>
      <c r="Q74" s="19">
        <f t="shared" si="45"/>
        <v>0</v>
      </c>
      <c r="R74" s="19">
        <f t="shared" si="45"/>
        <v>0</v>
      </c>
      <c r="S74" s="19">
        <f t="shared" si="45"/>
        <v>0</v>
      </c>
      <c r="T74" s="19">
        <f t="shared" si="45"/>
        <v>0</v>
      </c>
      <c r="U74" s="19">
        <f t="shared" si="45"/>
        <v>0</v>
      </c>
      <c r="V74" s="19">
        <f t="shared" si="45"/>
        <v>0</v>
      </c>
      <c r="W74" s="19">
        <f t="shared" si="45"/>
        <v>0</v>
      </c>
      <c r="X74" s="19">
        <f t="shared" si="45"/>
        <v>0</v>
      </c>
      <c r="Y74" s="19">
        <f t="shared" si="45"/>
        <v>0</v>
      </c>
      <c r="Z74" s="19">
        <f t="shared" si="45"/>
        <v>0</v>
      </c>
      <c r="AA74" s="19">
        <f t="shared" si="45"/>
        <v>0</v>
      </c>
      <c r="AB74" s="19">
        <f t="shared" si="45"/>
        <v>0</v>
      </c>
      <c r="AC74" s="19">
        <f t="shared" si="45"/>
        <v>0</v>
      </c>
      <c r="AD74" s="19">
        <f t="shared" si="45"/>
        <v>0</v>
      </c>
      <c r="AE74" s="19">
        <f t="shared" si="45"/>
        <v>0</v>
      </c>
      <c r="AF74" s="19">
        <f t="shared" si="45"/>
        <v>0</v>
      </c>
      <c r="AG74" s="19">
        <f t="shared" si="45"/>
        <v>0</v>
      </c>
      <c r="AH74" s="19">
        <f t="shared" si="45"/>
        <v>0</v>
      </c>
      <c r="AI74" s="19">
        <f t="shared" si="45"/>
        <v>0</v>
      </c>
      <c r="AJ74" s="19">
        <f t="shared" si="45"/>
        <v>0</v>
      </c>
      <c r="AK74" s="19">
        <f t="shared" si="45"/>
        <v>0</v>
      </c>
      <c r="AL74" s="19">
        <f t="shared" si="45"/>
        <v>0</v>
      </c>
      <c r="AM74" s="19">
        <f t="shared" si="45"/>
        <v>0</v>
      </c>
      <c r="AN74" s="19">
        <f t="shared" si="45"/>
        <v>0</v>
      </c>
      <c r="AO74" s="19">
        <f t="shared" si="45"/>
        <v>0</v>
      </c>
      <c r="AP74" s="19">
        <f t="shared" si="45"/>
        <v>0</v>
      </c>
      <c r="AQ74" s="19">
        <f t="shared" si="45"/>
        <v>0</v>
      </c>
      <c r="AR74" s="19">
        <f t="shared" si="45"/>
        <v>0</v>
      </c>
      <c r="AS74" s="19">
        <f t="shared" si="45"/>
        <v>0</v>
      </c>
      <c r="AT74" s="19">
        <f t="shared" si="45"/>
        <v>0</v>
      </c>
      <c r="AU74" s="19">
        <f t="shared" si="45"/>
        <v>0</v>
      </c>
      <c r="AV74" s="19">
        <f t="shared" si="45"/>
        <v>0</v>
      </c>
      <c r="AW74" s="19">
        <f t="shared" si="45"/>
        <v>0</v>
      </c>
      <c r="AX74" s="19">
        <f t="shared" si="45"/>
        <v>0</v>
      </c>
      <c r="AY74" s="19">
        <f t="shared" si="45"/>
        <v>0</v>
      </c>
      <c r="AZ74" s="19">
        <f t="shared" si="45"/>
        <v>0</v>
      </c>
      <c r="BA74" s="19">
        <f t="shared" si="45"/>
        <v>0</v>
      </c>
      <c r="BB74" s="19">
        <f t="shared" si="45"/>
        <v>0</v>
      </c>
      <c r="BC74" s="19">
        <f t="shared" si="45"/>
        <v>0</v>
      </c>
      <c r="BD74" s="19">
        <f t="shared" si="45"/>
        <v>0</v>
      </c>
      <c r="BE74" s="19">
        <f t="shared" si="45"/>
        <v>0</v>
      </c>
      <c r="BF74" s="19">
        <f t="shared" si="45"/>
        <v>0</v>
      </c>
      <c r="BG74" s="19">
        <f t="shared" si="45"/>
        <v>0</v>
      </c>
      <c r="BH74" s="19">
        <f t="shared" si="45"/>
        <v>0</v>
      </c>
      <c r="BJ74" s="19">
        <f t="shared" ref="BJ74" si="46">SUM(BJ72:BJ73)</f>
        <v>-1600</v>
      </c>
      <c r="BK74" s="19">
        <f t="shared" ref="BK74" si="47">SUM(BK72:BK73)</f>
        <v>0</v>
      </c>
      <c r="BL74" s="19">
        <f t="shared" ref="BL74" si="48">SUM(BL72:BL73)</f>
        <v>0</v>
      </c>
      <c r="BM74" s="19">
        <f t="shared" ref="BM74" si="49">SUM(BM72:BM73)</f>
        <v>0</v>
      </c>
      <c r="BN74" s="19">
        <f t="shared" ref="BN74" si="50">SUM(BN72:BN73)</f>
        <v>0</v>
      </c>
    </row>
    <row r="76" spans="2:66" ht="15" customHeight="1" x14ac:dyDescent="0.45">
      <c r="B76" s="20" t="s">
        <v>49</v>
      </c>
      <c r="C76" s="20"/>
      <c r="D76" s="21">
        <f>D70+D74</f>
        <v>-5972</v>
      </c>
      <c r="E76" s="21">
        <f t="shared" ref="E76:BH76" si="51">E70+E74</f>
        <v>-6427</v>
      </c>
      <c r="F76" s="21">
        <f t="shared" si="51"/>
        <v>-5997</v>
      </c>
      <c r="G76" s="21">
        <f t="shared" si="51"/>
        <v>-6407</v>
      </c>
      <c r="H76" s="21">
        <f t="shared" si="51"/>
        <v>-4867</v>
      </c>
      <c r="I76" s="21">
        <f t="shared" si="51"/>
        <v>-4527</v>
      </c>
      <c r="J76" s="21">
        <f t="shared" si="51"/>
        <v>-5477</v>
      </c>
      <c r="K76" s="21">
        <f t="shared" si="51"/>
        <v>-3307</v>
      </c>
      <c r="L76" s="21">
        <f t="shared" si="51"/>
        <v>-3057</v>
      </c>
      <c r="M76" s="21">
        <f t="shared" si="51"/>
        <v>-4747</v>
      </c>
      <c r="N76" s="21">
        <f t="shared" si="51"/>
        <v>-2065.25</v>
      </c>
      <c r="O76" s="21">
        <f t="shared" si="51"/>
        <v>-1905.25</v>
      </c>
      <c r="P76" s="21">
        <f t="shared" si="51"/>
        <v>-3935.25</v>
      </c>
      <c r="Q76" s="21">
        <f t="shared" si="51"/>
        <v>-505.25</v>
      </c>
      <c r="R76" s="21">
        <f t="shared" si="51"/>
        <v>-435.25</v>
      </c>
      <c r="S76" s="21">
        <f t="shared" si="51"/>
        <v>-3005.25</v>
      </c>
      <c r="T76" s="21">
        <f t="shared" si="51"/>
        <v>1054.75</v>
      </c>
      <c r="U76" s="21">
        <f t="shared" si="51"/>
        <v>1034.75</v>
      </c>
      <c r="V76" s="21">
        <f t="shared" si="51"/>
        <v>-2075.25</v>
      </c>
      <c r="W76" s="21">
        <f t="shared" si="51"/>
        <v>2614.75</v>
      </c>
      <c r="X76" s="21">
        <f t="shared" si="51"/>
        <v>2504.75</v>
      </c>
      <c r="Y76" s="21">
        <f t="shared" si="51"/>
        <v>-1355.2499999999995</v>
      </c>
      <c r="Z76" s="21">
        <f t="shared" si="51"/>
        <v>3840.5874999999992</v>
      </c>
      <c r="AA76" s="21">
        <f t="shared" si="51"/>
        <v>3640.5874999999992</v>
      </c>
      <c r="AB76" s="21">
        <f t="shared" si="51"/>
        <v>-549.41249999999991</v>
      </c>
      <c r="AC76" s="21">
        <f t="shared" si="51"/>
        <v>5400.5874999999996</v>
      </c>
      <c r="AD76" s="21">
        <f t="shared" si="51"/>
        <v>5110.5874999999996</v>
      </c>
      <c r="AE76" s="21">
        <f t="shared" si="51"/>
        <v>380.58749999999964</v>
      </c>
      <c r="AF76" s="21">
        <f t="shared" si="51"/>
        <v>6960.5874999999996</v>
      </c>
      <c r="AG76" s="21">
        <f t="shared" si="51"/>
        <v>6580.5874999999996</v>
      </c>
      <c r="AH76" s="21">
        <f t="shared" si="51"/>
        <v>1310.5874999999992</v>
      </c>
      <c r="AI76" s="21">
        <f t="shared" si="51"/>
        <v>8520.5874999999996</v>
      </c>
      <c r="AJ76" s="21">
        <f t="shared" si="51"/>
        <v>8050.5874999999996</v>
      </c>
      <c r="AK76" s="21">
        <f t="shared" si="51"/>
        <v>2020.0874999999974</v>
      </c>
      <c r="AL76" s="21">
        <f t="shared" si="51"/>
        <v>9729.7168749999983</v>
      </c>
      <c r="AM76" s="21">
        <f t="shared" si="51"/>
        <v>9169.7168750000001</v>
      </c>
      <c r="AN76" s="21">
        <f t="shared" si="51"/>
        <v>2819.7168749999978</v>
      </c>
      <c r="AO76" s="21">
        <f t="shared" si="51"/>
        <v>11289.716875</v>
      </c>
      <c r="AP76" s="21">
        <f t="shared" si="51"/>
        <v>10639.716875</v>
      </c>
      <c r="AQ76" s="21">
        <f t="shared" si="51"/>
        <v>3749.7168749999978</v>
      </c>
      <c r="AR76" s="21">
        <f t="shared" si="51"/>
        <v>12849.716874999998</v>
      </c>
      <c r="AS76" s="21">
        <f t="shared" si="51"/>
        <v>12109.716874999998</v>
      </c>
      <c r="AT76" s="21">
        <f t="shared" si="51"/>
        <v>4679.7168749999983</v>
      </c>
      <c r="AU76" s="21">
        <f t="shared" si="51"/>
        <v>14409.716874999998</v>
      </c>
      <c r="AV76" s="21">
        <f t="shared" si="51"/>
        <v>13579.716874999998</v>
      </c>
      <c r="AW76" s="21">
        <f t="shared" si="51"/>
        <v>5378.1918749999986</v>
      </c>
      <c r="AX76" s="21">
        <f t="shared" si="51"/>
        <v>15601.302718750001</v>
      </c>
      <c r="AY76" s="21">
        <f t="shared" si="51"/>
        <v>14681.302718750001</v>
      </c>
      <c r="AZ76" s="21">
        <f t="shared" si="51"/>
        <v>6171.3027187499974</v>
      </c>
      <c r="BA76" s="21">
        <f t="shared" si="51"/>
        <v>17161.302718750001</v>
      </c>
      <c r="BB76" s="21">
        <f t="shared" si="51"/>
        <v>16151.302718750001</v>
      </c>
      <c r="BC76" s="21">
        <f t="shared" si="51"/>
        <v>7101.3027187499974</v>
      </c>
      <c r="BD76" s="21">
        <f t="shared" si="51"/>
        <v>18721.302718750001</v>
      </c>
      <c r="BE76" s="21">
        <f t="shared" si="51"/>
        <v>17621.302718750001</v>
      </c>
      <c r="BF76" s="21">
        <f t="shared" si="51"/>
        <v>8031.3027187499956</v>
      </c>
      <c r="BG76" s="21">
        <f t="shared" si="51"/>
        <v>20281.302718750001</v>
      </c>
      <c r="BH76" s="21">
        <f t="shared" si="51"/>
        <v>19091.302718750001</v>
      </c>
      <c r="BJ76" s="21">
        <f t="shared" ref="BJ76:BN76" si="52">BJ70+BJ74</f>
        <v>-46038</v>
      </c>
      <c r="BK76" s="21">
        <f t="shared" si="52"/>
        <v>-11464.75</v>
      </c>
      <c r="BL76" s="21">
        <f t="shared" si="52"/>
        <v>47891.212499999994</v>
      </c>
      <c r="BM76" s="21">
        <f t="shared" si="52"/>
        <v>107046.973125</v>
      </c>
      <c r="BN76" s="21">
        <f t="shared" si="52"/>
        <v>165992.52178125002</v>
      </c>
    </row>
    <row r="77" spans="2:66" ht="15" customHeight="1" x14ac:dyDescent="0.45">
      <c r="B77" s="20" t="s">
        <v>50</v>
      </c>
      <c r="C77" s="20"/>
      <c r="D77" s="21">
        <f>C77+D76</f>
        <v>-5972</v>
      </c>
      <c r="E77" s="21">
        <f t="shared" ref="E77:BH77" si="53">D77+E76</f>
        <v>-12399</v>
      </c>
      <c r="F77" s="21">
        <f t="shared" si="53"/>
        <v>-18396</v>
      </c>
      <c r="G77" s="21">
        <f t="shared" si="53"/>
        <v>-24803</v>
      </c>
      <c r="H77" s="21">
        <f t="shared" si="53"/>
        <v>-29670</v>
      </c>
      <c r="I77" s="21">
        <f t="shared" si="53"/>
        <v>-34197</v>
      </c>
      <c r="J77" s="21">
        <f t="shared" si="53"/>
        <v>-39674</v>
      </c>
      <c r="K77" s="21">
        <f t="shared" si="53"/>
        <v>-42981</v>
      </c>
      <c r="L77" s="21">
        <f t="shared" si="53"/>
        <v>-46038</v>
      </c>
      <c r="M77" s="21">
        <f t="shared" si="53"/>
        <v>-50785</v>
      </c>
      <c r="N77" s="21">
        <f t="shared" si="53"/>
        <v>-52850.25</v>
      </c>
      <c r="O77" s="21">
        <f t="shared" si="53"/>
        <v>-54755.5</v>
      </c>
      <c r="P77" s="21">
        <f t="shared" si="53"/>
        <v>-58690.75</v>
      </c>
      <c r="Q77" s="21">
        <f t="shared" si="53"/>
        <v>-59196</v>
      </c>
      <c r="R77" s="21">
        <f t="shared" si="53"/>
        <v>-59631.25</v>
      </c>
      <c r="S77" s="21">
        <f t="shared" si="53"/>
        <v>-62636.5</v>
      </c>
      <c r="T77" s="21">
        <f t="shared" si="53"/>
        <v>-61581.75</v>
      </c>
      <c r="U77" s="21">
        <f t="shared" si="53"/>
        <v>-60547</v>
      </c>
      <c r="V77" s="21">
        <f t="shared" si="53"/>
        <v>-62622.25</v>
      </c>
      <c r="W77" s="21">
        <f t="shared" si="53"/>
        <v>-60007.5</v>
      </c>
      <c r="X77" s="21">
        <f t="shared" si="53"/>
        <v>-57502.75</v>
      </c>
      <c r="Y77" s="21">
        <f t="shared" si="53"/>
        <v>-58858</v>
      </c>
      <c r="Z77" s="21">
        <f t="shared" si="53"/>
        <v>-55017.412499999999</v>
      </c>
      <c r="AA77" s="21">
        <f t="shared" si="53"/>
        <v>-51376.824999999997</v>
      </c>
      <c r="AB77" s="21">
        <f t="shared" si="53"/>
        <v>-51926.237499999996</v>
      </c>
      <c r="AC77" s="21">
        <f t="shared" si="53"/>
        <v>-46525.649999999994</v>
      </c>
      <c r="AD77" s="21">
        <f t="shared" si="53"/>
        <v>-41415.062499999993</v>
      </c>
      <c r="AE77" s="21">
        <f t="shared" si="53"/>
        <v>-41034.474999999991</v>
      </c>
      <c r="AF77" s="21">
        <f t="shared" si="53"/>
        <v>-34073.88749999999</v>
      </c>
      <c r="AG77" s="21">
        <f t="shared" si="53"/>
        <v>-27493.299999999988</v>
      </c>
      <c r="AH77" s="21">
        <f t="shared" si="53"/>
        <v>-26182.712499999991</v>
      </c>
      <c r="AI77" s="21">
        <f t="shared" si="53"/>
        <v>-17662.124999999993</v>
      </c>
      <c r="AJ77" s="21">
        <f t="shared" si="53"/>
        <v>-9611.5374999999931</v>
      </c>
      <c r="AK77" s="21">
        <f t="shared" si="53"/>
        <v>-7591.4499999999953</v>
      </c>
      <c r="AL77" s="21">
        <f t="shared" si="53"/>
        <v>2138.266875000003</v>
      </c>
      <c r="AM77" s="21">
        <f t="shared" si="53"/>
        <v>11307.983750000003</v>
      </c>
      <c r="AN77" s="21">
        <f t="shared" si="53"/>
        <v>14127.700625000001</v>
      </c>
      <c r="AO77" s="21">
        <f t="shared" si="53"/>
        <v>25417.417500000003</v>
      </c>
      <c r="AP77" s="21">
        <f t="shared" si="53"/>
        <v>36057.134375000001</v>
      </c>
      <c r="AQ77" s="21">
        <f t="shared" si="53"/>
        <v>39806.85125</v>
      </c>
      <c r="AR77" s="21">
        <f t="shared" si="53"/>
        <v>52656.568124999998</v>
      </c>
      <c r="AS77" s="21">
        <f t="shared" si="53"/>
        <v>64766.284999999996</v>
      </c>
      <c r="AT77" s="21">
        <f t="shared" si="53"/>
        <v>69446.001874999987</v>
      </c>
      <c r="AU77" s="21">
        <f t="shared" si="53"/>
        <v>83855.718749999985</v>
      </c>
      <c r="AV77" s="21">
        <f t="shared" si="53"/>
        <v>97435.435624999984</v>
      </c>
      <c r="AW77" s="21">
        <f t="shared" si="53"/>
        <v>102813.62749999999</v>
      </c>
      <c r="AX77" s="21">
        <f t="shared" si="53"/>
        <v>118414.93021874999</v>
      </c>
      <c r="AY77" s="21">
        <f t="shared" si="53"/>
        <v>133096.2329375</v>
      </c>
      <c r="AZ77" s="21">
        <f t="shared" si="53"/>
        <v>139267.53565624999</v>
      </c>
      <c r="BA77" s="21">
        <f t="shared" si="53"/>
        <v>156428.83837499999</v>
      </c>
      <c r="BB77" s="21">
        <f t="shared" si="53"/>
        <v>172580.14109374999</v>
      </c>
      <c r="BC77" s="21">
        <f t="shared" si="53"/>
        <v>179681.44381249999</v>
      </c>
      <c r="BD77" s="21">
        <f t="shared" si="53"/>
        <v>198402.74653124998</v>
      </c>
      <c r="BE77" s="21">
        <f t="shared" si="53"/>
        <v>216024.04924999998</v>
      </c>
      <c r="BF77" s="21">
        <f t="shared" si="53"/>
        <v>224055.35196874998</v>
      </c>
      <c r="BG77" s="21">
        <f t="shared" si="53"/>
        <v>244336.65468749998</v>
      </c>
      <c r="BH77" s="21">
        <f t="shared" si="53"/>
        <v>263427.95740625</v>
      </c>
      <c r="BJ77" s="21">
        <f t="shared" ref="BJ77" si="54">BI77+BJ76</f>
        <v>-46038</v>
      </c>
      <c r="BK77" s="21">
        <f t="shared" ref="BK77" si="55">BJ77+BK76</f>
        <v>-57502.75</v>
      </c>
      <c r="BL77" s="21">
        <f t="shared" ref="BL77" si="56">BK77+BL76</f>
        <v>-9611.5375000000058</v>
      </c>
      <c r="BM77" s="21">
        <f t="shared" ref="BM77" si="57">BL77+BM76</f>
        <v>97435.435624999998</v>
      </c>
      <c r="BN77" s="21">
        <f t="shared" ref="BN77" si="58">BM77+BN76</f>
        <v>263427.95740625</v>
      </c>
    </row>
    <row r="79" spans="2:66" ht="15" customHeight="1" x14ac:dyDescent="0.45">
      <c r="B79" s="20" t="s">
        <v>51</v>
      </c>
      <c r="C79" s="21">
        <f>MIN(D77:BH77)</f>
        <v>-62636.5</v>
      </c>
    </row>
    <row r="80" spans="2:66" ht="15" customHeight="1" x14ac:dyDescent="0.45">
      <c r="B80" s="20" t="s">
        <v>71</v>
      </c>
      <c r="C80" s="21">
        <f>MROUND(-C79*1.2,5000)</f>
        <v>75000</v>
      </c>
      <c r="D80" s="3" t="str">
        <f ca="1">_xlfn.FORMULATEXT(C80)</f>
        <v>=ARRONDI.AU.MULTIPLE(-C79*1,2;5000)</v>
      </c>
    </row>
    <row r="82" spans="2:66" ht="15" customHeight="1" x14ac:dyDescent="0.45">
      <c r="B82" s="2" t="s">
        <v>52</v>
      </c>
      <c r="D82" s="23">
        <f>$C$80</f>
        <v>75000</v>
      </c>
      <c r="E82" s="15">
        <v>0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5">
        <v>0</v>
      </c>
      <c r="P82" s="15">
        <v>0</v>
      </c>
      <c r="Q82" s="15">
        <v>0</v>
      </c>
      <c r="R82" s="15">
        <v>0</v>
      </c>
      <c r="S82" s="15">
        <v>0</v>
      </c>
      <c r="T82" s="15">
        <v>0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15">
        <v>0</v>
      </c>
      <c r="AC82" s="15">
        <v>0</v>
      </c>
      <c r="AD82" s="15">
        <v>0</v>
      </c>
      <c r="AE82" s="15">
        <v>0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5">
        <v>0</v>
      </c>
      <c r="AL82" s="15">
        <v>0</v>
      </c>
      <c r="AM82" s="15">
        <v>0</v>
      </c>
      <c r="AN82" s="15">
        <v>0</v>
      </c>
      <c r="AO82" s="15">
        <v>0</v>
      </c>
      <c r="AP82" s="15">
        <v>0</v>
      </c>
      <c r="AQ82" s="15">
        <v>0</v>
      </c>
      <c r="AR82" s="15">
        <v>0</v>
      </c>
      <c r="AS82" s="15">
        <v>0</v>
      </c>
      <c r="AT82" s="15">
        <v>0</v>
      </c>
      <c r="AU82" s="15">
        <v>0</v>
      </c>
      <c r="AV82" s="15">
        <v>0</v>
      </c>
      <c r="AW82" s="15">
        <v>0</v>
      </c>
      <c r="AX82" s="15">
        <v>0</v>
      </c>
      <c r="AY82" s="15">
        <v>0</v>
      </c>
      <c r="AZ82" s="15">
        <v>0</v>
      </c>
      <c r="BA82" s="15">
        <v>0</v>
      </c>
      <c r="BB82" s="15">
        <v>0</v>
      </c>
      <c r="BC82" s="15">
        <v>0</v>
      </c>
      <c r="BD82" s="15">
        <v>0</v>
      </c>
      <c r="BE82" s="15">
        <v>0</v>
      </c>
      <c r="BF82" s="15">
        <v>0</v>
      </c>
      <c r="BG82" s="15">
        <v>0</v>
      </c>
      <c r="BH82" s="15">
        <v>0</v>
      </c>
      <c r="BJ82" s="15">
        <f>SUMIFS($D82:$BH82,$D$33:$BH$33,BJ$31)</f>
        <v>75000</v>
      </c>
      <c r="BK82" s="15">
        <f t="shared" ref="BK82:BN83" si="59">SUMIFS($D82:$BH82,$D$33:$BH$33,BK$31)</f>
        <v>0</v>
      </c>
      <c r="BL82" s="15">
        <f t="shared" si="59"/>
        <v>0</v>
      </c>
      <c r="BM82" s="15">
        <f t="shared" si="59"/>
        <v>0</v>
      </c>
      <c r="BN82" s="15">
        <f t="shared" si="59"/>
        <v>0</v>
      </c>
    </row>
    <row r="83" spans="2:66" ht="15" customHeight="1" x14ac:dyDescent="0.45">
      <c r="B83" s="2" t="s">
        <v>53</v>
      </c>
      <c r="D83" s="23">
        <v>0</v>
      </c>
      <c r="E83" s="15">
        <f>IF(D105&gt;0,IF(E34=1,-D105*$C$29,0),0)</f>
        <v>0</v>
      </c>
      <c r="F83" s="15">
        <f t="shared" ref="F83:BH83" si="60">IF(E105&gt;0,IF(F34=1,-E105*$C$29,0),0)</f>
        <v>0</v>
      </c>
      <c r="G83" s="15">
        <f t="shared" si="60"/>
        <v>0</v>
      </c>
      <c r="H83" s="15">
        <f t="shared" si="60"/>
        <v>0</v>
      </c>
      <c r="I83" s="15">
        <f t="shared" si="60"/>
        <v>0</v>
      </c>
      <c r="J83" s="15">
        <f t="shared" si="60"/>
        <v>0</v>
      </c>
      <c r="K83" s="15">
        <f t="shared" si="60"/>
        <v>0</v>
      </c>
      <c r="L83" s="15">
        <f t="shared" si="60"/>
        <v>0</v>
      </c>
      <c r="M83" s="15">
        <f t="shared" si="60"/>
        <v>0</v>
      </c>
      <c r="N83" s="15">
        <f t="shared" si="60"/>
        <v>0</v>
      </c>
      <c r="O83" s="15">
        <f t="shared" si="60"/>
        <v>0</v>
      </c>
      <c r="P83" s="15">
        <f t="shared" si="60"/>
        <v>0</v>
      </c>
      <c r="Q83" s="15">
        <f t="shared" si="60"/>
        <v>0</v>
      </c>
      <c r="R83" s="15">
        <f t="shared" si="60"/>
        <v>0</v>
      </c>
      <c r="S83" s="15">
        <f t="shared" si="60"/>
        <v>0</v>
      </c>
      <c r="T83" s="15">
        <f t="shared" si="60"/>
        <v>0</v>
      </c>
      <c r="U83" s="15">
        <f t="shared" si="60"/>
        <v>0</v>
      </c>
      <c r="V83" s="15">
        <f t="shared" si="60"/>
        <v>0</v>
      </c>
      <c r="W83" s="15">
        <f t="shared" si="60"/>
        <v>0</v>
      </c>
      <c r="X83" s="15">
        <f t="shared" si="60"/>
        <v>0</v>
      </c>
      <c r="Y83" s="15">
        <f t="shared" si="60"/>
        <v>0</v>
      </c>
      <c r="Z83" s="15">
        <f t="shared" si="60"/>
        <v>0</v>
      </c>
      <c r="AA83" s="15">
        <f t="shared" si="60"/>
        <v>0</v>
      </c>
      <c r="AB83" s="15">
        <f t="shared" si="60"/>
        <v>0</v>
      </c>
      <c r="AC83" s="15">
        <f t="shared" si="60"/>
        <v>0</v>
      </c>
      <c r="AD83" s="15">
        <f t="shared" si="60"/>
        <v>0</v>
      </c>
      <c r="AE83" s="15">
        <f t="shared" si="60"/>
        <v>0</v>
      </c>
      <c r="AF83" s="15">
        <f t="shared" si="60"/>
        <v>0</v>
      </c>
      <c r="AG83" s="15">
        <f t="shared" si="60"/>
        <v>0</v>
      </c>
      <c r="AH83" s="15">
        <f t="shared" si="60"/>
        <v>0</v>
      </c>
      <c r="AI83" s="15">
        <f t="shared" si="60"/>
        <v>0</v>
      </c>
      <c r="AJ83" s="15">
        <f t="shared" si="60"/>
        <v>0</v>
      </c>
      <c r="AK83" s="15">
        <f t="shared" si="60"/>
        <v>-20117.640000000003</v>
      </c>
      <c r="AL83" s="15">
        <f t="shared" si="60"/>
        <v>0</v>
      </c>
      <c r="AM83" s="15">
        <f t="shared" si="60"/>
        <v>0</v>
      </c>
      <c r="AN83" s="15">
        <f t="shared" si="60"/>
        <v>0</v>
      </c>
      <c r="AO83" s="15">
        <f t="shared" si="60"/>
        <v>0</v>
      </c>
      <c r="AP83" s="15">
        <f t="shared" si="60"/>
        <v>0</v>
      </c>
      <c r="AQ83" s="15">
        <f t="shared" si="60"/>
        <v>0</v>
      </c>
      <c r="AR83" s="15">
        <f t="shared" si="60"/>
        <v>0</v>
      </c>
      <c r="AS83" s="15">
        <f t="shared" si="60"/>
        <v>0</v>
      </c>
      <c r="AT83" s="15">
        <f t="shared" si="60"/>
        <v>0</v>
      </c>
      <c r="AU83" s="15">
        <f t="shared" si="60"/>
        <v>0</v>
      </c>
      <c r="AV83" s="15">
        <f t="shared" si="60"/>
        <v>0</v>
      </c>
      <c r="AW83" s="15">
        <f t="shared" si="60"/>
        <v>-100136.01</v>
      </c>
      <c r="AX83" s="15">
        <f t="shared" si="60"/>
        <v>0</v>
      </c>
      <c r="AY83" s="15">
        <f t="shared" si="60"/>
        <v>0</v>
      </c>
      <c r="AZ83" s="15">
        <f t="shared" si="60"/>
        <v>0</v>
      </c>
      <c r="BA83" s="15">
        <f t="shared" si="60"/>
        <v>0</v>
      </c>
      <c r="BB83" s="15">
        <f t="shared" si="60"/>
        <v>0</v>
      </c>
      <c r="BC83" s="15">
        <f t="shared" si="60"/>
        <v>0</v>
      </c>
      <c r="BD83" s="15">
        <f t="shared" si="60"/>
        <v>0</v>
      </c>
      <c r="BE83" s="15">
        <f t="shared" si="60"/>
        <v>0</v>
      </c>
      <c r="BF83" s="15">
        <f t="shared" si="60"/>
        <v>0</v>
      </c>
      <c r="BG83" s="15">
        <f t="shared" si="60"/>
        <v>0</v>
      </c>
      <c r="BH83" s="15">
        <f t="shared" si="60"/>
        <v>0</v>
      </c>
      <c r="BJ83" s="15">
        <f>SUMIFS($D83:$BH83,$D$33:$BH$33,BJ$31)</f>
        <v>0</v>
      </c>
      <c r="BK83" s="15">
        <f t="shared" si="59"/>
        <v>0</v>
      </c>
      <c r="BL83" s="15">
        <f t="shared" si="59"/>
        <v>0</v>
      </c>
      <c r="BM83" s="15">
        <f t="shared" si="59"/>
        <v>-20117.640000000003</v>
      </c>
      <c r="BN83" s="15">
        <f t="shared" si="59"/>
        <v>-100136.01</v>
      </c>
    </row>
    <row r="85" spans="2:66" ht="15" customHeight="1" x14ac:dyDescent="0.45">
      <c r="B85" s="4" t="s">
        <v>54</v>
      </c>
      <c r="C85" s="4"/>
      <c r="D85" s="19">
        <f>SUM(D82:D84)</f>
        <v>75000</v>
      </c>
      <c r="E85" s="19">
        <f t="shared" ref="E85:BH85" si="61">SUM(E82:E84)</f>
        <v>0</v>
      </c>
      <c r="F85" s="19">
        <f t="shared" si="61"/>
        <v>0</v>
      </c>
      <c r="G85" s="19">
        <f t="shared" si="61"/>
        <v>0</v>
      </c>
      <c r="H85" s="19">
        <f t="shared" si="61"/>
        <v>0</v>
      </c>
      <c r="I85" s="19">
        <f t="shared" si="61"/>
        <v>0</v>
      </c>
      <c r="J85" s="19">
        <f t="shared" si="61"/>
        <v>0</v>
      </c>
      <c r="K85" s="19">
        <f t="shared" si="61"/>
        <v>0</v>
      </c>
      <c r="L85" s="19">
        <f t="shared" si="61"/>
        <v>0</v>
      </c>
      <c r="M85" s="19">
        <f t="shared" si="61"/>
        <v>0</v>
      </c>
      <c r="N85" s="19">
        <f t="shared" si="61"/>
        <v>0</v>
      </c>
      <c r="O85" s="19">
        <f t="shared" si="61"/>
        <v>0</v>
      </c>
      <c r="P85" s="19">
        <f t="shared" si="61"/>
        <v>0</v>
      </c>
      <c r="Q85" s="19">
        <f t="shared" si="61"/>
        <v>0</v>
      </c>
      <c r="R85" s="19">
        <f t="shared" si="61"/>
        <v>0</v>
      </c>
      <c r="S85" s="19">
        <f t="shared" si="61"/>
        <v>0</v>
      </c>
      <c r="T85" s="19">
        <f t="shared" si="61"/>
        <v>0</v>
      </c>
      <c r="U85" s="19">
        <f t="shared" si="61"/>
        <v>0</v>
      </c>
      <c r="V85" s="19">
        <f t="shared" si="61"/>
        <v>0</v>
      </c>
      <c r="W85" s="19">
        <f t="shared" si="61"/>
        <v>0</v>
      </c>
      <c r="X85" s="19">
        <f t="shared" si="61"/>
        <v>0</v>
      </c>
      <c r="Y85" s="19">
        <f t="shared" si="61"/>
        <v>0</v>
      </c>
      <c r="Z85" s="19">
        <f t="shared" si="61"/>
        <v>0</v>
      </c>
      <c r="AA85" s="19">
        <f t="shared" si="61"/>
        <v>0</v>
      </c>
      <c r="AB85" s="19">
        <f t="shared" si="61"/>
        <v>0</v>
      </c>
      <c r="AC85" s="19">
        <f t="shared" si="61"/>
        <v>0</v>
      </c>
      <c r="AD85" s="19">
        <f t="shared" si="61"/>
        <v>0</v>
      </c>
      <c r="AE85" s="19">
        <f t="shared" si="61"/>
        <v>0</v>
      </c>
      <c r="AF85" s="19">
        <f t="shared" si="61"/>
        <v>0</v>
      </c>
      <c r="AG85" s="19">
        <f t="shared" si="61"/>
        <v>0</v>
      </c>
      <c r="AH85" s="19">
        <f t="shared" si="61"/>
        <v>0</v>
      </c>
      <c r="AI85" s="19">
        <f t="shared" si="61"/>
        <v>0</v>
      </c>
      <c r="AJ85" s="19">
        <f t="shared" si="61"/>
        <v>0</v>
      </c>
      <c r="AK85" s="19">
        <f t="shared" si="61"/>
        <v>-20117.640000000003</v>
      </c>
      <c r="AL85" s="19">
        <f t="shared" si="61"/>
        <v>0</v>
      </c>
      <c r="AM85" s="19">
        <f t="shared" si="61"/>
        <v>0</v>
      </c>
      <c r="AN85" s="19">
        <f t="shared" si="61"/>
        <v>0</v>
      </c>
      <c r="AO85" s="19">
        <f t="shared" si="61"/>
        <v>0</v>
      </c>
      <c r="AP85" s="19">
        <f t="shared" si="61"/>
        <v>0</v>
      </c>
      <c r="AQ85" s="19">
        <f t="shared" si="61"/>
        <v>0</v>
      </c>
      <c r="AR85" s="19">
        <f t="shared" si="61"/>
        <v>0</v>
      </c>
      <c r="AS85" s="19">
        <f t="shared" si="61"/>
        <v>0</v>
      </c>
      <c r="AT85" s="19">
        <f t="shared" si="61"/>
        <v>0</v>
      </c>
      <c r="AU85" s="19">
        <f t="shared" si="61"/>
        <v>0</v>
      </c>
      <c r="AV85" s="19">
        <f t="shared" si="61"/>
        <v>0</v>
      </c>
      <c r="AW85" s="19">
        <f t="shared" si="61"/>
        <v>-100136.01</v>
      </c>
      <c r="AX85" s="19">
        <f t="shared" si="61"/>
        <v>0</v>
      </c>
      <c r="AY85" s="19">
        <f t="shared" si="61"/>
        <v>0</v>
      </c>
      <c r="AZ85" s="19">
        <f t="shared" si="61"/>
        <v>0</v>
      </c>
      <c r="BA85" s="19">
        <f t="shared" si="61"/>
        <v>0</v>
      </c>
      <c r="BB85" s="19">
        <f t="shared" si="61"/>
        <v>0</v>
      </c>
      <c r="BC85" s="19">
        <f t="shared" si="61"/>
        <v>0</v>
      </c>
      <c r="BD85" s="19">
        <f t="shared" si="61"/>
        <v>0</v>
      </c>
      <c r="BE85" s="19">
        <f t="shared" si="61"/>
        <v>0</v>
      </c>
      <c r="BF85" s="19">
        <f t="shared" si="61"/>
        <v>0</v>
      </c>
      <c r="BG85" s="19">
        <f t="shared" si="61"/>
        <v>0</v>
      </c>
      <c r="BH85" s="19">
        <f t="shared" si="61"/>
        <v>0</v>
      </c>
      <c r="BJ85" s="19">
        <f t="shared" ref="BJ85:BN85" si="62">SUM(BJ82:BJ84)</f>
        <v>75000</v>
      </c>
      <c r="BK85" s="19">
        <f t="shared" si="62"/>
        <v>0</v>
      </c>
      <c r="BL85" s="19">
        <f t="shared" si="62"/>
        <v>0</v>
      </c>
      <c r="BM85" s="19">
        <f t="shared" si="62"/>
        <v>-20117.640000000003</v>
      </c>
      <c r="BN85" s="19">
        <f t="shared" si="62"/>
        <v>-100136.01</v>
      </c>
    </row>
    <row r="87" spans="2:66" ht="15" customHeight="1" x14ac:dyDescent="0.45">
      <c r="B87" s="20" t="s">
        <v>55</v>
      </c>
      <c r="C87" s="20"/>
      <c r="D87" s="21">
        <f t="shared" ref="D87:AI87" si="63">SUM(D76,D85)</f>
        <v>69028</v>
      </c>
      <c r="E87" s="21">
        <f t="shared" si="63"/>
        <v>-6427</v>
      </c>
      <c r="F87" s="21">
        <f t="shared" si="63"/>
        <v>-5997</v>
      </c>
      <c r="G87" s="21">
        <f t="shared" si="63"/>
        <v>-6407</v>
      </c>
      <c r="H87" s="21">
        <f t="shared" si="63"/>
        <v>-4867</v>
      </c>
      <c r="I87" s="21">
        <f t="shared" si="63"/>
        <v>-4527</v>
      </c>
      <c r="J87" s="21">
        <f t="shared" si="63"/>
        <v>-5477</v>
      </c>
      <c r="K87" s="21">
        <f t="shared" si="63"/>
        <v>-3307</v>
      </c>
      <c r="L87" s="21">
        <f t="shared" si="63"/>
        <v>-3057</v>
      </c>
      <c r="M87" s="21">
        <f t="shared" si="63"/>
        <v>-4747</v>
      </c>
      <c r="N87" s="21">
        <f t="shared" si="63"/>
        <v>-2065.25</v>
      </c>
      <c r="O87" s="21">
        <f t="shared" si="63"/>
        <v>-1905.25</v>
      </c>
      <c r="P87" s="21">
        <f t="shared" si="63"/>
        <v>-3935.25</v>
      </c>
      <c r="Q87" s="21">
        <f t="shared" si="63"/>
        <v>-505.25</v>
      </c>
      <c r="R87" s="21">
        <f t="shared" si="63"/>
        <v>-435.25</v>
      </c>
      <c r="S87" s="21">
        <f t="shared" si="63"/>
        <v>-3005.25</v>
      </c>
      <c r="T87" s="21">
        <f t="shared" si="63"/>
        <v>1054.75</v>
      </c>
      <c r="U87" s="21">
        <f t="shared" si="63"/>
        <v>1034.75</v>
      </c>
      <c r="V87" s="21">
        <f t="shared" si="63"/>
        <v>-2075.25</v>
      </c>
      <c r="W87" s="21">
        <f t="shared" si="63"/>
        <v>2614.75</v>
      </c>
      <c r="X87" s="21">
        <f t="shared" si="63"/>
        <v>2504.75</v>
      </c>
      <c r="Y87" s="21">
        <f t="shared" si="63"/>
        <v>-1355.2499999999995</v>
      </c>
      <c r="Z87" s="21">
        <f t="shared" si="63"/>
        <v>3840.5874999999992</v>
      </c>
      <c r="AA87" s="21">
        <f t="shared" si="63"/>
        <v>3640.5874999999992</v>
      </c>
      <c r="AB87" s="21">
        <f t="shared" si="63"/>
        <v>-549.41249999999991</v>
      </c>
      <c r="AC87" s="21">
        <f t="shared" si="63"/>
        <v>5400.5874999999996</v>
      </c>
      <c r="AD87" s="21">
        <f t="shared" si="63"/>
        <v>5110.5874999999996</v>
      </c>
      <c r="AE87" s="21">
        <f t="shared" si="63"/>
        <v>380.58749999999964</v>
      </c>
      <c r="AF87" s="21">
        <f t="shared" si="63"/>
        <v>6960.5874999999996</v>
      </c>
      <c r="AG87" s="21">
        <f t="shared" si="63"/>
        <v>6580.5874999999996</v>
      </c>
      <c r="AH87" s="21">
        <f t="shared" si="63"/>
        <v>1310.5874999999992</v>
      </c>
      <c r="AI87" s="21">
        <f t="shared" si="63"/>
        <v>8520.5874999999996</v>
      </c>
      <c r="AJ87" s="21">
        <f t="shared" ref="AJ87:BH87" si="64">SUM(AJ76,AJ85)</f>
        <v>8050.5874999999996</v>
      </c>
      <c r="AK87" s="21">
        <f t="shared" si="64"/>
        <v>-18097.552500000005</v>
      </c>
      <c r="AL87" s="21">
        <f t="shared" si="64"/>
        <v>9729.7168749999983</v>
      </c>
      <c r="AM87" s="21">
        <f t="shared" si="64"/>
        <v>9169.7168750000001</v>
      </c>
      <c r="AN87" s="21">
        <f t="shared" si="64"/>
        <v>2819.7168749999978</v>
      </c>
      <c r="AO87" s="21">
        <f t="shared" si="64"/>
        <v>11289.716875</v>
      </c>
      <c r="AP87" s="21">
        <f t="shared" si="64"/>
        <v>10639.716875</v>
      </c>
      <c r="AQ87" s="21">
        <f t="shared" si="64"/>
        <v>3749.7168749999978</v>
      </c>
      <c r="AR87" s="21">
        <f t="shared" si="64"/>
        <v>12849.716874999998</v>
      </c>
      <c r="AS87" s="21">
        <f t="shared" si="64"/>
        <v>12109.716874999998</v>
      </c>
      <c r="AT87" s="21">
        <f t="shared" si="64"/>
        <v>4679.7168749999983</v>
      </c>
      <c r="AU87" s="21">
        <f t="shared" si="64"/>
        <v>14409.716874999998</v>
      </c>
      <c r="AV87" s="21">
        <f t="shared" si="64"/>
        <v>13579.716874999998</v>
      </c>
      <c r="AW87" s="21">
        <f t="shared" si="64"/>
        <v>-94757.818124999991</v>
      </c>
      <c r="AX87" s="21">
        <f t="shared" si="64"/>
        <v>15601.302718750001</v>
      </c>
      <c r="AY87" s="21">
        <f t="shared" si="64"/>
        <v>14681.302718750001</v>
      </c>
      <c r="AZ87" s="21">
        <f t="shared" si="64"/>
        <v>6171.3027187499974</v>
      </c>
      <c r="BA87" s="21">
        <f t="shared" si="64"/>
        <v>17161.302718750001</v>
      </c>
      <c r="BB87" s="21">
        <f t="shared" si="64"/>
        <v>16151.302718750001</v>
      </c>
      <c r="BC87" s="21">
        <f t="shared" si="64"/>
        <v>7101.3027187499974</v>
      </c>
      <c r="BD87" s="21">
        <f t="shared" si="64"/>
        <v>18721.302718750001</v>
      </c>
      <c r="BE87" s="21">
        <f t="shared" si="64"/>
        <v>17621.302718750001</v>
      </c>
      <c r="BF87" s="21">
        <f t="shared" si="64"/>
        <v>8031.3027187499956</v>
      </c>
      <c r="BG87" s="21">
        <f t="shared" si="64"/>
        <v>20281.302718750001</v>
      </c>
      <c r="BH87" s="21">
        <f t="shared" si="64"/>
        <v>19091.302718750001</v>
      </c>
      <c r="BJ87" s="21">
        <f t="shared" ref="BJ87:BN87" si="65">SUM(BJ76,BJ85)</f>
        <v>28962</v>
      </c>
      <c r="BK87" s="21">
        <f t="shared" si="65"/>
        <v>-11464.75</v>
      </c>
      <c r="BL87" s="21">
        <f t="shared" si="65"/>
        <v>47891.212499999994</v>
      </c>
      <c r="BM87" s="21">
        <f t="shared" si="65"/>
        <v>86929.333125000005</v>
      </c>
      <c r="BN87" s="21">
        <f t="shared" si="65"/>
        <v>65856.511781250025</v>
      </c>
    </row>
    <row r="89" spans="2:66" ht="15" customHeight="1" x14ac:dyDescent="0.45">
      <c r="B89" s="13" t="s">
        <v>32</v>
      </c>
      <c r="C89" s="13"/>
      <c r="D89" s="14">
        <f>D$31</f>
        <v>45017</v>
      </c>
      <c r="E89" s="14">
        <f t="shared" si="28"/>
        <v>45047</v>
      </c>
      <c r="F89" s="14">
        <f t="shared" si="28"/>
        <v>45078</v>
      </c>
      <c r="G89" s="14">
        <f t="shared" si="28"/>
        <v>45108</v>
      </c>
      <c r="H89" s="14">
        <f t="shared" si="28"/>
        <v>45139</v>
      </c>
      <c r="I89" s="14">
        <f t="shared" si="28"/>
        <v>45170</v>
      </c>
      <c r="J89" s="14">
        <f t="shared" si="28"/>
        <v>45200</v>
      </c>
      <c r="K89" s="14">
        <f t="shared" si="28"/>
        <v>45231</v>
      </c>
      <c r="L89" s="14">
        <f t="shared" si="28"/>
        <v>45261</v>
      </c>
      <c r="M89" s="14">
        <f t="shared" si="28"/>
        <v>45292</v>
      </c>
      <c r="N89" s="14">
        <f t="shared" si="28"/>
        <v>45323</v>
      </c>
      <c r="O89" s="14">
        <f t="shared" si="28"/>
        <v>45352</v>
      </c>
      <c r="P89" s="14">
        <f t="shared" si="28"/>
        <v>45383</v>
      </c>
      <c r="Q89" s="14">
        <f t="shared" si="28"/>
        <v>45413</v>
      </c>
      <c r="R89" s="14">
        <f t="shared" si="28"/>
        <v>45444</v>
      </c>
      <c r="S89" s="14">
        <f t="shared" si="28"/>
        <v>45474</v>
      </c>
      <c r="T89" s="14">
        <f t="shared" si="28"/>
        <v>45505</v>
      </c>
      <c r="U89" s="14">
        <f t="shared" si="28"/>
        <v>45536</v>
      </c>
      <c r="V89" s="14">
        <f t="shared" si="28"/>
        <v>45566</v>
      </c>
      <c r="W89" s="14">
        <f t="shared" si="28"/>
        <v>45597</v>
      </c>
      <c r="X89" s="14">
        <f t="shared" si="28"/>
        <v>45627</v>
      </c>
      <c r="Y89" s="14">
        <f t="shared" si="28"/>
        <v>45658</v>
      </c>
      <c r="Z89" s="14">
        <f t="shared" si="28"/>
        <v>45689</v>
      </c>
      <c r="AA89" s="14">
        <f t="shared" si="28"/>
        <v>45717</v>
      </c>
      <c r="AB89" s="14">
        <f t="shared" si="28"/>
        <v>45748</v>
      </c>
      <c r="AC89" s="14">
        <f t="shared" si="28"/>
        <v>45778</v>
      </c>
      <c r="AD89" s="14">
        <f t="shared" si="28"/>
        <v>45809</v>
      </c>
      <c r="AE89" s="14">
        <f t="shared" si="28"/>
        <v>45839</v>
      </c>
      <c r="AF89" s="14">
        <f t="shared" si="28"/>
        <v>45870</v>
      </c>
      <c r="AG89" s="14">
        <f t="shared" si="28"/>
        <v>45901</v>
      </c>
      <c r="AH89" s="14">
        <f t="shared" si="28"/>
        <v>45931</v>
      </c>
      <c r="AI89" s="14">
        <f t="shared" si="28"/>
        <v>45962</v>
      </c>
      <c r="AJ89" s="14">
        <f t="shared" si="28"/>
        <v>45992</v>
      </c>
      <c r="AK89" s="14">
        <f t="shared" si="28"/>
        <v>46023</v>
      </c>
      <c r="AL89" s="14">
        <f t="shared" si="28"/>
        <v>46054</v>
      </c>
      <c r="AM89" s="14">
        <f t="shared" si="28"/>
        <v>46082</v>
      </c>
      <c r="AN89" s="14">
        <f t="shared" si="28"/>
        <v>46113</v>
      </c>
      <c r="AO89" s="14">
        <f t="shared" si="28"/>
        <v>46143</v>
      </c>
      <c r="AP89" s="14">
        <f t="shared" si="28"/>
        <v>46174</v>
      </c>
      <c r="AQ89" s="14">
        <f t="shared" si="28"/>
        <v>46204</v>
      </c>
      <c r="AR89" s="14">
        <f t="shared" si="28"/>
        <v>46235</v>
      </c>
      <c r="AS89" s="14">
        <f t="shared" si="28"/>
        <v>46266</v>
      </c>
      <c r="AT89" s="14">
        <f t="shared" si="28"/>
        <v>46296</v>
      </c>
      <c r="AU89" s="14">
        <f t="shared" si="28"/>
        <v>46327</v>
      </c>
      <c r="AV89" s="14">
        <f t="shared" si="28"/>
        <v>46357</v>
      </c>
      <c r="AW89" s="14">
        <f t="shared" si="28"/>
        <v>46388</v>
      </c>
      <c r="AX89" s="14">
        <f t="shared" si="28"/>
        <v>46419</v>
      </c>
      <c r="AY89" s="14">
        <f t="shared" si="28"/>
        <v>46447</v>
      </c>
      <c r="AZ89" s="14">
        <f t="shared" si="28"/>
        <v>46478</v>
      </c>
      <c r="BA89" s="14">
        <f t="shared" si="28"/>
        <v>46508</v>
      </c>
      <c r="BB89" s="14">
        <f t="shared" si="28"/>
        <v>46539</v>
      </c>
      <c r="BC89" s="14">
        <f t="shared" si="28"/>
        <v>46569</v>
      </c>
      <c r="BD89" s="14">
        <f t="shared" si="28"/>
        <v>46600</v>
      </c>
      <c r="BE89" s="14">
        <f t="shared" si="28"/>
        <v>46631</v>
      </c>
      <c r="BF89" s="14">
        <f t="shared" si="28"/>
        <v>46661</v>
      </c>
      <c r="BG89" s="14">
        <f t="shared" si="28"/>
        <v>46692</v>
      </c>
      <c r="BH89" s="14">
        <f t="shared" si="28"/>
        <v>46722</v>
      </c>
      <c r="BJ89" s="13">
        <f t="shared" si="29"/>
        <v>2023</v>
      </c>
      <c r="BK89" s="13">
        <f t="shared" si="29"/>
        <v>2024</v>
      </c>
      <c r="BL89" s="13">
        <f t="shared" si="29"/>
        <v>2025</v>
      </c>
      <c r="BM89" s="13">
        <f t="shared" si="29"/>
        <v>2026</v>
      </c>
      <c r="BN89" s="13">
        <f t="shared" si="29"/>
        <v>2027</v>
      </c>
    </row>
    <row r="91" spans="2:66" ht="15" customHeight="1" x14ac:dyDescent="0.45">
      <c r="B91" s="2" t="s">
        <v>67</v>
      </c>
      <c r="D91" s="15">
        <f>C91-D72</f>
        <v>1600</v>
      </c>
      <c r="E91" s="15">
        <f t="shared" ref="E91:BH91" si="66">D91-E72</f>
        <v>1600</v>
      </c>
      <c r="F91" s="15">
        <f t="shared" si="66"/>
        <v>1600</v>
      </c>
      <c r="G91" s="15">
        <f t="shared" si="66"/>
        <v>1600</v>
      </c>
      <c r="H91" s="15">
        <f t="shared" si="66"/>
        <v>1600</v>
      </c>
      <c r="I91" s="15">
        <f t="shared" si="66"/>
        <v>1600</v>
      </c>
      <c r="J91" s="15">
        <f t="shared" si="66"/>
        <v>1600</v>
      </c>
      <c r="K91" s="15">
        <f t="shared" si="66"/>
        <v>1600</v>
      </c>
      <c r="L91" s="15">
        <f t="shared" si="66"/>
        <v>1600</v>
      </c>
      <c r="M91" s="15">
        <f t="shared" si="66"/>
        <v>1600</v>
      </c>
      <c r="N91" s="15">
        <f t="shared" si="66"/>
        <v>1600</v>
      </c>
      <c r="O91" s="15">
        <f t="shared" si="66"/>
        <v>1600</v>
      </c>
      <c r="P91" s="15">
        <f t="shared" si="66"/>
        <v>1600</v>
      </c>
      <c r="Q91" s="15">
        <f t="shared" si="66"/>
        <v>1600</v>
      </c>
      <c r="R91" s="15">
        <f t="shared" si="66"/>
        <v>1600</v>
      </c>
      <c r="S91" s="15">
        <f t="shared" si="66"/>
        <v>1600</v>
      </c>
      <c r="T91" s="15">
        <f t="shared" si="66"/>
        <v>1600</v>
      </c>
      <c r="U91" s="15">
        <f t="shared" si="66"/>
        <v>1600</v>
      </c>
      <c r="V91" s="15">
        <f t="shared" si="66"/>
        <v>1600</v>
      </c>
      <c r="W91" s="15">
        <f t="shared" si="66"/>
        <v>1600</v>
      </c>
      <c r="X91" s="15">
        <f t="shared" si="66"/>
        <v>1600</v>
      </c>
      <c r="Y91" s="15">
        <f t="shared" si="66"/>
        <v>1600</v>
      </c>
      <c r="Z91" s="15">
        <f t="shared" si="66"/>
        <v>1600</v>
      </c>
      <c r="AA91" s="15">
        <f t="shared" si="66"/>
        <v>1600</v>
      </c>
      <c r="AB91" s="15">
        <f t="shared" si="66"/>
        <v>1600</v>
      </c>
      <c r="AC91" s="15">
        <f t="shared" si="66"/>
        <v>1600</v>
      </c>
      <c r="AD91" s="15">
        <f t="shared" si="66"/>
        <v>1600</v>
      </c>
      <c r="AE91" s="15">
        <f t="shared" si="66"/>
        <v>1600</v>
      </c>
      <c r="AF91" s="15">
        <f t="shared" si="66"/>
        <v>1600</v>
      </c>
      <c r="AG91" s="15">
        <f t="shared" si="66"/>
        <v>1600</v>
      </c>
      <c r="AH91" s="15">
        <f t="shared" si="66"/>
        <v>1600</v>
      </c>
      <c r="AI91" s="15">
        <f t="shared" si="66"/>
        <v>1600</v>
      </c>
      <c r="AJ91" s="15">
        <f t="shared" si="66"/>
        <v>1600</v>
      </c>
      <c r="AK91" s="15">
        <f t="shared" si="66"/>
        <v>1600</v>
      </c>
      <c r="AL91" s="15">
        <f t="shared" si="66"/>
        <v>1600</v>
      </c>
      <c r="AM91" s="15">
        <f t="shared" si="66"/>
        <v>1600</v>
      </c>
      <c r="AN91" s="15">
        <f t="shared" si="66"/>
        <v>1600</v>
      </c>
      <c r="AO91" s="15">
        <f t="shared" si="66"/>
        <v>1600</v>
      </c>
      <c r="AP91" s="15">
        <f t="shared" si="66"/>
        <v>1600</v>
      </c>
      <c r="AQ91" s="15">
        <f t="shared" si="66"/>
        <v>1600</v>
      </c>
      <c r="AR91" s="15">
        <f t="shared" si="66"/>
        <v>1600</v>
      </c>
      <c r="AS91" s="15">
        <f t="shared" si="66"/>
        <v>1600</v>
      </c>
      <c r="AT91" s="15">
        <f t="shared" si="66"/>
        <v>1600</v>
      </c>
      <c r="AU91" s="15">
        <f t="shared" si="66"/>
        <v>1600</v>
      </c>
      <c r="AV91" s="15">
        <f t="shared" si="66"/>
        <v>1600</v>
      </c>
      <c r="AW91" s="15">
        <f t="shared" si="66"/>
        <v>1600</v>
      </c>
      <c r="AX91" s="15">
        <f t="shared" si="66"/>
        <v>1600</v>
      </c>
      <c r="AY91" s="15">
        <f t="shared" si="66"/>
        <v>1600</v>
      </c>
      <c r="AZ91" s="15">
        <f t="shared" si="66"/>
        <v>1600</v>
      </c>
      <c r="BA91" s="15">
        <f t="shared" si="66"/>
        <v>1600</v>
      </c>
      <c r="BB91" s="15">
        <f t="shared" si="66"/>
        <v>1600</v>
      </c>
      <c r="BC91" s="15">
        <f t="shared" si="66"/>
        <v>1600</v>
      </c>
      <c r="BD91" s="15">
        <f t="shared" si="66"/>
        <v>1600</v>
      </c>
      <c r="BE91" s="15">
        <f t="shared" si="66"/>
        <v>1600</v>
      </c>
      <c r="BF91" s="15">
        <f t="shared" si="66"/>
        <v>1600</v>
      </c>
      <c r="BG91" s="15">
        <f t="shared" si="66"/>
        <v>1600</v>
      </c>
      <c r="BH91" s="15">
        <f t="shared" si="66"/>
        <v>1600</v>
      </c>
      <c r="BJ91" s="15">
        <f>SUMIFS($D91:$BH91,$D$33:$BH$33,BJ$31,$D$34:$BH$34,12)</f>
        <v>1600</v>
      </c>
      <c r="BK91" s="15">
        <f t="shared" ref="BK91:BN91" si="67">SUMIFS($D91:$BH91,$D$33:$BH$33,BK$31,$D$34:$BH$34,12)</f>
        <v>1600</v>
      </c>
      <c r="BL91" s="15">
        <f t="shared" si="67"/>
        <v>1600</v>
      </c>
      <c r="BM91" s="15">
        <f t="shared" si="67"/>
        <v>1600</v>
      </c>
      <c r="BN91" s="15">
        <f t="shared" si="67"/>
        <v>1600</v>
      </c>
    </row>
    <row r="92" spans="2:66" ht="15" customHeight="1" x14ac:dyDescent="0.45">
      <c r="B92" s="4" t="s">
        <v>69</v>
      </c>
      <c r="D92" s="19">
        <f>SUM(D91)</f>
        <v>1600</v>
      </c>
      <c r="E92" s="19">
        <f t="shared" ref="E92:BH92" si="68">SUM(E91)</f>
        <v>1600</v>
      </c>
      <c r="F92" s="19">
        <f t="shared" si="68"/>
        <v>1600</v>
      </c>
      <c r="G92" s="19">
        <f t="shared" si="68"/>
        <v>1600</v>
      </c>
      <c r="H92" s="19">
        <f t="shared" si="68"/>
        <v>1600</v>
      </c>
      <c r="I92" s="19">
        <f t="shared" si="68"/>
        <v>1600</v>
      </c>
      <c r="J92" s="19">
        <f t="shared" si="68"/>
        <v>1600</v>
      </c>
      <c r="K92" s="19">
        <f t="shared" si="68"/>
        <v>1600</v>
      </c>
      <c r="L92" s="19">
        <f t="shared" si="68"/>
        <v>1600</v>
      </c>
      <c r="M92" s="19">
        <f t="shared" si="68"/>
        <v>1600</v>
      </c>
      <c r="N92" s="19">
        <f t="shared" si="68"/>
        <v>1600</v>
      </c>
      <c r="O92" s="19">
        <f t="shared" si="68"/>
        <v>1600</v>
      </c>
      <c r="P92" s="19">
        <f t="shared" si="68"/>
        <v>1600</v>
      </c>
      <c r="Q92" s="19">
        <f t="shared" si="68"/>
        <v>1600</v>
      </c>
      <c r="R92" s="19">
        <f t="shared" si="68"/>
        <v>1600</v>
      </c>
      <c r="S92" s="19">
        <f t="shared" si="68"/>
        <v>1600</v>
      </c>
      <c r="T92" s="19">
        <f t="shared" si="68"/>
        <v>1600</v>
      </c>
      <c r="U92" s="19">
        <f t="shared" si="68"/>
        <v>1600</v>
      </c>
      <c r="V92" s="19">
        <f t="shared" si="68"/>
        <v>1600</v>
      </c>
      <c r="W92" s="19">
        <f t="shared" si="68"/>
        <v>1600</v>
      </c>
      <c r="X92" s="19">
        <f t="shared" si="68"/>
        <v>1600</v>
      </c>
      <c r="Y92" s="19">
        <f t="shared" si="68"/>
        <v>1600</v>
      </c>
      <c r="Z92" s="19">
        <f t="shared" si="68"/>
        <v>1600</v>
      </c>
      <c r="AA92" s="19">
        <f t="shared" si="68"/>
        <v>1600</v>
      </c>
      <c r="AB92" s="19">
        <f t="shared" si="68"/>
        <v>1600</v>
      </c>
      <c r="AC92" s="19">
        <f t="shared" si="68"/>
        <v>1600</v>
      </c>
      <c r="AD92" s="19">
        <f t="shared" si="68"/>
        <v>1600</v>
      </c>
      <c r="AE92" s="19">
        <f t="shared" si="68"/>
        <v>1600</v>
      </c>
      <c r="AF92" s="19">
        <f t="shared" si="68"/>
        <v>1600</v>
      </c>
      <c r="AG92" s="19">
        <f t="shared" si="68"/>
        <v>1600</v>
      </c>
      <c r="AH92" s="19">
        <f t="shared" si="68"/>
        <v>1600</v>
      </c>
      <c r="AI92" s="19">
        <f t="shared" si="68"/>
        <v>1600</v>
      </c>
      <c r="AJ92" s="19">
        <f t="shared" si="68"/>
        <v>1600</v>
      </c>
      <c r="AK92" s="19">
        <f t="shared" si="68"/>
        <v>1600</v>
      </c>
      <c r="AL92" s="19">
        <f t="shared" si="68"/>
        <v>1600</v>
      </c>
      <c r="AM92" s="19">
        <f t="shared" si="68"/>
        <v>1600</v>
      </c>
      <c r="AN92" s="19">
        <f t="shared" si="68"/>
        <v>1600</v>
      </c>
      <c r="AO92" s="19">
        <f t="shared" si="68"/>
        <v>1600</v>
      </c>
      <c r="AP92" s="19">
        <f t="shared" si="68"/>
        <v>1600</v>
      </c>
      <c r="AQ92" s="19">
        <f t="shared" si="68"/>
        <v>1600</v>
      </c>
      <c r="AR92" s="19">
        <f t="shared" si="68"/>
        <v>1600</v>
      </c>
      <c r="AS92" s="19">
        <f t="shared" si="68"/>
        <v>1600</v>
      </c>
      <c r="AT92" s="19">
        <f t="shared" si="68"/>
        <v>1600</v>
      </c>
      <c r="AU92" s="19">
        <f t="shared" si="68"/>
        <v>1600</v>
      </c>
      <c r="AV92" s="19">
        <f t="shared" si="68"/>
        <v>1600</v>
      </c>
      <c r="AW92" s="19">
        <f t="shared" si="68"/>
        <v>1600</v>
      </c>
      <c r="AX92" s="19">
        <f t="shared" si="68"/>
        <v>1600</v>
      </c>
      <c r="AY92" s="19">
        <f t="shared" si="68"/>
        <v>1600</v>
      </c>
      <c r="AZ92" s="19">
        <f t="shared" si="68"/>
        <v>1600</v>
      </c>
      <c r="BA92" s="19">
        <f t="shared" si="68"/>
        <v>1600</v>
      </c>
      <c r="BB92" s="19">
        <f t="shared" si="68"/>
        <v>1600</v>
      </c>
      <c r="BC92" s="19">
        <f t="shared" si="68"/>
        <v>1600</v>
      </c>
      <c r="BD92" s="19">
        <f t="shared" si="68"/>
        <v>1600</v>
      </c>
      <c r="BE92" s="19">
        <f t="shared" si="68"/>
        <v>1600</v>
      </c>
      <c r="BF92" s="19">
        <f t="shared" si="68"/>
        <v>1600</v>
      </c>
      <c r="BG92" s="19">
        <f t="shared" si="68"/>
        <v>1600</v>
      </c>
      <c r="BH92" s="19">
        <f t="shared" si="68"/>
        <v>1600</v>
      </c>
      <c r="BJ92" s="19">
        <f t="shared" ref="BJ92" si="69">SUM(BJ91)</f>
        <v>1600</v>
      </c>
      <c r="BK92" s="19">
        <f t="shared" ref="BK92" si="70">SUM(BK91)</f>
        <v>1600</v>
      </c>
      <c r="BL92" s="19">
        <f t="shared" ref="BL92" si="71">SUM(BL91)</f>
        <v>1600</v>
      </c>
      <c r="BM92" s="19">
        <f t="shared" ref="BM92" si="72">SUM(BM91)</f>
        <v>1600</v>
      </c>
      <c r="BN92" s="19">
        <f t="shared" ref="BN92" si="73">SUM(BN91)</f>
        <v>1600</v>
      </c>
    </row>
    <row r="93" spans="2:66" ht="15" customHeight="1" x14ac:dyDescent="0.45">
      <c r="BJ93" s="3" t="str">
        <f ca="1">_xlfn.FORMULATEXT(BJ91)</f>
        <v>=SOMME.SI.ENS($D91:$BH91;$D$33:$BH$33;BJ$31;$D$34:$BH$34;12)</v>
      </c>
    </row>
    <row r="94" spans="2:66" ht="15" customHeight="1" x14ac:dyDescent="0.45">
      <c r="B94" s="2" t="s">
        <v>56</v>
      </c>
      <c r="D94" s="15">
        <f>C94+D42*(1+$C$27)-D59</f>
        <v>600</v>
      </c>
      <c r="E94" s="15">
        <f t="shared" ref="E94:BH94" si="74">D94+E42*(1+$C$27)-E59</f>
        <v>1800</v>
      </c>
      <c r="F94" s="15">
        <f t="shared" si="74"/>
        <v>3000</v>
      </c>
      <c r="G94" s="15">
        <f t="shared" si="74"/>
        <v>4200</v>
      </c>
      <c r="H94" s="15">
        <f t="shared" si="74"/>
        <v>5400</v>
      </c>
      <c r="I94" s="15">
        <f t="shared" si="74"/>
        <v>6600</v>
      </c>
      <c r="J94" s="15">
        <f t="shared" si="74"/>
        <v>7800</v>
      </c>
      <c r="K94" s="15">
        <f t="shared" si="74"/>
        <v>9000</v>
      </c>
      <c r="L94" s="15">
        <f t="shared" si="74"/>
        <v>10200</v>
      </c>
      <c r="M94" s="15">
        <f t="shared" si="74"/>
        <v>11400</v>
      </c>
      <c r="N94" s="15">
        <f t="shared" si="74"/>
        <v>12600</v>
      </c>
      <c r="O94" s="15">
        <f t="shared" si="74"/>
        <v>13800</v>
      </c>
      <c r="P94" s="15">
        <f t="shared" si="74"/>
        <v>15000</v>
      </c>
      <c r="Q94" s="15">
        <f t="shared" si="74"/>
        <v>16200</v>
      </c>
      <c r="R94" s="15">
        <f t="shared" si="74"/>
        <v>17400</v>
      </c>
      <c r="S94" s="15">
        <f t="shared" si="74"/>
        <v>18600</v>
      </c>
      <c r="T94" s="15">
        <f t="shared" si="74"/>
        <v>19800</v>
      </c>
      <c r="U94" s="15">
        <f t="shared" si="74"/>
        <v>21000</v>
      </c>
      <c r="V94" s="15">
        <f t="shared" si="74"/>
        <v>22200</v>
      </c>
      <c r="W94" s="15">
        <f t="shared" si="74"/>
        <v>23400</v>
      </c>
      <c r="X94" s="15">
        <f t="shared" si="74"/>
        <v>24600</v>
      </c>
      <c r="Y94" s="15">
        <f t="shared" si="74"/>
        <v>25800</v>
      </c>
      <c r="Z94" s="15">
        <f t="shared" si="74"/>
        <v>27000</v>
      </c>
      <c r="AA94" s="15">
        <f t="shared" si="74"/>
        <v>28200</v>
      </c>
      <c r="AB94" s="15">
        <f t="shared" si="74"/>
        <v>29400</v>
      </c>
      <c r="AC94" s="15">
        <f t="shared" si="74"/>
        <v>30600</v>
      </c>
      <c r="AD94" s="15">
        <f t="shared" si="74"/>
        <v>31800</v>
      </c>
      <c r="AE94" s="15">
        <f t="shared" si="74"/>
        <v>33000</v>
      </c>
      <c r="AF94" s="15">
        <f t="shared" si="74"/>
        <v>34200</v>
      </c>
      <c r="AG94" s="15">
        <f t="shared" si="74"/>
        <v>35400</v>
      </c>
      <c r="AH94" s="15">
        <f t="shared" si="74"/>
        <v>36600</v>
      </c>
      <c r="AI94" s="15">
        <f t="shared" si="74"/>
        <v>37800</v>
      </c>
      <c r="AJ94" s="15">
        <f t="shared" si="74"/>
        <v>39000</v>
      </c>
      <c r="AK94" s="15">
        <f t="shared" si="74"/>
        <v>40200</v>
      </c>
      <c r="AL94" s="15">
        <f t="shared" si="74"/>
        <v>41400</v>
      </c>
      <c r="AM94" s="15">
        <f t="shared" si="74"/>
        <v>42600</v>
      </c>
      <c r="AN94" s="15">
        <f t="shared" si="74"/>
        <v>43800</v>
      </c>
      <c r="AO94" s="15">
        <f t="shared" si="74"/>
        <v>45000</v>
      </c>
      <c r="AP94" s="15">
        <f t="shared" si="74"/>
        <v>46200</v>
      </c>
      <c r="AQ94" s="15">
        <f t="shared" si="74"/>
        <v>47400</v>
      </c>
      <c r="AR94" s="15">
        <f t="shared" si="74"/>
        <v>48600</v>
      </c>
      <c r="AS94" s="15">
        <f t="shared" si="74"/>
        <v>49800</v>
      </c>
      <c r="AT94" s="15">
        <f t="shared" si="74"/>
        <v>51000</v>
      </c>
      <c r="AU94" s="15">
        <f t="shared" si="74"/>
        <v>52200</v>
      </c>
      <c r="AV94" s="15">
        <f t="shared" si="74"/>
        <v>53400</v>
      </c>
      <c r="AW94" s="15">
        <f t="shared" si="74"/>
        <v>54600</v>
      </c>
      <c r="AX94" s="15">
        <f t="shared" si="74"/>
        <v>55800</v>
      </c>
      <c r="AY94" s="15">
        <f t="shared" si="74"/>
        <v>57000</v>
      </c>
      <c r="AZ94" s="15">
        <f t="shared" si="74"/>
        <v>58200</v>
      </c>
      <c r="BA94" s="15">
        <f t="shared" si="74"/>
        <v>59400</v>
      </c>
      <c r="BB94" s="15">
        <f t="shared" si="74"/>
        <v>60600</v>
      </c>
      <c r="BC94" s="15">
        <f t="shared" si="74"/>
        <v>61800</v>
      </c>
      <c r="BD94" s="15">
        <f t="shared" si="74"/>
        <v>63000</v>
      </c>
      <c r="BE94" s="15">
        <f t="shared" si="74"/>
        <v>64200</v>
      </c>
      <c r="BF94" s="15">
        <f t="shared" si="74"/>
        <v>65400</v>
      </c>
      <c r="BG94" s="15">
        <f t="shared" si="74"/>
        <v>66600</v>
      </c>
      <c r="BH94" s="15">
        <f t="shared" si="74"/>
        <v>67800</v>
      </c>
      <c r="BJ94" s="15">
        <f t="shared" ref="BJ94:BJ99" si="75">SUMIFS($D94:$BH94,$D$33:$BH$33,BJ$31,$D$34:$BH$34,12)</f>
        <v>10200</v>
      </c>
      <c r="BK94" s="15">
        <f t="shared" ref="BK94:BN99" si="76">SUMIFS($D94:$BH94,$D$33:$BH$33,BK$31,$D$34:$BH$34,12)</f>
        <v>24600</v>
      </c>
      <c r="BL94" s="15">
        <f t="shared" si="76"/>
        <v>39000</v>
      </c>
      <c r="BM94" s="15">
        <f t="shared" si="76"/>
        <v>53400</v>
      </c>
      <c r="BN94" s="15">
        <f t="shared" si="76"/>
        <v>67800</v>
      </c>
    </row>
    <row r="95" spans="2:66" ht="15" customHeight="1" x14ac:dyDescent="0.45">
      <c r="B95" s="2" t="s">
        <v>57</v>
      </c>
      <c r="D95" s="15">
        <f>C95+SUM(D43,D44)*(1+$C$27)-SUM(D60,D61)</f>
        <v>0</v>
      </c>
      <c r="E95" s="15">
        <f t="shared" ref="E95:BH95" si="77">D95+SUM(E43,E44)*(1+$C$27)-SUM(E60,E61)</f>
        <v>0</v>
      </c>
      <c r="F95" s="15">
        <f t="shared" si="77"/>
        <v>0</v>
      </c>
      <c r="G95" s="15">
        <f t="shared" si="77"/>
        <v>0</v>
      </c>
      <c r="H95" s="15">
        <f t="shared" si="77"/>
        <v>0</v>
      </c>
      <c r="I95" s="15">
        <f t="shared" si="77"/>
        <v>0</v>
      </c>
      <c r="J95" s="15">
        <f t="shared" si="77"/>
        <v>0</v>
      </c>
      <c r="K95" s="15">
        <f t="shared" si="77"/>
        <v>0</v>
      </c>
      <c r="L95" s="15">
        <f t="shared" si="77"/>
        <v>0</v>
      </c>
      <c r="M95" s="15">
        <f t="shared" si="77"/>
        <v>0</v>
      </c>
      <c r="N95" s="15">
        <f t="shared" si="77"/>
        <v>0</v>
      </c>
      <c r="O95" s="15">
        <f t="shared" si="77"/>
        <v>0</v>
      </c>
      <c r="P95" s="15">
        <f t="shared" si="77"/>
        <v>0</v>
      </c>
      <c r="Q95" s="15">
        <f t="shared" si="77"/>
        <v>0</v>
      </c>
      <c r="R95" s="15">
        <f t="shared" si="77"/>
        <v>0</v>
      </c>
      <c r="S95" s="15">
        <f t="shared" si="77"/>
        <v>0</v>
      </c>
      <c r="T95" s="15">
        <f t="shared" si="77"/>
        <v>0</v>
      </c>
      <c r="U95" s="15">
        <f t="shared" si="77"/>
        <v>0</v>
      </c>
      <c r="V95" s="15">
        <f t="shared" si="77"/>
        <v>0</v>
      </c>
      <c r="W95" s="15">
        <f t="shared" si="77"/>
        <v>0</v>
      </c>
      <c r="X95" s="15">
        <f t="shared" si="77"/>
        <v>0</v>
      </c>
      <c r="Y95" s="15">
        <f t="shared" si="77"/>
        <v>0</v>
      </c>
      <c r="Z95" s="15">
        <f t="shared" si="77"/>
        <v>0</v>
      </c>
      <c r="AA95" s="15">
        <f t="shared" si="77"/>
        <v>0</v>
      </c>
      <c r="AB95" s="15">
        <f t="shared" si="77"/>
        <v>0</v>
      </c>
      <c r="AC95" s="15">
        <f t="shared" si="77"/>
        <v>0</v>
      </c>
      <c r="AD95" s="15">
        <f t="shared" si="77"/>
        <v>0</v>
      </c>
      <c r="AE95" s="15">
        <f t="shared" si="77"/>
        <v>0</v>
      </c>
      <c r="AF95" s="15">
        <f t="shared" si="77"/>
        <v>0</v>
      </c>
      <c r="AG95" s="15">
        <f t="shared" si="77"/>
        <v>0</v>
      </c>
      <c r="AH95" s="15">
        <f t="shared" si="77"/>
        <v>0</v>
      </c>
      <c r="AI95" s="15">
        <f t="shared" si="77"/>
        <v>0</v>
      </c>
      <c r="AJ95" s="15">
        <f t="shared" si="77"/>
        <v>0</v>
      </c>
      <c r="AK95" s="15">
        <f t="shared" si="77"/>
        <v>0</v>
      </c>
      <c r="AL95" s="15">
        <f t="shared" si="77"/>
        <v>0</v>
      </c>
      <c r="AM95" s="15">
        <f t="shared" si="77"/>
        <v>0</v>
      </c>
      <c r="AN95" s="15">
        <f t="shared" si="77"/>
        <v>0</v>
      </c>
      <c r="AO95" s="15">
        <f t="shared" si="77"/>
        <v>0</v>
      </c>
      <c r="AP95" s="15">
        <f t="shared" si="77"/>
        <v>0</v>
      </c>
      <c r="AQ95" s="15">
        <f t="shared" si="77"/>
        <v>0</v>
      </c>
      <c r="AR95" s="15">
        <f t="shared" si="77"/>
        <v>0</v>
      </c>
      <c r="AS95" s="15">
        <f t="shared" si="77"/>
        <v>0</v>
      </c>
      <c r="AT95" s="15">
        <f t="shared" si="77"/>
        <v>0</v>
      </c>
      <c r="AU95" s="15">
        <f t="shared" si="77"/>
        <v>0</v>
      </c>
      <c r="AV95" s="15">
        <f t="shared" si="77"/>
        <v>0</v>
      </c>
      <c r="AW95" s="15">
        <f t="shared" si="77"/>
        <v>0</v>
      </c>
      <c r="AX95" s="15">
        <f t="shared" si="77"/>
        <v>0</v>
      </c>
      <c r="AY95" s="15">
        <f t="shared" si="77"/>
        <v>0</v>
      </c>
      <c r="AZ95" s="15">
        <f t="shared" si="77"/>
        <v>0</v>
      </c>
      <c r="BA95" s="15">
        <f t="shared" si="77"/>
        <v>0</v>
      </c>
      <c r="BB95" s="15">
        <f t="shared" si="77"/>
        <v>0</v>
      </c>
      <c r="BC95" s="15">
        <f t="shared" si="77"/>
        <v>0</v>
      </c>
      <c r="BD95" s="15">
        <f t="shared" si="77"/>
        <v>0</v>
      </c>
      <c r="BE95" s="15">
        <f t="shared" si="77"/>
        <v>0</v>
      </c>
      <c r="BF95" s="15">
        <f t="shared" si="77"/>
        <v>0</v>
      </c>
      <c r="BG95" s="15">
        <f t="shared" si="77"/>
        <v>0</v>
      </c>
      <c r="BH95" s="15">
        <f t="shared" si="77"/>
        <v>0</v>
      </c>
      <c r="BJ95" s="15">
        <f t="shared" si="75"/>
        <v>0</v>
      </c>
      <c r="BK95" s="15">
        <f t="shared" si="76"/>
        <v>0</v>
      </c>
      <c r="BL95" s="15">
        <f t="shared" si="76"/>
        <v>0</v>
      </c>
      <c r="BM95" s="15">
        <f t="shared" si="76"/>
        <v>0</v>
      </c>
      <c r="BN95" s="15">
        <f t="shared" si="76"/>
        <v>0</v>
      </c>
    </row>
    <row r="96" spans="2:66" ht="15" customHeight="1" x14ac:dyDescent="0.45">
      <c r="B96" s="2" t="s">
        <v>64</v>
      </c>
      <c r="D96" s="15">
        <f t="shared" ref="D96:AI96" si="78">C96-D44-D37*$C$11</f>
        <v>250</v>
      </c>
      <c r="E96" s="15">
        <f t="shared" si="78"/>
        <v>150</v>
      </c>
      <c r="F96" s="15">
        <f t="shared" si="78"/>
        <v>0</v>
      </c>
      <c r="G96" s="15">
        <f t="shared" si="78"/>
        <v>550</v>
      </c>
      <c r="H96" s="15">
        <f t="shared" si="78"/>
        <v>300</v>
      </c>
      <c r="I96" s="15">
        <f t="shared" si="78"/>
        <v>0</v>
      </c>
      <c r="J96" s="15">
        <f t="shared" si="78"/>
        <v>850</v>
      </c>
      <c r="K96" s="15">
        <f t="shared" si="78"/>
        <v>450</v>
      </c>
      <c r="L96" s="15">
        <f t="shared" si="78"/>
        <v>0</v>
      </c>
      <c r="M96" s="15">
        <f t="shared" si="78"/>
        <v>1150</v>
      </c>
      <c r="N96" s="15">
        <f t="shared" si="78"/>
        <v>600</v>
      </c>
      <c r="O96" s="15">
        <f t="shared" si="78"/>
        <v>0</v>
      </c>
      <c r="P96" s="15">
        <f t="shared" si="78"/>
        <v>1450</v>
      </c>
      <c r="Q96" s="15">
        <f t="shared" si="78"/>
        <v>750</v>
      </c>
      <c r="R96" s="15">
        <f t="shared" si="78"/>
        <v>0</v>
      </c>
      <c r="S96" s="15">
        <f t="shared" si="78"/>
        <v>1750</v>
      </c>
      <c r="T96" s="15">
        <f t="shared" si="78"/>
        <v>900</v>
      </c>
      <c r="U96" s="15">
        <f t="shared" si="78"/>
        <v>0</v>
      </c>
      <c r="V96" s="15">
        <f t="shared" si="78"/>
        <v>2050</v>
      </c>
      <c r="W96" s="15">
        <f t="shared" si="78"/>
        <v>1050</v>
      </c>
      <c r="X96" s="15">
        <f t="shared" si="78"/>
        <v>0</v>
      </c>
      <c r="Y96" s="15">
        <f t="shared" si="78"/>
        <v>2350</v>
      </c>
      <c r="Z96" s="15">
        <f t="shared" si="78"/>
        <v>1200</v>
      </c>
      <c r="AA96" s="15">
        <f t="shared" si="78"/>
        <v>0</v>
      </c>
      <c r="AB96" s="15">
        <f t="shared" si="78"/>
        <v>2650</v>
      </c>
      <c r="AC96" s="15">
        <f t="shared" si="78"/>
        <v>1350</v>
      </c>
      <c r="AD96" s="15">
        <f t="shared" si="78"/>
        <v>0</v>
      </c>
      <c r="AE96" s="15">
        <f t="shared" si="78"/>
        <v>2950</v>
      </c>
      <c r="AF96" s="15">
        <f t="shared" si="78"/>
        <v>1500</v>
      </c>
      <c r="AG96" s="15">
        <f t="shared" si="78"/>
        <v>0</v>
      </c>
      <c r="AH96" s="15">
        <f t="shared" si="78"/>
        <v>3250</v>
      </c>
      <c r="AI96" s="15">
        <f t="shared" si="78"/>
        <v>1650</v>
      </c>
      <c r="AJ96" s="15">
        <f t="shared" ref="AJ96:BH96" si="79">AI96-AJ44-AJ37*$C$11</f>
        <v>0</v>
      </c>
      <c r="AK96" s="15">
        <f t="shared" si="79"/>
        <v>3550</v>
      </c>
      <c r="AL96" s="15">
        <f t="shared" si="79"/>
        <v>1800</v>
      </c>
      <c r="AM96" s="15">
        <f t="shared" si="79"/>
        <v>0</v>
      </c>
      <c r="AN96" s="15">
        <f t="shared" si="79"/>
        <v>3850</v>
      </c>
      <c r="AO96" s="15">
        <f t="shared" si="79"/>
        <v>1950</v>
      </c>
      <c r="AP96" s="15">
        <f t="shared" si="79"/>
        <v>0</v>
      </c>
      <c r="AQ96" s="15">
        <f t="shared" si="79"/>
        <v>4150</v>
      </c>
      <c r="AR96" s="15">
        <f t="shared" si="79"/>
        <v>2100</v>
      </c>
      <c r="AS96" s="15">
        <f t="shared" si="79"/>
        <v>0</v>
      </c>
      <c r="AT96" s="15">
        <f t="shared" si="79"/>
        <v>4450</v>
      </c>
      <c r="AU96" s="15">
        <f t="shared" si="79"/>
        <v>2250</v>
      </c>
      <c r="AV96" s="15">
        <f t="shared" si="79"/>
        <v>0</v>
      </c>
      <c r="AW96" s="15">
        <f t="shared" si="79"/>
        <v>4750</v>
      </c>
      <c r="AX96" s="15">
        <f t="shared" si="79"/>
        <v>2400</v>
      </c>
      <c r="AY96" s="15">
        <f t="shared" si="79"/>
        <v>0</v>
      </c>
      <c r="AZ96" s="15">
        <f t="shared" si="79"/>
        <v>5050</v>
      </c>
      <c r="BA96" s="15">
        <f t="shared" si="79"/>
        <v>2550</v>
      </c>
      <c r="BB96" s="15">
        <f t="shared" si="79"/>
        <v>0</v>
      </c>
      <c r="BC96" s="15">
        <f t="shared" si="79"/>
        <v>5350</v>
      </c>
      <c r="BD96" s="15">
        <f t="shared" si="79"/>
        <v>2700</v>
      </c>
      <c r="BE96" s="15">
        <f t="shared" si="79"/>
        <v>0</v>
      </c>
      <c r="BF96" s="15">
        <f t="shared" si="79"/>
        <v>5650</v>
      </c>
      <c r="BG96" s="15">
        <f t="shared" si="79"/>
        <v>2850</v>
      </c>
      <c r="BH96" s="15">
        <f t="shared" si="79"/>
        <v>0</v>
      </c>
      <c r="BJ96" s="15">
        <f t="shared" si="75"/>
        <v>0</v>
      </c>
      <c r="BK96" s="15">
        <f t="shared" si="76"/>
        <v>0</v>
      </c>
      <c r="BL96" s="15">
        <f t="shared" si="76"/>
        <v>0</v>
      </c>
      <c r="BM96" s="15">
        <f t="shared" si="76"/>
        <v>0</v>
      </c>
      <c r="BN96" s="15">
        <f t="shared" si="76"/>
        <v>0</v>
      </c>
    </row>
    <row r="97" spans="2:66" ht="15" customHeight="1" x14ac:dyDescent="0.45">
      <c r="B97" s="2" t="s">
        <v>58</v>
      </c>
      <c r="D97" s="15">
        <f t="shared" ref="D97:AI97" si="80">C97-$C$27*SUM(D42,D43,D44,D53)-D68</f>
        <v>2</v>
      </c>
      <c r="E97" s="15">
        <f t="shared" si="80"/>
        <v>-156</v>
      </c>
      <c r="F97" s="15">
        <f t="shared" si="80"/>
        <v>-254</v>
      </c>
      <c r="G97" s="15">
        <f t="shared" si="80"/>
        <v>-202</v>
      </c>
      <c r="H97" s="15">
        <f t="shared" si="80"/>
        <v>-450</v>
      </c>
      <c r="I97" s="15">
        <f t="shared" si="80"/>
        <v>-548</v>
      </c>
      <c r="J97" s="15">
        <f t="shared" si="80"/>
        <v>-406</v>
      </c>
      <c r="K97" s="15">
        <f t="shared" si="80"/>
        <v>-744</v>
      </c>
      <c r="L97" s="15">
        <f t="shared" si="80"/>
        <v>-842</v>
      </c>
      <c r="M97" s="15">
        <f t="shared" si="80"/>
        <v>-608</v>
      </c>
      <c r="N97" s="15">
        <f t="shared" si="80"/>
        <v>-1036</v>
      </c>
      <c r="O97" s="15">
        <f t="shared" si="80"/>
        <v>-1134</v>
      </c>
      <c r="P97" s="15">
        <f t="shared" si="80"/>
        <v>-812</v>
      </c>
      <c r="Q97" s="15">
        <f t="shared" si="80"/>
        <v>-1330</v>
      </c>
      <c r="R97" s="15">
        <f t="shared" si="80"/>
        <v>-1428</v>
      </c>
      <c r="S97" s="15">
        <f t="shared" si="80"/>
        <v>-1016</v>
      </c>
      <c r="T97" s="15">
        <f t="shared" si="80"/>
        <v>-1624</v>
      </c>
      <c r="U97" s="15">
        <f t="shared" si="80"/>
        <v>-1722</v>
      </c>
      <c r="V97" s="15">
        <f t="shared" si="80"/>
        <v>-1220</v>
      </c>
      <c r="W97" s="15">
        <f t="shared" si="80"/>
        <v>-1918</v>
      </c>
      <c r="X97" s="15">
        <f t="shared" si="80"/>
        <v>-2016</v>
      </c>
      <c r="Y97" s="15">
        <f t="shared" si="80"/>
        <v>-1421.9</v>
      </c>
      <c r="Z97" s="15">
        <f t="shared" si="80"/>
        <v>-2209.9</v>
      </c>
      <c r="AA97" s="15">
        <f t="shared" si="80"/>
        <v>-2307.9</v>
      </c>
      <c r="AB97" s="15">
        <f t="shared" si="80"/>
        <v>-1625.9</v>
      </c>
      <c r="AC97" s="15">
        <f t="shared" si="80"/>
        <v>-2503.9</v>
      </c>
      <c r="AD97" s="15">
        <f t="shared" si="80"/>
        <v>-2601.9</v>
      </c>
      <c r="AE97" s="15">
        <f t="shared" si="80"/>
        <v>-1829.9</v>
      </c>
      <c r="AF97" s="15">
        <f t="shared" si="80"/>
        <v>-2797.9</v>
      </c>
      <c r="AG97" s="15">
        <f t="shared" si="80"/>
        <v>-2895.9</v>
      </c>
      <c r="AH97" s="15">
        <f t="shared" si="80"/>
        <v>-2033.9</v>
      </c>
      <c r="AI97" s="15">
        <f t="shared" si="80"/>
        <v>-3091.9</v>
      </c>
      <c r="AJ97" s="15">
        <f t="shared" ref="AJ97:BH97" si="81">AI97-$C$27*SUM(AJ42,AJ43,AJ44,AJ53)-AJ68</f>
        <v>-3189.9</v>
      </c>
      <c r="AK97" s="15">
        <f t="shared" si="81"/>
        <v>-2235.6950000000002</v>
      </c>
      <c r="AL97" s="15">
        <f t="shared" si="81"/>
        <v>-3383.6949999999993</v>
      </c>
      <c r="AM97" s="15">
        <f t="shared" si="81"/>
        <v>-3481.6950000000002</v>
      </c>
      <c r="AN97" s="15">
        <f t="shared" si="81"/>
        <v>-2439.6950000000002</v>
      </c>
      <c r="AO97" s="15">
        <f t="shared" si="81"/>
        <v>-3677.6949999999993</v>
      </c>
      <c r="AP97" s="15">
        <f t="shared" si="81"/>
        <v>-3775.6950000000002</v>
      </c>
      <c r="AQ97" s="15">
        <f t="shared" si="81"/>
        <v>-2643.6950000000002</v>
      </c>
      <c r="AR97" s="15">
        <f t="shared" si="81"/>
        <v>-3971.6949999999993</v>
      </c>
      <c r="AS97" s="15">
        <f t="shared" si="81"/>
        <v>-4069.6950000000002</v>
      </c>
      <c r="AT97" s="15">
        <f t="shared" si="81"/>
        <v>-2847.6950000000002</v>
      </c>
      <c r="AU97" s="15">
        <f t="shared" si="81"/>
        <v>-4265.6949999999997</v>
      </c>
      <c r="AV97" s="15">
        <f t="shared" si="81"/>
        <v>-4363.6949999999997</v>
      </c>
      <c r="AW97" s="15">
        <f t="shared" si="81"/>
        <v>-3049.3797500000001</v>
      </c>
      <c r="AX97" s="15">
        <f t="shared" si="81"/>
        <v>-4557.3797500000001</v>
      </c>
      <c r="AY97" s="15">
        <f t="shared" si="81"/>
        <v>-4655.3797500000001</v>
      </c>
      <c r="AZ97" s="15">
        <f t="shared" si="81"/>
        <v>-3253.3797500000001</v>
      </c>
      <c r="BA97" s="15">
        <f t="shared" si="81"/>
        <v>-4851.3797500000001</v>
      </c>
      <c r="BB97" s="15">
        <f t="shared" si="81"/>
        <v>-4949.3797500000001</v>
      </c>
      <c r="BC97" s="15">
        <f t="shared" si="81"/>
        <v>-3457.3797500000001</v>
      </c>
      <c r="BD97" s="15">
        <f t="shared" si="81"/>
        <v>-5145.3797500000001</v>
      </c>
      <c r="BE97" s="15">
        <f t="shared" si="81"/>
        <v>-5243.3797500000001</v>
      </c>
      <c r="BF97" s="15">
        <f t="shared" si="81"/>
        <v>-3661.3797500000001</v>
      </c>
      <c r="BG97" s="15">
        <f t="shared" si="81"/>
        <v>-5439.3797500000001</v>
      </c>
      <c r="BH97" s="15">
        <f t="shared" si="81"/>
        <v>-5537.3797500000001</v>
      </c>
      <c r="BJ97" s="15">
        <f t="shared" si="75"/>
        <v>-842</v>
      </c>
      <c r="BK97" s="15">
        <f t="shared" si="76"/>
        <v>-2016</v>
      </c>
      <c r="BL97" s="15">
        <f t="shared" si="76"/>
        <v>-3189.9</v>
      </c>
      <c r="BM97" s="15">
        <f t="shared" si="76"/>
        <v>-4363.6949999999997</v>
      </c>
      <c r="BN97" s="15">
        <f t="shared" si="76"/>
        <v>-5537.3797500000001</v>
      </c>
    </row>
    <row r="98" spans="2:66" ht="15" customHeight="1" x14ac:dyDescent="0.45">
      <c r="B98" s="2" t="s">
        <v>65</v>
      </c>
      <c r="D98" s="15">
        <f t="shared" ref="D98:AI98" si="82">C98+D51-D64</f>
        <v>-1665</v>
      </c>
      <c r="E98" s="15">
        <f t="shared" si="82"/>
        <v>-1665</v>
      </c>
      <c r="F98" s="15">
        <f t="shared" si="82"/>
        <v>-1665</v>
      </c>
      <c r="G98" s="15">
        <f t="shared" si="82"/>
        <v>-1665</v>
      </c>
      <c r="H98" s="15">
        <f t="shared" si="82"/>
        <v>-1665</v>
      </c>
      <c r="I98" s="15">
        <f t="shared" si="82"/>
        <v>-1665</v>
      </c>
      <c r="J98" s="15">
        <f t="shared" si="82"/>
        <v>-1665</v>
      </c>
      <c r="K98" s="15">
        <f t="shared" si="82"/>
        <v>-1665</v>
      </c>
      <c r="L98" s="15">
        <f t="shared" si="82"/>
        <v>-1665</v>
      </c>
      <c r="M98" s="15">
        <f t="shared" si="82"/>
        <v>-1748.25</v>
      </c>
      <c r="N98" s="15">
        <f t="shared" si="82"/>
        <v>-1748.25</v>
      </c>
      <c r="O98" s="15">
        <f t="shared" si="82"/>
        <v>-1748.25</v>
      </c>
      <c r="P98" s="15">
        <f t="shared" si="82"/>
        <v>-1748.25</v>
      </c>
      <c r="Q98" s="15">
        <f t="shared" si="82"/>
        <v>-1748.25</v>
      </c>
      <c r="R98" s="15">
        <f t="shared" si="82"/>
        <v>-1748.25</v>
      </c>
      <c r="S98" s="15">
        <f t="shared" si="82"/>
        <v>-1748.25</v>
      </c>
      <c r="T98" s="15">
        <f t="shared" si="82"/>
        <v>-1748.25</v>
      </c>
      <c r="U98" s="15">
        <f t="shared" si="82"/>
        <v>-1748.25</v>
      </c>
      <c r="V98" s="15">
        <f t="shared" si="82"/>
        <v>-1748.25</v>
      </c>
      <c r="W98" s="15">
        <f t="shared" si="82"/>
        <v>-1748.25</v>
      </c>
      <c r="X98" s="15">
        <f t="shared" si="82"/>
        <v>-1748.25</v>
      </c>
      <c r="Y98" s="15">
        <f t="shared" si="82"/>
        <v>-1835.6625000000004</v>
      </c>
      <c r="Z98" s="15">
        <f t="shared" si="82"/>
        <v>-1835.6625000000006</v>
      </c>
      <c r="AA98" s="15">
        <f t="shared" si="82"/>
        <v>-1835.6625000000006</v>
      </c>
      <c r="AB98" s="15">
        <f t="shared" si="82"/>
        <v>-1835.6625000000006</v>
      </c>
      <c r="AC98" s="15">
        <f t="shared" si="82"/>
        <v>-1835.6625000000006</v>
      </c>
      <c r="AD98" s="15">
        <f t="shared" si="82"/>
        <v>-1835.6625000000006</v>
      </c>
      <c r="AE98" s="15">
        <f t="shared" si="82"/>
        <v>-1835.6625000000006</v>
      </c>
      <c r="AF98" s="15">
        <f t="shared" si="82"/>
        <v>-1835.6625000000006</v>
      </c>
      <c r="AG98" s="15">
        <f t="shared" si="82"/>
        <v>-1835.6625000000006</v>
      </c>
      <c r="AH98" s="15">
        <f t="shared" si="82"/>
        <v>-1835.6625000000006</v>
      </c>
      <c r="AI98" s="15">
        <f t="shared" si="82"/>
        <v>-1835.6625000000006</v>
      </c>
      <c r="AJ98" s="15">
        <f t="shared" ref="AJ98:BH98" si="83">AI98+AJ51-AJ64</f>
        <v>-1835.6625000000006</v>
      </c>
      <c r="AK98" s="15">
        <f t="shared" si="83"/>
        <v>-1927.4456250000005</v>
      </c>
      <c r="AL98" s="15">
        <f t="shared" si="83"/>
        <v>-1927.4456250000003</v>
      </c>
      <c r="AM98" s="15">
        <f t="shared" si="83"/>
        <v>-1927.4456250000003</v>
      </c>
      <c r="AN98" s="15">
        <f t="shared" si="83"/>
        <v>-1927.4456250000003</v>
      </c>
      <c r="AO98" s="15">
        <f t="shared" si="83"/>
        <v>-1927.4456250000003</v>
      </c>
      <c r="AP98" s="15">
        <f t="shared" si="83"/>
        <v>-1927.4456250000003</v>
      </c>
      <c r="AQ98" s="15">
        <f t="shared" si="83"/>
        <v>-1927.4456250000003</v>
      </c>
      <c r="AR98" s="15">
        <f t="shared" si="83"/>
        <v>-1927.4456250000003</v>
      </c>
      <c r="AS98" s="15">
        <f t="shared" si="83"/>
        <v>-1927.4456250000003</v>
      </c>
      <c r="AT98" s="15">
        <f t="shared" si="83"/>
        <v>-1927.4456250000003</v>
      </c>
      <c r="AU98" s="15">
        <f t="shared" si="83"/>
        <v>-1927.4456250000003</v>
      </c>
      <c r="AV98" s="15">
        <f t="shared" si="83"/>
        <v>-1927.4456250000003</v>
      </c>
      <c r="AW98" s="15">
        <f t="shared" si="83"/>
        <v>-2023.8179062500003</v>
      </c>
      <c r="AX98" s="15">
        <f t="shared" si="83"/>
        <v>-2023.8179062500005</v>
      </c>
      <c r="AY98" s="15">
        <f t="shared" si="83"/>
        <v>-2023.8179062500005</v>
      </c>
      <c r="AZ98" s="15">
        <f t="shared" si="83"/>
        <v>-2023.8179062500005</v>
      </c>
      <c r="BA98" s="15">
        <f t="shared" si="83"/>
        <v>-2023.8179062500005</v>
      </c>
      <c r="BB98" s="15">
        <f t="shared" si="83"/>
        <v>-2023.8179062500005</v>
      </c>
      <c r="BC98" s="15">
        <f t="shared" si="83"/>
        <v>-2023.8179062500005</v>
      </c>
      <c r="BD98" s="15">
        <f t="shared" si="83"/>
        <v>-2023.8179062500005</v>
      </c>
      <c r="BE98" s="15">
        <f t="shared" si="83"/>
        <v>-2023.8179062500005</v>
      </c>
      <c r="BF98" s="15">
        <f t="shared" si="83"/>
        <v>-2023.8179062500005</v>
      </c>
      <c r="BG98" s="15">
        <f t="shared" si="83"/>
        <v>-2023.8179062500005</v>
      </c>
      <c r="BH98" s="15">
        <f t="shared" si="83"/>
        <v>-2023.8179062500005</v>
      </c>
      <c r="BJ98" s="15">
        <f t="shared" si="75"/>
        <v>-1665</v>
      </c>
      <c r="BK98" s="15">
        <f t="shared" si="76"/>
        <v>-1748.25</v>
      </c>
      <c r="BL98" s="15">
        <f t="shared" si="76"/>
        <v>-1835.6625000000006</v>
      </c>
      <c r="BM98" s="15">
        <f t="shared" si="76"/>
        <v>-1927.4456250000003</v>
      </c>
      <c r="BN98" s="15">
        <f t="shared" si="76"/>
        <v>-2023.8179062500005</v>
      </c>
    </row>
    <row r="99" spans="2:66" ht="15" customHeight="1" x14ac:dyDescent="0.45">
      <c r="B99" s="2" t="s">
        <v>66</v>
      </c>
      <c r="D99" s="15">
        <f t="shared" ref="D99:AI99" si="84">C99+SUM(D49:D50)*$C$21-D65</f>
        <v>-740</v>
      </c>
      <c r="E99" s="15">
        <f t="shared" si="84"/>
        <v>-740</v>
      </c>
      <c r="F99" s="15">
        <f t="shared" si="84"/>
        <v>-740</v>
      </c>
      <c r="G99" s="15">
        <f t="shared" si="84"/>
        <v>-740</v>
      </c>
      <c r="H99" s="15">
        <f t="shared" si="84"/>
        <v>-740</v>
      </c>
      <c r="I99" s="15">
        <f t="shared" si="84"/>
        <v>-740</v>
      </c>
      <c r="J99" s="15">
        <f t="shared" si="84"/>
        <v>-740</v>
      </c>
      <c r="K99" s="15">
        <f t="shared" si="84"/>
        <v>-740</v>
      </c>
      <c r="L99" s="15">
        <f t="shared" si="84"/>
        <v>-740</v>
      </c>
      <c r="M99" s="15">
        <f t="shared" si="84"/>
        <v>-777</v>
      </c>
      <c r="N99" s="15">
        <f t="shared" si="84"/>
        <v>-777</v>
      </c>
      <c r="O99" s="15">
        <f t="shared" si="84"/>
        <v>-777</v>
      </c>
      <c r="P99" s="15">
        <f t="shared" si="84"/>
        <v>-777</v>
      </c>
      <c r="Q99" s="15">
        <f t="shared" si="84"/>
        <v>-777</v>
      </c>
      <c r="R99" s="15">
        <f t="shared" si="84"/>
        <v>-777</v>
      </c>
      <c r="S99" s="15">
        <f t="shared" si="84"/>
        <v>-777</v>
      </c>
      <c r="T99" s="15">
        <f t="shared" si="84"/>
        <v>-777</v>
      </c>
      <c r="U99" s="15">
        <f t="shared" si="84"/>
        <v>-777</v>
      </c>
      <c r="V99" s="15">
        <f t="shared" si="84"/>
        <v>-777</v>
      </c>
      <c r="W99" s="15">
        <f t="shared" si="84"/>
        <v>-777</v>
      </c>
      <c r="X99" s="15">
        <f t="shared" si="84"/>
        <v>-777</v>
      </c>
      <c r="Y99" s="15">
        <f t="shared" si="84"/>
        <v>-815.84999999999991</v>
      </c>
      <c r="Z99" s="15">
        <f t="shared" si="84"/>
        <v>-815.8499999999998</v>
      </c>
      <c r="AA99" s="15">
        <f t="shared" si="84"/>
        <v>-815.8499999999998</v>
      </c>
      <c r="AB99" s="15">
        <f t="shared" si="84"/>
        <v>-815.8499999999998</v>
      </c>
      <c r="AC99" s="15">
        <f t="shared" si="84"/>
        <v>-815.8499999999998</v>
      </c>
      <c r="AD99" s="15">
        <f t="shared" si="84"/>
        <v>-815.8499999999998</v>
      </c>
      <c r="AE99" s="15">
        <f t="shared" si="84"/>
        <v>-815.8499999999998</v>
      </c>
      <c r="AF99" s="15">
        <f t="shared" si="84"/>
        <v>-815.8499999999998</v>
      </c>
      <c r="AG99" s="15">
        <f t="shared" si="84"/>
        <v>-815.8499999999998</v>
      </c>
      <c r="AH99" s="15">
        <f t="shared" si="84"/>
        <v>-815.8499999999998</v>
      </c>
      <c r="AI99" s="15">
        <f t="shared" si="84"/>
        <v>-815.8499999999998</v>
      </c>
      <c r="AJ99" s="15">
        <f t="shared" ref="AJ99:BH99" si="85">AI99+SUM(AJ49:AJ50)*$C$21-AJ65</f>
        <v>-815.8499999999998</v>
      </c>
      <c r="AK99" s="15">
        <f t="shared" si="85"/>
        <v>-856.64249999999981</v>
      </c>
      <c r="AL99" s="15">
        <f t="shared" si="85"/>
        <v>-856.6424999999997</v>
      </c>
      <c r="AM99" s="15">
        <f t="shared" si="85"/>
        <v>-856.6424999999997</v>
      </c>
      <c r="AN99" s="15">
        <f t="shared" si="85"/>
        <v>-856.6424999999997</v>
      </c>
      <c r="AO99" s="15">
        <f t="shared" si="85"/>
        <v>-856.6424999999997</v>
      </c>
      <c r="AP99" s="15">
        <f t="shared" si="85"/>
        <v>-856.6424999999997</v>
      </c>
      <c r="AQ99" s="15">
        <f t="shared" si="85"/>
        <v>-856.6424999999997</v>
      </c>
      <c r="AR99" s="15">
        <f t="shared" si="85"/>
        <v>-856.6424999999997</v>
      </c>
      <c r="AS99" s="15">
        <f t="shared" si="85"/>
        <v>-856.6424999999997</v>
      </c>
      <c r="AT99" s="15">
        <f t="shared" si="85"/>
        <v>-856.6424999999997</v>
      </c>
      <c r="AU99" s="15">
        <f t="shared" si="85"/>
        <v>-856.6424999999997</v>
      </c>
      <c r="AV99" s="15">
        <f t="shared" si="85"/>
        <v>-856.6424999999997</v>
      </c>
      <c r="AW99" s="15">
        <f t="shared" si="85"/>
        <v>-899.47462499999961</v>
      </c>
      <c r="AX99" s="15">
        <f t="shared" si="85"/>
        <v>-899.47462499999961</v>
      </c>
      <c r="AY99" s="15">
        <f t="shared" si="85"/>
        <v>-899.47462499999961</v>
      </c>
      <c r="AZ99" s="15">
        <f t="shared" si="85"/>
        <v>-899.47462499999961</v>
      </c>
      <c r="BA99" s="15">
        <f t="shared" si="85"/>
        <v>-899.47462499999961</v>
      </c>
      <c r="BB99" s="15">
        <f t="shared" si="85"/>
        <v>-899.47462499999961</v>
      </c>
      <c r="BC99" s="15">
        <f t="shared" si="85"/>
        <v>-899.47462499999961</v>
      </c>
      <c r="BD99" s="15">
        <f t="shared" si="85"/>
        <v>-899.47462499999961</v>
      </c>
      <c r="BE99" s="15">
        <f t="shared" si="85"/>
        <v>-899.47462499999961</v>
      </c>
      <c r="BF99" s="15">
        <f t="shared" si="85"/>
        <v>-899.47462499999961</v>
      </c>
      <c r="BG99" s="15">
        <f t="shared" si="85"/>
        <v>-899.47462499999961</v>
      </c>
      <c r="BH99" s="15">
        <f t="shared" si="85"/>
        <v>-899.47462499999961</v>
      </c>
      <c r="BJ99" s="15">
        <f t="shared" si="75"/>
        <v>-740</v>
      </c>
      <c r="BK99" s="15">
        <f t="shared" si="76"/>
        <v>-777</v>
      </c>
      <c r="BL99" s="15">
        <f t="shared" si="76"/>
        <v>-815.8499999999998</v>
      </c>
      <c r="BM99" s="15">
        <f t="shared" si="76"/>
        <v>-856.6424999999997</v>
      </c>
      <c r="BN99" s="15">
        <f t="shared" si="76"/>
        <v>-899.47462499999961</v>
      </c>
    </row>
    <row r="100" spans="2:66" ht="15" customHeight="1" x14ac:dyDescent="0.45">
      <c r="B100" s="4" t="s">
        <v>59</v>
      </c>
      <c r="C100" s="4"/>
      <c r="D100" s="19">
        <f>SUM(D94:D99)</f>
        <v>-1553</v>
      </c>
      <c r="E100" s="19">
        <f t="shared" ref="E100:BH100" si="86">SUM(E94:E99)</f>
        <v>-611</v>
      </c>
      <c r="F100" s="19">
        <f t="shared" si="86"/>
        <v>341</v>
      </c>
      <c r="G100" s="19">
        <f t="shared" si="86"/>
        <v>2143</v>
      </c>
      <c r="H100" s="19">
        <f t="shared" si="86"/>
        <v>2845</v>
      </c>
      <c r="I100" s="19">
        <f t="shared" si="86"/>
        <v>3647</v>
      </c>
      <c r="J100" s="19">
        <f t="shared" si="86"/>
        <v>5839</v>
      </c>
      <c r="K100" s="19">
        <f t="shared" si="86"/>
        <v>6301</v>
      </c>
      <c r="L100" s="19">
        <f t="shared" si="86"/>
        <v>6953</v>
      </c>
      <c r="M100" s="19">
        <f t="shared" si="86"/>
        <v>9416.75</v>
      </c>
      <c r="N100" s="19">
        <f t="shared" si="86"/>
        <v>9638.75</v>
      </c>
      <c r="O100" s="19">
        <f t="shared" si="86"/>
        <v>10140.75</v>
      </c>
      <c r="P100" s="19">
        <f t="shared" si="86"/>
        <v>13112.75</v>
      </c>
      <c r="Q100" s="19">
        <f t="shared" si="86"/>
        <v>13094.75</v>
      </c>
      <c r="R100" s="19">
        <f t="shared" si="86"/>
        <v>13446.75</v>
      </c>
      <c r="S100" s="19">
        <f t="shared" si="86"/>
        <v>16808.75</v>
      </c>
      <c r="T100" s="19">
        <f t="shared" si="86"/>
        <v>16550.75</v>
      </c>
      <c r="U100" s="19">
        <f t="shared" si="86"/>
        <v>16752.75</v>
      </c>
      <c r="V100" s="19">
        <f t="shared" si="86"/>
        <v>20504.75</v>
      </c>
      <c r="W100" s="19">
        <f t="shared" si="86"/>
        <v>20006.75</v>
      </c>
      <c r="X100" s="19">
        <f t="shared" si="86"/>
        <v>20058.75</v>
      </c>
      <c r="Y100" s="19">
        <f t="shared" si="86"/>
        <v>24076.587500000001</v>
      </c>
      <c r="Z100" s="19">
        <f t="shared" si="86"/>
        <v>23338.587499999998</v>
      </c>
      <c r="AA100" s="19">
        <f t="shared" si="86"/>
        <v>23240.587499999998</v>
      </c>
      <c r="AB100" s="19">
        <f t="shared" si="86"/>
        <v>27772.587499999998</v>
      </c>
      <c r="AC100" s="19">
        <f t="shared" si="86"/>
        <v>26794.587499999998</v>
      </c>
      <c r="AD100" s="19">
        <f t="shared" si="86"/>
        <v>26546.587499999998</v>
      </c>
      <c r="AE100" s="19">
        <f t="shared" si="86"/>
        <v>31468.587499999998</v>
      </c>
      <c r="AF100" s="19">
        <f t="shared" si="86"/>
        <v>30250.587499999998</v>
      </c>
      <c r="AG100" s="19">
        <f t="shared" si="86"/>
        <v>29852.587499999998</v>
      </c>
      <c r="AH100" s="19">
        <f t="shared" si="86"/>
        <v>35164.587500000001</v>
      </c>
      <c r="AI100" s="19">
        <f t="shared" si="86"/>
        <v>33706.587500000001</v>
      </c>
      <c r="AJ100" s="19">
        <f t="shared" si="86"/>
        <v>33158.587500000001</v>
      </c>
      <c r="AK100" s="19">
        <f t="shared" si="86"/>
        <v>38730.216874999998</v>
      </c>
      <c r="AL100" s="19">
        <f t="shared" si="86"/>
        <v>37032.216874999998</v>
      </c>
      <c r="AM100" s="19">
        <f t="shared" si="86"/>
        <v>36334.216874999998</v>
      </c>
      <c r="AN100" s="19">
        <f t="shared" si="86"/>
        <v>42426.216874999998</v>
      </c>
      <c r="AO100" s="19">
        <f t="shared" si="86"/>
        <v>40488.216874999998</v>
      </c>
      <c r="AP100" s="19">
        <f t="shared" si="86"/>
        <v>39640.216874999998</v>
      </c>
      <c r="AQ100" s="19">
        <f t="shared" si="86"/>
        <v>46122.216874999998</v>
      </c>
      <c r="AR100" s="19">
        <f t="shared" si="86"/>
        <v>43944.216874999998</v>
      </c>
      <c r="AS100" s="19">
        <f t="shared" si="86"/>
        <v>42946.216874999998</v>
      </c>
      <c r="AT100" s="19">
        <f t="shared" si="86"/>
        <v>49818.216874999998</v>
      </c>
      <c r="AU100" s="19">
        <f t="shared" si="86"/>
        <v>47400.216874999998</v>
      </c>
      <c r="AV100" s="19">
        <f t="shared" si="86"/>
        <v>46252.216874999998</v>
      </c>
      <c r="AW100" s="19">
        <f t="shared" si="86"/>
        <v>53377.327718749999</v>
      </c>
      <c r="AX100" s="19">
        <f t="shared" si="86"/>
        <v>50719.327718749999</v>
      </c>
      <c r="AY100" s="19">
        <f t="shared" si="86"/>
        <v>49421.327718749999</v>
      </c>
      <c r="AZ100" s="19">
        <f t="shared" si="86"/>
        <v>57073.327718749999</v>
      </c>
      <c r="BA100" s="19">
        <f t="shared" si="86"/>
        <v>54175.327718749999</v>
      </c>
      <c r="BB100" s="19">
        <f t="shared" si="86"/>
        <v>52727.327718749999</v>
      </c>
      <c r="BC100" s="19">
        <f t="shared" si="86"/>
        <v>60769.327718749999</v>
      </c>
      <c r="BD100" s="19">
        <f t="shared" si="86"/>
        <v>57631.327718749999</v>
      </c>
      <c r="BE100" s="19">
        <f t="shared" si="86"/>
        <v>56033.327718749999</v>
      </c>
      <c r="BF100" s="19">
        <f t="shared" si="86"/>
        <v>64465.327718750006</v>
      </c>
      <c r="BG100" s="19">
        <f t="shared" si="86"/>
        <v>61087.327718749999</v>
      </c>
      <c r="BH100" s="19">
        <f t="shared" si="86"/>
        <v>59339.327718749999</v>
      </c>
      <c r="BJ100" s="19">
        <f t="shared" ref="BJ100:BN100" si="87">SUM(BJ94:BJ99)</f>
        <v>6953</v>
      </c>
      <c r="BK100" s="19">
        <f t="shared" si="87"/>
        <v>20058.75</v>
      </c>
      <c r="BL100" s="19">
        <f t="shared" si="87"/>
        <v>33158.587500000001</v>
      </c>
      <c r="BM100" s="19">
        <f t="shared" si="87"/>
        <v>46252.216874999998</v>
      </c>
      <c r="BN100" s="19">
        <f t="shared" si="87"/>
        <v>59339.327718749999</v>
      </c>
    </row>
    <row r="102" spans="2:66" ht="15" customHeight="1" x14ac:dyDescent="0.45">
      <c r="B102" s="4" t="s">
        <v>60</v>
      </c>
      <c r="C102" s="4"/>
      <c r="D102" s="19">
        <f>C102+D87</f>
        <v>69028</v>
      </c>
      <c r="E102" s="19">
        <f t="shared" ref="E102:BH102" si="88">D102+E87</f>
        <v>62601</v>
      </c>
      <c r="F102" s="19">
        <f t="shared" si="88"/>
        <v>56604</v>
      </c>
      <c r="G102" s="19">
        <f t="shared" si="88"/>
        <v>50197</v>
      </c>
      <c r="H102" s="19">
        <f t="shared" si="88"/>
        <v>45330</v>
      </c>
      <c r="I102" s="19">
        <f t="shared" si="88"/>
        <v>40803</v>
      </c>
      <c r="J102" s="19">
        <f t="shared" si="88"/>
        <v>35326</v>
      </c>
      <c r="K102" s="19">
        <f t="shared" si="88"/>
        <v>32019</v>
      </c>
      <c r="L102" s="19">
        <f t="shared" si="88"/>
        <v>28962</v>
      </c>
      <c r="M102" s="19">
        <f t="shared" si="88"/>
        <v>24215</v>
      </c>
      <c r="N102" s="19">
        <f t="shared" si="88"/>
        <v>22149.75</v>
      </c>
      <c r="O102" s="19">
        <f t="shared" si="88"/>
        <v>20244.5</v>
      </c>
      <c r="P102" s="19">
        <f t="shared" si="88"/>
        <v>16309.25</v>
      </c>
      <c r="Q102" s="19">
        <f t="shared" si="88"/>
        <v>15804</v>
      </c>
      <c r="R102" s="19">
        <f t="shared" si="88"/>
        <v>15368.75</v>
      </c>
      <c r="S102" s="19">
        <f t="shared" si="88"/>
        <v>12363.5</v>
      </c>
      <c r="T102" s="19">
        <f t="shared" si="88"/>
        <v>13418.25</v>
      </c>
      <c r="U102" s="19">
        <f t="shared" si="88"/>
        <v>14453</v>
      </c>
      <c r="V102" s="19">
        <f t="shared" si="88"/>
        <v>12377.75</v>
      </c>
      <c r="W102" s="19">
        <f t="shared" si="88"/>
        <v>14992.5</v>
      </c>
      <c r="X102" s="19">
        <f t="shared" si="88"/>
        <v>17497.25</v>
      </c>
      <c r="Y102" s="19">
        <f t="shared" si="88"/>
        <v>16142</v>
      </c>
      <c r="Z102" s="19">
        <f t="shared" si="88"/>
        <v>19982.587499999998</v>
      </c>
      <c r="AA102" s="19">
        <f t="shared" si="88"/>
        <v>23623.174999999996</v>
      </c>
      <c r="AB102" s="19">
        <f t="shared" si="88"/>
        <v>23073.762499999997</v>
      </c>
      <c r="AC102" s="19">
        <f t="shared" si="88"/>
        <v>28474.35</v>
      </c>
      <c r="AD102" s="19">
        <f t="shared" si="88"/>
        <v>33584.9375</v>
      </c>
      <c r="AE102" s="19">
        <f t="shared" si="88"/>
        <v>33965.525000000001</v>
      </c>
      <c r="AF102" s="19">
        <f t="shared" si="88"/>
        <v>40926.112500000003</v>
      </c>
      <c r="AG102" s="19">
        <f t="shared" si="88"/>
        <v>47506.700000000004</v>
      </c>
      <c r="AH102" s="19">
        <f t="shared" si="88"/>
        <v>48817.287500000006</v>
      </c>
      <c r="AI102" s="19">
        <f t="shared" si="88"/>
        <v>57337.875000000007</v>
      </c>
      <c r="AJ102" s="19">
        <f t="shared" si="88"/>
        <v>65388.462500000009</v>
      </c>
      <c r="AK102" s="19">
        <f t="shared" si="88"/>
        <v>47290.91</v>
      </c>
      <c r="AL102" s="19">
        <f t="shared" si="88"/>
        <v>57020.626875000002</v>
      </c>
      <c r="AM102" s="19">
        <f t="shared" si="88"/>
        <v>66190.34375</v>
      </c>
      <c r="AN102" s="19">
        <f t="shared" si="88"/>
        <v>69010.060624999998</v>
      </c>
      <c r="AO102" s="19">
        <f t="shared" si="88"/>
        <v>80299.777499999997</v>
      </c>
      <c r="AP102" s="19">
        <f t="shared" si="88"/>
        <v>90939.494374999995</v>
      </c>
      <c r="AQ102" s="19">
        <f t="shared" si="88"/>
        <v>94689.211249999993</v>
      </c>
      <c r="AR102" s="19">
        <f t="shared" si="88"/>
        <v>107538.92812499999</v>
      </c>
      <c r="AS102" s="19">
        <f t="shared" si="88"/>
        <v>119648.64499999999</v>
      </c>
      <c r="AT102" s="19">
        <f t="shared" si="88"/>
        <v>124328.36187499999</v>
      </c>
      <c r="AU102" s="19">
        <f t="shared" si="88"/>
        <v>138738.07874999999</v>
      </c>
      <c r="AV102" s="19">
        <f t="shared" si="88"/>
        <v>152317.79562499997</v>
      </c>
      <c r="AW102" s="19">
        <f t="shared" si="88"/>
        <v>57559.977499999979</v>
      </c>
      <c r="AX102" s="19">
        <f t="shared" si="88"/>
        <v>73161.280218749976</v>
      </c>
      <c r="AY102" s="19">
        <f t="shared" si="88"/>
        <v>87842.582937499974</v>
      </c>
      <c r="AZ102" s="19">
        <f t="shared" si="88"/>
        <v>94013.885656249971</v>
      </c>
      <c r="BA102" s="19">
        <f t="shared" si="88"/>
        <v>111175.18837499997</v>
      </c>
      <c r="BB102" s="19">
        <f t="shared" si="88"/>
        <v>127326.49109374997</v>
      </c>
      <c r="BC102" s="19">
        <f t="shared" si="88"/>
        <v>134427.79381249996</v>
      </c>
      <c r="BD102" s="19">
        <f t="shared" si="88"/>
        <v>153149.09653124996</v>
      </c>
      <c r="BE102" s="19">
        <f t="shared" si="88"/>
        <v>170770.39924999996</v>
      </c>
      <c r="BF102" s="19">
        <f t="shared" si="88"/>
        <v>178801.70196874996</v>
      </c>
      <c r="BG102" s="19">
        <f t="shared" si="88"/>
        <v>199083.00468749995</v>
      </c>
      <c r="BH102" s="19">
        <f t="shared" si="88"/>
        <v>218174.30740624995</v>
      </c>
      <c r="BJ102" s="19">
        <f>SUMIFS($D102:$BH102,$D$33:$BH$33,BJ$31,$D$34:$BH$34,12)</f>
        <v>28962</v>
      </c>
      <c r="BK102" s="19">
        <f t="shared" ref="BK102:BN102" si="89">SUMIFS($D102:$BH102,$D$33:$BH$33,BK$31,$D$34:$BH$34,12)</f>
        <v>17497.25</v>
      </c>
      <c r="BL102" s="19">
        <f t="shared" si="89"/>
        <v>65388.462500000009</v>
      </c>
      <c r="BM102" s="19">
        <f t="shared" si="89"/>
        <v>152317.79562499997</v>
      </c>
      <c r="BN102" s="19">
        <f t="shared" si="89"/>
        <v>218174.30740624995</v>
      </c>
    </row>
    <row r="104" spans="2:66" ht="15" customHeight="1" x14ac:dyDescent="0.45">
      <c r="B104" s="2" t="s">
        <v>52</v>
      </c>
      <c r="D104" s="15">
        <f t="shared" ref="D104:AJ104" si="90">C104+D82</f>
        <v>75000</v>
      </c>
      <c r="E104" s="15">
        <f t="shared" si="90"/>
        <v>75000</v>
      </c>
      <c r="F104" s="15">
        <f t="shared" si="90"/>
        <v>75000</v>
      </c>
      <c r="G104" s="15">
        <f t="shared" si="90"/>
        <v>75000</v>
      </c>
      <c r="H104" s="15">
        <f t="shared" si="90"/>
        <v>75000</v>
      </c>
      <c r="I104" s="15">
        <f t="shared" si="90"/>
        <v>75000</v>
      </c>
      <c r="J104" s="15">
        <f t="shared" si="90"/>
        <v>75000</v>
      </c>
      <c r="K104" s="15">
        <f t="shared" si="90"/>
        <v>75000</v>
      </c>
      <c r="L104" s="15">
        <f t="shared" si="90"/>
        <v>75000</v>
      </c>
      <c r="M104" s="15">
        <f t="shared" si="90"/>
        <v>75000</v>
      </c>
      <c r="N104" s="15">
        <f t="shared" si="90"/>
        <v>75000</v>
      </c>
      <c r="O104" s="15">
        <f t="shared" si="90"/>
        <v>75000</v>
      </c>
      <c r="P104" s="15">
        <f t="shared" si="90"/>
        <v>75000</v>
      </c>
      <c r="Q104" s="15">
        <f t="shared" si="90"/>
        <v>75000</v>
      </c>
      <c r="R104" s="15">
        <f t="shared" si="90"/>
        <v>75000</v>
      </c>
      <c r="S104" s="15">
        <f t="shared" si="90"/>
        <v>75000</v>
      </c>
      <c r="T104" s="15">
        <f t="shared" si="90"/>
        <v>75000</v>
      </c>
      <c r="U104" s="15">
        <f t="shared" si="90"/>
        <v>75000</v>
      </c>
      <c r="V104" s="15">
        <f t="shared" si="90"/>
        <v>75000</v>
      </c>
      <c r="W104" s="15">
        <f t="shared" si="90"/>
        <v>75000</v>
      </c>
      <c r="X104" s="15">
        <f t="shared" si="90"/>
        <v>75000</v>
      </c>
      <c r="Y104" s="15">
        <f t="shared" si="90"/>
        <v>75000</v>
      </c>
      <c r="Z104" s="15">
        <f t="shared" si="90"/>
        <v>75000</v>
      </c>
      <c r="AA104" s="15">
        <f t="shared" si="90"/>
        <v>75000</v>
      </c>
      <c r="AB104" s="15">
        <f t="shared" si="90"/>
        <v>75000</v>
      </c>
      <c r="AC104" s="15">
        <f t="shared" si="90"/>
        <v>75000</v>
      </c>
      <c r="AD104" s="15">
        <f t="shared" si="90"/>
        <v>75000</v>
      </c>
      <c r="AE104" s="15">
        <f t="shared" si="90"/>
        <v>75000</v>
      </c>
      <c r="AF104" s="15">
        <f t="shared" si="90"/>
        <v>75000</v>
      </c>
      <c r="AG104" s="15">
        <f t="shared" si="90"/>
        <v>75000</v>
      </c>
      <c r="AH104" s="15">
        <f t="shared" si="90"/>
        <v>75000</v>
      </c>
      <c r="AI104" s="15">
        <f t="shared" si="90"/>
        <v>75000</v>
      </c>
      <c r="AJ104" s="15">
        <f t="shared" si="90"/>
        <v>75000</v>
      </c>
      <c r="AK104" s="15">
        <f>AJ104+AK82</f>
        <v>75000</v>
      </c>
      <c r="AL104" s="15">
        <f t="shared" ref="AL104:BH104" si="91">AK104+AL82</f>
        <v>75000</v>
      </c>
      <c r="AM104" s="15">
        <f t="shared" si="91"/>
        <v>75000</v>
      </c>
      <c r="AN104" s="15">
        <f t="shared" si="91"/>
        <v>75000</v>
      </c>
      <c r="AO104" s="15">
        <f t="shared" si="91"/>
        <v>75000</v>
      </c>
      <c r="AP104" s="15">
        <f t="shared" si="91"/>
        <v>75000</v>
      </c>
      <c r="AQ104" s="15">
        <f t="shared" si="91"/>
        <v>75000</v>
      </c>
      <c r="AR104" s="15">
        <f t="shared" si="91"/>
        <v>75000</v>
      </c>
      <c r="AS104" s="15">
        <f t="shared" si="91"/>
        <v>75000</v>
      </c>
      <c r="AT104" s="15">
        <f t="shared" si="91"/>
        <v>75000</v>
      </c>
      <c r="AU104" s="15">
        <f t="shared" si="91"/>
        <v>75000</v>
      </c>
      <c r="AV104" s="15">
        <f t="shared" si="91"/>
        <v>75000</v>
      </c>
      <c r="AW104" s="15">
        <f t="shared" si="91"/>
        <v>75000</v>
      </c>
      <c r="AX104" s="15">
        <f t="shared" si="91"/>
        <v>75000</v>
      </c>
      <c r="AY104" s="15">
        <f t="shared" si="91"/>
        <v>75000</v>
      </c>
      <c r="AZ104" s="15">
        <f t="shared" si="91"/>
        <v>75000</v>
      </c>
      <c r="BA104" s="15">
        <f t="shared" si="91"/>
        <v>75000</v>
      </c>
      <c r="BB104" s="15">
        <f t="shared" si="91"/>
        <v>75000</v>
      </c>
      <c r="BC104" s="15">
        <f t="shared" si="91"/>
        <v>75000</v>
      </c>
      <c r="BD104" s="15">
        <f t="shared" si="91"/>
        <v>75000</v>
      </c>
      <c r="BE104" s="15">
        <f t="shared" si="91"/>
        <v>75000</v>
      </c>
      <c r="BF104" s="15">
        <f t="shared" si="91"/>
        <v>75000</v>
      </c>
      <c r="BG104" s="15">
        <f t="shared" si="91"/>
        <v>75000</v>
      </c>
      <c r="BH104" s="15">
        <f t="shared" si="91"/>
        <v>75000</v>
      </c>
      <c r="BJ104" s="15">
        <f>SUMIFS($D104:$BH104,$D$33:$BH$33,BJ$31,$D$34:$BH$34,12)</f>
        <v>75000</v>
      </c>
      <c r="BK104" s="15">
        <f t="shared" ref="BK104:BN105" si="92">SUMIFS($D104:$BH104,$D$33:$BH$33,BK$31,$D$34:$BH$34,12)</f>
        <v>75000</v>
      </c>
      <c r="BL104" s="15">
        <f t="shared" si="92"/>
        <v>75000</v>
      </c>
      <c r="BM104" s="15">
        <f t="shared" si="92"/>
        <v>75000</v>
      </c>
      <c r="BN104" s="15">
        <f t="shared" si="92"/>
        <v>75000</v>
      </c>
    </row>
    <row r="105" spans="2:66" ht="15" customHeight="1" x14ac:dyDescent="0.45">
      <c r="B105" s="2" t="s">
        <v>61</v>
      </c>
      <c r="D105" s="15">
        <f>C105+D55+D83</f>
        <v>-5925</v>
      </c>
      <c r="E105" s="15">
        <f t="shared" ref="E105:BH105" si="93">D105+E55+E83</f>
        <v>-11410</v>
      </c>
      <c r="F105" s="15">
        <f t="shared" si="93"/>
        <v>-16455</v>
      </c>
      <c r="G105" s="15">
        <f t="shared" si="93"/>
        <v>-21060</v>
      </c>
      <c r="H105" s="15">
        <f t="shared" si="93"/>
        <v>-25225</v>
      </c>
      <c r="I105" s="15">
        <f t="shared" si="93"/>
        <v>-28950</v>
      </c>
      <c r="J105" s="15">
        <f t="shared" si="93"/>
        <v>-32235</v>
      </c>
      <c r="K105" s="15">
        <f t="shared" si="93"/>
        <v>-35080</v>
      </c>
      <c r="L105" s="15">
        <f t="shared" si="93"/>
        <v>-37485</v>
      </c>
      <c r="M105" s="15">
        <f t="shared" si="93"/>
        <v>-39768.25</v>
      </c>
      <c r="N105" s="15">
        <f t="shared" si="93"/>
        <v>-41611.5</v>
      </c>
      <c r="O105" s="15">
        <f t="shared" si="93"/>
        <v>-43014.75</v>
      </c>
      <c r="P105" s="15">
        <f t="shared" si="93"/>
        <v>-43978</v>
      </c>
      <c r="Q105" s="15">
        <f t="shared" si="93"/>
        <v>-44501.25</v>
      </c>
      <c r="R105" s="15">
        <f t="shared" si="93"/>
        <v>-44584.5</v>
      </c>
      <c r="S105" s="15">
        <f t="shared" si="93"/>
        <v>-44227.75</v>
      </c>
      <c r="T105" s="15">
        <f t="shared" si="93"/>
        <v>-43431</v>
      </c>
      <c r="U105" s="15">
        <f t="shared" si="93"/>
        <v>-42194.25</v>
      </c>
      <c r="V105" s="15">
        <f t="shared" si="93"/>
        <v>-40517.5</v>
      </c>
      <c r="W105" s="15">
        <f t="shared" si="93"/>
        <v>-38400.75</v>
      </c>
      <c r="X105" s="15">
        <f t="shared" si="93"/>
        <v>-35844</v>
      </c>
      <c r="Y105" s="15">
        <f t="shared" si="93"/>
        <v>-33181.412499999999</v>
      </c>
      <c r="Z105" s="15">
        <f t="shared" si="93"/>
        <v>-30078.824999999997</v>
      </c>
      <c r="AA105" s="15">
        <f t="shared" si="93"/>
        <v>-26536.237499999996</v>
      </c>
      <c r="AB105" s="15">
        <f t="shared" si="93"/>
        <v>-22553.649999999994</v>
      </c>
      <c r="AC105" s="15">
        <f t="shared" si="93"/>
        <v>-18131.062499999993</v>
      </c>
      <c r="AD105" s="15">
        <f t="shared" si="93"/>
        <v>-13268.474999999993</v>
      </c>
      <c r="AE105" s="15">
        <f t="shared" si="93"/>
        <v>-7965.8874999999935</v>
      </c>
      <c r="AF105" s="15">
        <f t="shared" si="93"/>
        <v>-2223.2999999999938</v>
      </c>
      <c r="AG105" s="15">
        <f t="shared" si="93"/>
        <v>3959.2875000000058</v>
      </c>
      <c r="AH105" s="15">
        <f t="shared" si="93"/>
        <v>10581.875000000005</v>
      </c>
      <c r="AI105" s="15">
        <f t="shared" si="93"/>
        <v>17644.462500000005</v>
      </c>
      <c r="AJ105" s="15">
        <f t="shared" si="93"/>
        <v>25147.050000000003</v>
      </c>
      <c r="AK105" s="15">
        <f t="shared" si="93"/>
        <v>12621.126874999998</v>
      </c>
      <c r="AL105" s="15">
        <f t="shared" si="93"/>
        <v>20652.84375</v>
      </c>
      <c r="AM105" s="15">
        <f t="shared" si="93"/>
        <v>29124.560624999998</v>
      </c>
      <c r="AN105" s="15">
        <f t="shared" si="93"/>
        <v>38036.277499999997</v>
      </c>
      <c r="AO105" s="15">
        <f t="shared" si="93"/>
        <v>47387.994374999995</v>
      </c>
      <c r="AP105" s="15">
        <f t="shared" si="93"/>
        <v>57179.711249999993</v>
      </c>
      <c r="AQ105" s="15">
        <f t="shared" si="93"/>
        <v>67411.428124999991</v>
      </c>
      <c r="AR105" s="15">
        <f t="shared" si="93"/>
        <v>78083.14499999999</v>
      </c>
      <c r="AS105" s="15">
        <f t="shared" si="93"/>
        <v>89194.861874999988</v>
      </c>
      <c r="AT105" s="15">
        <f t="shared" si="93"/>
        <v>100746.57874999999</v>
      </c>
      <c r="AU105" s="15">
        <f t="shared" si="93"/>
        <v>112738.29562499998</v>
      </c>
      <c r="AV105" s="15">
        <f t="shared" si="93"/>
        <v>125170.01249999998</v>
      </c>
      <c r="AW105" s="15">
        <f t="shared" si="93"/>
        <v>37537.305218749985</v>
      </c>
      <c r="AX105" s="15">
        <f t="shared" si="93"/>
        <v>50480.607937499983</v>
      </c>
      <c r="AY105" s="15">
        <f t="shared" si="93"/>
        <v>63863.91065624998</v>
      </c>
      <c r="AZ105" s="15">
        <f t="shared" si="93"/>
        <v>77687.213374999978</v>
      </c>
      <c r="BA105" s="15">
        <f t="shared" si="93"/>
        <v>91950.516093749975</v>
      </c>
      <c r="BB105" s="15">
        <f t="shared" si="93"/>
        <v>106653.81881249997</v>
      </c>
      <c r="BC105" s="15">
        <f t="shared" si="93"/>
        <v>121797.12153124997</v>
      </c>
      <c r="BD105" s="15">
        <f t="shared" si="93"/>
        <v>137380.42424999998</v>
      </c>
      <c r="BE105" s="15">
        <f t="shared" si="93"/>
        <v>153403.72696874998</v>
      </c>
      <c r="BF105" s="15">
        <f t="shared" si="93"/>
        <v>169867.02968749998</v>
      </c>
      <c r="BG105" s="15">
        <f t="shared" si="93"/>
        <v>186770.33240624997</v>
      </c>
      <c r="BH105" s="15">
        <f t="shared" si="93"/>
        <v>204113.63512499997</v>
      </c>
      <c r="BJ105" s="15">
        <f>SUMIFS($D105:$BH105,$D$33:$BH$33,BJ$31,$D$34:$BH$34,12)</f>
        <v>-37485</v>
      </c>
      <c r="BK105" s="15">
        <f t="shared" si="92"/>
        <v>-35844</v>
      </c>
      <c r="BL105" s="15">
        <f t="shared" si="92"/>
        <v>25147.050000000003</v>
      </c>
      <c r="BM105" s="15">
        <f t="shared" si="92"/>
        <v>125170.01249999998</v>
      </c>
      <c r="BN105" s="15">
        <f t="shared" si="92"/>
        <v>204113.63512499997</v>
      </c>
    </row>
    <row r="106" spans="2:66" ht="15" customHeight="1" x14ac:dyDescent="0.45">
      <c r="B106" s="4" t="s">
        <v>62</v>
      </c>
      <c r="C106" s="4"/>
      <c r="D106" s="19">
        <f>SUM(D104:D105)</f>
        <v>69075</v>
      </c>
      <c r="E106" s="19">
        <f t="shared" ref="E106:BH106" si="94">SUM(E104:E105)</f>
        <v>63590</v>
      </c>
      <c r="F106" s="19">
        <f t="shared" si="94"/>
        <v>58545</v>
      </c>
      <c r="G106" s="19">
        <f t="shared" si="94"/>
        <v>53940</v>
      </c>
      <c r="H106" s="19">
        <f t="shared" si="94"/>
        <v>49775</v>
      </c>
      <c r="I106" s="19">
        <f t="shared" si="94"/>
        <v>46050</v>
      </c>
      <c r="J106" s="19">
        <f t="shared" si="94"/>
        <v>42765</v>
      </c>
      <c r="K106" s="19">
        <f t="shared" si="94"/>
        <v>39920</v>
      </c>
      <c r="L106" s="19">
        <f t="shared" si="94"/>
        <v>37515</v>
      </c>
      <c r="M106" s="19">
        <f t="shared" si="94"/>
        <v>35231.75</v>
      </c>
      <c r="N106" s="19">
        <f t="shared" si="94"/>
        <v>33388.5</v>
      </c>
      <c r="O106" s="19">
        <f t="shared" si="94"/>
        <v>31985.25</v>
      </c>
      <c r="P106" s="19">
        <f t="shared" si="94"/>
        <v>31022</v>
      </c>
      <c r="Q106" s="19">
        <f t="shared" si="94"/>
        <v>30498.75</v>
      </c>
      <c r="R106" s="19">
        <f t="shared" si="94"/>
        <v>30415.5</v>
      </c>
      <c r="S106" s="19">
        <f t="shared" si="94"/>
        <v>30772.25</v>
      </c>
      <c r="T106" s="19">
        <f t="shared" si="94"/>
        <v>31569</v>
      </c>
      <c r="U106" s="19">
        <f t="shared" si="94"/>
        <v>32805.75</v>
      </c>
      <c r="V106" s="19">
        <f t="shared" si="94"/>
        <v>34482.5</v>
      </c>
      <c r="W106" s="19">
        <f t="shared" si="94"/>
        <v>36599.25</v>
      </c>
      <c r="X106" s="19">
        <f t="shared" si="94"/>
        <v>39156</v>
      </c>
      <c r="Y106" s="19">
        <f t="shared" si="94"/>
        <v>41818.587500000001</v>
      </c>
      <c r="Z106" s="19">
        <f t="shared" si="94"/>
        <v>44921.175000000003</v>
      </c>
      <c r="AA106" s="19">
        <f t="shared" si="94"/>
        <v>48463.762500000004</v>
      </c>
      <c r="AB106" s="19">
        <f t="shared" si="94"/>
        <v>52446.350000000006</v>
      </c>
      <c r="AC106" s="19">
        <f t="shared" si="94"/>
        <v>56868.937500000007</v>
      </c>
      <c r="AD106" s="19">
        <f t="shared" si="94"/>
        <v>61731.525000000009</v>
      </c>
      <c r="AE106" s="19">
        <f t="shared" si="94"/>
        <v>67034.112500000003</v>
      </c>
      <c r="AF106" s="19">
        <f t="shared" si="94"/>
        <v>72776.700000000012</v>
      </c>
      <c r="AG106" s="19">
        <f t="shared" si="94"/>
        <v>78959.287500000006</v>
      </c>
      <c r="AH106" s="19">
        <f t="shared" si="94"/>
        <v>85581.875</v>
      </c>
      <c r="AI106" s="19">
        <f t="shared" si="94"/>
        <v>92644.462500000009</v>
      </c>
      <c r="AJ106" s="19">
        <f t="shared" si="94"/>
        <v>100147.05</v>
      </c>
      <c r="AK106" s="19">
        <f t="shared" si="94"/>
        <v>87621.126875000002</v>
      </c>
      <c r="AL106" s="19">
        <f t="shared" si="94"/>
        <v>95652.84375</v>
      </c>
      <c r="AM106" s="19">
        <f t="shared" si="94"/>
        <v>104124.560625</v>
      </c>
      <c r="AN106" s="19">
        <f t="shared" si="94"/>
        <v>113036.2775</v>
      </c>
      <c r="AO106" s="19">
        <f t="shared" si="94"/>
        <v>122387.99437499999</v>
      </c>
      <c r="AP106" s="19">
        <f t="shared" si="94"/>
        <v>132179.71124999999</v>
      </c>
      <c r="AQ106" s="19">
        <f t="shared" si="94"/>
        <v>142411.42812499998</v>
      </c>
      <c r="AR106" s="19">
        <f t="shared" si="94"/>
        <v>153083.14499999999</v>
      </c>
      <c r="AS106" s="19">
        <f t="shared" si="94"/>
        <v>164194.861875</v>
      </c>
      <c r="AT106" s="19">
        <f t="shared" si="94"/>
        <v>175746.57874999999</v>
      </c>
      <c r="AU106" s="19">
        <f t="shared" si="94"/>
        <v>187738.29562499997</v>
      </c>
      <c r="AV106" s="19">
        <f t="shared" si="94"/>
        <v>200170.01249999998</v>
      </c>
      <c r="AW106" s="19">
        <f t="shared" si="94"/>
        <v>112537.30521874999</v>
      </c>
      <c r="AX106" s="19">
        <f t="shared" si="94"/>
        <v>125480.60793749998</v>
      </c>
      <c r="AY106" s="19">
        <f t="shared" si="94"/>
        <v>138863.91065624997</v>
      </c>
      <c r="AZ106" s="19">
        <f t="shared" si="94"/>
        <v>152687.21337499999</v>
      </c>
      <c r="BA106" s="19">
        <f t="shared" si="94"/>
        <v>166950.51609374996</v>
      </c>
      <c r="BB106" s="19">
        <f t="shared" si="94"/>
        <v>181653.81881249999</v>
      </c>
      <c r="BC106" s="19">
        <f t="shared" si="94"/>
        <v>196797.12153124996</v>
      </c>
      <c r="BD106" s="19">
        <f t="shared" si="94"/>
        <v>212380.42424999998</v>
      </c>
      <c r="BE106" s="19">
        <f t="shared" si="94"/>
        <v>228403.72696874998</v>
      </c>
      <c r="BF106" s="19">
        <f t="shared" si="94"/>
        <v>244867.02968749998</v>
      </c>
      <c r="BG106" s="19">
        <f t="shared" si="94"/>
        <v>261770.33240624997</v>
      </c>
      <c r="BH106" s="19">
        <f t="shared" si="94"/>
        <v>279113.63512499997</v>
      </c>
      <c r="BJ106" s="19">
        <f t="shared" ref="BJ106:BN106" si="95">SUM(BJ104:BJ105)</f>
        <v>37515</v>
      </c>
      <c r="BK106" s="19">
        <f t="shared" si="95"/>
        <v>39156</v>
      </c>
      <c r="BL106" s="19">
        <f t="shared" si="95"/>
        <v>100147.05</v>
      </c>
      <c r="BM106" s="19">
        <f t="shared" si="95"/>
        <v>200170.01249999998</v>
      </c>
      <c r="BN106" s="19">
        <f t="shared" si="95"/>
        <v>279113.63512499997</v>
      </c>
    </row>
    <row r="108" spans="2:66" ht="15" customHeight="1" x14ac:dyDescent="0.45">
      <c r="B108" s="3" t="s">
        <v>63</v>
      </c>
      <c r="C108" s="3"/>
      <c r="D108" s="16">
        <f>SUM(D92,D100,D102)-D106</f>
        <v>0</v>
      </c>
      <c r="E108" s="16">
        <f t="shared" ref="E108:BH108" si="96">SUM(E92,E100,E102)-E106</f>
        <v>0</v>
      </c>
      <c r="F108" s="16">
        <f t="shared" si="96"/>
        <v>0</v>
      </c>
      <c r="G108" s="16">
        <f t="shared" si="96"/>
        <v>0</v>
      </c>
      <c r="H108" s="16">
        <f t="shared" si="96"/>
        <v>0</v>
      </c>
      <c r="I108" s="16">
        <f t="shared" si="96"/>
        <v>0</v>
      </c>
      <c r="J108" s="16">
        <f t="shared" si="96"/>
        <v>0</v>
      </c>
      <c r="K108" s="16">
        <f t="shared" si="96"/>
        <v>0</v>
      </c>
      <c r="L108" s="16">
        <f t="shared" si="96"/>
        <v>0</v>
      </c>
      <c r="M108" s="16">
        <f t="shared" si="96"/>
        <v>0</v>
      </c>
      <c r="N108" s="16">
        <f t="shared" si="96"/>
        <v>0</v>
      </c>
      <c r="O108" s="16">
        <f t="shared" si="96"/>
        <v>0</v>
      </c>
      <c r="P108" s="16">
        <f t="shared" si="96"/>
        <v>0</v>
      </c>
      <c r="Q108" s="16">
        <f t="shared" si="96"/>
        <v>0</v>
      </c>
      <c r="R108" s="16">
        <f t="shared" si="96"/>
        <v>0</v>
      </c>
      <c r="S108" s="16">
        <f t="shared" si="96"/>
        <v>0</v>
      </c>
      <c r="T108" s="16">
        <f t="shared" si="96"/>
        <v>0</v>
      </c>
      <c r="U108" s="16">
        <f t="shared" si="96"/>
        <v>0</v>
      </c>
      <c r="V108" s="16">
        <f t="shared" si="96"/>
        <v>0</v>
      </c>
      <c r="W108" s="16">
        <f t="shared" si="96"/>
        <v>0</v>
      </c>
      <c r="X108" s="16">
        <f t="shared" si="96"/>
        <v>0</v>
      </c>
      <c r="Y108" s="16">
        <f t="shared" si="96"/>
        <v>0</v>
      </c>
      <c r="Z108" s="16">
        <f t="shared" si="96"/>
        <v>0</v>
      </c>
      <c r="AA108" s="16">
        <f t="shared" si="96"/>
        <v>0</v>
      </c>
      <c r="AB108" s="16">
        <f t="shared" si="96"/>
        <v>0</v>
      </c>
      <c r="AC108" s="16">
        <f t="shared" si="96"/>
        <v>0</v>
      </c>
      <c r="AD108" s="16">
        <f t="shared" si="96"/>
        <v>0</v>
      </c>
      <c r="AE108" s="16">
        <f t="shared" si="96"/>
        <v>0</v>
      </c>
      <c r="AF108" s="16">
        <f t="shared" si="96"/>
        <v>0</v>
      </c>
      <c r="AG108" s="16">
        <f t="shared" si="96"/>
        <v>0</v>
      </c>
      <c r="AH108" s="16">
        <f t="shared" si="96"/>
        <v>0</v>
      </c>
      <c r="AI108" s="16">
        <f t="shared" si="96"/>
        <v>0</v>
      </c>
      <c r="AJ108" s="16">
        <f t="shared" si="96"/>
        <v>0</v>
      </c>
      <c r="AK108" s="16">
        <f t="shared" si="96"/>
        <v>0</v>
      </c>
      <c r="AL108" s="16">
        <f t="shared" si="96"/>
        <v>0</v>
      </c>
      <c r="AM108" s="16">
        <f t="shared" si="96"/>
        <v>0</v>
      </c>
      <c r="AN108" s="16">
        <f t="shared" si="96"/>
        <v>0</v>
      </c>
      <c r="AO108" s="16">
        <f t="shared" si="96"/>
        <v>0</v>
      </c>
      <c r="AP108" s="16">
        <f t="shared" si="96"/>
        <v>0</v>
      </c>
      <c r="AQ108" s="16">
        <f t="shared" si="96"/>
        <v>0</v>
      </c>
      <c r="AR108" s="16">
        <f t="shared" si="96"/>
        <v>0</v>
      </c>
      <c r="AS108" s="16">
        <f t="shared" si="96"/>
        <v>0</v>
      </c>
      <c r="AT108" s="16">
        <f t="shared" si="96"/>
        <v>0</v>
      </c>
      <c r="AU108" s="16">
        <f t="shared" si="96"/>
        <v>0</v>
      </c>
      <c r="AV108" s="16">
        <f t="shared" si="96"/>
        <v>0</v>
      </c>
      <c r="AW108" s="16">
        <f t="shared" si="96"/>
        <v>0</v>
      </c>
      <c r="AX108" s="16">
        <f t="shared" si="96"/>
        <v>0</v>
      </c>
      <c r="AY108" s="16">
        <f t="shared" si="96"/>
        <v>0</v>
      </c>
      <c r="AZ108" s="16">
        <f t="shared" si="96"/>
        <v>0</v>
      </c>
      <c r="BA108" s="16">
        <f t="shared" si="96"/>
        <v>0</v>
      </c>
      <c r="BB108" s="16">
        <f t="shared" si="96"/>
        <v>0</v>
      </c>
      <c r="BC108" s="16">
        <f t="shared" si="96"/>
        <v>0</v>
      </c>
      <c r="BD108" s="16">
        <f t="shared" si="96"/>
        <v>0</v>
      </c>
      <c r="BE108" s="16">
        <f t="shared" si="96"/>
        <v>0</v>
      </c>
      <c r="BF108" s="16">
        <f t="shared" si="96"/>
        <v>0</v>
      </c>
      <c r="BG108" s="16">
        <f t="shared" si="96"/>
        <v>0</v>
      </c>
      <c r="BH108" s="16">
        <f t="shared" si="96"/>
        <v>0</v>
      </c>
      <c r="BJ108" s="16">
        <f t="shared" ref="BJ108:BN108" si="97">SUM(BJ92,BJ100,BJ102)-BJ106</f>
        <v>0</v>
      </c>
      <c r="BK108" s="16">
        <f t="shared" si="97"/>
        <v>0</v>
      </c>
      <c r="BL108" s="16">
        <f t="shared" si="97"/>
        <v>0</v>
      </c>
      <c r="BM108" s="16">
        <f t="shared" si="97"/>
        <v>0</v>
      </c>
      <c r="BN108" s="16">
        <f t="shared" si="97"/>
        <v>0</v>
      </c>
    </row>
  </sheetData>
  <printOptions horizontalCentered="1"/>
  <pageMargins left="0.31496062992125984" right="0.31496062992125984" top="0.74803149606299213" bottom="0.74803149606299213" header="0.31496062992125984" footer="0.31496062992125984"/>
  <pageSetup paperSize="9" scale="95" orientation="portrait" r:id="rId1"/>
  <headerFooter>
    <oddHeader>&amp;LAlexis Joulié&amp;CBP Cyprea Moneta&amp;RConfidentiel</oddHeader>
    <oddFooter>&amp;LHEC 2022&amp;C&amp;D&amp;R&amp;P/&amp;N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10</vt:i4>
      </vt:variant>
    </vt:vector>
  </HeadingPairs>
  <TitlesOfParts>
    <vt:vector size="15" baseType="lpstr">
      <vt:lpstr>BP avant stock</vt:lpstr>
      <vt:lpstr>BP avant salaires</vt:lpstr>
      <vt:lpstr>BP avant inflation</vt:lpstr>
      <vt:lpstr>BP à finaliser</vt:lpstr>
      <vt:lpstr>BP complet Cyprea Moneta</vt:lpstr>
      <vt:lpstr>'BP à finaliser'!Impression_des_titres</vt:lpstr>
      <vt:lpstr>'BP avant inflation'!Impression_des_titres</vt:lpstr>
      <vt:lpstr>'BP avant salaires'!Impression_des_titres</vt:lpstr>
      <vt:lpstr>'BP avant stock'!Impression_des_titres</vt:lpstr>
      <vt:lpstr>'BP complet Cyprea Moneta'!Impression_des_titres</vt:lpstr>
      <vt:lpstr>'BP à finaliser'!Zone_d_impression</vt:lpstr>
      <vt:lpstr>'BP avant inflation'!Zone_d_impression</vt:lpstr>
      <vt:lpstr>'BP avant salaires'!Zone_d_impression</vt:lpstr>
      <vt:lpstr>'BP avant stock'!Zone_d_impression</vt:lpstr>
      <vt:lpstr>'BP complet Cyprea Moneta'!Zone_d_impression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Alexis Joulié</cp:lastModifiedBy>
  <cp:lastPrinted>2022-08-20T14:21:35Z</cp:lastPrinted>
  <dcterms:created xsi:type="dcterms:W3CDTF">2022-03-01T13:04:15Z</dcterms:created>
  <dcterms:modified xsi:type="dcterms:W3CDTF">2024-06-04T08:26:16Z</dcterms:modified>
</cp:coreProperties>
</file>